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giridharkarthik/Desktop/"/>
    </mc:Choice>
  </mc:AlternateContent>
  <xr:revisionPtr revIDLastSave="0" documentId="8_{BACBFBC8-40FB-9F47-9E5F-77255C60FCE4}" xr6:coauthVersionLast="47" xr6:coauthVersionMax="47" xr10:uidLastSave="{00000000-0000-0000-0000-000000000000}"/>
  <bookViews>
    <workbookView xWindow="-20" yWindow="0" windowWidth="28800" windowHeight="16620" activeTab="2" xr2:uid="{75BD45BC-F014-D748-B1EA-A1E829933A1F}"/>
  </bookViews>
  <sheets>
    <sheet name="DASHBOARD" sheetId="7" r:id="rId1"/>
    <sheet name="Cricket_DATA" sheetId="1" r:id="rId2"/>
    <sheet name="TASKS" sheetId="2" r:id="rId3"/>
    <sheet name="PIVOT TABEL" sheetId="8" r:id="rId4"/>
    <sheet name="6 solution" sheetId="9" r:id="rId5"/>
    <sheet name="SCORE BY ALL PLAYERS" sheetId="3" r:id="rId6"/>
    <sheet name="BATTING AND BOWLING AVERAGE" sheetId="5" r:id="rId7"/>
    <sheet name="WICKETS BY ALL PLAYERS" sheetId="4" r:id="rId8"/>
    <sheet name="TEAM SCORE" sheetId="6" r:id="rId9"/>
  </sheets>
  <definedNames>
    <definedName name="_xlnm._FilterDatabase" localSheetId="4" hidden="1">'6 solution'!$A$34:$J$64</definedName>
    <definedName name="Slicer_Player_Role">#N/A</definedName>
    <definedName name="Slicer_Team">#N/A</definedName>
  </definedNames>
  <calcPr calcId="181029"/>
  <pivotCaches>
    <pivotCache cacheId="1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2" i="1"/>
  <c r="D36" i="1"/>
  <c r="E36" i="1"/>
  <c r="G32" i="1"/>
  <c r="F32" i="1"/>
  <c r="E32" i="1"/>
  <c r="D32" i="1"/>
</calcChain>
</file>

<file path=xl/sharedStrings.xml><?xml version="1.0" encoding="utf-8"?>
<sst xmlns="http://schemas.openxmlformats.org/spreadsheetml/2006/main" count="582" uniqueCount="113">
  <si>
    <t>Player Name</t>
  </si>
  <si>
    <t>Team</t>
  </si>
  <si>
    <t>Matches Played</t>
  </si>
  <si>
    <t>Runs Scored</t>
  </si>
  <si>
    <t>Wickets Taken</t>
  </si>
  <si>
    <t>Batting Average</t>
  </si>
  <si>
    <t>Bowling Average</t>
  </si>
  <si>
    <t>Strike Rate</t>
  </si>
  <si>
    <t>Date of Debut</t>
  </si>
  <si>
    <t>Player Role</t>
  </si>
  <si>
    <t>Virat Kohli</t>
  </si>
  <si>
    <t>India</t>
  </si>
  <si>
    <t>N/A</t>
  </si>
  <si>
    <t>Batsman</t>
  </si>
  <si>
    <t>Babar Azam</t>
  </si>
  <si>
    <t>Pakistan</t>
  </si>
  <si>
    <t>David Warner</t>
  </si>
  <si>
    <t>Australia</t>
  </si>
  <si>
    <t>Ben Stokes</t>
  </si>
  <si>
    <t>England</t>
  </si>
  <si>
    <t>All-rounder</t>
  </si>
  <si>
    <t>Shakib Al Hasan</t>
  </si>
  <si>
    <t>Bangladesh</t>
  </si>
  <si>
    <t>Jasprit Bumrah</t>
  </si>
  <si>
    <t>Bowler</t>
  </si>
  <si>
    <t>Kane Williamson</t>
  </si>
  <si>
    <t>New Zealand</t>
  </si>
  <si>
    <t>Joe Root</t>
  </si>
  <si>
    <t>AB de Villiers</t>
  </si>
  <si>
    <t>South Africa</t>
  </si>
  <si>
    <t>Chris Gayle</t>
  </si>
  <si>
    <t>West Indies</t>
  </si>
  <si>
    <t>Steve Smith</t>
  </si>
  <si>
    <t>Shreyas Iyer</t>
  </si>
  <si>
    <t>Kagiso Rabada</t>
  </si>
  <si>
    <t>Rashid Khan</t>
  </si>
  <si>
    <t>Afghanistan</t>
  </si>
  <si>
    <t>Rohit Sharma</t>
  </si>
  <si>
    <t>Marnus Labuschagne</t>
  </si>
  <si>
    <t>Mitchell Starc</t>
  </si>
  <si>
    <t>Hardik Pandya</t>
  </si>
  <si>
    <t>Imran Tahir</t>
  </si>
  <si>
    <t>Jos Buttler</t>
  </si>
  <si>
    <t>Rassie van der Dussen</t>
  </si>
  <si>
    <t>Trent Boult</t>
  </si>
  <si>
    <t>Mohammad Amir</t>
  </si>
  <si>
    <t>Quinton de Kock</t>
  </si>
  <si>
    <t>Pat Cummins</t>
  </si>
  <si>
    <t>Fakhar Zaman</t>
  </si>
  <si>
    <t>Shubman Gill</t>
  </si>
  <si>
    <t>Shaheen Afridi</t>
  </si>
  <si>
    <t>Eoin Morgan</t>
  </si>
  <si>
    <t>Kuldeep Yadav</t>
  </si>
  <si>
    <t>1. Dashboard Creation:</t>
  </si>
  <si>
    <r>
      <t>Task:</t>
    </r>
    <r>
      <rPr>
        <sz val="12"/>
        <color theme="1"/>
        <rFont val="Aptos Narrow"/>
        <family val="2"/>
        <scheme val="minor"/>
      </rPr>
      <t xml:space="preserve"> Create a dashboard that summarizes the following:</t>
    </r>
  </si>
  <si>
    <t>Total Runs Scored by all players.</t>
  </si>
  <si>
    <t>Total Wickets Taken by all players.</t>
  </si>
  <si>
    <t>Average Batting Average of all Batsmen.</t>
  </si>
  <si>
    <t>Average Bowling Average of all Bowlers.</t>
  </si>
  <si>
    <t>A chart comparing the total runs scored by each team.</t>
  </si>
  <si>
    <t>2. Pivot Table:</t>
  </si>
  <si>
    <r>
      <t>Task:</t>
    </r>
    <r>
      <rPr>
        <sz val="12"/>
        <color theme="1"/>
        <rFont val="Aptos Narrow"/>
        <family val="2"/>
        <scheme val="minor"/>
      </rPr>
      <t xml:space="preserve"> Create a pivot table to display:</t>
    </r>
  </si>
  <si>
    <t>The total runs scored and wickets taken by each team.</t>
  </si>
  <si>
    <t>The average batting and bowling averages per team.</t>
  </si>
  <si>
    <t>3. VLOOKUP Function:</t>
  </si>
  <si>
    <r>
      <t>Task:</t>
    </r>
    <r>
      <rPr>
        <sz val="12"/>
        <color theme="1"/>
        <rFont val="Aptos Narrow"/>
        <family val="2"/>
        <scheme val="minor"/>
      </rPr>
      <t xml:space="preserve"> Use VLOOKUP to find the "Batting Average" and "Bowling Average" of a player when you input their "Player Name" in a cell.</t>
    </r>
  </si>
  <si>
    <t>4. Conditional Formatting:</t>
  </si>
  <si>
    <r>
      <t>Task:</t>
    </r>
    <r>
      <rPr>
        <sz val="12"/>
        <color theme="1"/>
        <rFont val="Aptos Narrow"/>
        <family val="2"/>
        <scheme val="minor"/>
      </rPr>
      <t xml:space="preserve"> Apply conditional formatting to:</t>
    </r>
  </si>
  <si>
    <t>Highlight players with a Batting Average greater than 50 in green.</t>
  </si>
  <si>
    <t>Highlight players with a Bowling Average less than 25 in red.</t>
  </si>
  <si>
    <t>5. SUMIF Function:</t>
  </si>
  <si>
    <r>
      <t>Task:</t>
    </r>
    <r>
      <rPr>
        <sz val="12"/>
        <color theme="1"/>
        <rFont val="Aptos Narrow"/>
        <family val="2"/>
        <scheme val="minor"/>
      </rPr>
      <t xml:space="preserve"> Use the SUMIF function to calculate:</t>
    </r>
  </si>
  <si>
    <t>The total runs scored by all players in a specific team (e.g., India).</t>
  </si>
  <si>
    <t>The total wickets taken by players with a Bowling Average less than 30.</t>
  </si>
  <si>
    <t>6. Filtering and Sorting:</t>
  </si>
  <si>
    <r>
      <t>Task:</t>
    </r>
    <r>
      <rPr>
        <sz val="12"/>
        <color theme="1"/>
        <rFont val="Aptos Narrow"/>
        <family val="2"/>
        <scheme val="minor"/>
      </rPr>
      <t xml:space="preserve"> Apply filters to show only:</t>
    </r>
  </si>
  <si>
    <t>Batsmen who have scored more than 5000 runs.</t>
  </si>
  <si>
    <t>Bowlers who have taken more than 100 wickets.</t>
  </si>
  <si>
    <t>Players who debuted after the year 2010.</t>
  </si>
  <si>
    <t>7. Chart Creation:</t>
  </si>
  <si>
    <r>
      <t>Task:</t>
    </r>
    <r>
      <rPr>
        <sz val="12"/>
        <color theme="1"/>
        <rFont val="Aptos Narrow"/>
        <family val="2"/>
        <scheme val="minor"/>
      </rPr>
      <t xml:space="preserve"> Create a bar chart that shows:</t>
    </r>
  </si>
  <si>
    <t>The number of matches played by each player.</t>
  </si>
  <si>
    <t>A pie chart showing the distribution of players across different teams.</t>
  </si>
  <si>
    <t>8. Data Validation:</t>
  </si>
  <si>
    <r>
      <t>Task:</t>
    </r>
    <r>
      <rPr>
        <sz val="12"/>
        <color theme="1"/>
        <rFont val="Aptos Narrow"/>
        <family val="2"/>
        <scheme val="minor"/>
      </rPr>
      <t xml:space="preserve"> Implement data validation in the "Player Role" column to allow only the values: Batsman, Bowler, and All-rounder.</t>
    </r>
  </si>
  <si>
    <t>9. AVERAGEIF Function:</t>
  </si>
  <si>
    <r>
      <t>Task:</t>
    </r>
    <r>
      <rPr>
        <sz val="12"/>
        <color theme="1"/>
        <rFont val="Aptos Narrow"/>
        <family val="2"/>
        <scheme val="minor"/>
      </rPr>
      <t xml:space="preserve"> Use the AVERAGEIF function to calculate:</t>
    </r>
  </si>
  <si>
    <t>The average Batting Average of players in a specific team.</t>
  </si>
  <si>
    <t>The average Bowling Average of all players with more than 50 wickets.</t>
  </si>
  <si>
    <t>10. Unique List &amp; COUNTIF Function:</t>
  </si>
  <si>
    <r>
      <t>Task:</t>
    </r>
    <r>
      <rPr>
        <sz val="12"/>
        <color theme="1"/>
        <rFont val="Aptos Narrow"/>
        <family val="2"/>
        <scheme val="minor"/>
      </rPr>
      <t xml:space="preserve"> Create a unique list of all teams using the UNIQUE function.</t>
    </r>
  </si>
  <si>
    <r>
      <t>Bonus Task:</t>
    </r>
    <r>
      <rPr>
        <sz val="12"/>
        <color theme="1"/>
        <rFont val="Aptos Narrow"/>
        <family val="2"/>
        <scheme val="minor"/>
      </rPr>
      <t xml:space="preserve"> Use the COUNTIF function to count how many players belong to each team.</t>
    </r>
  </si>
  <si>
    <t>SNO</t>
  </si>
  <si>
    <t>TASKS</t>
  </si>
  <si>
    <t>UPDATE</t>
  </si>
  <si>
    <t>Row Labels</t>
  </si>
  <si>
    <t>Grand Total</t>
  </si>
  <si>
    <t>Sum of Runs Scored</t>
  </si>
  <si>
    <t>Sum of Wickets Taken</t>
  </si>
  <si>
    <t>Sum of Batting Average</t>
  </si>
  <si>
    <t>Count of Bowling Average</t>
  </si>
  <si>
    <t>Sum of Bowling Average</t>
  </si>
  <si>
    <t xml:space="preserve">DONE </t>
  </si>
  <si>
    <t>2 SOLUTION</t>
  </si>
  <si>
    <t>PLAYER NAME</t>
  </si>
  <si>
    <t>BATTING AVERAGE</t>
  </si>
  <si>
    <t>BOWLING AVERAGE</t>
  </si>
  <si>
    <t>3 solution</t>
  </si>
  <si>
    <t>Sum of Matches Played</t>
  </si>
  <si>
    <t>Count of Player Name</t>
  </si>
  <si>
    <t>10 SOLUTION</t>
  </si>
  <si>
    <t>Rohit sharma</t>
  </si>
  <si>
    <t xml:space="preserve"> BONUS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</si>
</sst>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b/>
      <sz val="12"/>
      <color theme="1"/>
      <name val="Aptos Narrow"/>
      <family val="2"/>
      <scheme val="minor"/>
    </font>
    <font>
      <b/>
      <sz val="13.5"/>
      <color theme="1"/>
      <name val="Aptos Narrow"/>
      <family val="2"/>
      <scheme val="minor"/>
    </font>
  </fonts>
  <fills count="6">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bgColor indexed="64"/>
      </patternFill>
    </fill>
    <fill>
      <patternFill patternType="solid">
        <fgColor theme="0"/>
        <bgColor theme="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25">
    <xf numFmtId="0" fontId="0" fillId="0" borderId="0" xfId="0"/>
    <xf numFmtId="0" fontId="2" fillId="0" borderId="0" xfId="0" applyFont="1"/>
    <xf numFmtId="15" fontId="0" fillId="0" borderId="0" xfId="0" applyNumberFormat="1"/>
    <xf numFmtId="0" fontId="3" fillId="0" borderId="0" xfId="0" applyFont="1"/>
    <xf numFmtId="0" fontId="0" fillId="0" borderId="1" xfId="0" applyFont="1" applyBorder="1"/>
    <xf numFmtId="0" fontId="0" fillId="0" borderId="2" xfId="0" applyFont="1" applyBorder="1"/>
    <xf numFmtId="0" fontId="0" fillId="0" borderId="3"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0" fillId="4" borderId="0" xfId="0" applyFill="1"/>
    <xf numFmtId="0" fontId="1" fillId="2" borderId="1" xfId="0" applyFont="1" applyFill="1" applyBorder="1"/>
    <xf numFmtId="0" fontId="1" fillId="2" borderId="2" xfId="0" applyFont="1" applyFill="1" applyBorder="1"/>
    <xf numFmtId="0" fontId="1" fillId="2" borderId="3" xfId="0" applyFont="1" applyFill="1" applyBorder="1"/>
    <xf numFmtId="15" fontId="0" fillId="0" borderId="2" xfId="0" applyNumberFormat="1" applyFont="1" applyBorder="1"/>
    <xf numFmtId="0" fontId="1" fillId="5" borderId="1" xfId="0" applyFont="1" applyFill="1" applyBorder="1"/>
    <xf numFmtId="0" fontId="1" fillId="5" borderId="2" xfId="0" applyFont="1" applyFill="1" applyBorder="1"/>
    <xf numFmtId="0" fontId="1" fillId="5" borderId="3" xfId="0" applyFont="1" applyFill="1" applyBorder="1"/>
    <xf numFmtId="0" fontId="0" fillId="4" borderId="1" xfId="0" applyFont="1" applyFill="1" applyBorder="1"/>
    <xf numFmtId="0" fontId="0" fillId="4" borderId="2" xfId="0" applyFont="1" applyFill="1" applyBorder="1"/>
    <xf numFmtId="15" fontId="0" fillId="4" borderId="2" xfId="0" applyNumberFormat="1" applyFont="1" applyFill="1" applyBorder="1"/>
    <xf numFmtId="0" fontId="0" fillId="4" borderId="3" xfId="0" applyFont="1" applyFill="1" applyBorder="1"/>
    <xf numFmtId="0" fontId="0" fillId="3" borderId="0" xfId="0" applyFill="1" applyAlignment="1">
      <alignment horizontal="center"/>
    </xf>
  </cellXfs>
  <cellStyles count="1">
    <cellStyle name="Normal" xfId="0" builtinId="0"/>
  </cellStyles>
  <dxfs count="22">
    <dxf>
      <font>
        <color rgb="FF9C0006"/>
      </font>
      <fill>
        <patternFill>
          <bgColor rgb="FFFFC7CE"/>
        </patternFill>
      </fill>
    </dxf>
    <dxf>
      <font>
        <color rgb="FF006100"/>
      </font>
      <fill>
        <patternFill>
          <bgColor rgb="FFC6EFCE"/>
        </patternFill>
      </fill>
    </dxf>
    <dxf>
      <numFmt numFmtId="20" formatCode="dd\-mmm\-yy"/>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20" formatCode="dd\-mmm\-yy"/>
    </dxf>
    <dxf>
      <numFmt numFmtId="20" formatCode="dd\-mmm\-yy"/>
    </dxf>
    <dxf>
      <font>
        <b/>
        <i val="0"/>
        <strike val="0"/>
        <condense val="0"/>
        <extend val="0"/>
        <outline val="0"/>
        <shadow val="0"/>
        <u val="none"/>
        <vertAlign val="baseline"/>
        <sz val="12"/>
        <color theme="1"/>
        <name val="Aptos Narrow"/>
        <family val="2"/>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2"/>
        <color theme="1"/>
        <name val="Aptos Narrow"/>
        <family val="2"/>
        <scheme val="minor"/>
      </font>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[Cricket_DATA_TASK4.xlsx]TEAM SCORE!PivotTable3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'TEAM SCORE'!$B$3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0F-A649-A3A8-11D063B408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0F-A649-A3A8-11D063B408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0F-A649-A3A8-11D063B408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0F-A649-A3A8-11D063B408A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0F-A649-A3A8-11D063B408A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20F-A649-A3A8-11D063B408A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20F-A649-A3A8-11D063B408A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20F-A649-A3A8-11D063B408A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20F-A649-A3A8-11D063B408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'TEAM SCORE'!$A$4:$A$13</c:f>
              <c:strCache>
                <c:ptCount val="9"/>
                <c:pt idx="0">
                  <c:v>Afghanistan</c:v>
                </c:pt>
                <c:pt idx="1">
                  <c:v>Australia</c:v>
                </c:pt>
                <c:pt idx="2">
                  <c:v>Bangladesh</c:v>
                </c:pt>
                <c:pt idx="3">
                  <c:v>England</c:v>
                </c:pt>
                <c:pt idx="4">
                  <c:v>India</c:v>
                </c:pt>
                <c:pt idx="5">
                  <c:v>New Zealand</c:v>
                </c:pt>
                <c:pt idx="6">
                  <c:v>Pakistan</c:v>
                </c:pt>
                <c:pt idx="7">
                  <c:v>South Africa</c:v>
                </c:pt>
                <c:pt idx="8">
                  <c:v>West Indies</c:v>
                </c:pt>
              </c:strCache>
            </c:strRef>
          </c:cat>
          <c:val>
            <c:numRef>
              <c:f>'TEAM SCORE'!$B$4:$B$13</c:f>
              <c:numCache>
                <c:formatCode>General</c:formatCode>
                <c:ptCount val="9"/>
                <c:pt idx="0">
                  <c:v>1048</c:v>
                </c:pt>
                <c:pt idx="1">
                  <c:v>11709</c:v>
                </c:pt>
                <c:pt idx="2">
                  <c:v>6755</c:v>
                </c:pt>
                <c:pt idx="3">
                  <c:v>20704</c:v>
                </c:pt>
                <c:pt idx="4">
                  <c:v>25487</c:v>
                </c:pt>
                <c:pt idx="5">
                  <c:v>6347</c:v>
                </c:pt>
                <c:pt idx="6">
                  <c:v>7978</c:v>
                </c:pt>
                <c:pt idx="7">
                  <c:v>17010</c:v>
                </c:pt>
                <c:pt idx="8">
                  <c:v>10480</c:v>
                </c:pt>
              </c:numCache>
            </c:numRef>
          </c:val>
          <c:extLst>
            <c:ext xmlns:c16="http://schemas.microsoft.com/office/drawing/2014/chart" uri="{C3380CC4-5D6E-409C-BE32-E72D297353CC}">
              <c16:uniqueId val="{00000012-C20F-A649-A3A8-11D063B408A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[Cricket_DATA_TASK4.xlsx]BATTING AND BOWLING AVERAGE!PivotTable2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BOWLING AVERAGE OF BOWLERS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'BATTING AND BOWLING AVERAGE'!$E$31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'BATTING AND BOWLING AVERAGE'!$D$32:$D$42</c:f>
              <c:strCache>
                <c:ptCount val="10"/>
                <c:pt idx="0">
                  <c:v>Imran Tahir</c:v>
                </c:pt>
                <c:pt idx="1">
                  <c:v>Jasprit Bumrah</c:v>
                </c:pt>
                <c:pt idx="2">
                  <c:v>Kagiso Rabada</c:v>
                </c:pt>
                <c:pt idx="3">
                  <c:v>Kuldeep Yadav</c:v>
                </c:pt>
                <c:pt idx="4">
                  <c:v>Mitchell Starc</c:v>
                </c:pt>
                <c:pt idx="5">
                  <c:v>Mohammad Amir</c:v>
                </c:pt>
                <c:pt idx="6">
                  <c:v>Pat Cummins</c:v>
                </c:pt>
                <c:pt idx="7">
                  <c:v>Rashid Khan</c:v>
                </c:pt>
                <c:pt idx="8">
                  <c:v>Shaheen Afridi</c:v>
                </c:pt>
                <c:pt idx="9">
                  <c:v>Trent Boult</c:v>
                </c:pt>
              </c:strCache>
            </c:strRef>
          </c:cat>
          <c:val>
            <c:numRef>
              <c:f>'BATTING AND BOWLING AVERAGE'!$E$32:$E$42</c:f>
              <c:numCache>
                <c:formatCode>General</c:formatCode>
                <c:ptCount val="10"/>
                <c:pt idx="0">
                  <c:v>24.84</c:v>
                </c:pt>
                <c:pt idx="1">
                  <c:v>25.33</c:v>
                </c:pt>
                <c:pt idx="2">
                  <c:v>27.34</c:v>
                </c:pt>
                <c:pt idx="3">
                  <c:v>28.35</c:v>
                </c:pt>
                <c:pt idx="4">
                  <c:v>20.99</c:v>
                </c:pt>
                <c:pt idx="5">
                  <c:v>29.62</c:v>
                </c:pt>
                <c:pt idx="6">
                  <c:v>28.79</c:v>
                </c:pt>
                <c:pt idx="7">
                  <c:v>18.63</c:v>
                </c:pt>
                <c:pt idx="8">
                  <c:v>23.02</c:v>
                </c:pt>
                <c:pt idx="9">
                  <c:v>25.32</c:v>
                </c:pt>
              </c:numCache>
            </c:numRef>
          </c:val>
          <c:extLst>
            <c:ext xmlns:c16="http://schemas.microsoft.com/office/drawing/2014/chart" uri="{C3380CC4-5D6E-409C-BE32-E72D297353CC}">
              <c16:uniqueId val="{00000000-4411-7E41-83C1-C459562A4F42}"/>
            </c:ext>
          </c:extLst>
        </c:ser>
        <c:dLbls>
          <c:showLegendKey val="0"/>
          <c:showVal val="0"/>
          <c:showCatName val="0"/>
          <c:showSerName val="0"/>
          <c:showPercent val="0"/>
          <c:showBubbleSize val="0"/>
        </c:dLbls>
        <c:gapWidth val="100"/>
        <c:overlap val="-24"/>
        <c:axId val="308103072"/>
        <c:axId val="308104784"/>
      </c:barChart>
      <c:catAx>
        <c:axId val="308103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104784"/>
        <c:crosses val="autoZero"/>
        <c:auto val="1"/>
        <c:lblAlgn val="ctr"/>
        <c:lblOffset val="100"/>
        <c:noMultiLvlLbl val="0"/>
      </c:catAx>
      <c:valAx>
        <c:axId val="308104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1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[Cricket_DATA_TASK4.xlsx]WICKETS BY ALL PLAYERS!PivotTable1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WICKETS</a:t>
            </a:r>
            <a:r>
              <a:rPr lang="en-US" baseline="0"/>
              <a:t> </a:t>
            </a:r>
            <a:r>
              <a:rPr lang="en-US"/>
              <a:t>BY PLAYER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'WICKETS BY ALL PLAYERS'!$E$5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'WICKETS BY ALL PLAYERS'!$D$6:$D$36</c:f>
              <c:strCache>
                <c:ptCount val="30"/>
                <c:pt idx="0">
                  <c:v>AB de Villiers</c:v>
                </c:pt>
                <c:pt idx="1">
                  <c:v>Babar Azam</c:v>
                </c:pt>
                <c:pt idx="2">
                  <c:v>Ben Stokes</c:v>
                </c:pt>
                <c:pt idx="3">
                  <c:v>Chris Gayle</c:v>
                </c:pt>
                <c:pt idx="4">
                  <c:v>David Warner</c:v>
                </c:pt>
                <c:pt idx="5">
                  <c:v>Eoin Morgan</c:v>
                </c:pt>
                <c:pt idx="6">
                  <c:v>Fakhar Zaman</c:v>
                </c:pt>
                <c:pt idx="7">
                  <c:v>Hardik Pandya</c:v>
                </c:pt>
                <c:pt idx="8">
                  <c:v>Imran Tahir</c:v>
                </c:pt>
                <c:pt idx="9">
                  <c:v>Jasprit Bumrah</c:v>
                </c:pt>
                <c:pt idx="10">
                  <c:v>Joe Root</c:v>
                </c:pt>
                <c:pt idx="11">
                  <c:v>Jos Buttler</c:v>
                </c:pt>
                <c:pt idx="12">
                  <c:v>Kagiso Rabada</c:v>
                </c:pt>
                <c:pt idx="13">
                  <c:v>Kane Williamson</c:v>
                </c:pt>
                <c:pt idx="14">
                  <c:v>Kuldeep Yadav</c:v>
                </c:pt>
                <c:pt idx="15">
                  <c:v>Marnus Labuschagne</c:v>
                </c:pt>
                <c:pt idx="16">
                  <c:v>Mitchell Starc</c:v>
                </c:pt>
                <c:pt idx="17">
                  <c:v>Mohammad Amir</c:v>
                </c:pt>
                <c:pt idx="18">
                  <c:v>Pat Cummins</c:v>
                </c:pt>
                <c:pt idx="19">
                  <c:v>Quinton de Kock</c:v>
                </c:pt>
                <c:pt idx="20">
                  <c:v>Rashid Khan</c:v>
                </c:pt>
                <c:pt idx="21">
                  <c:v>Rassie van der Dussen</c:v>
                </c:pt>
                <c:pt idx="22">
                  <c:v>Rohit Sharma</c:v>
                </c:pt>
                <c:pt idx="23">
                  <c:v>Shaheen Afridi</c:v>
                </c:pt>
                <c:pt idx="24">
                  <c:v>Shakib Al Hasan</c:v>
                </c:pt>
                <c:pt idx="25">
                  <c:v>Shreyas Iyer</c:v>
                </c:pt>
                <c:pt idx="26">
                  <c:v>Shubman Gill</c:v>
                </c:pt>
                <c:pt idx="27">
                  <c:v>Steve Smith</c:v>
                </c:pt>
                <c:pt idx="28">
                  <c:v>Trent Boult</c:v>
                </c:pt>
                <c:pt idx="29">
                  <c:v>Virat Kohli</c:v>
                </c:pt>
              </c:strCache>
            </c:strRef>
          </c:cat>
          <c:val>
            <c:numRef>
              <c:f>'WICKETS BY ALL PLAYERS'!$E$6:$E$36</c:f>
              <c:numCache>
                <c:formatCode>General</c:formatCode>
                <c:ptCount val="30"/>
                <c:pt idx="0">
                  <c:v>2</c:v>
                </c:pt>
                <c:pt idx="1">
                  <c:v>0</c:v>
                </c:pt>
                <c:pt idx="2">
                  <c:v>74</c:v>
                </c:pt>
                <c:pt idx="3">
                  <c:v>167</c:v>
                </c:pt>
                <c:pt idx="4">
                  <c:v>0</c:v>
                </c:pt>
                <c:pt idx="5">
                  <c:v>3</c:v>
                </c:pt>
                <c:pt idx="6">
                  <c:v>0</c:v>
                </c:pt>
                <c:pt idx="7">
                  <c:v>57</c:v>
                </c:pt>
                <c:pt idx="8">
                  <c:v>173</c:v>
                </c:pt>
                <c:pt idx="9">
                  <c:v>108</c:v>
                </c:pt>
                <c:pt idx="10">
                  <c:v>26</c:v>
                </c:pt>
                <c:pt idx="11">
                  <c:v>0</c:v>
                </c:pt>
                <c:pt idx="12">
                  <c:v>136</c:v>
                </c:pt>
                <c:pt idx="13">
                  <c:v>37</c:v>
                </c:pt>
                <c:pt idx="14">
                  <c:v>119</c:v>
                </c:pt>
                <c:pt idx="15">
                  <c:v>4</c:v>
                </c:pt>
                <c:pt idx="16">
                  <c:v>184</c:v>
                </c:pt>
                <c:pt idx="17">
                  <c:v>81</c:v>
                </c:pt>
                <c:pt idx="18">
                  <c:v>111</c:v>
                </c:pt>
                <c:pt idx="19">
                  <c:v>0</c:v>
                </c:pt>
                <c:pt idx="20">
                  <c:v>150</c:v>
                </c:pt>
                <c:pt idx="21">
                  <c:v>0</c:v>
                </c:pt>
                <c:pt idx="22">
                  <c:v>8</c:v>
                </c:pt>
                <c:pt idx="23">
                  <c:v>70</c:v>
                </c:pt>
                <c:pt idx="24">
                  <c:v>276</c:v>
                </c:pt>
                <c:pt idx="25">
                  <c:v>0</c:v>
                </c:pt>
                <c:pt idx="26">
                  <c:v>0</c:v>
                </c:pt>
                <c:pt idx="27">
                  <c:v>27</c:v>
                </c:pt>
                <c:pt idx="28">
                  <c:v>169</c:v>
                </c:pt>
                <c:pt idx="29">
                  <c:v>0</c:v>
                </c:pt>
              </c:numCache>
            </c:numRef>
          </c:val>
          <c:extLst>
            <c:ext xmlns:c16="http://schemas.microsoft.com/office/drawing/2014/chart" uri="{C3380CC4-5D6E-409C-BE32-E72D297353CC}">
              <c16:uniqueId val="{00000003-C4A0-0E46-A09A-8C1422D2387E}"/>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[Cricket_DATA_TASK4.xlsx]TEAM SCORE!PivotTable3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a:t>
            </a:r>
            <a:r>
              <a:rPr lang="en-US" baseline="0"/>
              <a:t>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'TEAM SCORE'!$B$3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'TEAM SCORE'!$A$4:$A$13</c:f>
              <c:strCache>
                <c:ptCount val="9"/>
                <c:pt idx="0">
                  <c:v>Afghanistan</c:v>
                </c:pt>
                <c:pt idx="1">
                  <c:v>Australia</c:v>
                </c:pt>
                <c:pt idx="2">
                  <c:v>Bangladesh</c:v>
                </c:pt>
                <c:pt idx="3">
                  <c:v>England</c:v>
                </c:pt>
                <c:pt idx="4">
                  <c:v>India</c:v>
                </c:pt>
                <c:pt idx="5">
                  <c:v>New Zealand</c:v>
                </c:pt>
                <c:pt idx="6">
                  <c:v>Pakistan</c:v>
                </c:pt>
                <c:pt idx="7">
                  <c:v>South Africa</c:v>
                </c:pt>
                <c:pt idx="8">
                  <c:v>West Indies</c:v>
                </c:pt>
              </c:strCache>
            </c:strRef>
          </c:cat>
          <c:val>
            <c:numRef>
              <c:f>'TEAM SCORE'!$B$4:$B$13</c:f>
              <c:numCache>
                <c:formatCode>General</c:formatCode>
                <c:ptCount val="9"/>
                <c:pt idx="0">
                  <c:v>1048</c:v>
                </c:pt>
                <c:pt idx="1">
                  <c:v>11709</c:v>
                </c:pt>
                <c:pt idx="2">
                  <c:v>6755</c:v>
                </c:pt>
                <c:pt idx="3">
                  <c:v>20704</c:v>
                </c:pt>
                <c:pt idx="4">
                  <c:v>25487</c:v>
                </c:pt>
                <c:pt idx="5">
                  <c:v>6347</c:v>
                </c:pt>
                <c:pt idx="6">
                  <c:v>7978</c:v>
                </c:pt>
                <c:pt idx="7">
                  <c:v>17010</c:v>
                </c:pt>
                <c:pt idx="8">
                  <c:v>10480</c:v>
                </c:pt>
              </c:numCache>
            </c:numRef>
          </c:val>
          <c:extLst>
            <c:ext xmlns:c16="http://schemas.microsoft.com/office/drawing/2014/chart" uri="{C3380CC4-5D6E-409C-BE32-E72D297353CC}">
              <c16:uniqueId val="{00000000-C667-B64C-93E2-B98A8CEFE6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[Cricket_DATA_TASK4.xlsx]SCORE BY ALL PLAYERS!PivotTable1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SCORE BY PLAYER</a:t>
            </a:r>
            <a:endParaRPr lang="en-US" baseline="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'SCORE BY ALL PLAYERS'!$E$5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 BY ALL PLAYERS'!$D$6:$D$36</c:f>
              <c:strCache>
                <c:ptCount val="30"/>
                <c:pt idx="0">
                  <c:v>AB de Villiers</c:v>
                </c:pt>
                <c:pt idx="1">
                  <c:v>Babar Azam</c:v>
                </c:pt>
                <c:pt idx="2">
                  <c:v>Ben Stokes</c:v>
                </c:pt>
                <c:pt idx="3">
                  <c:v>Chris Gayle</c:v>
                </c:pt>
                <c:pt idx="4">
                  <c:v>David Warner</c:v>
                </c:pt>
                <c:pt idx="5">
                  <c:v>Eoin Morgan</c:v>
                </c:pt>
                <c:pt idx="6">
                  <c:v>Fakhar Zaman</c:v>
                </c:pt>
                <c:pt idx="7">
                  <c:v>Hardik Pandya</c:v>
                </c:pt>
                <c:pt idx="8">
                  <c:v>Imran Tahir</c:v>
                </c:pt>
                <c:pt idx="9">
                  <c:v>Jasprit Bumrah</c:v>
                </c:pt>
                <c:pt idx="10">
                  <c:v>Joe Root</c:v>
                </c:pt>
                <c:pt idx="11">
                  <c:v>Jos Buttler</c:v>
                </c:pt>
                <c:pt idx="12">
                  <c:v>Kagiso Rabada</c:v>
                </c:pt>
                <c:pt idx="13">
                  <c:v>Kane Williamson</c:v>
                </c:pt>
                <c:pt idx="14">
                  <c:v>Kuldeep Yadav</c:v>
                </c:pt>
                <c:pt idx="15">
                  <c:v>Marnus Labuschagne</c:v>
                </c:pt>
                <c:pt idx="16">
                  <c:v>Mitchell Starc</c:v>
                </c:pt>
                <c:pt idx="17">
                  <c:v>Mohammad Amir</c:v>
                </c:pt>
                <c:pt idx="18">
                  <c:v>Pat Cummins</c:v>
                </c:pt>
                <c:pt idx="19">
                  <c:v>Quinton de Kock</c:v>
                </c:pt>
                <c:pt idx="20">
                  <c:v>Rashid Khan</c:v>
                </c:pt>
                <c:pt idx="21">
                  <c:v>Rassie van der Dussen</c:v>
                </c:pt>
                <c:pt idx="22">
                  <c:v>Rohit Sharma</c:v>
                </c:pt>
                <c:pt idx="23">
                  <c:v>Shaheen Afridi</c:v>
                </c:pt>
                <c:pt idx="24">
                  <c:v>Shakib Al Hasan</c:v>
                </c:pt>
                <c:pt idx="25">
                  <c:v>Shreyas Iyer</c:v>
                </c:pt>
                <c:pt idx="26">
                  <c:v>Shubman Gill</c:v>
                </c:pt>
                <c:pt idx="27">
                  <c:v>Steve Smith</c:v>
                </c:pt>
                <c:pt idx="28">
                  <c:v>Trent Boult</c:v>
                </c:pt>
                <c:pt idx="29">
                  <c:v>Virat Kohli</c:v>
                </c:pt>
              </c:strCache>
            </c:strRef>
          </c:cat>
          <c:val>
            <c:numRef>
              <c:f>'SCORE BY ALL PLAYERS'!$E$6:$E$36</c:f>
              <c:numCache>
                <c:formatCode>General</c:formatCode>
                <c:ptCount val="30"/>
                <c:pt idx="0">
                  <c:v>9577</c:v>
                </c:pt>
                <c:pt idx="1">
                  <c:v>5089</c:v>
                </c:pt>
                <c:pt idx="2">
                  <c:v>2924</c:v>
                </c:pt>
                <c:pt idx="3">
                  <c:v>10480</c:v>
                </c:pt>
                <c:pt idx="4">
                  <c:v>5455</c:v>
                </c:pt>
                <c:pt idx="5">
                  <c:v>7701</c:v>
                </c:pt>
                <c:pt idx="6">
                  <c:v>2410</c:v>
                </c:pt>
                <c:pt idx="7">
                  <c:v>1267</c:v>
                </c:pt>
                <c:pt idx="8">
                  <c:v>378</c:v>
                </c:pt>
                <c:pt idx="9">
                  <c:v>19</c:v>
                </c:pt>
                <c:pt idx="10">
                  <c:v>6207</c:v>
                </c:pt>
                <c:pt idx="11">
                  <c:v>3872</c:v>
                </c:pt>
                <c:pt idx="12">
                  <c:v>188</c:v>
                </c:pt>
                <c:pt idx="13">
                  <c:v>6173</c:v>
                </c:pt>
                <c:pt idx="14">
                  <c:v>142</c:v>
                </c:pt>
                <c:pt idx="15">
                  <c:v>1124</c:v>
                </c:pt>
                <c:pt idx="16">
                  <c:v>458</c:v>
                </c:pt>
                <c:pt idx="17">
                  <c:v>361</c:v>
                </c:pt>
                <c:pt idx="18">
                  <c:v>294</c:v>
                </c:pt>
                <c:pt idx="19">
                  <c:v>5355</c:v>
                </c:pt>
                <c:pt idx="20">
                  <c:v>1048</c:v>
                </c:pt>
                <c:pt idx="21">
                  <c:v>1512</c:v>
                </c:pt>
                <c:pt idx="22">
                  <c:v>9205</c:v>
                </c:pt>
                <c:pt idx="23">
                  <c:v>118</c:v>
                </c:pt>
                <c:pt idx="24">
                  <c:v>6755</c:v>
                </c:pt>
                <c:pt idx="25">
                  <c:v>1440</c:v>
                </c:pt>
                <c:pt idx="26">
                  <c:v>1245</c:v>
                </c:pt>
                <c:pt idx="27">
                  <c:v>4378</c:v>
                </c:pt>
                <c:pt idx="28">
                  <c:v>174</c:v>
                </c:pt>
                <c:pt idx="29">
                  <c:v>12169</c:v>
                </c:pt>
              </c:numCache>
            </c:numRef>
          </c:val>
          <c:extLst>
            <c:ext xmlns:c16="http://schemas.microsoft.com/office/drawing/2014/chart" uri="{C3380CC4-5D6E-409C-BE32-E72D297353CC}">
              <c16:uniqueId val="{00000004-0F1F-C240-B95D-FA7EAAEFC16B}"/>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[Cricket_DATA_TASK4.xlsx]BATTING AND BOWLING AVERAGE!PivotTable1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BATTING AVERAGE OF BATSMAN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'BATTING AND BOWLING AVERAGE'!$E$5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'BATTING AND BOWLING AVERAGE'!$D$6:$D$23</c:f>
              <c:strCache>
                <c:ptCount val="17"/>
                <c:pt idx="0">
                  <c:v>AB de Villiers</c:v>
                </c:pt>
                <c:pt idx="1">
                  <c:v>Babar Azam</c:v>
                </c:pt>
                <c:pt idx="2">
                  <c:v>Chris Gayle</c:v>
                </c:pt>
                <c:pt idx="3">
                  <c:v>David Warner</c:v>
                </c:pt>
                <c:pt idx="4">
                  <c:v>Eoin Morgan</c:v>
                </c:pt>
                <c:pt idx="5">
                  <c:v>Fakhar Zaman</c:v>
                </c:pt>
                <c:pt idx="6">
                  <c:v>Joe Root</c:v>
                </c:pt>
                <c:pt idx="7">
                  <c:v>Jos Buttler</c:v>
                </c:pt>
                <c:pt idx="8">
                  <c:v>Kane Williamson</c:v>
                </c:pt>
                <c:pt idx="9">
                  <c:v>Marnus Labuschagne</c:v>
                </c:pt>
                <c:pt idx="10">
                  <c:v>Quinton de Kock</c:v>
                </c:pt>
                <c:pt idx="11">
                  <c:v>Rassie van der Dussen</c:v>
                </c:pt>
                <c:pt idx="12">
                  <c:v>Rohit Sharma</c:v>
                </c:pt>
                <c:pt idx="13">
                  <c:v>Shreyas Iyer</c:v>
                </c:pt>
                <c:pt idx="14">
                  <c:v>Shubman Gill</c:v>
                </c:pt>
                <c:pt idx="15">
                  <c:v>Steve Smith</c:v>
                </c:pt>
                <c:pt idx="16">
                  <c:v>Virat Kohli</c:v>
                </c:pt>
              </c:strCache>
            </c:strRef>
          </c:cat>
          <c:val>
            <c:numRef>
              <c:f>'BATTING AND BOWLING AVERAGE'!$E$6:$E$23</c:f>
              <c:numCache>
                <c:formatCode>General</c:formatCode>
                <c:ptCount val="17"/>
                <c:pt idx="0">
                  <c:v>53.5</c:v>
                </c:pt>
                <c:pt idx="1">
                  <c:v>59.18</c:v>
                </c:pt>
                <c:pt idx="2">
                  <c:v>37.83</c:v>
                </c:pt>
                <c:pt idx="3">
                  <c:v>45.45</c:v>
                </c:pt>
                <c:pt idx="4">
                  <c:v>39.29</c:v>
                </c:pt>
                <c:pt idx="5">
                  <c:v>45.38</c:v>
                </c:pt>
                <c:pt idx="6">
                  <c:v>50.05</c:v>
                </c:pt>
                <c:pt idx="7">
                  <c:v>38.549999999999997</c:v>
                </c:pt>
                <c:pt idx="8">
                  <c:v>47.48</c:v>
                </c:pt>
                <c:pt idx="9">
                  <c:v>39.78</c:v>
                </c:pt>
                <c:pt idx="10">
                  <c:v>44.74</c:v>
                </c:pt>
                <c:pt idx="11">
                  <c:v>65.739999999999995</c:v>
                </c:pt>
                <c:pt idx="12">
                  <c:v>48.96</c:v>
                </c:pt>
                <c:pt idx="13">
                  <c:v>42.35</c:v>
                </c:pt>
                <c:pt idx="14">
                  <c:v>52.04</c:v>
                </c:pt>
                <c:pt idx="15">
                  <c:v>42.46</c:v>
                </c:pt>
                <c:pt idx="16">
                  <c:v>58.07</c:v>
                </c:pt>
              </c:numCache>
            </c:numRef>
          </c:val>
          <c:extLst>
            <c:ext xmlns:c16="http://schemas.microsoft.com/office/drawing/2014/chart" uri="{C3380CC4-5D6E-409C-BE32-E72D297353CC}">
              <c16:uniqueId val="{00000002-00B9-2F4E-A52F-8F4F1CD8E737}"/>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[Cricket_DATA_TASK4.xlsx]WICKETS BY ALL PLAYERS!PivotTable1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WICKETS</a:t>
            </a:r>
            <a:r>
              <a:rPr lang="en-US" baseline="0"/>
              <a:t> </a:t>
            </a:r>
            <a:r>
              <a:rPr lang="en-US"/>
              <a:t>BY PLAYER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'WICKETS BY ALL PLAYERS'!$E$5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'WICKETS BY ALL PLAYERS'!$D$6:$D$36</c:f>
              <c:strCache>
                <c:ptCount val="30"/>
                <c:pt idx="0">
                  <c:v>AB de Villiers</c:v>
                </c:pt>
                <c:pt idx="1">
                  <c:v>Babar Azam</c:v>
                </c:pt>
                <c:pt idx="2">
                  <c:v>Ben Stokes</c:v>
                </c:pt>
                <c:pt idx="3">
                  <c:v>Chris Gayle</c:v>
                </c:pt>
                <c:pt idx="4">
                  <c:v>David Warner</c:v>
                </c:pt>
                <c:pt idx="5">
                  <c:v>Eoin Morgan</c:v>
                </c:pt>
                <c:pt idx="6">
                  <c:v>Fakhar Zaman</c:v>
                </c:pt>
                <c:pt idx="7">
                  <c:v>Hardik Pandya</c:v>
                </c:pt>
                <c:pt idx="8">
                  <c:v>Imran Tahir</c:v>
                </c:pt>
                <c:pt idx="9">
                  <c:v>Jasprit Bumrah</c:v>
                </c:pt>
                <c:pt idx="10">
                  <c:v>Joe Root</c:v>
                </c:pt>
                <c:pt idx="11">
                  <c:v>Jos Buttler</c:v>
                </c:pt>
                <c:pt idx="12">
                  <c:v>Kagiso Rabada</c:v>
                </c:pt>
                <c:pt idx="13">
                  <c:v>Kane Williamson</c:v>
                </c:pt>
                <c:pt idx="14">
                  <c:v>Kuldeep Yadav</c:v>
                </c:pt>
                <c:pt idx="15">
                  <c:v>Marnus Labuschagne</c:v>
                </c:pt>
                <c:pt idx="16">
                  <c:v>Mitchell Starc</c:v>
                </c:pt>
                <c:pt idx="17">
                  <c:v>Mohammad Amir</c:v>
                </c:pt>
                <c:pt idx="18">
                  <c:v>Pat Cummins</c:v>
                </c:pt>
                <c:pt idx="19">
                  <c:v>Quinton de Kock</c:v>
                </c:pt>
                <c:pt idx="20">
                  <c:v>Rashid Khan</c:v>
                </c:pt>
                <c:pt idx="21">
                  <c:v>Rassie van der Dussen</c:v>
                </c:pt>
                <c:pt idx="22">
                  <c:v>Rohit Sharma</c:v>
                </c:pt>
                <c:pt idx="23">
                  <c:v>Shaheen Afridi</c:v>
                </c:pt>
                <c:pt idx="24">
                  <c:v>Shakib Al Hasan</c:v>
                </c:pt>
                <c:pt idx="25">
                  <c:v>Shreyas Iyer</c:v>
                </c:pt>
                <c:pt idx="26">
                  <c:v>Shubman Gill</c:v>
                </c:pt>
                <c:pt idx="27">
                  <c:v>Steve Smith</c:v>
                </c:pt>
                <c:pt idx="28">
                  <c:v>Trent Boult</c:v>
                </c:pt>
                <c:pt idx="29">
                  <c:v>Virat Kohli</c:v>
                </c:pt>
              </c:strCache>
            </c:strRef>
          </c:cat>
          <c:val>
            <c:numRef>
              <c:f>'WICKETS BY ALL PLAYERS'!$E$6:$E$36</c:f>
              <c:numCache>
                <c:formatCode>General</c:formatCode>
                <c:ptCount val="30"/>
                <c:pt idx="0">
                  <c:v>2</c:v>
                </c:pt>
                <c:pt idx="1">
                  <c:v>0</c:v>
                </c:pt>
                <c:pt idx="2">
                  <c:v>74</c:v>
                </c:pt>
                <c:pt idx="3">
                  <c:v>167</c:v>
                </c:pt>
                <c:pt idx="4">
                  <c:v>0</c:v>
                </c:pt>
                <c:pt idx="5">
                  <c:v>3</c:v>
                </c:pt>
                <c:pt idx="6">
                  <c:v>0</c:v>
                </c:pt>
                <c:pt idx="7">
                  <c:v>57</c:v>
                </c:pt>
                <c:pt idx="8">
                  <c:v>173</c:v>
                </c:pt>
                <c:pt idx="9">
                  <c:v>108</c:v>
                </c:pt>
                <c:pt idx="10">
                  <c:v>26</c:v>
                </c:pt>
                <c:pt idx="11">
                  <c:v>0</c:v>
                </c:pt>
                <c:pt idx="12">
                  <c:v>136</c:v>
                </c:pt>
                <c:pt idx="13">
                  <c:v>37</c:v>
                </c:pt>
                <c:pt idx="14">
                  <c:v>119</c:v>
                </c:pt>
                <c:pt idx="15">
                  <c:v>4</c:v>
                </c:pt>
                <c:pt idx="16">
                  <c:v>184</c:v>
                </c:pt>
                <c:pt idx="17">
                  <c:v>81</c:v>
                </c:pt>
                <c:pt idx="18">
                  <c:v>111</c:v>
                </c:pt>
                <c:pt idx="19">
                  <c:v>0</c:v>
                </c:pt>
                <c:pt idx="20">
                  <c:v>150</c:v>
                </c:pt>
                <c:pt idx="21">
                  <c:v>0</c:v>
                </c:pt>
                <c:pt idx="22">
                  <c:v>8</c:v>
                </c:pt>
                <c:pt idx="23">
                  <c:v>70</c:v>
                </c:pt>
                <c:pt idx="24">
                  <c:v>276</c:v>
                </c:pt>
                <c:pt idx="25">
                  <c:v>0</c:v>
                </c:pt>
                <c:pt idx="26">
                  <c:v>0</c:v>
                </c:pt>
                <c:pt idx="27">
                  <c:v>27</c:v>
                </c:pt>
                <c:pt idx="28">
                  <c:v>169</c:v>
                </c:pt>
                <c:pt idx="29">
                  <c:v>0</c:v>
                </c:pt>
              </c:numCache>
            </c:numRef>
          </c:val>
          <c:extLst>
            <c:ext xmlns:c16="http://schemas.microsoft.com/office/drawing/2014/chart" uri="{C3380CC4-5D6E-409C-BE32-E72D297353CC}">
              <c16:uniqueId val="{00000000-A101-EC40-B2E7-1602C4E84E86}"/>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[Cricket_DATA_TASK4.xlsx]BATTING AND BOWLING AVERAGE!PivotTable2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BOWLING AVERAGE OF BOWLERS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'BATTING AND BOWLING AVERAGE'!$E$31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'BATTING AND BOWLING AVERAGE'!$D$32:$D$42</c:f>
              <c:strCache>
                <c:ptCount val="10"/>
                <c:pt idx="0">
                  <c:v>Imran Tahir</c:v>
                </c:pt>
                <c:pt idx="1">
                  <c:v>Jasprit Bumrah</c:v>
                </c:pt>
                <c:pt idx="2">
                  <c:v>Kagiso Rabada</c:v>
                </c:pt>
                <c:pt idx="3">
                  <c:v>Kuldeep Yadav</c:v>
                </c:pt>
                <c:pt idx="4">
                  <c:v>Mitchell Starc</c:v>
                </c:pt>
                <c:pt idx="5">
                  <c:v>Mohammad Amir</c:v>
                </c:pt>
                <c:pt idx="6">
                  <c:v>Pat Cummins</c:v>
                </c:pt>
                <c:pt idx="7">
                  <c:v>Rashid Khan</c:v>
                </c:pt>
                <c:pt idx="8">
                  <c:v>Shaheen Afridi</c:v>
                </c:pt>
                <c:pt idx="9">
                  <c:v>Trent Boult</c:v>
                </c:pt>
              </c:strCache>
            </c:strRef>
          </c:cat>
          <c:val>
            <c:numRef>
              <c:f>'BATTING AND BOWLING AVERAGE'!$E$32:$E$42</c:f>
              <c:numCache>
                <c:formatCode>General</c:formatCode>
                <c:ptCount val="10"/>
                <c:pt idx="0">
                  <c:v>24.84</c:v>
                </c:pt>
                <c:pt idx="1">
                  <c:v>25.33</c:v>
                </c:pt>
                <c:pt idx="2">
                  <c:v>27.34</c:v>
                </c:pt>
                <c:pt idx="3">
                  <c:v>28.35</c:v>
                </c:pt>
                <c:pt idx="4">
                  <c:v>20.99</c:v>
                </c:pt>
                <c:pt idx="5">
                  <c:v>29.62</c:v>
                </c:pt>
                <c:pt idx="6">
                  <c:v>28.79</c:v>
                </c:pt>
                <c:pt idx="7">
                  <c:v>18.63</c:v>
                </c:pt>
                <c:pt idx="8">
                  <c:v>23.02</c:v>
                </c:pt>
                <c:pt idx="9">
                  <c:v>25.32</c:v>
                </c:pt>
              </c:numCache>
            </c:numRef>
          </c:val>
          <c:extLst>
            <c:ext xmlns:c16="http://schemas.microsoft.com/office/drawing/2014/chart" uri="{C3380CC4-5D6E-409C-BE32-E72D297353CC}">
              <c16:uniqueId val="{00000000-2646-BC4C-BFA6-E19140501FC7}"/>
            </c:ext>
          </c:extLst>
        </c:ser>
        <c:dLbls>
          <c:showLegendKey val="0"/>
          <c:showVal val="0"/>
          <c:showCatName val="0"/>
          <c:showSerName val="0"/>
          <c:showPercent val="0"/>
          <c:showBubbleSize val="0"/>
        </c:dLbls>
        <c:gapWidth val="100"/>
        <c:overlap val="-24"/>
        <c:axId val="308103072"/>
        <c:axId val="308104784"/>
      </c:barChart>
      <c:catAx>
        <c:axId val="308103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104784"/>
        <c:crosses val="autoZero"/>
        <c:auto val="1"/>
        <c:lblAlgn val="ctr"/>
        <c:lblOffset val="100"/>
        <c:noMultiLvlLbl val="0"/>
      </c:catAx>
      <c:valAx>
        <c:axId val="308104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1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[Cricket_DATA_TASK4.xlsx]PIVOT TABEL!PivotTable6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No.of matches played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TABEL'!$D$20</c:f>
              <c:strCache>
                <c:ptCount val="1"/>
                <c:pt idx="0">
                  <c:v>Total</c:v>
                </c:pt>
              </c:strCache>
            </c:strRef>
          </c:tx>
          <c:spPr>
            <a:pattFill prst="ltUpDiag">
              <a:fgClr>
                <a:schemeClr val="accent1"/>
              </a:fgClr>
              <a:bgClr>
                <a:schemeClr val="lt1"/>
              </a:bgClr>
            </a:pattFill>
            <a:ln>
              <a:noFill/>
            </a:ln>
            <a:effectLst/>
          </c:spPr>
          <c:invertIfNegative val="0"/>
          <c:cat>
            <c:strRef>
              <c:f>'PIVOT TABEL'!$C$21:$C$51</c:f>
              <c:strCache>
                <c:ptCount val="30"/>
                <c:pt idx="0">
                  <c:v>AB de Villiers</c:v>
                </c:pt>
                <c:pt idx="1">
                  <c:v>Babar Azam</c:v>
                </c:pt>
                <c:pt idx="2">
                  <c:v>Ben Stokes</c:v>
                </c:pt>
                <c:pt idx="3">
                  <c:v>Chris Gayle</c:v>
                </c:pt>
                <c:pt idx="4">
                  <c:v>David Warner</c:v>
                </c:pt>
                <c:pt idx="5">
                  <c:v>Eoin Morgan</c:v>
                </c:pt>
                <c:pt idx="6">
                  <c:v>Fakhar Zaman</c:v>
                </c:pt>
                <c:pt idx="7">
                  <c:v>Hardik Pandya</c:v>
                </c:pt>
                <c:pt idx="8">
                  <c:v>Imran Tahir</c:v>
                </c:pt>
                <c:pt idx="9">
                  <c:v>Jasprit Bumrah</c:v>
                </c:pt>
                <c:pt idx="10">
                  <c:v>Joe Root</c:v>
                </c:pt>
                <c:pt idx="11">
                  <c:v>Jos Buttler</c:v>
                </c:pt>
                <c:pt idx="12">
                  <c:v>Kagiso Rabada</c:v>
                </c:pt>
                <c:pt idx="13">
                  <c:v>Kane Williamson</c:v>
                </c:pt>
                <c:pt idx="14">
                  <c:v>Kuldeep Yadav</c:v>
                </c:pt>
                <c:pt idx="15">
                  <c:v>Marnus Labuschagne</c:v>
                </c:pt>
                <c:pt idx="16">
                  <c:v>Mitchell Starc</c:v>
                </c:pt>
                <c:pt idx="17">
                  <c:v>Mohammad Amir</c:v>
                </c:pt>
                <c:pt idx="18">
                  <c:v>Pat Cummins</c:v>
                </c:pt>
                <c:pt idx="19">
                  <c:v>Quinton de Kock</c:v>
                </c:pt>
                <c:pt idx="20">
                  <c:v>Rashid Khan</c:v>
                </c:pt>
                <c:pt idx="21">
                  <c:v>Rassie van der Dussen</c:v>
                </c:pt>
                <c:pt idx="22">
                  <c:v>Rohit Sharma</c:v>
                </c:pt>
                <c:pt idx="23">
                  <c:v>Shaheen Afridi</c:v>
                </c:pt>
                <c:pt idx="24">
                  <c:v>Shakib Al Hasan</c:v>
                </c:pt>
                <c:pt idx="25">
                  <c:v>Shreyas Iyer</c:v>
                </c:pt>
                <c:pt idx="26">
                  <c:v>Shubman Gill</c:v>
                </c:pt>
                <c:pt idx="27">
                  <c:v>Steve Smith</c:v>
                </c:pt>
                <c:pt idx="28">
                  <c:v>Trent Boult</c:v>
                </c:pt>
                <c:pt idx="29">
                  <c:v>Virat Kohli</c:v>
                </c:pt>
              </c:strCache>
            </c:strRef>
          </c:cat>
          <c:val>
            <c:numRef>
              <c:f>'PIVOT TABEL'!$D$21:$D$51</c:f>
              <c:numCache>
                <c:formatCode>General</c:formatCode>
                <c:ptCount val="30"/>
                <c:pt idx="0">
                  <c:v>228</c:v>
                </c:pt>
                <c:pt idx="1">
                  <c:v>95</c:v>
                </c:pt>
                <c:pt idx="2">
                  <c:v>105</c:v>
                </c:pt>
                <c:pt idx="3">
                  <c:v>301</c:v>
                </c:pt>
                <c:pt idx="4">
                  <c:v>128</c:v>
                </c:pt>
                <c:pt idx="5">
                  <c:v>248</c:v>
                </c:pt>
                <c:pt idx="6">
                  <c:v>58</c:v>
                </c:pt>
                <c:pt idx="7">
                  <c:v>63</c:v>
                </c:pt>
                <c:pt idx="8">
                  <c:v>107</c:v>
                </c:pt>
                <c:pt idx="9">
                  <c:v>72</c:v>
                </c:pt>
                <c:pt idx="10">
                  <c:v>152</c:v>
                </c:pt>
                <c:pt idx="11">
                  <c:v>157</c:v>
                </c:pt>
                <c:pt idx="12">
                  <c:v>81</c:v>
                </c:pt>
                <c:pt idx="13">
                  <c:v>151</c:v>
                </c:pt>
                <c:pt idx="14">
                  <c:v>77</c:v>
                </c:pt>
                <c:pt idx="15">
                  <c:v>30</c:v>
                </c:pt>
                <c:pt idx="16">
                  <c:v>99</c:v>
                </c:pt>
                <c:pt idx="17">
                  <c:v>61</c:v>
                </c:pt>
                <c:pt idx="18">
                  <c:v>73</c:v>
                </c:pt>
                <c:pt idx="19">
                  <c:v>124</c:v>
                </c:pt>
                <c:pt idx="20">
                  <c:v>80</c:v>
                </c:pt>
                <c:pt idx="21">
                  <c:v>38</c:v>
                </c:pt>
                <c:pt idx="22">
                  <c:v>227</c:v>
                </c:pt>
                <c:pt idx="23">
                  <c:v>43</c:v>
                </c:pt>
                <c:pt idx="24">
                  <c:v>215</c:v>
                </c:pt>
                <c:pt idx="25">
                  <c:v>42</c:v>
                </c:pt>
                <c:pt idx="26">
                  <c:v>24</c:v>
                </c:pt>
                <c:pt idx="27">
                  <c:v>128</c:v>
                </c:pt>
                <c:pt idx="28">
                  <c:v>99</c:v>
                </c:pt>
                <c:pt idx="29">
                  <c:v>254</c:v>
                </c:pt>
              </c:numCache>
            </c:numRef>
          </c:val>
          <c:extLst>
            <c:ext xmlns:c16="http://schemas.microsoft.com/office/drawing/2014/chart" uri="{C3380CC4-5D6E-409C-BE32-E72D297353CC}">
              <c16:uniqueId val="{00000000-602F-CC46-8546-16649FD13A50}"/>
            </c:ext>
          </c:extLst>
        </c:ser>
        <c:dLbls>
          <c:showLegendKey val="0"/>
          <c:showVal val="0"/>
          <c:showCatName val="0"/>
          <c:showSerName val="0"/>
          <c:showPercent val="0"/>
          <c:showBubbleSize val="0"/>
        </c:dLbls>
        <c:gapWidth val="269"/>
        <c:overlap val="-20"/>
        <c:axId val="730557936"/>
        <c:axId val="730559648"/>
      </c:barChart>
      <c:catAx>
        <c:axId val="73055793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30559648"/>
        <c:crosses val="autoZero"/>
        <c:auto val="1"/>
        <c:lblAlgn val="ctr"/>
        <c:lblOffset val="100"/>
        <c:noMultiLvlLbl val="0"/>
      </c:catAx>
      <c:valAx>
        <c:axId val="7305596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055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[Cricket_DATA_TASK4.xlsx]PIVOT TABEL!PivotTable7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player in team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TABEL'!$D$56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TABEL'!$C$57:$C$76</c:f>
              <c:multiLvlStrCache>
                <c:ptCount val="16"/>
                <c:lvl>
                  <c:pt idx="0">
                    <c:v>Bangladesh</c:v>
                  </c:pt>
                  <c:pt idx="1">
                    <c:v>England</c:v>
                  </c:pt>
                  <c:pt idx="2">
                    <c:v>India</c:v>
                  </c:pt>
                  <c:pt idx="3">
                    <c:v>Australia</c:v>
                  </c:pt>
                  <c:pt idx="4">
                    <c:v>England</c:v>
                  </c:pt>
                  <c:pt idx="5">
                    <c:v>India</c:v>
                  </c:pt>
                  <c:pt idx="6">
                    <c:v>New Zealand</c:v>
                  </c:pt>
                  <c:pt idx="7">
                    <c:v>Pakistan</c:v>
                  </c:pt>
                  <c:pt idx="8">
                    <c:v>South Africa</c:v>
                  </c:pt>
                  <c:pt idx="9">
                    <c:v>West Indies</c:v>
                  </c:pt>
                  <c:pt idx="10">
                    <c:v>Afghanistan</c:v>
                  </c:pt>
                  <c:pt idx="11">
                    <c:v>Australia</c:v>
                  </c:pt>
                  <c:pt idx="12">
                    <c:v>India</c:v>
                  </c:pt>
                  <c:pt idx="13">
                    <c:v>New Zealand</c:v>
                  </c:pt>
                  <c:pt idx="14">
                    <c:v>Pakistan</c:v>
                  </c:pt>
                  <c:pt idx="15">
                    <c:v>South Africa</c:v>
                  </c:pt>
                </c:lvl>
                <c:lvl>
                  <c:pt idx="0">
                    <c:v>All-rounder</c:v>
                  </c:pt>
                  <c:pt idx="3">
                    <c:v>Batsman</c:v>
                  </c:pt>
                  <c:pt idx="10">
                    <c:v>Bowler</c:v>
                  </c:pt>
                </c:lvl>
              </c:multiLvlStrCache>
            </c:multiLvlStrRef>
          </c:cat>
          <c:val>
            <c:numRef>
              <c:f>'PIVOT TABEL'!$D$57:$D$76</c:f>
              <c:numCache>
                <c:formatCode>General</c:formatCode>
                <c:ptCount val="16"/>
                <c:pt idx="0">
                  <c:v>1</c:v>
                </c:pt>
                <c:pt idx="1">
                  <c:v>1</c:v>
                </c:pt>
                <c:pt idx="2">
                  <c:v>1</c:v>
                </c:pt>
                <c:pt idx="3">
                  <c:v>3</c:v>
                </c:pt>
                <c:pt idx="4">
                  <c:v>3</c:v>
                </c:pt>
                <c:pt idx="5">
                  <c:v>4</c:v>
                </c:pt>
                <c:pt idx="6">
                  <c:v>1</c:v>
                </c:pt>
                <c:pt idx="7">
                  <c:v>2</c:v>
                </c:pt>
                <c:pt idx="8">
                  <c:v>3</c:v>
                </c:pt>
                <c:pt idx="9">
                  <c:v>1</c:v>
                </c:pt>
                <c:pt idx="10">
                  <c:v>1</c:v>
                </c:pt>
                <c:pt idx="11">
                  <c:v>2</c:v>
                </c:pt>
                <c:pt idx="12">
                  <c:v>2</c:v>
                </c:pt>
                <c:pt idx="13">
                  <c:v>1</c:v>
                </c:pt>
                <c:pt idx="14">
                  <c:v>2</c:v>
                </c:pt>
                <c:pt idx="15">
                  <c:v>2</c:v>
                </c:pt>
              </c:numCache>
            </c:numRef>
          </c:val>
          <c:extLst>
            <c:ext xmlns:c16="http://schemas.microsoft.com/office/drawing/2014/chart" uri="{C3380CC4-5D6E-409C-BE32-E72D297353CC}">
              <c16:uniqueId val="{00000000-5009-2048-81AD-82371C01EA66}"/>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[Cricket_DATA_TASK4.xlsx]SCORE BY ALL PLAYERS!PivotTable1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SCORE BY PLAYER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'SCORE BY ALL PLAYERS'!$E$5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 BY ALL PLAYERS'!$D$6:$D$36</c:f>
              <c:strCache>
                <c:ptCount val="30"/>
                <c:pt idx="0">
                  <c:v>AB de Villiers</c:v>
                </c:pt>
                <c:pt idx="1">
                  <c:v>Babar Azam</c:v>
                </c:pt>
                <c:pt idx="2">
                  <c:v>Ben Stokes</c:v>
                </c:pt>
                <c:pt idx="3">
                  <c:v>Chris Gayle</c:v>
                </c:pt>
                <c:pt idx="4">
                  <c:v>David Warner</c:v>
                </c:pt>
                <c:pt idx="5">
                  <c:v>Eoin Morgan</c:v>
                </c:pt>
                <c:pt idx="6">
                  <c:v>Fakhar Zaman</c:v>
                </c:pt>
                <c:pt idx="7">
                  <c:v>Hardik Pandya</c:v>
                </c:pt>
                <c:pt idx="8">
                  <c:v>Imran Tahir</c:v>
                </c:pt>
                <c:pt idx="9">
                  <c:v>Jasprit Bumrah</c:v>
                </c:pt>
                <c:pt idx="10">
                  <c:v>Joe Root</c:v>
                </c:pt>
                <c:pt idx="11">
                  <c:v>Jos Buttler</c:v>
                </c:pt>
                <c:pt idx="12">
                  <c:v>Kagiso Rabada</c:v>
                </c:pt>
                <c:pt idx="13">
                  <c:v>Kane Williamson</c:v>
                </c:pt>
                <c:pt idx="14">
                  <c:v>Kuldeep Yadav</c:v>
                </c:pt>
                <c:pt idx="15">
                  <c:v>Marnus Labuschagne</c:v>
                </c:pt>
                <c:pt idx="16">
                  <c:v>Mitchell Starc</c:v>
                </c:pt>
                <c:pt idx="17">
                  <c:v>Mohammad Amir</c:v>
                </c:pt>
                <c:pt idx="18">
                  <c:v>Pat Cummins</c:v>
                </c:pt>
                <c:pt idx="19">
                  <c:v>Quinton de Kock</c:v>
                </c:pt>
                <c:pt idx="20">
                  <c:v>Rashid Khan</c:v>
                </c:pt>
                <c:pt idx="21">
                  <c:v>Rassie van der Dussen</c:v>
                </c:pt>
                <c:pt idx="22">
                  <c:v>Rohit Sharma</c:v>
                </c:pt>
                <c:pt idx="23">
                  <c:v>Shaheen Afridi</c:v>
                </c:pt>
                <c:pt idx="24">
                  <c:v>Shakib Al Hasan</c:v>
                </c:pt>
                <c:pt idx="25">
                  <c:v>Shreyas Iyer</c:v>
                </c:pt>
                <c:pt idx="26">
                  <c:v>Shubman Gill</c:v>
                </c:pt>
                <c:pt idx="27">
                  <c:v>Steve Smith</c:v>
                </c:pt>
                <c:pt idx="28">
                  <c:v>Trent Boult</c:v>
                </c:pt>
                <c:pt idx="29">
                  <c:v>Virat Kohli</c:v>
                </c:pt>
              </c:strCache>
            </c:strRef>
          </c:cat>
          <c:val>
            <c:numRef>
              <c:f>'SCORE BY ALL PLAYERS'!$E$6:$E$36</c:f>
              <c:numCache>
                <c:formatCode>General</c:formatCode>
                <c:ptCount val="30"/>
                <c:pt idx="0">
                  <c:v>9577</c:v>
                </c:pt>
                <c:pt idx="1">
                  <c:v>5089</c:v>
                </c:pt>
                <c:pt idx="2">
                  <c:v>2924</c:v>
                </c:pt>
                <c:pt idx="3">
                  <c:v>10480</c:v>
                </c:pt>
                <c:pt idx="4">
                  <c:v>5455</c:v>
                </c:pt>
                <c:pt idx="5">
                  <c:v>7701</c:v>
                </c:pt>
                <c:pt idx="6">
                  <c:v>2410</c:v>
                </c:pt>
                <c:pt idx="7">
                  <c:v>1267</c:v>
                </c:pt>
                <c:pt idx="8">
                  <c:v>378</c:v>
                </c:pt>
                <c:pt idx="9">
                  <c:v>19</c:v>
                </c:pt>
                <c:pt idx="10">
                  <c:v>6207</c:v>
                </c:pt>
                <c:pt idx="11">
                  <c:v>3872</c:v>
                </c:pt>
                <c:pt idx="12">
                  <c:v>188</c:v>
                </c:pt>
                <c:pt idx="13">
                  <c:v>6173</c:v>
                </c:pt>
                <c:pt idx="14">
                  <c:v>142</c:v>
                </c:pt>
                <c:pt idx="15">
                  <c:v>1124</c:v>
                </c:pt>
                <c:pt idx="16">
                  <c:v>458</c:v>
                </c:pt>
                <c:pt idx="17">
                  <c:v>361</c:v>
                </c:pt>
                <c:pt idx="18">
                  <c:v>294</c:v>
                </c:pt>
                <c:pt idx="19">
                  <c:v>5355</c:v>
                </c:pt>
                <c:pt idx="20">
                  <c:v>1048</c:v>
                </c:pt>
                <c:pt idx="21">
                  <c:v>1512</c:v>
                </c:pt>
                <c:pt idx="22">
                  <c:v>9205</c:v>
                </c:pt>
                <c:pt idx="23">
                  <c:v>118</c:v>
                </c:pt>
                <c:pt idx="24">
                  <c:v>6755</c:v>
                </c:pt>
                <c:pt idx="25">
                  <c:v>1440</c:v>
                </c:pt>
                <c:pt idx="26">
                  <c:v>1245</c:v>
                </c:pt>
                <c:pt idx="27">
                  <c:v>4378</c:v>
                </c:pt>
                <c:pt idx="28">
                  <c:v>174</c:v>
                </c:pt>
                <c:pt idx="29">
                  <c:v>12169</c:v>
                </c:pt>
              </c:numCache>
            </c:numRef>
          </c:val>
          <c:extLst>
            <c:ext xmlns:c16="http://schemas.microsoft.com/office/drawing/2014/chart" uri="{C3380CC4-5D6E-409C-BE32-E72D297353CC}">
              <c16:uniqueId val="{00000000-5714-824B-ACD8-BB6A45EADC7E}"/>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[Cricket_DATA_TASK4.xlsx]BATTING AND BOWLING AVERAGE!PivotTable1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BATTING</a:t>
            </a:r>
            <a:r>
              <a:rPr lang="en-US" baseline="0"/>
              <a:t> AVERAGE OF BATSMAN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'BATTING AND BOWLING AVERAGE'!$E$5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'BATTING AND BOWLING AVERAGE'!$D$6:$D$23</c:f>
              <c:strCache>
                <c:ptCount val="17"/>
                <c:pt idx="0">
                  <c:v>AB de Villiers</c:v>
                </c:pt>
                <c:pt idx="1">
                  <c:v>Babar Azam</c:v>
                </c:pt>
                <c:pt idx="2">
                  <c:v>Chris Gayle</c:v>
                </c:pt>
                <c:pt idx="3">
                  <c:v>David Warner</c:v>
                </c:pt>
                <c:pt idx="4">
                  <c:v>Eoin Morgan</c:v>
                </c:pt>
                <c:pt idx="5">
                  <c:v>Fakhar Zaman</c:v>
                </c:pt>
                <c:pt idx="6">
                  <c:v>Joe Root</c:v>
                </c:pt>
                <c:pt idx="7">
                  <c:v>Jos Buttler</c:v>
                </c:pt>
                <c:pt idx="8">
                  <c:v>Kane Williamson</c:v>
                </c:pt>
                <c:pt idx="9">
                  <c:v>Marnus Labuschagne</c:v>
                </c:pt>
                <c:pt idx="10">
                  <c:v>Quinton de Kock</c:v>
                </c:pt>
                <c:pt idx="11">
                  <c:v>Rassie van der Dussen</c:v>
                </c:pt>
                <c:pt idx="12">
                  <c:v>Rohit Sharma</c:v>
                </c:pt>
                <c:pt idx="13">
                  <c:v>Shreyas Iyer</c:v>
                </c:pt>
                <c:pt idx="14">
                  <c:v>Shubman Gill</c:v>
                </c:pt>
                <c:pt idx="15">
                  <c:v>Steve Smith</c:v>
                </c:pt>
                <c:pt idx="16">
                  <c:v>Virat Kohli</c:v>
                </c:pt>
              </c:strCache>
            </c:strRef>
          </c:cat>
          <c:val>
            <c:numRef>
              <c:f>'BATTING AND BOWLING AVERAGE'!$E$6:$E$23</c:f>
              <c:numCache>
                <c:formatCode>General</c:formatCode>
                <c:ptCount val="17"/>
                <c:pt idx="0">
                  <c:v>53.5</c:v>
                </c:pt>
                <c:pt idx="1">
                  <c:v>59.18</c:v>
                </c:pt>
                <c:pt idx="2">
                  <c:v>37.83</c:v>
                </c:pt>
                <c:pt idx="3">
                  <c:v>45.45</c:v>
                </c:pt>
                <c:pt idx="4">
                  <c:v>39.29</c:v>
                </c:pt>
                <c:pt idx="5">
                  <c:v>45.38</c:v>
                </c:pt>
                <c:pt idx="6">
                  <c:v>50.05</c:v>
                </c:pt>
                <c:pt idx="7">
                  <c:v>38.549999999999997</c:v>
                </c:pt>
                <c:pt idx="8">
                  <c:v>47.48</c:v>
                </c:pt>
                <c:pt idx="9">
                  <c:v>39.78</c:v>
                </c:pt>
                <c:pt idx="10">
                  <c:v>44.74</c:v>
                </c:pt>
                <c:pt idx="11">
                  <c:v>65.739999999999995</c:v>
                </c:pt>
                <c:pt idx="12">
                  <c:v>48.96</c:v>
                </c:pt>
                <c:pt idx="13">
                  <c:v>42.35</c:v>
                </c:pt>
                <c:pt idx="14">
                  <c:v>52.04</c:v>
                </c:pt>
                <c:pt idx="15">
                  <c:v>42.46</c:v>
                </c:pt>
                <c:pt idx="16">
                  <c:v>58.07</c:v>
                </c:pt>
              </c:numCache>
            </c:numRef>
          </c:val>
          <c:extLst>
            <c:ext xmlns:c16="http://schemas.microsoft.com/office/drawing/2014/chart" uri="{C3380CC4-5D6E-409C-BE32-E72D297353CC}">
              <c16:uniqueId val="{00000003-E530-4B43-91F4-F9511BA36886}"/>
            </c:ext>
          </c:extLst>
        </c:ser>
        <c:dLbls>
          <c:showLegendKey val="0"/>
          <c:showVal val="0"/>
          <c:showCatName val="0"/>
          <c:showSerName val="0"/>
          <c:showPercent val="0"/>
          <c:showBubbleSize val="0"/>
        </c:dLbls>
        <c:gapWidth val="100"/>
        <c:overlap val="-24"/>
        <c:axId val="8952783"/>
        <c:axId val="2028961376"/>
      </c:barChart>
      <c:catAx>
        <c:axId val="895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961376"/>
        <c:crosses val="autoZero"/>
        <c:auto val="1"/>
        <c:lblAlgn val="ctr"/>
        <c:lblOffset val="100"/>
        <c:noMultiLvlLbl val="0"/>
      </c:catAx>
      <c:valAx>
        <c:axId val="202896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774700</xdr:colOff>
      <xdr:row>0</xdr:row>
      <xdr:rowOff>38100</xdr:rowOff>
    </xdr:from>
    <xdr:to>
      <xdr:col>12</xdr:col>
      <xdr:colOff>685800</xdr:colOff>
      <xdr:row>24</xdr:row>
      <xdr:rowOff>76200</xdr:rowOff>
    </xdr:to>
    <xdr:graphicFrame macro="">
      <xdr:nvGraphicFramePr>
        <xdr:cNvPr id="2" name="Chart 1">
          <a:extLst>
            <a:ext uri="{FF2B5EF4-FFF2-40B4-BE49-F238E27FC236}">
              <a16:creationId xmlns:a16="http://schemas.microsoft.com/office/drawing/2014/main" id="{7B074234-822E-764F-85A4-C888FCD8A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25400</xdr:rowOff>
    </xdr:from>
    <xdr:to>
      <xdr:col>2</xdr:col>
      <xdr:colOff>762000</xdr:colOff>
      <xdr:row>16</xdr:row>
      <xdr:rowOff>63500</xdr:rowOff>
    </xdr:to>
    <mc:AlternateContent xmlns:mc="http://schemas.openxmlformats.org/markup-compatibility/2006">
      <mc:Choice xmlns:a14="http://schemas.microsoft.com/office/drawing/2010/main" Requires="a14">
        <xdr:graphicFrame macro="">
          <xdr:nvGraphicFramePr>
            <xdr:cNvPr id="3" name="Team">
              <a:extLst>
                <a:ext uri="{FF2B5EF4-FFF2-40B4-BE49-F238E27FC236}">
                  <a16:creationId xmlns:a16="http://schemas.microsoft.com/office/drawing/2014/main" id="{B0CCD7E9-0FDC-6764-2427-C7A896379C9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38100" y="25400"/>
              <a:ext cx="2374900" cy="334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774700</xdr:colOff>
      <xdr:row>23</xdr:row>
      <xdr:rowOff>190500</xdr:rowOff>
    </xdr:to>
    <mc:AlternateContent xmlns:mc="http://schemas.openxmlformats.org/markup-compatibility/2006">
      <mc:Choice xmlns:a14="http://schemas.microsoft.com/office/drawing/2010/main" Requires="a14">
        <xdr:graphicFrame macro="">
          <xdr:nvGraphicFramePr>
            <xdr:cNvPr id="4" name="Player Role">
              <a:extLst>
                <a:ext uri="{FF2B5EF4-FFF2-40B4-BE49-F238E27FC236}">
                  <a16:creationId xmlns:a16="http://schemas.microsoft.com/office/drawing/2014/main" id="{7F4E5FCD-3B3A-C049-57C0-98AF279219FE}"/>
                </a:ext>
              </a:extLst>
            </xdr:cNvPr>
            <xdr:cNvGraphicFramePr/>
          </xdr:nvGraphicFramePr>
          <xdr:xfrm>
            <a:off x="0" y="0"/>
            <a:ext cx="0" cy="0"/>
          </xdr:xfrm>
          <a:graphic>
            <a:graphicData uri="http://schemas.microsoft.com/office/drawing/2010/slicer">
              <sle:slicer xmlns:sle="http://schemas.microsoft.com/office/drawing/2010/slicer" name="Player Role"/>
            </a:graphicData>
          </a:graphic>
        </xdr:graphicFrame>
      </mc:Choice>
      <mc:Fallback>
        <xdr:sp macro="" textlink="">
          <xdr:nvSpPr>
            <xdr:cNvPr id="0" name=""/>
            <xdr:cNvSpPr>
              <a:spLocks noTextEdit="1"/>
            </xdr:cNvSpPr>
          </xdr:nvSpPr>
          <xdr:spPr>
            <a:xfrm>
              <a:off x="0" y="3378200"/>
              <a:ext cx="2425700" cy="1558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635000</xdr:colOff>
      <xdr:row>0</xdr:row>
      <xdr:rowOff>38100</xdr:rowOff>
    </xdr:from>
    <xdr:to>
      <xdr:col>21</xdr:col>
      <xdr:colOff>444500</xdr:colOff>
      <xdr:row>24</xdr:row>
      <xdr:rowOff>114300</xdr:rowOff>
    </xdr:to>
    <xdr:graphicFrame macro="">
      <xdr:nvGraphicFramePr>
        <xdr:cNvPr id="5" name="Chart 4">
          <a:extLst>
            <a:ext uri="{FF2B5EF4-FFF2-40B4-BE49-F238E27FC236}">
              <a16:creationId xmlns:a16="http://schemas.microsoft.com/office/drawing/2014/main" id="{F4E060C5-0ACE-C441-9935-52402143B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812800</xdr:colOff>
      <xdr:row>24</xdr:row>
      <xdr:rowOff>63500</xdr:rowOff>
    </xdr:from>
    <xdr:to>
      <xdr:col>16</xdr:col>
      <xdr:colOff>0</xdr:colOff>
      <xdr:row>46</xdr:row>
      <xdr:rowOff>76200</xdr:rowOff>
    </xdr:to>
    <xdr:graphicFrame macro="">
      <xdr:nvGraphicFramePr>
        <xdr:cNvPr id="6" name="Chart 5">
          <a:extLst>
            <a:ext uri="{FF2B5EF4-FFF2-40B4-BE49-F238E27FC236}">
              <a16:creationId xmlns:a16="http://schemas.microsoft.com/office/drawing/2014/main" id="{5D9E8C53-4A29-5545-B348-C892676BE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76200</xdr:rowOff>
    </xdr:from>
    <xdr:to>
      <xdr:col>8</xdr:col>
      <xdr:colOff>12700</xdr:colOff>
      <xdr:row>46</xdr:row>
      <xdr:rowOff>88900</xdr:rowOff>
    </xdr:to>
    <xdr:graphicFrame macro="">
      <xdr:nvGraphicFramePr>
        <xdr:cNvPr id="7" name="Chart 6">
          <a:extLst>
            <a:ext uri="{FF2B5EF4-FFF2-40B4-BE49-F238E27FC236}">
              <a16:creationId xmlns:a16="http://schemas.microsoft.com/office/drawing/2014/main" id="{09F4CCE6-B924-754D-A23C-E5E195420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787400</xdr:colOff>
      <xdr:row>24</xdr:row>
      <xdr:rowOff>63500</xdr:rowOff>
    </xdr:from>
    <xdr:to>
      <xdr:col>21</xdr:col>
      <xdr:colOff>482600</xdr:colOff>
      <xdr:row>46</xdr:row>
      <xdr:rowOff>50800</xdr:rowOff>
    </xdr:to>
    <xdr:graphicFrame macro="">
      <xdr:nvGraphicFramePr>
        <xdr:cNvPr id="8" name="Chart 7">
          <a:extLst>
            <a:ext uri="{FF2B5EF4-FFF2-40B4-BE49-F238E27FC236}">
              <a16:creationId xmlns:a16="http://schemas.microsoft.com/office/drawing/2014/main" id="{49C56290-B216-024C-AE78-1C97AE4E8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19</xdr:row>
      <xdr:rowOff>50800</xdr:rowOff>
    </xdr:from>
    <xdr:to>
      <xdr:col>15</xdr:col>
      <xdr:colOff>508000</xdr:colOff>
      <xdr:row>50</xdr:row>
      <xdr:rowOff>177800</xdr:rowOff>
    </xdr:to>
    <xdr:graphicFrame macro="">
      <xdr:nvGraphicFramePr>
        <xdr:cNvPr id="2" name="Chart 1">
          <a:extLst>
            <a:ext uri="{FF2B5EF4-FFF2-40B4-BE49-F238E27FC236}">
              <a16:creationId xmlns:a16="http://schemas.microsoft.com/office/drawing/2014/main" id="{82F8FB36-A17E-B5C6-FE89-F750EE867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52</xdr:row>
      <xdr:rowOff>152400</xdr:rowOff>
    </xdr:from>
    <xdr:to>
      <xdr:col>22</xdr:col>
      <xdr:colOff>165100</xdr:colOff>
      <xdr:row>89</xdr:row>
      <xdr:rowOff>165100</xdr:rowOff>
    </xdr:to>
    <xdr:graphicFrame macro="">
      <xdr:nvGraphicFramePr>
        <xdr:cNvPr id="3" name="Chart 2">
          <a:extLst>
            <a:ext uri="{FF2B5EF4-FFF2-40B4-BE49-F238E27FC236}">
              <a16:creationId xmlns:a16="http://schemas.microsoft.com/office/drawing/2014/main" id="{85EE2155-583A-0615-7142-4D89B4E9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8</xdr:row>
      <xdr:rowOff>101600</xdr:rowOff>
    </xdr:from>
    <xdr:to>
      <xdr:col>14</xdr:col>
      <xdr:colOff>393700</xdr:colOff>
      <xdr:row>30</xdr:row>
      <xdr:rowOff>114300</xdr:rowOff>
    </xdr:to>
    <xdr:graphicFrame macro="">
      <xdr:nvGraphicFramePr>
        <xdr:cNvPr id="2" name="Chart 1">
          <a:extLst>
            <a:ext uri="{FF2B5EF4-FFF2-40B4-BE49-F238E27FC236}">
              <a16:creationId xmlns:a16="http://schemas.microsoft.com/office/drawing/2014/main" id="{93BD2168-2FB4-EF41-7BA6-BAF858046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127000</xdr:colOff>
      <xdr:row>2</xdr:row>
      <xdr:rowOff>177800</xdr:rowOff>
    </xdr:from>
    <xdr:to>
      <xdr:col>14</xdr:col>
      <xdr:colOff>139700</xdr:colOff>
      <xdr:row>24</xdr:row>
      <xdr:rowOff>190500</xdr:rowOff>
    </xdr:to>
    <xdr:graphicFrame macro="">
      <xdr:nvGraphicFramePr>
        <xdr:cNvPr id="2" name="Chart 1">
          <a:extLst>
            <a:ext uri="{FF2B5EF4-FFF2-40B4-BE49-F238E27FC236}">
              <a16:creationId xmlns:a16="http://schemas.microsoft.com/office/drawing/2014/main" id="{6D1795D6-D423-B544-B667-C2E4CCDB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28</xdr:row>
      <xdr:rowOff>0</xdr:rowOff>
    </xdr:from>
    <xdr:to>
      <xdr:col>14</xdr:col>
      <xdr:colOff>190500</xdr:colOff>
      <xdr:row>47</xdr:row>
      <xdr:rowOff>88900</xdr:rowOff>
    </xdr:to>
    <xdr:graphicFrame macro="">
      <xdr:nvGraphicFramePr>
        <xdr:cNvPr id="3" name="Chart 2">
          <a:extLst>
            <a:ext uri="{FF2B5EF4-FFF2-40B4-BE49-F238E27FC236}">
              <a16:creationId xmlns:a16="http://schemas.microsoft.com/office/drawing/2014/main" id="{0BA9D5CF-2E89-F3A7-E58F-97804CAB3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381000</xdr:colOff>
      <xdr:row>8</xdr:row>
      <xdr:rowOff>101600</xdr:rowOff>
    </xdr:from>
    <xdr:to>
      <xdr:col>14</xdr:col>
      <xdr:colOff>393700</xdr:colOff>
      <xdr:row>30</xdr:row>
      <xdr:rowOff>114300</xdr:rowOff>
    </xdr:to>
    <xdr:graphicFrame macro="">
      <xdr:nvGraphicFramePr>
        <xdr:cNvPr id="2" name="Chart 1">
          <a:extLst>
            <a:ext uri="{FF2B5EF4-FFF2-40B4-BE49-F238E27FC236}">
              <a16:creationId xmlns:a16="http://schemas.microsoft.com/office/drawing/2014/main" id="{AA5325A3-9786-9C4A-9D98-9F25D8C6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622300</xdr:colOff>
      <xdr:row>6</xdr:row>
      <xdr:rowOff>63500</xdr:rowOff>
    </xdr:from>
    <xdr:to>
      <xdr:col>13</xdr:col>
      <xdr:colOff>533400</xdr:colOff>
      <xdr:row>30</xdr:row>
      <xdr:rowOff>101600</xdr:rowOff>
    </xdr:to>
    <xdr:graphicFrame macro="">
      <xdr:nvGraphicFramePr>
        <xdr:cNvPr id="2" name="Chart 1">
          <a:extLst>
            <a:ext uri="{FF2B5EF4-FFF2-40B4-BE49-F238E27FC236}">
              <a16:creationId xmlns:a16="http://schemas.microsoft.com/office/drawing/2014/main" id="{5D1F00AB-18C2-82FA-6C9B-A1B448A90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PADA GIRIDHAR KARTHIK" refreshedDate="45538.303176851849" createdVersion="8" refreshedVersion="8" minRefreshableVersion="3" recordCount="30" xr:uid="{49BA9B15-D291-2A4D-B491-5D9E72E86011}">
  <cacheSource type="worksheet">
    <worksheetSource name="Table2"/>
  </cacheSource>
  <cacheFields count="10">
    <cacheField name="Player Name" numFmtId="0">
      <sharedItems count="30">
        <s v="Virat Kohli"/>
        <s v="Babar Azam"/>
        <s v="David Warner"/>
        <s v="Ben Stokes"/>
        <s v="Shakib Al Hasan"/>
        <s v="Jasprit Bumrah"/>
        <s v="Kane Williamson"/>
        <s v="Joe Root"/>
        <s v="AB de Villiers"/>
        <s v="Chris Gayle"/>
        <s v="Steve Smith"/>
        <s v="Shreyas Iyer"/>
        <s v="Kagiso Rabada"/>
        <s v="Rashid Khan"/>
        <s v="Rohit Sharma"/>
        <s v="Marnus Labuschagne"/>
        <s v="Mitchell Starc"/>
        <s v="Hardik Pandya"/>
        <s v="Imran Tahir"/>
        <s v="Jos Buttler"/>
        <s v="Rassie van der Dussen"/>
        <s v="Trent Boult"/>
        <s v="Mohammad Amir"/>
        <s v="Quinton de Kock"/>
        <s v="Pat Cummins"/>
        <s v="Fakhar Zaman"/>
        <s v="Shubman Gill"/>
        <s v="Shaheen Afridi"/>
        <s v="Eoin Morgan"/>
        <s v="Kuldeep Yadav"/>
      </sharedItems>
    </cacheField>
    <cacheField name="Team" numFmtId="0">
      <sharedItems count="9">
        <s v="India"/>
        <s v="Pakistan"/>
        <s v="Australia"/>
        <s v="England"/>
        <s v="Bangladesh"/>
        <s v="New Zealand"/>
        <s v="South Africa"/>
        <s v="West Indies"/>
        <s v="Afghanistan"/>
      </sharedItems>
    </cacheField>
    <cacheField name="Matches Played" numFmtId="0">
      <sharedItems containsSemiMixedTypes="0" containsString="0" containsNumber="1" containsInteger="1" minValue="24" maxValue="301"/>
    </cacheField>
    <cacheField name="Runs Scored" numFmtId="0">
      <sharedItems containsSemiMixedTypes="0" containsString="0" containsNumber="1" containsInteger="1" minValue="19" maxValue="12169" count="30">
        <n v="12169"/>
        <n v="5089"/>
        <n v="5455"/>
        <n v="2924"/>
        <n v="6755"/>
        <n v="19"/>
        <n v="6173"/>
        <n v="6207"/>
        <n v="9577"/>
        <n v="10480"/>
        <n v="4378"/>
        <n v="1440"/>
        <n v="188"/>
        <n v="1048"/>
        <n v="9205"/>
        <n v="1124"/>
        <n v="458"/>
        <n v="1267"/>
        <n v="378"/>
        <n v="3872"/>
        <n v="1512"/>
        <n v="174"/>
        <n v="361"/>
        <n v="5355"/>
        <n v="294"/>
        <n v="2410"/>
        <n v="1245"/>
        <n v="118"/>
        <n v="7701"/>
        <n v="142"/>
      </sharedItems>
    </cacheField>
    <cacheField name="Wickets Taken" numFmtId="0">
      <sharedItems containsSemiMixedTypes="0" containsString="0" containsNumber="1" containsInteger="1" minValue="0" maxValue="276"/>
    </cacheField>
    <cacheField name="Batting Average" numFmtId="0">
      <sharedItems containsSemiMixedTypes="0" containsString="0" containsNumber="1" minValue="3.17" maxValue="65.739999999999995"/>
    </cacheField>
    <cacheField name="Bowling Average" numFmtId="0">
      <sharedItems containsMixedTypes="1" containsNumber="1" minValue="18.63" maxValue="63.75" count="22">
        <s v="N/A"/>
        <n v="41.53"/>
        <n v="29.39"/>
        <n v="25.33"/>
        <n v="37.78"/>
        <n v="47.65"/>
        <n v="43.5"/>
        <n v="35.729999999999997"/>
        <n v="34.130000000000003"/>
        <n v="27.34"/>
        <n v="18.63"/>
        <n v="63.75"/>
        <n v="53.5"/>
        <n v="20.99"/>
        <n v="39.74"/>
        <n v="24.84"/>
        <n v="25.32"/>
        <n v="29.62"/>
        <n v="28.79"/>
        <n v="23.02"/>
        <n v="51"/>
        <n v="28.35"/>
      </sharedItems>
    </cacheField>
    <cacheField name="Strike Rate" numFmtId="0">
      <sharedItems containsSemiMixedTypes="0" containsString="0" containsNumber="1" minValue="45.07" maxValue="119.05"/>
    </cacheField>
    <cacheField name="Date of Debut" numFmtId="15">
      <sharedItems containsSemiMixedTypes="0" containsNonDate="0" containsDate="1" containsString="0" minDate="1999-09-11T00:00:00" maxDate="2020-01-15T00:00:00"/>
    </cacheField>
    <cacheField name="Player Role" numFmtId="0">
      <sharedItems count="3">
        <s v="Batsman"/>
        <s v="All-rounder"/>
        <s v="Bowler"/>
      </sharedItems>
    </cacheField>
  </cacheFields>
  <extLst>
    <ext xmlns:x14="http://schemas.microsoft.com/office/spreadsheetml/2009/9/main" uri="{725AE2AE-9491-48be-B2B4-4EB974FC3084}">
      <x14:pivotCacheDefinition pivotCacheId="46400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54"/>
    <x v="0"/>
    <n v="0"/>
    <n v="58.07"/>
    <x v="0"/>
    <n v="93.25"/>
    <d v="2008-08-18T00:00:00"/>
    <x v="0"/>
  </r>
  <r>
    <x v="1"/>
    <x v="1"/>
    <n v="95"/>
    <x v="1"/>
    <n v="0"/>
    <n v="59.18"/>
    <x v="0"/>
    <n v="89.57"/>
    <d v="2015-05-31T00:00:00"/>
    <x v="0"/>
  </r>
  <r>
    <x v="2"/>
    <x v="2"/>
    <n v="128"/>
    <x v="2"/>
    <n v="0"/>
    <n v="45.45"/>
    <x v="0"/>
    <n v="95.17"/>
    <d v="2009-01-18T00:00:00"/>
    <x v="0"/>
  </r>
  <r>
    <x v="3"/>
    <x v="3"/>
    <n v="105"/>
    <x v="3"/>
    <n v="74"/>
    <n v="38.68"/>
    <x v="1"/>
    <n v="90.71"/>
    <d v="2011-08-25T00:00:00"/>
    <x v="1"/>
  </r>
  <r>
    <x v="4"/>
    <x v="4"/>
    <n v="215"/>
    <x v="4"/>
    <n v="276"/>
    <n v="37.92"/>
    <x v="2"/>
    <n v="81.180000000000007"/>
    <d v="2006-08-06T00:00:00"/>
    <x v="1"/>
  </r>
  <r>
    <x v="5"/>
    <x v="0"/>
    <n v="72"/>
    <x v="5"/>
    <n v="108"/>
    <n v="3.17"/>
    <x v="3"/>
    <n v="45.07"/>
    <d v="2016-01-23T00:00:00"/>
    <x v="2"/>
  </r>
  <r>
    <x v="6"/>
    <x v="5"/>
    <n v="151"/>
    <x v="6"/>
    <n v="37"/>
    <n v="47.48"/>
    <x v="4"/>
    <n v="80.760000000000005"/>
    <d v="2010-08-10T00:00:00"/>
    <x v="0"/>
  </r>
  <r>
    <x v="7"/>
    <x v="3"/>
    <n v="152"/>
    <x v="7"/>
    <n v="26"/>
    <n v="50.05"/>
    <x v="5"/>
    <n v="86.45"/>
    <d v="2013-01-05T00:00:00"/>
    <x v="0"/>
  </r>
  <r>
    <x v="8"/>
    <x v="6"/>
    <n v="228"/>
    <x v="8"/>
    <n v="2"/>
    <n v="53.5"/>
    <x v="6"/>
    <n v="101.09"/>
    <d v="2005-02-02T00:00:00"/>
    <x v="0"/>
  </r>
  <r>
    <x v="9"/>
    <x v="7"/>
    <n v="301"/>
    <x v="9"/>
    <n v="167"/>
    <n v="37.83"/>
    <x v="7"/>
    <n v="87.19"/>
    <d v="1999-09-11T00:00:00"/>
    <x v="0"/>
  </r>
  <r>
    <x v="10"/>
    <x v="2"/>
    <n v="128"/>
    <x v="10"/>
    <n v="27"/>
    <n v="42.46"/>
    <x v="8"/>
    <n v="86.71"/>
    <d v="2010-02-19T00:00:00"/>
    <x v="0"/>
  </r>
  <r>
    <x v="11"/>
    <x v="0"/>
    <n v="42"/>
    <x v="11"/>
    <n v="0"/>
    <n v="42.35"/>
    <x v="0"/>
    <n v="98.45"/>
    <d v="2017-12-10T00:00:00"/>
    <x v="0"/>
  </r>
  <r>
    <x v="12"/>
    <x v="6"/>
    <n v="81"/>
    <x v="12"/>
    <n v="136"/>
    <n v="15.66"/>
    <x v="9"/>
    <n v="72.209999999999994"/>
    <d v="2015-07-10T00:00:00"/>
    <x v="2"/>
  </r>
  <r>
    <x v="13"/>
    <x v="8"/>
    <n v="80"/>
    <x v="13"/>
    <n v="150"/>
    <n v="20.48"/>
    <x v="10"/>
    <n v="95.06"/>
    <d v="2015-10-18T00:00:00"/>
    <x v="2"/>
  </r>
  <r>
    <x v="14"/>
    <x v="0"/>
    <n v="227"/>
    <x v="14"/>
    <n v="8"/>
    <n v="48.96"/>
    <x v="11"/>
    <n v="89.93"/>
    <d v="2007-06-23T00:00:00"/>
    <x v="0"/>
  </r>
  <r>
    <x v="15"/>
    <x v="2"/>
    <n v="30"/>
    <x v="15"/>
    <n v="4"/>
    <n v="39.78"/>
    <x v="12"/>
    <n v="80.2"/>
    <d v="2020-01-14T00:00:00"/>
    <x v="0"/>
  </r>
  <r>
    <x v="16"/>
    <x v="2"/>
    <n v="99"/>
    <x v="16"/>
    <n v="184"/>
    <n v="12.39"/>
    <x v="13"/>
    <n v="92.37"/>
    <d v="2010-10-20T00:00:00"/>
    <x v="2"/>
  </r>
  <r>
    <x v="17"/>
    <x v="0"/>
    <n v="63"/>
    <x v="17"/>
    <n v="57"/>
    <n v="34.69"/>
    <x v="14"/>
    <n v="116.58"/>
    <d v="2016-10-16T00:00:00"/>
    <x v="1"/>
  </r>
  <r>
    <x v="18"/>
    <x v="6"/>
    <n v="107"/>
    <x v="18"/>
    <n v="173"/>
    <n v="13.03"/>
    <x v="15"/>
    <n v="74.180000000000007"/>
    <d v="2011-02-24T00:00:00"/>
    <x v="2"/>
  </r>
  <r>
    <x v="19"/>
    <x v="3"/>
    <n v="157"/>
    <x v="19"/>
    <n v="0"/>
    <n v="38.549999999999997"/>
    <x v="0"/>
    <n v="119.05"/>
    <d v="2012-02-21T00:00:00"/>
    <x v="0"/>
  </r>
  <r>
    <x v="20"/>
    <x v="6"/>
    <n v="38"/>
    <x v="20"/>
    <n v="0"/>
    <n v="65.739999999999995"/>
    <x v="0"/>
    <n v="89.99"/>
    <d v="2019-01-19T00:00:00"/>
    <x v="0"/>
  </r>
  <r>
    <x v="21"/>
    <x v="5"/>
    <n v="99"/>
    <x v="21"/>
    <n v="169"/>
    <n v="8.6999999999999993"/>
    <x v="16"/>
    <n v="71.22"/>
    <d v="2012-07-11T00:00:00"/>
    <x v="2"/>
  </r>
  <r>
    <x v="22"/>
    <x v="1"/>
    <n v="61"/>
    <x v="22"/>
    <n v="81"/>
    <n v="13.37"/>
    <x v="17"/>
    <n v="72.31"/>
    <d v="2009-07-30T00:00:00"/>
    <x v="2"/>
  </r>
  <r>
    <x v="23"/>
    <x v="6"/>
    <n v="124"/>
    <x v="23"/>
    <n v="0"/>
    <n v="44.74"/>
    <x v="0"/>
    <n v="94.88"/>
    <d v="2013-01-19T00:00:00"/>
    <x v="0"/>
  </r>
  <r>
    <x v="24"/>
    <x v="2"/>
    <n v="73"/>
    <x v="24"/>
    <n v="111"/>
    <n v="12.25"/>
    <x v="18"/>
    <n v="77.13"/>
    <d v="2011-10-19T00:00:00"/>
    <x v="2"/>
  </r>
  <r>
    <x v="25"/>
    <x v="1"/>
    <n v="58"/>
    <x v="25"/>
    <n v="0"/>
    <n v="45.38"/>
    <x v="0"/>
    <n v="96.04"/>
    <d v="2017-07-07T00:00:00"/>
    <x v="0"/>
  </r>
  <r>
    <x v="26"/>
    <x v="0"/>
    <n v="24"/>
    <x v="26"/>
    <n v="0"/>
    <n v="52.04"/>
    <x v="0"/>
    <n v="100.53"/>
    <d v="2019-01-31T00:00:00"/>
    <x v="0"/>
  </r>
  <r>
    <x v="27"/>
    <x v="1"/>
    <n v="43"/>
    <x v="27"/>
    <n v="70"/>
    <n v="13.11"/>
    <x v="19"/>
    <n v="75.19"/>
    <d v="2018-09-20T00:00:00"/>
    <x v="2"/>
  </r>
  <r>
    <x v="28"/>
    <x v="3"/>
    <n v="248"/>
    <x v="28"/>
    <n v="3"/>
    <n v="39.29"/>
    <x v="20"/>
    <n v="92.45"/>
    <d v="2006-08-05T00:00:00"/>
    <x v="0"/>
  </r>
  <r>
    <x v="29"/>
    <x v="0"/>
    <n v="77"/>
    <x v="29"/>
    <n v="119"/>
    <n v="12.9"/>
    <x v="21"/>
    <n v="85.45"/>
    <d v="2017-06-23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0BFCA-4663-1243-8D8A-4ED704BB3953}"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56:D76" firstHeaderRow="1" firstDataRow="1" firstDataCol="1"/>
  <pivotFields count="10">
    <pivotField dataField="1"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axis="axisRow" showAll="0">
      <items count="10">
        <item x="8"/>
        <item x="2"/>
        <item x="4"/>
        <item x="3"/>
        <item x="0"/>
        <item x="5"/>
        <item x="1"/>
        <item x="6"/>
        <item x="7"/>
        <item t="default"/>
      </items>
    </pivotField>
    <pivotField showAll="0"/>
    <pivotField showAll="0"/>
    <pivotField showAll="0"/>
    <pivotField showAll="0"/>
    <pivotField showAll="0"/>
    <pivotField showAll="0"/>
    <pivotField numFmtId="15" showAll="0"/>
    <pivotField axis="axisRow" showAll="0">
      <items count="4">
        <item x="1"/>
        <item x="0"/>
        <item x="2"/>
        <item t="default"/>
      </items>
    </pivotField>
  </pivotFields>
  <rowFields count="2">
    <field x="9"/>
    <field x="1"/>
  </rowFields>
  <rowItems count="20">
    <i>
      <x/>
    </i>
    <i r="1">
      <x v="2"/>
    </i>
    <i r="1">
      <x v="3"/>
    </i>
    <i r="1">
      <x v="4"/>
    </i>
    <i>
      <x v="1"/>
    </i>
    <i r="1">
      <x v="1"/>
    </i>
    <i r="1">
      <x v="3"/>
    </i>
    <i r="1">
      <x v="4"/>
    </i>
    <i r="1">
      <x v="5"/>
    </i>
    <i r="1">
      <x v="6"/>
    </i>
    <i r="1">
      <x v="7"/>
    </i>
    <i r="1">
      <x v="8"/>
    </i>
    <i>
      <x v="2"/>
    </i>
    <i r="1">
      <x/>
    </i>
    <i r="1">
      <x v="1"/>
    </i>
    <i r="1">
      <x v="4"/>
    </i>
    <i r="1">
      <x v="5"/>
    </i>
    <i r="1">
      <x v="6"/>
    </i>
    <i r="1">
      <x v="7"/>
    </i>
    <i t="grand">
      <x/>
    </i>
  </rowItems>
  <colItems count="1">
    <i/>
  </colItems>
  <dataFields count="1">
    <dataField name="Count of Player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7FC30-4148-1246-9B06-E4A3EF33F046}"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20:D51" firstHeaderRow="1" firstDataRow="1" firstDataCol="1"/>
  <pivotFields count="10">
    <pivotField axis="axisRow"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showAll="0"/>
    <pivotField dataField="1" showAll="0"/>
    <pivotField showAll="0"/>
    <pivotField showAll="0"/>
    <pivotField showAll="0"/>
    <pivotField showAll="0"/>
    <pivotField showAll="0"/>
    <pivotField numFmtId="15" showAll="0"/>
    <pivotField showAll="0">
      <items count="4">
        <item x="1"/>
        <item x="0"/>
        <item x="2"/>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Matches Played"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8CFD9B-CE9F-EF46-9976-663B3AB6264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G14" firstHeaderRow="0" firstDataRow="1" firstDataCol="1"/>
  <pivotFields count="10">
    <pivotField showAll="0"/>
    <pivotField axis="axisRow" showAll="0">
      <items count="10">
        <item x="8"/>
        <item x="2"/>
        <item x="4"/>
        <item x="3"/>
        <item x="0"/>
        <item x="5"/>
        <item x="1"/>
        <item x="6"/>
        <item x="7"/>
        <item t="default"/>
      </items>
    </pivotField>
    <pivotField showAll="0"/>
    <pivotField dataField="1" showAll="0"/>
    <pivotField dataField="1" showAll="0"/>
    <pivotField dataField="1" showAll="0"/>
    <pivotField dataField="1" showAll="0">
      <items count="23">
        <item x="10"/>
        <item x="13"/>
        <item x="19"/>
        <item x="15"/>
        <item x="16"/>
        <item x="3"/>
        <item x="9"/>
        <item x="21"/>
        <item x="18"/>
        <item x="2"/>
        <item x="17"/>
        <item x="8"/>
        <item x="7"/>
        <item x="4"/>
        <item x="14"/>
        <item x="1"/>
        <item x="6"/>
        <item x="5"/>
        <item x="20"/>
        <item x="12"/>
        <item x="11"/>
        <item x="0"/>
        <item t="default"/>
      </items>
    </pivotField>
    <pivotField showAll="0"/>
    <pivotField numFmtId="15" showAll="0"/>
    <pivotField showAll="0"/>
  </pivotFields>
  <rowFields count="1">
    <field x="1"/>
  </rowFields>
  <rowItems count="10">
    <i>
      <x/>
    </i>
    <i>
      <x v="1"/>
    </i>
    <i>
      <x v="2"/>
    </i>
    <i>
      <x v="3"/>
    </i>
    <i>
      <x v="4"/>
    </i>
    <i>
      <x v="5"/>
    </i>
    <i>
      <x v="6"/>
    </i>
    <i>
      <x v="7"/>
    </i>
    <i>
      <x v="8"/>
    </i>
    <i t="grand">
      <x/>
    </i>
  </rowItems>
  <colFields count="1">
    <field x="-2"/>
  </colFields>
  <colItems count="4">
    <i>
      <x/>
    </i>
    <i i="1">
      <x v="1"/>
    </i>
    <i i="2">
      <x v="2"/>
    </i>
    <i i="3">
      <x v="3"/>
    </i>
  </colItems>
  <dataFields count="4">
    <dataField name="Sum of Batting Average" fld="5" baseField="0" baseItem="0"/>
    <dataField name="Sum of Wickets Taken" fld="4" baseField="0" baseItem="0"/>
    <dataField name="Sum of Runs Scored" fld="3" baseField="0" baseItem="0"/>
    <dataField name="Count of Bowling Aver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DBA6E-7F63-8A45-BC27-0CEF30DF5A0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5:E36" firstHeaderRow="1" firstDataRow="1" firstDataCol="1"/>
  <pivotFields count="10">
    <pivotField axis="axisRow"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showAll="0">
      <items count="10">
        <item x="8"/>
        <item x="2"/>
        <item x="4"/>
        <item x="3"/>
        <item x="0"/>
        <item x="5"/>
        <item x="1"/>
        <item x="6"/>
        <item x="7"/>
        <item t="default"/>
      </items>
    </pivotField>
    <pivotField showAll="0"/>
    <pivotField dataField="1" showAll="0"/>
    <pivotField showAll="0"/>
    <pivotField showAll="0"/>
    <pivotField showAll="0"/>
    <pivotField showAll="0"/>
    <pivotField numFmtId="15" showAll="0"/>
    <pivotField showAll="0">
      <items count="4">
        <item x="1"/>
        <item x="0"/>
        <item x="2"/>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Runs Scored" fld="3"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1CF58C-03C6-6A42-9195-6CF9F2FC06B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1:E42" firstHeaderRow="1" firstDataRow="1" firstDataCol="1" rowPageCount="1" colPageCount="1"/>
  <pivotFields count="10">
    <pivotField axis="axisRow"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showAll="0">
      <items count="10">
        <item x="8"/>
        <item x="2"/>
        <item x="4"/>
        <item x="3"/>
        <item x="0"/>
        <item x="5"/>
        <item x="1"/>
        <item x="6"/>
        <item x="7"/>
        <item t="default"/>
      </items>
    </pivotField>
    <pivotField showAll="0"/>
    <pivotField showAll="0"/>
    <pivotField showAll="0"/>
    <pivotField showAll="0"/>
    <pivotField dataField="1" showAll="0">
      <items count="23">
        <item x="10"/>
        <item x="13"/>
        <item x="19"/>
        <item x="15"/>
        <item x="16"/>
        <item x="3"/>
        <item x="9"/>
        <item x="21"/>
        <item x="18"/>
        <item x="2"/>
        <item x="17"/>
        <item x="8"/>
        <item x="7"/>
        <item x="4"/>
        <item x="14"/>
        <item x="1"/>
        <item x="6"/>
        <item x="5"/>
        <item x="20"/>
        <item x="12"/>
        <item x="11"/>
        <item x="0"/>
        <item t="default"/>
      </items>
    </pivotField>
    <pivotField showAll="0"/>
    <pivotField numFmtId="15" showAll="0"/>
    <pivotField axis="axisPage" multipleItemSelectionAllowed="1" showAll="0">
      <items count="4">
        <item h="1" x="1"/>
        <item h="1" x="0"/>
        <item x="2"/>
        <item t="default"/>
      </items>
    </pivotField>
  </pivotFields>
  <rowFields count="1">
    <field x="0"/>
  </rowFields>
  <rowItems count="11">
    <i>
      <x v="8"/>
    </i>
    <i>
      <x v="9"/>
    </i>
    <i>
      <x v="12"/>
    </i>
    <i>
      <x v="14"/>
    </i>
    <i>
      <x v="16"/>
    </i>
    <i>
      <x v="17"/>
    </i>
    <i>
      <x v="18"/>
    </i>
    <i>
      <x v="20"/>
    </i>
    <i>
      <x v="23"/>
    </i>
    <i>
      <x v="28"/>
    </i>
    <i t="grand">
      <x/>
    </i>
  </rowItems>
  <colItems count="1">
    <i/>
  </colItems>
  <pageFields count="1">
    <pageField fld="9" hier="-1"/>
  </pageFields>
  <dataFields count="1">
    <dataField name="Sum of Bowling Averag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0DF18-5274-D944-95A7-0079C31C6F9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5:E23" firstHeaderRow="1" firstDataRow="1" firstDataCol="1" rowPageCount="1" colPageCount="1"/>
  <pivotFields count="10">
    <pivotField axis="axisRow"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showAll="0">
      <items count="10">
        <item x="8"/>
        <item x="2"/>
        <item x="4"/>
        <item x="3"/>
        <item x="0"/>
        <item x="5"/>
        <item x="1"/>
        <item x="6"/>
        <item x="7"/>
        <item t="default"/>
      </items>
    </pivotField>
    <pivotField showAll="0"/>
    <pivotField showAll="0"/>
    <pivotField showAll="0"/>
    <pivotField dataField="1" showAll="0"/>
    <pivotField showAll="0"/>
    <pivotField showAll="0"/>
    <pivotField numFmtId="15" showAll="0"/>
    <pivotField axis="axisPage" multipleItemSelectionAllowed="1" showAll="0">
      <items count="4">
        <item h="1" x="1"/>
        <item x="0"/>
        <item h="1" x="2"/>
        <item t="default"/>
      </items>
    </pivotField>
  </pivotFields>
  <rowFields count="1">
    <field x="0"/>
  </rowFields>
  <rowItems count="18">
    <i>
      <x/>
    </i>
    <i>
      <x v="1"/>
    </i>
    <i>
      <x v="3"/>
    </i>
    <i>
      <x v="4"/>
    </i>
    <i>
      <x v="5"/>
    </i>
    <i>
      <x v="6"/>
    </i>
    <i>
      <x v="10"/>
    </i>
    <i>
      <x v="11"/>
    </i>
    <i>
      <x v="13"/>
    </i>
    <i>
      <x v="15"/>
    </i>
    <i>
      <x v="19"/>
    </i>
    <i>
      <x v="21"/>
    </i>
    <i>
      <x v="22"/>
    </i>
    <i>
      <x v="25"/>
    </i>
    <i>
      <x v="26"/>
    </i>
    <i>
      <x v="27"/>
    </i>
    <i>
      <x v="29"/>
    </i>
    <i t="grand">
      <x/>
    </i>
  </rowItems>
  <colItems count="1">
    <i/>
  </colItems>
  <pageFields count="1">
    <pageField fld="9" hier="-1"/>
  </pageFields>
  <dataFields count="1">
    <dataField name="Sum of Batting Average" fld="5" baseField="0" baseItem="0"/>
  </dataFields>
  <chartFormats count="2">
    <chartFormat chart="7" format="3"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8C6075-B298-6945-BFDA-2B4FD008455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5:E36" firstHeaderRow="1" firstDataRow="1" firstDataCol="1"/>
  <pivotFields count="10">
    <pivotField axis="axisRow" showAll="0">
      <items count="31">
        <item x="8"/>
        <item x="1"/>
        <item x="3"/>
        <item x="9"/>
        <item x="2"/>
        <item x="28"/>
        <item x="25"/>
        <item x="17"/>
        <item x="18"/>
        <item x="5"/>
        <item x="7"/>
        <item x="19"/>
        <item x="12"/>
        <item x="6"/>
        <item x="29"/>
        <item x="15"/>
        <item x="16"/>
        <item x="22"/>
        <item x="24"/>
        <item x="23"/>
        <item x="13"/>
        <item x="20"/>
        <item x="14"/>
        <item x="27"/>
        <item x="4"/>
        <item x="11"/>
        <item x="26"/>
        <item x="10"/>
        <item x="21"/>
        <item x="0"/>
        <item t="default"/>
      </items>
    </pivotField>
    <pivotField showAll="0">
      <items count="10">
        <item x="8"/>
        <item x="2"/>
        <item x="4"/>
        <item x="3"/>
        <item x="0"/>
        <item x="5"/>
        <item x="1"/>
        <item x="6"/>
        <item x="7"/>
        <item t="default"/>
      </items>
    </pivotField>
    <pivotField showAll="0"/>
    <pivotField showAll="0"/>
    <pivotField dataField="1" showAll="0"/>
    <pivotField showAll="0"/>
    <pivotField showAll="0"/>
    <pivotField showAll="0"/>
    <pivotField numFmtId="15" showAll="0"/>
    <pivotField showAll="0">
      <items count="4">
        <item x="1"/>
        <item x="0"/>
        <item x="2"/>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Wickets Taken" fld="4" baseField="0" baseItem="0"/>
  </dataFields>
  <chartFormats count="2">
    <chartFormat chart="4"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DB1D3F-68C8-5948-8B95-5BF7EDD199C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0">
    <pivotField showAll="0"/>
    <pivotField axis="axisRow" showAll="0">
      <items count="10">
        <item x="8"/>
        <item x="2"/>
        <item x="4"/>
        <item x="3"/>
        <item x="0"/>
        <item x="5"/>
        <item x="1"/>
        <item x="6"/>
        <item x="7"/>
        <item t="default"/>
      </items>
    </pivotField>
    <pivotField showAll="0"/>
    <pivotField dataField="1" showAll="0">
      <items count="31">
        <item x="5"/>
        <item x="27"/>
        <item x="29"/>
        <item x="21"/>
        <item x="12"/>
        <item x="24"/>
        <item x="22"/>
        <item x="18"/>
        <item x="16"/>
        <item x="13"/>
        <item x="15"/>
        <item x="26"/>
        <item x="17"/>
        <item x="11"/>
        <item x="20"/>
        <item x="25"/>
        <item x="3"/>
        <item x="19"/>
        <item x="10"/>
        <item x="1"/>
        <item x="23"/>
        <item x="2"/>
        <item x="6"/>
        <item x="7"/>
        <item x="4"/>
        <item x="28"/>
        <item x="14"/>
        <item x="8"/>
        <item x="9"/>
        <item x="0"/>
        <item t="default"/>
      </items>
    </pivotField>
    <pivotField showAll="0"/>
    <pivotField showAll="0"/>
    <pivotField showAll="0"/>
    <pivotField showAll="0"/>
    <pivotField numFmtId="15" showAll="0"/>
    <pivotField showAll="0">
      <items count="4">
        <item x="1"/>
        <item x="0"/>
        <item x="2"/>
        <item t="default"/>
      </items>
    </pivotField>
  </pivotFields>
  <rowFields count="1">
    <field x="1"/>
  </rowFields>
  <rowItems count="10">
    <i>
      <x/>
    </i>
    <i>
      <x v="1"/>
    </i>
    <i>
      <x v="2"/>
    </i>
    <i>
      <x v="3"/>
    </i>
    <i>
      <x v="4"/>
    </i>
    <i>
      <x v="5"/>
    </i>
    <i>
      <x v="6"/>
    </i>
    <i>
      <x v="7"/>
    </i>
    <i>
      <x v="8"/>
    </i>
    <i t="grand">
      <x/>
    </i>
  </rowItems>
  <colItems count="1">
    <i/>
  </colItems>
  <dataFields count="1">
    <dataField name="Sum of Runs Scored" fld="3" baseField="0" baseItem="0"/>
  </dataFields>
  <chartFormats count="11">
    <chartFormat chart="0"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45F9406-E9E2-5646-BDC2-F9C8476E610E}" sourceName="Team">
  <pivotTables>
    <pivotTable tabId="6" name="PivotTable3"/>
    <pivotTable tabId="3" name="PivotTable1"/>
    <pivotTable tabId="4" name="PivotTable1"/>
    <pivotTable tabId="5" name="PivotTable1"/>
    <pivotTable tabId="5" name="PivotTable2"/>
  </pivotTables>
  <data>
    <tabular pivotCacheId="464007569">
      <items count="9">
        <i x="8" s="1"/>
        <i x="2" s="1"/>
        <i x="4" s="1"/>
        <i x="3" s="1"/>
        <i x="0" s="1"/>
        <i x="5" s="1"/>
        <i x="1"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Role" xr10:uid="{F9C42D8C-F6CA-A64F-9775-55A2F54E47D0}" sourceName="Player Role">
  <pivotTables>
    <pivotTable tabId="6" name="PivotTable3"/>
    <pivotTable tabId="3" name="PivotTable1"/>
    <pivotTable tabId="4" name="PivotTable1"/>
  </pivotTables>
  <data>
    <tabular pivotCacheId="46400756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79482418-D2F3-0540-906D-A765F07AABA3}" cache="Slicer_Team" caption="Team" style="SlicerStyleOther2" rowHeight="251883"/>
  <slicer name="Player Role" xr10:uid="{C9CC96DC-5367-4240-B147-4E221D8E1472}" cache="Slicer_Player_Role" caption="Player Role" style="SlicerStyleOther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6AD620-BC11-5A4D-9DB8-996F1E216AF0}" name="Table2" displayName="Table2" ref="A1:J32" totalsRowCount="1" headerRowDxfId="20">
  <tableColumns count="10">
    <tableColumn id="1" xr3:uid="{BDF9B81B-8F04-8A45-B4DE-3026ADD1E739}" name="Player Name"/>
    <tableColumn id="2" xr3:uid="{6EECA033-85F5-8D46-8E68-C1383899E035}" name="Team"/>
    <tableColumn id="3" xr3:uid="{E52BB88D-BFD9-DB4A-A545-C60498588250}" name="Matches Played"/>
    <tableColumn id="4" xr3:uid="{A309FF05-FB0F-8B4A-891B-E3D99EE57AB9}" name="Runs Scored" totalsRowFunction="custom">
      <totalsRowFormula>SUMIF(Table2[Team],B2,Table2[Runs Scored])</totalsRowFormula>
    </tableColumn>
    <tableColumn id="5" xr3:uid="{52A4ED3E-FA1A-E440-9945-940203FBE323}" name="Wickets Taken" totalsRowFunction="custom">
      <totalsRowFormula>SUMIF(Table2[Bowling Average],"&lt;30",Table2[Wickets Taken])</totalsRowFormula>
    </tableColumn>
    <tableColumn id="6" xr3:uid="{47E0251F-6996-FE48-9375-AD0CC8B9A09C}" name="Batting Average" totalsRowFunction="custom">
      <totalsRowFormula>AVERAGEIF(Table2[Team],B2,Table2[Batting Average])</totalsRowFormula>
    </tableColumn>
    <tableColumn id="7" xr3:uid="{B99147A9-35FD-8740-83E0-5193121A559F}" name="Bowling Average" totalsRowFunction="custom">
      <totalsRowFormula>AVERAGEIF(Table2[Wickets Taken],"&gt;50",Table2[Bowling Average])</totalsRowFormula>
    </tableColumn>
    <tableColumn id="8" xr3:uid="{E72A8394-C51A-AE44-9D5E-26C68A840BA2}" name="Strike Rate"/>
    <tableColumn id="9" xr3:uid="{69855381-F1D4-F647-947E-53B066CFBA88}" name="Date of Debut" dataDxfId="21" totalsRowDxfId="2"/>
    <tableColumn id="10" xr3:uid="{6C887155-7437-4C48-856E-99AE57F553E2}" name="Player Rol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5BF07C-73DE-8541-8E4F-E51C8D799589}" name="Table48" displayName="Table48" ref="C35:E36" totalsRowShown="0">
  <tableColumns count="3">
    <tableColumn id="1" xr3:uid="{51DB456D-8FCD-1E49-90EA-DF37D635F0B3}" name="PLAYER NAME"/>
    <tableColumn id="2" xr3:uid="{5B11554A-FB53-0C46-9C37-F0F48FDA4A9E}" name="BATTING AVERAGE">
      <calculatedColumnFormula>VLOOKUP(Table48[[#This Row],[PLAYER NAME]],Table2[#All],6,0)</calculatedColumnFormula>
    </tableColumn>
    <tableColumn id="3" xr3:uid="{D8ED9CF2-8ACD-D543-BAD6-3718F4C1BB1B}" name="BOWLING AVERAGE">
      <calculatedColumnFormula>VLOOKUP(Table48[[#This Row],[PLAYER NAME]],Table2[#All],7,0)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B01F3-4BED-0B48-A9E5-DE8A8994F53B}" name="Table1" displayName="Table1" ref="D6:F45" totalsRowShown="0">
  <tableColumns count="3">
    <tableColumn id="1" xr3:uid="{231E4210-3AF0-F94B-870A-A5B6F10BF1EE}" name="SNO"/>
    <tableColumn id="2" xr3:uid="{887FA324-67D8-854F-9ECC-B5154E3DF23A}" name="TASKS"/>
    <tableColumn id="3" xr3:uid="{7D1D8204-8C78-DF4E-AC45-BC221BE0A7ED}" name="UPDATE"/>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7D61BA-034D-0646-AA48-8363312E05C7}" name="Table26" displayName="Table26" ref="A1:J32" totalsRowCount="1" headerRowDxfId="15">
  <autoFilter ref="A1:J31" xr:uid="{2F7D61BA-034D-0646-AA48-8363312E05C7}">
    <filterColumn colId="3">
      <filters>
        <filter val="10480"/>
        <filter val="12169"/>
        <filter val="5089"/>
        <filter val="5355"/>
        <filter val="5455"/>
        <filter val="6173"/>
        <filter val="6207"/>
        <filter val="6755"/>
        <filter val="7701"/>
        <filter val="9205"/>
        <filter val="9577"/>
      </filters>
    </filterColumn>
    <filterColumn colId="9">
      <filters>
        <filter val="Batsman"/>
      </filters>
    </filterColumn>
  </autoFilter>
  <tableColumns count="10">
    <tableColumn id="1" xr3:uid="{1922C092-00C7-0340-84D2-35FE4F46F42B}" name="Player Name"/>
    <tableColumn id="2" xr3:uid="{AAA381E9-A79B-E945-A504-6E543A863B0B}" name="Team"/>
    <tableColumn id="3" xr3:uid="{38FD3ABA-ACB5-1641-A08F-F4576DD7D5D9}" name="Matches Played"/>
    <tableColumn id="4" xr3:uid="{B8AB0C49-1F34-7F4D-A589-463E27DAAD0D}" name="Runs Scored"/>
    <tableColumn id="5" xr3:uid="{970D270F-AD37-4442-8C4A-8ECC546544A6}" name="Wickets Taken"/>
    <tableColumn id="6" xr3:uid="{50758EB0-E9BF-414F-80CA-CF14F0098821}" name="Batting Average"/>
    <tableColumn id="7" xr3:uid="{FC41FB92-D79B-614D-90E6-69986283DF42}" name="Bowling Average"/>
    <tableColumn id="8" xr3:uid="{95558F90-1780-004D-B0DA-1945B350C4D6}" name="Strike Rate"/>
    <tableColumn id="9" xr3:uid="{C369068C-0571-5544-AF27-7DABDE5A2DF7}" name="Date of Debut" dataDxfId="14" totalsRowDxfId="13"/>
    <tableColumn id="10" xr3:uid="{A4D3BEDC-110C-7C4C-B3EC-87E40F730B8D}" name="Player Rol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B890-B37D-FC48-A931-EF78A99AED1B}">
  <dimension ref="A1"/>
  <sheetViews>
    <sheetView zoomScale="80" zoomScaleNormal="80" workbookViewId="0">
      <selection activeCell="R29" sqref="R29"/>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CFCB5-386A-BD41-B8EE-E85F39D655C5}">
  <dimension ref="A1:P36"/>
  <sheetViews>
    <sheetView workbookViewId="0">
      <selection activeCell="E16" sqref="E16"/>
    </sheetView>
  </sheetViews>
  <sheetFormatPr baseColWidth="10" defaultRowHeight="16" x14ac:dyDescent="0.2"/>
  <cols>
    <col min="1" max="1" width="27" customWidth="1"/>
    <col min="2" max="2" width="14.5" customWidth="1"/>
    <col min="3" max="3" width="17.83203125" customWidth="1"/>
    <col min="4" max="4" width="13.6640625" customWidth="1"/>
    <col min="5" max="5" width="15.5" customWidth="1"/>
    <col min="6" max="6" width="16.5" customWidth="1"/>
    <col min="7" max="7" width="17" customWidth="1"/>
    <col min="8" max="8" width="14.5" customWidth="1"/>
    <col min="9" max="9" width="14.83203125" customWidth="1"/>
    <col min="10" max="10" width="15.1640625" customWidth="1"/>
    <col min="13" max="13" width="30" customWidth="1"/>
    <col min="14" max="14" width="9.33203125" customWidth="1"/>
    <col min="15" max="15" width="14.33203125" customWidth="1"/>
    <col min="16" max="16" width="16" customWidth="1"/>
    <col min="17" max="17" width="17.6640625" customWidth="1"/>
    <col min="18" max="18" width="20" customWidth="1"/>
  </cols>
  <sheetData>
    <row r="1" spans="1:16" x14ac:dyDescent="0.2">
      <c r="A1" s="1" t="s">
        <v>0</v>
      </c>
      <c r="B1" s="1" t="s">
        <v>1</v>
      </c>
      <c r="C1" s="1" t="s">
        <v>2</v>
      </c>
      <c r="D1" s="1" t="s">
        <v>3</v>
      </c>
      <c r="E1" s="1" t="s">
        <v>4</v>
      </c>
      <c r="F1" s="1" t="s">
        <v>5</v>
      </c>
      <c r="G1" s="1" t="s">
        <v>6</v>
      </c>
      <c r="H1" s="1" t="s">
        <v>7</v>
      </c>
      <c r="I1" s="1" t="s">
        <v>8</v>
      </c>
      <c r="J1" s="1" t="s">
        <v>9</v>
      </c>
      <c r="L1" s="11" t="s">
        <v>110</v>
      </c>
      <c r="M1" s="24" t="s">
        <v>112</v>
      </c>
    </row>
    <row r="2" spans="1:16" x14ac:dyDescent="0.2">
      <c r="A2" t="s">
        <v>10</v>
      </c>
      <c r="B2" t="s">
        <v>11</v>
      </c>
      <c r="C2">
        <v>254</v>
      </c>
      <c r="D2">
        <v>12169</v>
      </c>
      <c r="E2">
        <v>0</v>
      </c>
      <c r="F2">
        <v>58.07</v>
      </c>
      <c r="G2" t="s">
        <v>12</v>
      </c>
      <c r="H2">
        <v>93.25</v>
      </c>
      <c r="I2" s="2">
        <v>39678</v>
      </c>
      <c r="J2" t="s">
        <v>13</v>
      </c>
      <c r="L2" s="5" t="s">
        <v>11</v>
      </c>
      <c r="M2">
        <f>COUNTIF(Table2[Team],$L2)</f>
        <v>7</v>
      </c>
    </row>
    <row r="3" spans="1:16" x14ac:dyDescent="0.2">
      <c r="A3" t="s">
        <v>14</v>
      </c>
      <c r="B3" t="s">
        <v>15</v>
      </c>
      <c r="C3">
        <v>95</v>
      </c>
      <c r="D3">
        <v>5089</v>
      </c>
      <c r="E3">
        <v>0</v>
      </c>
      <c r="F3">
        <v>59.18</v>
      </c>
      <c r="G3" t="s">
        <v>12</v>
      </c>
      <c r="H3">
        <v>89.57</v>
      </c>
      <c r="I3" s="2">
        <v>42155</v>
      </c>
      <c r="J3" t="s">
        <v>13</v>
      </c>
      <c r="L3" s="5" t="s">
        <v>15</v>
      </c>
      <c r="M3">
        <f>COUNTIF(Table2[Team],$L3)</f>
        <v>4</v>
      </c>
      <c r="P3" s="12"/>
    </row>
    <row r="4" spans="1:16" x14ac:dyDescent="0.2">
      <c r="A4" t="s">
        <v>16</v>
      </c>
      <c r="B4" t="s">
        <v>17</v>
      </c>
      <c r="C4">
        <v>128</v>
      </c>
      <c r="D4">
        <v>5455</v>
      </c>
      <c r="E4">
        <v>0</v>
      </c>
      <c r="F4">
        <v>45.45</v>
      </c>
      <c r="G4" t="s">
        <v>12</v>
      </c>
      <c r="H4">
        <v>95.17</v>
      </c>
      <c r="I4" s="2">
        <v>39831</v>
      </c>
      <c r="J4" t="s">
        <v>13</v>
      </c>
      <c r="L4" s="5" t="s">
        <v>17</v>
      </c>
      <c r="M4">
        <f>COUNTIF(Table2[Team],$L4)</f>
        <v>5</v>
      </c>
    </row>
    <row r="5" spans="1:16" x14ac:dyDescent="0.2">
      <c r="A5" t="s">
        <v>18</v>
      </c>
      <c r="B5" t="s">
        <v>19</v>
      </c>
      <c r="C5">
        <v>105</v>
      </c>
      <c r="D5">
        <v>2924</v>
      </c>
      <c r="E5">
        <v>74</v>
      </c>
      <c r="F5">
        <v>38.68</v>
      </c>
      <c r="G5">
        <v>41.53</v>
      </c>
      <c r="H5">
        <v>90.71</v>
      </c>
      <c r="I5" s="2">
        <v>40780</v>
      </c>
      <c r="J5" t="s">
        <v>20</v>
      </c>
      <c r="L5" s="5" t="s">
        <v>19</v>
      </c>
      <c r="M5">
        <f>COUNTIF(Table2[Team],$L5)</f>
        <v>4</v>
      </c>
    </row>
    <row r="6" spans="1:16" x14ac:dyDescent="0.2">
      <c r="A6" t="s">
        <v>21</v>
      </c>
      <c r="B6" t="s">
        <v>22</v>
      </c>
      <c r="C6">
        <v>215</v>
      </c>
      <c r="D6">
        <v>6755</v>
      </c>
      <c r="E6">
        <v>276</v>
      </c>
      <c r="F6">
        <v>37.92</v>
      </c>
      <c r="G6">
        <v>29.39</v>
      </c>
      <c r="H6">
        <v>81.180000000000007</v>
      </c>
      <c r="I6" s="2">
        <v>38935</v>
      </c>
      <c r="J6" t="s">
        <v>20</v>
      </c>
      <c r="L6" s="5" t="s">
        <v>22</v>
      </c>
      <c r="M6">
        <f>COUNTIF(Table2[Team],$L6)</f>
        <v>1</v>
      </c>
    </row>
    <row r="7" spans="1:16" x14ac:dyDescent="0.2">
      <c r="A7" t="s">
        <v>23</v>
      </c>
      <c r="B7" t="s">
        <v>11</v>
      </c>
      <c r="C7">
        <v>72</v>
      </c>
      <c r="D7">
        <v>19</v>
      </c>
      <c r="E7">
        <v>108</v>
      </c>
      <c r="F7">
        <v>3.17</v>
      </c>
      <c r="G7">
        <v>25.33</v>
      </c>
      <c r="H7">
        <v>45.07</v>
      </c>
      <c r="I7" s="2">
        <v>42392</v>
      </c>
      <c r="J7" t="s">
        <v>24</v>
      </c>
      <c r="L7" s="5" t="s">
        <v>26</v>
      </c>
      <c r="M7">
        <f>COUNTIF(Table2[Team],$L7)</f>
        <v>2</v>
      </c>
    </row>
    <row r="8" spans="1:16" x14ac:dyDescent="0.2">
      <c r="A8" t="s">
        <v>25</v>
      </c>
      <c r="B8" t="s">
        <v>26</v>
      </c>
      <c r="C8">
        <v>151</v>
      </c>
      <c r="D8">
        <v>6173</v>
      </c>
      <c r="E8">
        <v>37</v>
      </c>
      <c r="F8">
        <v>47.48</v>
      </c>
      <c r="G8">
        <v>37.78</v>
      </c>
      <c r="H8">
        <v>80.760000000000005</v>
      </c>
      <c r="I8" s="2">
        <v>40400</v>
      </c>
      <c r="J8" t="s">
        <v>13</v>
      </c>
      <c r="L8" s="5" t="s">
        <v>29</v>
      </c>
      <c r="M8">
        <f>COUNTIF(Table2[Team],$L8)</f>
        <v>5</v>
      </c>
    </row>
    <row r="9" spans="1:16" x14ac:dyDescent="0.2">
      <c r="A9" t="s">
        <v>27</v>
      </c>
      <c r="B9" t="s">
        <v>19</v>
      </c>
      <c r="C9">
        <v>152</v>
      </c>
      <c r="D9">
        <v>6207</v>
      </c>
      <c r="E9">
        <v>26</v>
      </c>
      <c r="F9">
        <v>50.05</v>
      </c>
      <c r="G9">
        <v>47.65</v>
      </c>
      <c r="H9">
        <v>86.45</v>
      </c>
      <c r="I9" s="2">
        <v>41279</v>
      </c>
      <c r="J9" t="s">
        <v>13</v>
      </c>
      <c r="L9" s="5" t="s">
        <v>31</v>
      </c>
      <c r="M9">
        <f>COUNTIF(Table2[Team],$L9)</f>
        <v>1</v>
      </c>
    </row>
    <row r="10" spans="1:16" x14ac:dyDescent="0.2">
      <c r="A10" t="s">
        <v>28</v>
      </c>
      <c r="B10" t="s">
        <v>29</v>
      </c>
      <c r="C10">
        <v>228</v>
      </c>
      <c r="D10">
        <v>9577</v>
      </c>
      <c r="E10">
        <v>2</v>
      </c>
      <c r="F10">
        <v>53.5</v>
      </c>
      <c r="G10">
        <v>43.5</v>
      </c>
      <c r="H10">
        <v>101.09</v>
      </c>
      <c r="I10" s="2">
        <v>38385</v>
      </c>
      <c r="J10" t="s">
        <v>13</v>
      </c>
      <c r="L10" s="5" t="s">
        <v>36</v>
      </c>
      <c r="M10">
        <f>COUNTIF(Table2[Team],$L10)</f>
        <v>1</v>
      </c>
    </row>
    <row r="11" spans="1:16" x14ac:dyDescent="0.2">
      <c r="A11" t="s">
        <v>30</v>
      </c>
      <c r="B11" t="s">
        <v>31</v>
      </c>
      <c r="C11">
        <v>301</v>
      </c>
      <c r="D11">
        <v>10480</v>
      </c>
      <c r="E11">
        <v>167</v>
      </c>
      <c r="F11">
        <v>37.83</v>
      </c>
      <c r="G11">
        <v>35.729999999999997</v>
      </c>
      <c r="H11">
        <v>87.19</v>
      </c>
      <c r="I11" s="2">
        <v>36414</v>
      </c>
      <c r="J11" t="s">
        <v>13</v>
      </c>
    </row>
    <row r="12" spans="1:16" x14ac:dyDescent="0.2">
      <c r="A12" t="s">
        <v>32</v>
      </c>
      <c r="B12" t="s">
        <v>17</v>
      </c>
      <c r="C12">
        <v>128</v>
      </c>
      <c r="D12">
        <v>4378</v>
      </c>
      <c r="E12">
        <v>27</v>
      </c>
      <c r="F12">
        <v>42.46</v>
      </c>
      <c r="G12">
        <v>34.130000000000003</v>
      </c>
      <c r="H12">
        <v>86.71</v>
      </c>
      <c r="I12" s="2">
        <v>40228</v>
      </c>
      <c r="J12" t="s">
        <v>13</v>
      </c>
    </row>
    <row r="13" spans="1:16" x14ac:dyDescent="0.2">
      <c r="A13" t="s">
        <v>33</v>
      </c>
      <c r="B13" t="s">
        <v>11</v>
      </c>
      <c r="C13">
        <v>42</v>
      </c>
      <c r="D13">
        <v>1440</v>
      </c>
      <c r="E13">
        <v>0</v>
      </c>
      <c r="F13">
        <v>42.35</v>
      </c>
      <c r="G13" t="s">
        <v>12</v>
      </c>
      <c r="H13">
        <v>98.45</v>
      </c>
      <c r="I13" s="2">
        <v>43079</v>
      </c>
      <c r="J13" t="s">
        <v>13</v>
      </c>
    </row>
    <row r="14" spans="1:16" x14ac:dyDescent="0.2">
      <c r="A14" t="s">
        <v>34</v>
      </c>
      <c r="B14" t="s">
        <v>29</v>
      </c>
      <c r="C14">
        <v>81</v>
      </c>
      <c r="D14">
        <v>188</v>
      </c>
      <c r="E14">
        <v>136</v>
      </c>
      <c r="F14">
        <v>15.66</v>
      </c>
      <c r="G14">
        <v>27.34</v>
      </c>
      <c r="H14">
        <v>72.209999999999994</v>
      </c>
      <c r="I14" s="2">
        <v>42195</v>
      </c>
      <c r="J14" t="s">
        <v>24</v>
      </c>
    </row>
    <row r="15" spans="1:16" x14ac:dyDescent="0.2">
      <c r="A15" t="s">
        <v>35</v>
      </c>
      <c r="B15" t="s">
        <v>36</v>
      </c>
      <c r="C15">
        <v>80</v>
      </c>
      <c r="D15">
        <v>1048</v>
      </c>
      <c r="E15">
        <v>150</v>
      </c>
      <c r="F15">
        <v>20.48</v>
      </c>
      <c r="G15">
        <v>18.63</v>
      </c>
      <c r="H15">
        <v>95.06</v>
      </c>
      <c r="I15" s="2">
        <v>42295</v>
      </c>
      <c r="J15" t="s">
        <v>24</v>
      </c>
    </row>
    <row r="16" spans="1:16" x14ac:dyDescent="0.2">
      <c r="A16" t="s">
        <v>37</v>
      </c>
      <c r="B16" t="s">
        <v>11</v>
      </c>
      <c r="C16">
        <v>227</v>
      </c>
      <c r="D16">
        <v>9205</v>
      </c>
      <c r="E16">
        <v>8</v>
      </c>
      <c r="F16">
        <v>48.96</v>
      </c>
      <c r="G16">
        <v>63.75</v>
      </c>
      <c r="H16">
        <v>89.93</v>
      </c>
      <c r="I16" s="2">
        <v>39256</v>
      </c>
      <c r="J16" t="s">
        <v>13</v>
      </c>
    </row>
    <row r="17" spans="1:10" x14ac:dyDescent="0.2">
      <c r="A17" t="s">
        <v>38</v>
      </c>
      <c r="B17" t="s">
        <v>17</v>
      </c>
      <c r="C17">
        <v>30</v>
      </c>
      <c r="D17">
        <v>1124</v>
      </c>
      <c r="E17">
        <v>4</v>
      </c>
      <c r="F17">
        <v>39.78</v>
      </c>
      <c r="G17">
        <v>53.5</v>
      </c>
      <c r="H17">
        <v>80.2</v>
      </c>
      <c r="I17" s="2">
        <v>43844</v>
      </c>
      <c r="J17" t="s">
        <v>13</v>
      </c>
    </row>
    <row r="18" spans="1:10" x14ac:dyDescent="0.2">
      <c r="A18" t="s">
        <v>39</v>
      </c>
      <c r="B18" t="s">
        <v>17</v>
      </c>
      <c r="C18">
        <v>99</v>
      </c>
      <c r="D18">
        <v>458</v>
      </c>
      <c r="E18">
        <v>184</v>
      </c>
      <c r="F18">
        <v>12.39</v>
      </c>
      <c r="G18">
        <v>20.99</v>
      </c>
      <c r="H18">
        <v>92.37</v>
      </c>
      <c r="I18" s="2">
        <v>40471</v>
      </c>
      <c r="J18" t="s">
        <v>24</v>
      </c>
    </row>
    <row r="19" spans="1:10" x14ac:dyDescent="0.2">
      <c r="A19" t="s">
        <v>40</v>
      </c>
      <c r="B19" t="s">
        <v>11</v>
      </c>
      <c r="C19">
        <v>63</v>
      </c>
      <c r="D19">
        <v>1267</v>
      </c>
      <c r="E19">
        <v>57</v>
      </c>
      <c r="F19">
        <v>34.69</v>
      </c>
      <c r="G19">
        <v>39.74</v>
      </c>
      <c r="H19">
        <v>116.58</v>
      </c>
      <c r="I19" s="2">
        <v>42659</v>
      </c>
      <c r="J19" t="s">
        <v>20</v>
      </c>
    </row>
    <row r="20" spans="1:10" x14ac:dyDescent="0.2">
      <c r="A20" t="s">
        <v>41</v>
      </c>
      <c r="B20" t="s">
        <v>29</v>
      </c>
      <c r="C20">
        <v>107</v>
      </c>
      <c r="D20">
        <v>378</v>
      </c>
      <c r="E20">
        <v>173</v>
      </c>
      <c r="F20">
        <v>13.03</v>
      </c>
      <c r="G20">
        <v>24.84</v>
      </c>
      <c r="H20">
        <v>74.180000000000007</v>
      </c>
      <c r="I20" s="2">
        <v>40598</v>
      </c>
      <c r="J20" t="s">
        <v>24</v>
      </c>
    </row>
    <row r="21" spans="1:10" x14ac:dyDescent="0.2">
      <c r="A21" t="s">
        <v>42</v>
      </c>
      <c r="B21" t="s">
        <v>19</v>
      </c>
      <c r="C21">
        <v>157</v>
      </c>
      <c r="D21">
        <v>3872</v>
      </c>
      <c r="E21">
        <v>0</v>
      </c>
      <c r="F21">
        <v>38.549999999999997</v>
      </c>
      <c r="G21" t="s">
        <v>12</v>
      </c>
      <c r="H21">
        <v>119.05</v>
      </c>
      <c r="I21" s="2">
        <v>40960</v>
      </c>
      <c r="J21" t="s">
        <v>13</v>
      </c>
    </row>
    <row r="22" spans="1:10" x14ac:dyDescent="0.2">
      <c r="A22" t="s">
        <v>43</v>
      </c>
      <c r="B22" t="s">
        <v>29</v>
      </c>
      <c r="C22">
        <v>38</v>
      </c>
      <c r="D22">
        <v>1512</v>
      </c>
      <c r="E22">
        <v>0</v>
      </c>
      <c r="F22">
        <v>65.739999999999995</v>
      </c>
      <c r="G22" t="s">
        <v>12</v>
      </c>
      <c r="H22">
        <v>89.99</v>
      </c>
      <c r="I22" s="2">
        <v>43484</v>
      </c>
      <c r="J22" t="s">
        <v>13</v>
      </c>
    </row>
    <row r="23" spans="1:10" x14ac:dyDescent="0.2">
      <c r="A23" t="s">
        <v>44</v>
      </c>
      <c r="B23" t="s">
        <v>26</v>
      </c>
      <c r="C23">
        <v>99</v>
      </c>
      <c r="D23">
        <v>174</v>
      </c>
      <c r="E23">
        <v>169</v>
      </c>
      <c r="F23">
        <v>8.6999999999999993</v>
      </c>
      <c r="G23">
        <v>25.32</v>
      </c>
      <c r="H23">
        <v>71.22</v>
      </c>
      <c r="I23" s="2">
        <v>41101</v>
      </c>
      <c r="J23" t="s">
        <v>24</v>
      </c>
    </row>
    <row r="24" spans="1:10" x14ac:dyDescent="0.2">
      <c r="A24" t="s">
        <v>45</v>
      </c>
      <c r="B24" t="s">
        <v>15</v>
      </c>
      <c r="C24">
        <v>61</v>
      </c>
      <c r="D24">
        <v>361</v>
      </c>
      <c r="E24">
        <v>81</v>
      </c>
      <c r="F24">
        <v>13.37</v>
      </c>
      <c r="G24">
        <v>29.62</v>
      </c>
      <c r="H24">
        <v>72.31</v>
      </c>
      <c r="I24" s="2">
        <v>40024</v>
      </c>
      <c r="J24" t="s">
        <v>24</v>
      </c>
    </row>
    <row r="25" spans="1:10" x14ac:dyDescent="0.2">
      <c r="A25" t="s">
        <v>46</v>
      </c>
      <c r="B25" t="s">
        <v>29</v>
      </c>
      <c r="C25">
        <v>124</v>
      </c>
      <c r="D25">
        <v>5355</v>
      </c>
      <c r="E25">
        <v>0</v>
      </c>
      <c r="F25">
        <v>44.74</v>
      </c>
      <c r="G25" t="s">
        <v>12</v>
      </c>
      <c r="H25">
        <v>94.88</v>
      </c>
      <c r="I25" s="2">
        <v>41293</v>
      </c>
      <c r="J25" t="s">
        <v>13</v>
      </c>
    </row>
    <row r="26" spans="1:10" x14ac:dyDescent="0.2">
      <c r="A26" t="s">
        <v>47</v>
      </c>
      <c r="B26" t="s">
        <v>17</v>
      </c>
      <c r="C26">
        <v>73</v>
      </c>
      <c r="D26">
        <v>294</v>
      </c>
      <c r="E26">
        <v>111</v>
      </c>
      <c r="F26">
        <v>12.25</v>
      </c>
      <c r="G26">
        <v>28.79</v>
      </c>
      <c r="H26">
        <v>77.13</v>
      </c>
      <c r="I26" s="2">
        <v>40835</v>
      </c>
      <c r="J26" t="s">
        <v>24</v>
      </c>
    </row>
    <row r="27" spans="1:10" x14ac:dyDescent="0.2">
      <c r="A27" t="s">
        <v>48</v>
      </c>
      <c r="B27" t="s">
        <v>15</v>
      </c>
      <c r="C27">
        <v>58</v>
      </c>
      <c r="D27">
        <v>2410</v>
      </c>
      <c r="E27">
        <v>0</v>
      </c>
      <c r="F27">
        <v>45.38</v>
      </c>
      <c r="G27" t="s">
        <v>12</v>
      </c>
      <c r="H27">
        <v>96.04</v>
      </c>
      <c r="I27" s="2">
        <v>42923</v>
      </c>
      <c r="J27" t="s">
        <v>13</v>
      </c>
    </row>
    <row r="28" spans="1:10" x14ac:dyDescent="0.2">
      <c r="A28" t="s">
        <v>49</v>
      </c>
      <c r="B28" t="s">
        <v>11</v>
      </c>
      <c r="C28">
        <v>24</v>
      </c>
      <c r="D28">
        <v>1245</v>
      </c>
      <c r="E28">
        <v>0</v>
      </c>
      <c r="F28">
        <v>52.04</v>
      </c>
      <c r="G28" t="s">
        <v>12</v>
      </c>
      <c r="H28">
        <v>100.53</v>
      </c>
      <c r="I28" s="2">
        <v>43496</v>
      </c>
      <c r="J28" t="s">
        <v>13</v>
      </c>
    </row>
    <row r="29" spans="1:10" x14ac:dyDescent="0.2">
      <c r="A29" t="s">
        <v>50</v>
      </c>
      <c r="B29" t="s">
        <v>15</v>
      </c>
      <c r="C29">
        <v>43</v>
      </c>
      <c r="D29">
        <v>118</v>
      </c>
      <c r="E29">
        <v>70</v>
      </c>
      <c r="F29">
        <v>13.11</v>
      </c>
      <c r="G29">
        <v>23.02</v>
      </c>
      <c r="H29">
        <v>75.19</v>
      </c>
      <c r="I29" s="2">
        <v>43363</v>
      </c>
      <c r="J29" t="s">
        <v>24</v>
      </c>
    </row>
    <row r="30" spans="1:10" x14ac:dyDescent="0.2">
      <c r="A30" t="s">
        <v>51</v>
      </c>
      <c r="B30" t="s">
        <v>19</v>
      </c>
      <c r="C30">
        <v>248</v>
      </c>
      <c r="D30">
        <v>7701</v>
      </c>
      <c r="E30">
        <v>3</v>
      </c>
      <c r="F30">
        <v>39.29</v>
      </c>
      <c r="G30">
        <v>51</v>
      </c>
      <c r="H30">
        <v>92.45</v>
      </c>
      <c r="I30" s="2">
        <v>38934</v>
      </c>
      <c r="J30" t="s">
        <v>13</v>
      </c>
    </row>
    <row r="31" spans="1:10" x14ac:dyDescent="0.2">
      <c r="A31" t="s">
        <v>52</v>
      </c>
      <c r="B31" t="s">
        <v>11</v>
      </c>
      <c r="C31">
        <v>77</v>
      </c>
      <c r="D31">
        <v>142</v>
      </c>
      <c r="E31">
        <v>119</v>
      </c>
      <c r="F31">
        <v>12.9</v>
      </c>
      <c r="G31">
        <v>28.35</v>
      </c>
      <c r="H31">
        <v>85.45</v>
      </c>
      <c r="I31" s="2">
        <v>42909</v>
      </c>
      <c r="J31" t="s">
        <v>24</v>
      </c>
    </row>
    <row r="32" spans="1:10" x14ac:dyDescent="0.2">
      <c r="D32">
        <f>SUMIF(Table2[Team],B2,Table2[Runs Scored])</f>
        <v>25487</v>
      </c>
      <c r="E32">
        <f>SUMIF(Table2[Bowling Average],"&lt;30",Table2[Wickets Taken])</f>
        <v>1577</v>
      </c>
      <c r="F32">
        <f>AVERAGEIF(Table2[Team],B2,Table2[Batting Average])</f>
        <v>36.025714285714287</v>
      </c>
      <c r="G32">
        <f>AVERAGEIF(Table2[Wickets Taken],"&gt;50",Table2[Bowling Average])</f>
        <v>28.472857142857144</v>
      </c>
      <c r="I32" s="2"/>
    </row>
    <row r="34" spans="3:5" x14ac:dyDescent="0.2">
      <c r="C34" s="11" t="s">
        <v>107</v>
      </c>
    </row>
    <row r="35" spans="3:5" x14ac:dyDescent="0.2">
      <c r="C35" t="s">
        <v>104</v>
      </c>
      <c r="D35" t="s">
        <v>105</v>
      </c>
      <c r="E35" t="s">
        <v>106</v>
      </c>
    </row>
    <row r="36" spans="3:5" x14ac:dyDescent="0.2">
      <c r="C36" t="s">
        <v>111</v>
      </c>
      <c r="D36">
        <f>VLOOKUP(Table48[[#This Row],[PLAYER NAME]],Table2[#All],6,0)</f>
        <v>48.96</v>
      </c>
      <c r="E36">
        <f>VLOOKUP(Table48[[#This Row],[PLAYER NAME]],Table2[#All],7,0)</f>
        <v>63.75</v>
      </c>
    </row>
  </sheetData>
  <conditionalFormatting sqref="A2:J31">
    <cfRule type="expression" dxfId="19" priority="4">
      <formula>$F2&gt;50</formula>
    </cfRule>
    <cfRule type="expression" dxfId="18" priority="3">
      <formula>$G2&lt;25</formula>
    </cfRule>
  </conditionalFormatting>
  <conditionalFormatting sqref="L2:L10">
    <cfRule type="expression" dxfId="0" priority="1">
      <formula>$G2&lt;25</formula>
    </cfRule>
    <cfRule type="expression" dxfId="1" priority="2">
      <formula>$F2&gt;50</formula>
    </cfRule>
  </conditionalFormatting>
  <dataValidations count="1">
    <dataValidation type="list" allowBlank="1" showInputMessage="1" showErrorMessage="1" sqref="J2:J31" xr:uid="{A79332D4-7A97-0341-A23A-66C085C1274E}">
      <formula1>"Batsman,Bowler,All-rounder"</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882E-FCD8-EB49-B1B9-7C0407EB3D62}">
  <dimension ref="D6:F46"/>
  <sheetViews>
    <sheetView tabSelected="1" topLeftCell="A14" workbookViewId="0">
      <selection activeCell="D1" sqref="D1:D1048576"/>
    </sheetView>
  </sheetViews>
  <sheetFormatPr baseColWidth="10" defaultRowHeight="16" x14ac:dyDescent="0.2"/>
  <cols>
    <col min="4" max="4" width="11" hidden="1" customWidth="1"/>
    <col min="5" max="5" width="110.83203125" customWidth="1"/>
    <col min="6" max="6" width="11" customWidth="1"/>
  </cols>
  <sheetData>
    <row r="6" spans="4:6" x14ac:dyDescent="0.2">
      <c r="D6" t="s">
        <v>92</v>
      </c>
      <c r="E6" t="s">
        <v>93</v>
      </c>
      <c r="F6" t="s">
        <v>94</v>
      </c>
    </row>
    <row r="8" spans="4:6" ht="19" x14ac:dyDescent="0.25">
      <c r="E8" s="3" t="s">
        <v>53</v>
      </c>
      <c r="F8" t="s">
        <v>102</v>
      </c>
    </row>
    <row r="9" spans="4:6" x14ac:dyDescent="0.2">
      <c r="E9" s="1" t="s">
        <v>54</v>
      </c>
    </row>
    <row r="10" spans="4:6" x14ac:dyDescent="0.2">
      <c r="E10" t="s">
        <v>55</v>
      </c>
    </row>
    <row r="11" spans="4:6" x14ac:dyDescent="0.2">
      <c r="E11" t="s">
        <v>56</v>
      </c>
    </row>
    <row r="12" spans="4:6" x14ac:dyDescent="0.2">
      <c r="E12" t="s">
        <v>57</v>
      </c>
    </row>
    <row r="13" spans="4:6" x14ac:dyDescent="0.2">
      <c r="E13" t="s">
        <v>58</v>
      </c>
    </row>
    <row r="14" spans="4:6" x14ac:dyDescent="0.2">
      <c r="E14" t="s">
        <v>59</v>
      </c>
    </row>
    <row r="15" spans="4:6" ht="19" x14ac:dyDescent="0.25">
      <c r="E15" s="3" t="s">
        <v>60</v>
      </c>
      <c r="F15" t="s">
        <v>102</v>
      </c>
    </row>
    <row r="16" spans="4:6" x14ac:dyDescent="0.2">
      <c r="E16" s="1" t="s">
        <v>61</v>
      </c>
    </row>
    <row r="17" spans="5:6" x14ac:dyDescent="0.2">
      <c r="E17" t="s">
        <v>62</v>
      </c>
    </row>
    <row r="18" spans="5:6" x14ac:dyDescent="0.2">
      <c r="E18" t="s">
        <v>63</v>
      </c>
    </row>
    <row r="19" spans="5:6" ht="19" x14ac:dyDescent="0.25">
      <c r="E19" s="3" t="s">
        <v>64</v>
      </c>
      <c r="F19" t="s">
        <v>102</v>
      </c>
    </row>
    <row r="20" spans="5:6" x14ac:dyDescent="0.2">
      <c r="E20" s="1" t="s">
        <v>65</v>
      </c>
    </row>
    <row r="21" spans="5:6" ht="19" x14ac:dyDescent="0.25">
      <c r="E21" s="3" t="s">
        <v>66</v>
      </c>
      <c r="F21" t="s">
        <v>102</v>
      </c>
    </row>
    <row r="22" spans="5:6" x14ac:dyDescent="0.2">
      <c r="E22" s="1" t="s">
        <v>67</v>
      </c>
    </row>
    <row r="23" spans="5:6" x14ac:dyDescent="0.2">
      <c r="E23" t="s">
        <v>68</v>
      </c>
    </row>
    <row r="24" spans="5:6" x14ac:dyDescent="0.2">
      <c r="E24" t="s">
        <v>69</v>
      </c>
    </row>
    <row r="25" spans="5:6" ht="19" x14ac:dyDescent="0.25">
      <c r="E25" s="3" t="s">
        <v>70</v>
      </c>
      <c r="F25" t="s">
        <v>102</v>
      </c>
    </row>
    <row r="26" spans="5:6" x14ac:dyDescent="0.2">
      <c r="E26" s="1" t="s">
        <v>71</v>
      </c>
    </row>
    <row r="27" spans="5:6" x14ac:dyDescent="0.2">
      <c r="E27" t="s">
        <v>72</v>
      </c>
    </row>
    <row r="28" spans="5:6" x14ac:dyDescent="0.2">
      <c r="E28" t="s">
        <v>73</v>
      </c>
    </row>
    <row r="29" spans="5:6" ht="19" x14ac:dyDescent="0.25">
      <c r="E29" s="3" t="s">
        <v>74</v>
      </c>
      <c r="F29" t="s">
        <v>102</v>
      </c>
    </row>
    <row r="30" spans="5:6" x14ac:dyDescent="0.2">
      <c r="E30" s="1" t="s">
        <v>75</v>
      </c>
    </row>
    <row r="31" spans="5:6" x14ac:dyDescent="0.2">
      <c r="E31" t="s">
        <v>76</v>
      </c>
    </row>
    <row r="32" spans="5:6" x14ac:dyDescent="0.2">
      <c r="E32" t="s">
        <v>77</v>
      </c>
    </row>
    <row r="33" spans="5:6" x14ac:dyDescent="0.2">
      <c r="E33" t="s">
        <v>78</v>
      </c>
    </row>
    <row r="34" spans="5:6" ht="19" x14ac:dyDescent="0.25">
      <c r="E34" s="3" t="s">
        <v>79</v>
      </c>
      <c r="F34" t="s">
        <v>102</v>
      </c>
    </row>
    <row r="35" spans="5:6" x14ac:dyDescent="0.2">
      <c r="E35" s="1" t="s">
        <v>80</v>
      </c>
    </row>
    <row r="36" spans="5:6" x14ac:dyDescent="0.2">
      <c r="E36" t="s">
        <v>81</v>
      </c>
    </row>
    <row r="37" spans="5:6" x14ac:dyDescent="0.2">
      <c r="E37" t="s">
        <v>82</v>
      </c>
    </row>
    <row r="38" spans="5:6" ht="19" x14ac:dyDescent="0.25">
      <c r="E38" s="3" t="s">
        <v>83</v>
      </c>
      <c r="F38" t="s">
        <v>102</v>
      </c>
    </row>
    <row r="39" spans="5:6" x14ac:dyDescent="0.2">
      <c r="E39" s="1" t="s">
        <v>84</v>
      </c>
    </row>
    <row r="40" spans="5:6" ht="19" x14ac:dyDescent="0.25">
      <c r="E40" s="3" t="s">
        <v>85</v>
      </c>
      <c r="F40" t="s">
        <v>102</v>
      </c>
    </row>
    <row r="41" spans="5:6" x14ac:dyDescent="0.2">
      <c r="E41" s="1" t="s">
        <v>86</v>
      </c>
    </row>
    <row r="42" spans="5:6" x14ac:dyDescent="0.2">
      <c r="E42" t="s">
        <v>87</v>
      </c>
    </row>
    <row r="43" spans="5:6" x14ac:dyDescent="0.2">
      <c r="E43" t="s">
        <v>88</v>
      </c>
    </row>
    <row r="44" spans="5:6" ht="19" x14ac:dyDescent="0.25">
      <c r="E44" s="3" t="s">
        <v>89</v>
      </c>
      <c r="F44" t="s">
        <v>102</v>
      </c>
    </row>
    <row r="45" spans="5:6" x14ac:dyDescent="0.2">
      <c r="E45" s="1" t="s">
        <v>90</v>
      </c>
    </row>
    <row r="46" spans="5:6" x14ac:dyDescent="0.2">
      <c r="E46" s="1" t="s">
        <v>91</v>
      </c>
      <c r="F46" t="s">
        <v>102</v>
      </c>
    </row>
  </sheetData>
  <dataValidations count="1">
    <dataValidation type="list" allowBlank="1" showInputMessage="1" showErrorMessage="1" sqref="F8:F46" xr:uid="{9AE0A8AE-E73B-3B41-B5EA-F7DFC4F4D9F8}">
      <formula1>"DONE , NOT YET"</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6BF17-0216-6A49-BCC8-EBC9FF160818}">
  <dimension ref="C3:G76"/>
  <sheetViews>
    <sheetView topLeftCell="A47" workbookViewId="0">
      <selection activeCell="O60" sqref="O60"/>
    </sheetView>
  </sheetViews>
  <sheetFormatPr baseColWidth="10" defaultRowHeight="16" x14ac:dyDescent="0.2"/>
  <cols>
    <col min="3" max="3" width="14.83203125" bestFit="1" customWidth="1"/>
    <col min="4" max="4" width="19.1640625" bestFit="1" customWidth="1"/>
    <col min="5" max="5" width="8.6640625" bestFit="1" customWidth="1"/>
    <col min="6" max="6" width="10.83203125" bestFit="1" customWidth="1"/>
    <col min="7" max="7" width="7.6640625" bestFit="1" customWidth="1"/>
    <col min="8" max="8" width="5.1640625" bestFit="1" customWidth="1"/>
    <col min="9" max="9" width="11.6640625" bestFit="1" customWidth="1"/>
    <col min="10" max="10" width="8.5" bestFit="1" customWidth="1"/>
    <col min="11" max="11" width="11.1640625" bestFit="1" customWidth="1"/>
    <col min="12" max="12" width="10.83203125" bestFit="1" customWidth="1"/>
    <col min="13" max="13" width="10.5" bestFit="1" customWidth="1"/>
    <col min="14" max="14" width="10.33203125" bestFit="1" customWidth="1"/>
    <col min="15" max="15" width="11.1640625" bestFit="1" customWidth="1"/>
    <col min="16" max="16" width="8" bestFit="1" customWidth="1"/>
    <col min="17" max="17" width="9.83203125" bestFit="1" customWidth="1"/>
    <col min="18" max="18" width="12" bestFit="1" customWidth="1"/>
    <col min="19" max="19" width="13" bestFit="1" customWidth="1"/>
    <col min="20" max="20" width="13.5" bestFit="1" customWidth="1"/>
    <col min="21" max="21" width="13" bestFit="1" customWidth="1"/>
    <col min="22" max="22" width="12.1640625" bestFit="1" customWidth="1"/>
    <col min="23" max="23" width="11" bestFit="1" customWidth="1"/>
    <col min="24" max="24" width="12" bestFit="1" customWidth="1"/>
    <col min="25" max="25" width="9.6640625" bestFit="1" customWidth="1"/>
    <col min="26" max="26" width="9.5" bestFit="1" customWidth="1"/>
    <col min="27" max="27" width="15" bestFit="1" customWidth="1"/>
    <col min="28" max="28" width="10" bestFit="1" customWidth="1"/>
    <col min="29" max="29" width="16" bestFit="1" customWidth="1"/>
    <col min="30" max="30" width="11" bestFit="1" customWidth="1"/>
    <col min="31" max="31" width="12.83203125" bestFit="1" customWidth="1"/>
    <col min="32" max="32" width="15.33203125" bestFit="1" customWidth="1"/>
    <col min="33" max="33" width="13" bestFit="1" customWidth="1"/>
    <col min="34" max="35" width="12.83203125" bestFit="1" customWidth="1"/>
    <col min="36" max="36" width="10.33203125" bestFit="1" customWidth="1"/>
    <col min="37" max="37" width="13.33203125" bestFit="1" customWidth="1"/>
    <col min="38" max="38" width="14.5" bestFit="1" customWidth="1"/>
    <col min="39" max="39" width="19.83203125" bestFit="1" customWidth="1"/>
    <col min="40" max="40" width="15.5" bestFit="1" customWidth="1"/>
    <col min="41" max="41" width="12.5" bestFit="1" customWidth="1"/>
    <col min="42" max="42" width="15.1640625" bestFit="1" customWidth="1"/>
    <col min="43" max="43" width="10.5" bestFit="1" customWidth="1"/>
  </cols>
  <sheetData>
    <row r="3" spans="3:7" x14ac:dyDescent="0.2">
      <c r="C3" s="11" t="s">
        <v>103</v>
      </c>
    </row>
    <row r="4" spans="3:7" x14ac:dyDescent="0.2">
      <c r="C4" s="7" t="s">
        <v>95</v>
      </c>
      <c r="D4" t="s">
        <v>99</v>
      </c>
      <c r="E4" t="s">
        <v>98</v>
      </c>
      <c r="F4" t="s">
        <v>97</v>
      </c>
      <c r="G4" t="s">
        <v>100</v>
      </c>
    </row>
    <row r="5" spans="3:7" x14ac:dyDescent="0.2">
      <c r="C5" s="8" t="s">
        <v>36</v>
      </c>
      <c r="D5" s="9">
        <v>20.48</v>
      </c>
      <c r="E5" s="9">
        <v>150</v>
      </c>
      <c r="F5" s="9">
        <v>1048</v>
      </c>
      <c r="G5" s="9">
        <v>1</v>
      </c>
    </row>
    <row r="6" spans="3:7" x14ac:dyDescent="0.2">
      <c r="C6" s="8" t="s">
        <v>17</v>
      </c>
      <c r="D6" s="9">
        <v>152.32999999999998</v>
      </c>
      <c r="E6" s="9">
        <v>326</v>
      </c>
      <c r="F6" s="9">
        <v>11709</v>
      </c>
      <c r="G6" s="9">
        <v>5</v>
      </c>
    </row>
    <row r="7" spans="3:7" x14ac:dyDescent="0.2">
      <c r="C7" s="8" t="s">
        <v>22</v>
      </c>
      <c r="D7" s="9">
        <v>37.92</v>
      </c>
      <c r="E7" s="9">
        <v>276</v>
      </c>
      <c r="F7" s="9">
        <v>6755</v>
      </c>
      <c r="G7" s="9">
        <v>1</v>
      </c>
    </row>
    <row r="8" spans="3:7" x14ac:dyDescent="0.2">
      <c r="C8" s="8" t="s">
        <v>19</v>
      </c>
      <c r="D8" s="9">
        <v>166.57</v>
      </c>
      <c r="E8" s="9">
        <v>103</v>
      </c>
      <c r="F8" s="9">
        <v>20704</v>
      </c>
      <c r="G8" s="9">
        <v>4</v>
      </c>
    </row>
    <row r="9" spans="3:7" x14ac:dyDescent="0.2">
      <c r="C9" s="8" t="s">
        <v>11</v>
      </c>
      <c r="D9" s="9">
        <v>252.18</v>
      </c>
      <c r="E9" s="9">
        <v>292</v>
      </c>
      <c r="F9" s="9">
        <v>25487</v>
      </c>
      <c r="G9" s="9">
        <v>7</v>
      </c>
    </row>
    <row r="10" spans="3:7" x14ac:dyDescent="0.2">
      <c r="C10" s="8" t="s">
        <v>26</v>
      </c>
      <c r="D10" s="9">
        <v>56.179999999999993</v>
      </c>
      <c r="E10" s="9">
        <v>206</v>
      </c>
      <c r="F10" s="9">
        <v>6347</v>
      </c>
      <c r="G10" s="9">
        <v>2</v>
      </c>
    </row>
    <row r="11" spans="3:7" x14ac:dyDescent="0.2">
      <c r="C11" s="8" t="s">
        <v>15</v>
      </c>
      <c r="D11" s="9">
        <v>131.04000000000002</v>
      </c>
      <c r="E11" s="9">
        <v>151</v>
      </c>
      <c r="F11" s="9">
        <v>7978</v>
      </c>
      <c r="G11" s="9">
        <v>4</v>
      </c>
    </row>
    <row r="12" spans="3:7" x14ac:dyDescent="0.2">
      <c r="C12" s="8" t="s">
        <v>29</v>
      </c>
      <c r="D12" s="9">
        <v>192.67000000000002</v>
      </c>
      <c r="E12" s="9">
        <v>311</v>
      </c>
      <c r="F12" s="9">
        <v>17010</v>
      </c>
      <c r="G12" s="9">
        <v>5</v>
      </c>
    </row>
    <row r="13" spans="3:7" x14ac:dyDescent="0.2">
      <c r="C13" s="8" t="s">
        <v>31</v>
      </c>
      <c r="D13" s="9">
        <v>37.83</v>
      </c>
      <c r="E13" s="9">
        <v>167</v>
      </c>
      <c r="F13" s="9">
        <v>10480</v>
      </c>
      <c r="G13" s="9">
        <v>1</v>
      </c>
    </row>
    <row r="14" spans="3:7" x14ac:dyDescent="0.2">
      <c r="C14" s="8" t="s">
        <v>96</v>
      </c>
      <c r="D14" s="9">
        <v>1047.2</v>
      </c>
      <c r="E14" s="9">
        <v>1982</v>
      </c>
      <c r="F14" s="9">
        <v>107518</v>
      </c>
      <c r="G14" s="9">
        <v>30</v>
      </c>
    </row>
    <row r="20" spans="3:4" x14ac:dyDescent="0.2">
      <c r="C20" s="7" t="s">
        <v>95</v>
      </c>
      <c r="D20" t="s">
        <v>108</v>
      </c>
    </row>
    <row r="21" spans="3:4" x14ac:dyDescent="0.2">
      <c r="C21" s="8" t="s">
        <v>28</v>
      </c>
      <c r="D21" s="9">
        <v>228</v>
      </c>
    </row>
    <row r="22" spans="3:4" x14ac:dyDescent="0.2">
      <c r="C22" s="8" t="s">
        <v>14</v>
      </c>
      <c r="D22" s="9">
        <v>95</v>
      </c>
    </row>
    <row r="23" spans="3:4" x14ac:dyDescent="0.2">
      <c r="C23" s="8" t="s">
        <v>18</v>
      </c>
      <c r="D23" s="9">
        <v>105</v>
      </c>
    </row>
    <row r="24" spans="3:4" x14ac:dyDescent="0.2">
      <c r="C24" s="8" t="s">
        <v>30</v>
      </c>
      <c r="D24" s="9">
        <v>301</v>
      </c>
    </row>
    <row r="25" spans="3:4" x14ac:dyDescent="0.2">
      <c r="C25" s="8" t="s">
        <v>16</v>
      </c>
      <c r="D25" s="9">
        <v>128</v>
      </c>
    </row>
    <row r="26" spans="3:4" x14ac:dyDescent="0.2">
      <c r="C26" s="8" t="s">
        <v>51</v>
      </c>
      <c r="D26" s="9">
        <v>248</v>
      </c>
    </row>
    <row r="27" spans="3:4" x14ac:dyDescent="0.2">
      <c r="C27" s="8" t="s">
        <v>48</v>
      </c>
      <c r="D27" s="9">
        <v>58</v>
      </c>
    </row>
    <row r="28" spans="3:4" x14ac:dyDescent="0.2">
      <c r="C28" s="8" t="s">
        <v>40</v>
      </c>
      <c r="D28" s="9">
        <v>63</v>
      </c>
    </row>
    <row r="29" spans="3:4" x14ac:dyDescent="0.2">
      <c r="C29" s="8" t="s">
        <v>41</v>
      </c>
      <c r="D29" s="9">
        <v>107</v>
      </c>
    </row>
    <row r="30" spans="3:4" x14ac:dyDescent="0.2">
      <c r="C30" s="8" t="s">
        <v>23</v>
      </c>
      <c r="D30" s="9">
        <v>72</v>
      </c>
    </row>
    <row r="31" spans="3:4" x14ac:dyDescent="0.2">
      <c r="C31" s="8" t="s">
        <v>27</v>
      </c>
      <c r="D31" s="9">
        <v>152</v>
      </c>
    </row>
    <row r="32" spans="3:4" x14ac:dyDescent="0.2">
      <c r="C32" s="8" t="s">
        <v>42</v>
      </c>
      <c r="D32" s="9">
        <v>157</v>
      </c>
    </row>
    <row r="33" spans="3:4" x14ac:dyDescent="0.2">
      <c r="C33" s="8" t="s">
        <v>34</v>
      </c>
      <c r="D33" s="9">
        <v>81</v>
      </c>
    </row>
    <row r="34" spans="3:4" x14ac:dyDescent="0.2">
      <c r="C34" s="8" t="s">
        <v>25</v>
      </c>
      <c r="D34" s="9">
        <v>151</v>
      </c>
    </row>
    <row r="35" spans="3:4" x14ac:dyDescent="0.2">
      <c r="C35" s="8" t="s">
        <v>52</v>
      </c>
      <c r="D35" s="9">
        <v>77</v>
      </c>
    </row>
    <row r="36" spans="3:4" x14ac:dyDescent="0.2">
      <c r="C36" s="8" t="s">
        <v>38</v>
      </c>
      <c r="D36" s="9">
        <v>30</v>
      </c>
    </row>
    <row r="37" spans="3:4" x14ac:dyDescent="0.2">
      <c r="C37" s="8" t="s">
        <v>39</v>
      </c>
      <c r="D37" s="9">
        <v>99</v>
      </c>
    </row>
    <row r="38" spans="3:4" x14ac:dyDescent="0.2">
      <c r="C38" s="8" t="s">
        <v>45</v>
      </c>
      <c r="D38" s="9">
        <v>61</v>
      </c>
    </row>
    <row r="39" spans="3:4" x14ac:dyDescent="0.2">
      <c r="C39" s="8" t="s">
        <v>47</v>
      </c>
      <c r="D39" s="9">
        <v>73</v>
      </c>
    </row>
    <row r="40" spans="3:4" x14ac:dyDescent="0.2">
      <c r="C40" s="8" t="s">
        <v>46</v>
      </c>
      <c r="D40" s="9">
        <v>124</v>
      </c>
    </row>
    <row r="41" spans="3:4" x14ac:dyDescent="0.2">
      <c r="C41" s="8" t="s">
        <v>35</v>
      </c>
      <c r="D41" s="9">
        <v>80</v>
      </c>
    </row>
    <row r="42" spans="3:4" x14ac:dyDescent="0.2">
      <c r="C42" s="8" t="s">
        <v>43</v>
      </c>
      <c r="D42" s="9">
        <v>38</v>
      </c>
    </row>
    <row r="43" spans="3:4" x14ac:dyDescent="0.2">
      <c r="C43" s="8" t="s">
        <v>37</v>
      </c>
      <c r="D43" s="9">
        <v>227</v>
      </c>
    </row>
    <row r="44" spans="3:4" x14ac:dyDescent="0.2">
      <c r="C44" s="8" t="s">
        <v>50</v>
      </c>
      <c r="D44" s="9">
        <v>43</v>
      </c>
    </row>
    <row r="45" spans="3:4" x14ac:dyDescent="0.2">
      <c r="C45" s="8" t="s">
        <v>21</v>
      </c>
      <c r="D45" s="9">
        <v>215</v>
      </c>
    </row>
    <row r="46" spans="3:4" x14ac:dyDescent="0.2">
      <c r="C46" s="8" t="s">
        <v>33</v>
      </c>
      <c r="D46" s="9">
        <v>42</v>
      </c>
    </row>
    <row r="47" spans="3:4" x14ac:dyDescent="0.2">
      <c r="C47" s="8" t="s">
        <v>49</v>
      </c>
      <c r="D47" s="9">
        <v>24</v>
      </c>
    </row>
    <row r="48" spans="3:4" x14ac:dyDescent="0.2">
      <c r="C48" s="8" t="s">
        <v>32</v>
      </c>
      <c r="D48" s="9">
        <v>128</v>
      </c>
    </row>
    <row r="49" spans="3:4" x14ac:dyDescent="0.2">
      <c r="C49" s="8" t="s">
        <v>44</v>
      </c>
      <c r="D49" s="9">
        <v>99</v>
      </c>
    </row>
    <row r="50" spans="3:4" x14ac:dyDescent="0.2">
      <c r="C50" s="8" t="s">
        <v>10</v>
      </c>
      <c r="D50" s="9">
        <v>254</v>
      </c>
    </row>
    <row r="51" spans="3:4" x14ac:dyDescent="0.2">
      <c r="C51" s="8" t="s">
        <v>96</v>
      </c>
      <c r="D51" s="9">
        <v>3560</v>
      </c>
    </row>
    <row r="56" spans="3:4" x14ac:dyDescent="0.2">
      <c r="C56" s="7" t="s">
        <v>95</v>
      </c>
      <c r="D56" t="s">
        <v>109</v>
      </c>
    </row>
    <row r="57" spans="3:4" x14ac:dyDescent="0.2">
      <c r="C57" s="8" t="s">
        <v>20</v>
      </c>
      <c r="D57" s="9">
        <v>3</v>
      </c>
    </row>
    <row r="58" spans="3:4" x14ac:dyDescent="0.2">
      <c r="C58" s="10" t="s">
        <v>22</v>
      </c>
      <c r="D58" s="9">
        <v>1</v>
      </c>
    </row>
    <row r="59" spans="3:4" x14ac:dyDescent="0.2">
      <c r="C59" s="10" t="s">
        <v>19</v>
      </c>
      <c r="D59" s="9">
        <v>1</v>
      </c>
    </row>
    <row r="60" spans="3:4" x14ac:dyDescent="0.2">
      <c r="C60" s="10" t="s">
        <v>11</v>
      </c>
      <c r="D60" s="9">
        <v>1</v>
      </c>
    </row>
    <row r="61" spans="3:4" x14ac:dyDescent="0.2">
      <c r="C61" s="8" t="s">
        <v>13</v>
      </c>
      <c r="D61" s="9">
        <v>17</v>
      </c>
    </row>
    <row r="62" spans="3:4" x14ac:dyDescent="0.2">
      <c r="C62" s="10" t="s">
        <v>17</v>
      </c>
      <c r="D62" s="9">
        <v>3</v>
      </c>
    </row>
    <row r="63" spans="3:4" x14ac:dyDescent="0.2">
      <c r="C63" s="10" t="s">
        <v>19</v>
      </c>
      <c r="D63" s="9">
        <v>3</v>
      </c>
    </row>
    <row r="64" spans="3:4" x14ac:dyDescent="0.2">
      <c r="C64" s="10" t="s">
        <v>11</v>
      </c>
      <c r="D64" s="9">
        <v>4</v>
      </c>
    </row>
    <row r="65" spans="3:4" x14ac:dyDescent="0.2">
      <c r="C65" s="10" t="s">
        <v>26</v>
      </c>
      <c r="D65" s="9">
        <v>1</v>
      </c>
    </row>
    <row r="66" spans="3:4" x14ac:dyDescent="0.2">
      <c r="C66" s="10" t="s">
        <v>15</v>
      </c>
      <c r="D66" s="9">
        <v>2</v>
      </c>
    </row>
    <row r="67" spans="3:4" x14ac:dyDescent="0.2">
      <c r="C67" s="10" t="s">
        <v>29</v>
      </c>
      <c r="D67" s="9">
        <v>3</v>
      </c>
    </row>
    <row r="68" spans="3:4" x14ac:dyDescent="0.2">
      <c r="C68" s="10" t="s">
        <v>31</v>
      </c>
      <c r="D68" s="9">
        <v>1</v>
      </c>
    </row>
    <row r="69" spans="3:4" x14ac:dyDescent="0.2">
      <c r="C69" s="8" t="s">
        <v>24</v>
      </c>
      <c r="D69" s="9">
        <v>10</v>
      </c>
    </row>
    <row r="70" spans="3:4" x14ac:dyDescent="0.2">
      <c r="C70" s="10" t="s">
        <v>36</v>
      </c>
      <c r="D70" s="9">
        <v>1</v>
      </c>
    </row>
    <row r="71" spans="3:4" x14ac:dyDescent="0.2">
      <c r="C71" s="10" t="s">
        <v>17</v>
      </c>
      <c r="D71" s="9">
        <v>2</v>
      </c>
    </row>
    <row r="72" spans="3:4" x14ac:dyDescent="0.2">
      <c r="C72" s="10" t="s">
        <v>11</v>
      </c>
      <c r="D72" s="9">
        <v>2</v>
      </c>
    </row>
    <row r="73" spans="3:4" x14ac:dyDescent="0.2">
      <c r="C73" s="10" t="s">
        <v>26</v>
      </c>
      <c r="D73" s="9">
        <v>1</v>
      </c>
    </row>
    <row r="74" spans="3:4" x14ac:dyDescent="0.2">
      <c r="C74" s="10" t="s">
        <v>15</v>
      </c>
      <c r="D74" s="9">
        <v>2</v>
      </c>
    </row>
    <row r="75" spans="3:4" x14ac:dyDescent="0.2">
      <c r="C75" s="10" t="s">
        <v>29</v>
      </c>
      <c r="D75" s="9">
        <v>2</v>
      </c>
    </row>
    <row r="76" spans="3:4" x14ac:dyDescent="0.2">
      <c r="C76" s="8" t="s">
        <v>96</v>
      </c>
      <c r="D76" s="9">
        <v>30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19F46-0FF8-C34F-A92C-0CAF92014259}">
  <sheetPr filterMode="1"/>
  <dimension ref="A1:P97"/>
  <sheetViews>
    <sheetView workbookViewId="0">
      <selection activeCell="K83" sqref="K83"/>
    </sheetView>
  </sheetViews>
  <sheetFormatPr baseColWidth="10" defaultRowHeight="16" x14ac:dyDescent="0.2"/>
  <cols>
    <col min="1" max="1" width="27" customWidth="1"/>
    <col min="2" max="2" width="14.5" customWidth="1"/>
    <col min="3" max="3" width="17.83203125" customWidth="1"/>
    <col min="4" max="4" width="13.6640625" customWidth="1"/>
    <col min="5" max="5" width="15.5" customWidth="1"/>
    <col min="6" max="6" width="16.5" customWidth="1"/>
    <col min="7" max="7" width="17" customWidth="1"/>
    <col min="8" max="8" width="14.5" customWidth="1"/>
    <col min="9" max="9" width="14.83203125" customWidth="1"/>
    <col min="10" max="10" width="15.1640625" customWidth="1"/>
    <col min="14" max="14" width="9.33203125" customWidth="1"/>
    <col min="15" max="15" width="14.33203125" customWidth="1"/>
    <col min="16" max="16" width="16" customWidth="1"/>
    <col min="17" max="17" width="17.6640625" customWidth="1"/>
    <col min="18" max="18" width="20" customWidth="1"/>
  </cols>
  <sheetData>
    <row r="1" spans="1:16" x14ac:dyDescent="0.2">
      <c r="A1" s="1" t="s">
        <v>0</v>
      </c>
      <c r="B1" s="1" t="s">
        <v>1</v>
      </c>
      <c r="C1" s="1" t="s">
        <v>2</v>
      </c>
      <c r="D1" s="1" t="s">
        <v>3</v>
      </c>
      <c r="E1" s="1" t="s">
        <v>4</v>
      </c>
      <c r="F1" s="1" t="s">
        <v>5</v>
      </c>
      <c r="G1" s="1" t="s">
        <v>6</v>
      </c>
      <c r="H1" s="1" t="s">
        <v>7</v>
      </c>
      <c r="I1" s="1" t="s">
        <v>8</v>
      </c>
      <c r="J1" s="1" t="s">
        <v>9</v>
      </c>
    </row>
    <row r="2" spans="1:16" x14ac:dyDescent="0.2">
      <c r="A2" t="s">
        <v>10</v>
      </c>
      <c r="B2" t="s">
        <v>11</v>
      </c>
      <c r="C2">
        <v>254</v>
      </c>
      <c r="D2">
        <v>12169</v>
      </c>
      <c r="E2">
        <v>0</v>
      </c>
      <c r="F2">
        <v>58.07</v>
      </c>
      <c r="G2" t="s">
        <v>12</v>
      </c>
      <c r="H2">
        <v>93.25</v>
      </c>
      <c r="I2" s="2">
        <v>39678</v>
      </c>
      <c r="J2" t="s">
        <v>13</v>
      </c>
    </row>
    <row r="3" spans="1:16" x14ac:dyDescent="0.2">
      <c r="A3" t="s">
        <v>14</v>
      </c>
      <c r="B3" t="s">
        <v>15</v>
      </c>
      <c r="C3">
        <v>95</v>
      </c>
      <c r="D3">
        <v>5089</v>
      </c>
      <c r="E3">
        <v>0</v>
      </c>
      <c r="F3">
        <v>59.18</v>
      </c>
      <c r="G3" t="s">
        <v>12</v>
      </c>
      <c r="H3">
        <v>89.57</v>
      </c>
      <c r="I3" s="2">
        <v>42155</v>
      </c>
      <c r="J3" t="s">
        <v>13</v>
      </c>
      <c r="P3" s="12"/>
    </row>
    <row r="4" spans="1:16" x14ac:dyDescent="0.2">
      <c r="A4" t="s">
        <v>16</v>
      </c>
      <c r="B4" t="s">
        <v>17</v>
      </c>
      <c r="C4">
        <v>128</v>
      </c>
      <c r="D4">
        <v>5455</v>
      </c>
      <c r="E4">
        <v>0</v>
      </c>
      <c r="F4">
        <v>45.45</v>
      </c>
      <c r="G4" t="s">
        <v>12</v>
      </c>
      <c r="H4">
        <v>95.17</v>
      </c>
      <c r="I4" s="2">
        <v>39831</v>
      </c>
      <c r="J4" t="s">
        <v>13</v>
      </c>
    </row>
    <row r="5" spans="1:16" hidden="1" x14ac:dyDescent="0.2">
      <c r="A5" t="s">
        <v>18</v>
      </c>
      <c r="B5" t="s">
        <v>19</v>
      </c>
      <c r="C5">
        <v>105</v>
      </c>
      <c r="D5">
        <v>2924</v>
      </c>
      <c r="E5">
        <v>74</v>
      </c>
      <c r="F5">
        <v>38.68</v>
      </c>
      <c r="G5">
        <v>41.53</v>
      </c>
      <c r="H5">
        <v>90.71</v>
      </c>
      <c r="I5" s="2">
        <v>40780</v>
      </c>
      <c r="J5" t="s">
        <v>20</v>
      </c>
    </row>
    <row r="6" spans="1:16" hidden="1" x14ac:dyDescent="0.2">
      <c r="A6" t="s">
        <v>21</v>
      </c>
      <c r="B6" t="s">
        <v>22</v>
      </c>
      <c r="C6">
        <v>215</v>
      </c>
      <c r="D6">
        <v>6755</v>
      </c>
      <c r="E6">
        <v>276</v>
      </c>
      <c r="F6">
        <v>37.92</v>
      </c>
      <c r="G6">
        <v>29.39</v>
      </c>
      <c r="H6">
        <v>81.180000000000007</v>
      </c>
      <c r="I6" s="2">
        <v>38935</v>
      </c>
      <c r="J6" t="s">
        <v>20</v>
      </c>
    </row>
    <row r="7" spans="1:16" hidden="1" x14ac:dyDescent="0.2">
      <c r="A7" t="s">
        <v>23</v>
      </c>
      <c r="B7" t="s">
        <v>11</v>
      </c>
      <c r="C7">
        <v>72</v>
      </c>
      <c r="D7">
        <v>19</v>
      </c>
      <c r="E7">
        <v>108</v>
      </c>
      <c r="F7">
        <v>3.17</v>
      </c>
      <c r="G7">
        <v>25.33</v>
      </c>
      <c r="H7">
        <v>45.07</v>
      </c>
      <c r="I7" s="2">
        <v>42392</v>
      </c>
      <c r="J7" t="s">
        <v>24</v>
      </c>
    </row>
    <row r="8" spans="1:16" x14ac:dyDescent="0.2">
      <c r="A8" t="s">
        <v>25</v>
      </c>
      <c r="B8" t="s">
        <v>26</v>
      </c>
      <c r="C8">
        <v>151</v>
      </c>
      <c r="D8">
        <v>6173</v>
      </c>
      <c r="E8">
        <v>37</v>
      </c>
      <c r="F8">
        <v>47.48</v>
      </c>
      <c r="G8">
        <v>37.78</v>
      </c>
      <c r="H8">
        <v>80.760000000000005</v>
      </c>
      <c r="I8" s="2">
        <v>40400</v>
      </c>
      <c r="J8" t="s">
        <v>13</v>
      </c>
    </row>
    <row r="9" spans="1:16" x14ac:dyDescent="0.2">
      <c r="A9" t="s">
        <v>27</v>
      </c>
      <c r="B9" t="s">
        <v>19</v>
      </c>
      <c r="C9">
        <v>152</v>
      </c>
      <c r="D9">
        <v>6207</v>
      </c>
      <c r="E9">
        <v>26</v>
      </c>
      <c r="F9">
        <v>50.05</v>
      </c>
      <c r="G9">
        <v>47.65</v>
      </c>
      <c r="H9">
        <v>86.45</v>
      </c>
      <c r="I9" s="2">
        <v>41279</v>
      </c>
      <c r="J9" t="s">
        <v>13</v>
      </c>
    </row>
    <row r="10" spans="1:16" x14ac:dyDescent="0.2">
      <c r="A10" t="s">
        <v>28</v>
      </c>
      <c r="B10" t="s">
        <v>29</v>
      </c>
      <c r="C10">
        <v>228</v>
      </c>
      <c r="D10">
        <v>9577</v>
      </c>
      <c r="E10">
        <v>2</v>
      </c>
      <c r="F10">
        <v>53.5</v>
      </c>
      <c r="G10">
        <v>43.5</v>
      </c>
      <c r="H10">
        <v>101.09</v>
      </c>
      <c r="I10" s="2">
        <v>38385</v>
      </c>
      <c r="J10" t="s">
        <v>13</v>
      </c>
    </row>
    <row r="11" spans="1:16" x14ac:dyDescent="0.2">
      <c r="A11" t="s">
        <v>30</v>
      </c>
      <c r="B11" t="s">
        <v>31</v>
      </c>
      <c r="C11">
        <v>301</v>
      </c>
      <c r="D11">
        <v>10480</v>
      </c>
      <c r="E11">
        <v>167</v>
      </c>
      <c r="F11">
        <v>37.83</v>
      </c>
      <c r="G11">
        <v>35.729999999999997</v>
      </c>
      <c r="H11">
        <v>87.19</v>
      </c>
      <c r="I11" s="2">
        <v>36414</v>
      </c>
      <c r="J11" t="s">
        <v>13</v>
      </c>
    </row>
    <row r="12" spans="1:16" hidden="1" x14ac:dyDescent="0.2">
      <c r="A12" t="s">
        <v>32</v>
      </c>
      <c r="B12" t="s">
        <v>17</v>
      </c>
      <c r="C12">
        <v>128</v>
      </c>
      <c r="D12">
        <v>4378</v>
      </c>
      <c r="E12">
        <v>27</v>
      </c>
      <c r="F12">
        <v>42.46</v>
      </c>
      <c r="G12">
        <v>34.130000000000003</v>
      </c>
      <c r="H12">
        <v>86.71</v>
      </c>
      <c r="I12" s="2">
        <v>40228</v>
      </c>
      <c r="J12" t="s">
        <v>13</v>
      </c>
    </row>
    <row r="13" spans="1:16" hidden="1" x14ac:dyDescent="0.2">
      <c r="A13" t="s">
        <v>33</v>
      </c>
      <c r="B13" t="s">
        <v>11</v>
      </c>
      <c r="C13">
        <v>42</v>
      </c>
      <c r="D13">
        <v>1440</v>
      </c>
      <c r="E13">
        <v>0</v>
      </c>
      <c r="F13">
        <v>42.35</v>
      </c>
      <c r="G13" t="s">
        <v>12</v>
      </c>
      <c r="H13">
        <v>98.45</v>
      </c>
      <c r="I13" s="2">
        <v>43079</v>
      </c>
      <c r="J13" t="s">
        <v>13</v>
      </c>
    </row>
    <row r="14" spans="1:16" hidden="1" x14ac:dyDescent="0.2">
      <c r="A14" t="s">
        <v>34</v>
      </c>
      <c r="B14" t="s">
        <v>29</v>
      </c>
      <c r="C14">
        <v>81</v>
      </c>
      <c r="D14">
        <v>188</v>
      </c>
      <c r="E14">
        <v>136</v>
      </c>
      <c r="F14">
        <v>15.66</v>
      </c>
      <c r="G14">
        <v>27.34</v>
      </c>
      <c r="H14">
        <v>72.209999999999994</v>
      </c>
      <c r="I14" s="2">
        <v>42195</v>
      </c>
      <c r="J14" t="s">
        <v>24</v>
      </c>
    </row>
    <row r="15" spans="1:16" hidden="1" x14ac:dyDescent="0.2">
      <c r="A15" t="s">
        <v>35</v>
      </c>
      <c r="B15" t="s">
        <v>36</v>
      </c>
      <c r="C15">
        <v>80</v>
      </c>
      <c r="D15">
        <v>1048</v>
      </c>
      <c r="E15">
        <v>150</v>
      </c>
      <c r="F15">
        <v>20.48</v>
      </c>
      <c r="G15">
        <v>18.63</v>
      </c>
      <c r="H15">
        <v>95.06</v>
      </c>
      <c r="I15" s="2">
        <v>42295</v>
      </c>
      <c r="J15" t="s">
        <v>24</v>
      </c>
    </row>
    <row r="16" spans="1:16" x14ac:dyDescent="0.2">
      <c r="A16" t="s">
        <v>37</v>
      </c>
      <c r="B16" t="s">
        <v>11</v>
      </c>
      <c r="C16">
        <v>227</v>
      </c>
      <c r="D16">
        <v>9205</v>
      </c>
      <c r="E16">
        <v>8</v>
      </c>
      <c r="F16">
        <v>48.96</v>
      </c>
      <c r="G16">
        <v>63.75</v>
      </c>
      <c r="H16">
        <v>89.93</v>
      </c>
      <c r="I16" s="2">
        <v>39256</v>
      </c>
      <c r="J16" t="s">
        <v>13</v>
      </c>
    </row>
    <row r="17" spans="1:10" hidden="1" x14ac:dyDescent="0.2">
      <c r="A17" t="s">
        <v>38</v>
      </c>
      <c r="B17" t="s">
        <v>17</v>
      </c>
      <c r="C17">
        <v>30</v>
      </c>
      <c r="D17">
        <v>1124</v>
      </c>
      <c r="E17">
        <v>4</v>
      </c>
      <c r="F17">
        <v>39.78</v>
      </c>
      <c r="G17">
        <v>53.5</v>
      </c>
      <c r="H17">
        <v>80.2</v>
      </c>
      <c r="I17" s="2">
        <v>43844</v>
      </c>
      <c r="J17" t="s">
        <v>13</v>
      </c>
    </row>
    <row r="18" spans="1:10" hidden="1" x14ac:dyDescent="0.2">
      <c r="A18" t="s">
        <v>39</v>
      </c>
      <c r="B18" t="s">
        <v>17</v>
      </c>
      <c r="C18">
        <v>99</v>
      </c>
      <c r="D18">
        <v>458</v>
      </c>
      <c r="E18">
        <v>184</v>
      </c>
      <c r="F18">
        <v>12.39</v>
      </c>
      <c r="G18">
        <v>20.99</v>
      </c>
      <c r="H18">
        <v>92.37</v>
      </c>
      <c r="I18" s="2">
        <v>40471</v>
      </c>
      <c r="J18" t="s">
        <v>24</v>
      </c>
    </row>
    <row r="19" spans="1:10" hidden="1" x14ac:dyDescent="0.2">
      <c r="A19" t="s">
        <v>40</v>
      </c>
      <c r="B19" t="s">
        <v>11</v>
      </c>
      <c r="C19">
        <v>63</v>
      </c>
      <c r="D19">
        <v>1267</v>
      </c>
      <c r="E19">
        <v>57</v>
      </c>
      <c r="F19">
        <v>34.69</v>
      </c>
      <c r="G19">
        <v>39.74</v>
      </c>
      <c r="H19">
        <v>116.58</v>
      </c>
      <c r="I19" s="2">
        <v>42659</v>
      </c>
      <c r="J19" t="s">
        <v>20</v>
      </c>
    </row>
    <row r="20" spans="1:10" hidden="1" x14ac:dyDescent="0.2">
      <c r="A20" t="s">
        <v>41</v>
      </c>
      <c r="B20" t="s">
        <v>29</v>
      </c>
      <c r="C20">
        <v>107</v>
      </c>
      <c r="D20">
        <v>378</v>
      </c>
      <c r="E20">
        <v>173</v>
      </c>
      <c r="F20">
        <v>13.03</v>
      </c>
      <c r="G20">
        <v>24.84</v>
      </c>
      <c r="H20">
        <v>74.180000000000007</v>
      </c>
      <c r="I20" s="2">
        <v>40598</v>
      </c>
      <c r="J20" t="s">
        <v>24</v>
      </c>
    </row>
    <row r="21" spans="1:10" hidden="1" x14ac:dyDescent="0.2">
      <c r="A21" t="s">
        <v>42</v>
      </c>
      <c r="B21" t="s">
        <v>19</v>
      </c>
      <c r="C21">
        <v>157</v>
      </c>
      <c r="D21">
        <v>3872</v>
      </c>
      <c r="E21">
        <v>0</v>
      </c>
      <c r="F21">
        <v>38.549999999999997</v>
      </c>
      <c r="G21" t="s">
        <v>12</v>
      </c>
      <c r="H21">
        <v>119.05</v>
      </c>
      <c r="I21" s="2">
        <v>40960</v>
      </c>
      <c r="J21" t="s">
        <v>13</v>
      </c>
    </row>
    <row r="22" spans="1:10" hidden="1" x14ac:dyDescent="0.2">
      <c r="A22" t="s">
        <v>43</v>
      </c>
      <c r="B22" t="s">
        <v>29</v>
      </c>
      <c r="C22">
        <v>38</v>
      </c>
      <c r="D22">
        <v>1512</v>
      </c>
      <c r="E22">
        <v>0</v>
      </c>
      <c r="F22">
        <v>65.739999999999995</v>
      </c>
      <c r="G22" t="s">
        <v>12</v>
      </c>
      <c r="H22">
        <v>89.99</v>
      </c>
      <c r="I22" s="2">
        <v>43484</v>
      </c>
      <c r="J22" t="s">
        <v>13</v>
      </c>
    </row>
    <row r="23" spans="1:10" hidden="1" x14ac:dyDescent="0.2">
      <c r="A23" t="s">
        <v>44</v>
      </c>
      <c r="B23" t="s">
        <v>26</v>
      </c>
      <c r="C23">
        <v>99</v>
      </c>
      <c r="D23">
        <v>174</v>
      </c>
      <c r="E23">
        <v>169</v>
      </c>
      <c r="F23">
        <v>8.6999999999999993</v>
      </c>
      <c r="G23">
        <v>25.32</v>
      </c>
      <c r="H23">
        <v>71.22</v>
      </c>
      <c r="I23" s="2">
        <v>41101</v>
      </c>
      <c r="J23" t="s">
        <v>24</v>
      </c>
    </row>
    <row r="24" spans="1:10" hidden="1" x14ac:dyDescent="0.2">
      <c r="A24" t="s">
        <v>45</v>
      </c>
      <c r="B24" t="s">
        <v>15</v>
      </c>
      <c r="C24">
        <v>61</v>
      </c>
      <c r="D24">
        <v>361</v>
      </c>
      <c r="E24">
        <v>81</v>
      </c>
      <c r="F24">
        <v>13.37</v>
      </c>
      <c r="G24">
        <v>29.62</v>
      </c>
      <c r="H24">
        <v>72.31</v>
      </c>
      <c r="I24" s="2">
        <v>40024</v>
      </c>
      <c r="J24" t="s">
        <v>24</v>
      </c>
    </row>
    <row r="25" spans="1:10" x14ac:dyDescent="0.2">
      <c r="A25" t="s">
        <v>46</v>
      </c>
      <c r="B25" t="s">
        <v>29</v>
      </c>
      <c r="C25">
        <v>124</v>
      </c>
      <c r="D25">
        <v>5355</v>
      </c>
      <c r="E25">
        <v>0</v>
      </c>
      <c r="F25">
        <v>44.74</v>
      </c>
      <c r="G25" t="s">
        <v>12</v>
      </c>
      <c r="H25">
        <v>94.88</v>
      </c>
      <c r="I25" s="2">
        <v>41293</v>
      </c>
      <c r="J25" t="s">
        <v>13</v>
      </c>
    </row>
    <row r="26" spans="1:10" hidden="1" x14ac:dyDescent="0.2">
      <c r="A26" t="s">
        <v>47</v>
      </c>
      <c r="B26" t="s">
        <v>17</v>
      </c>
      <c r="C26">
        <v>73</v>
      </c>
      <c r="D26">
        <v>294</v>
      </c>
      <c r="E26">
        <v>111</v>
      </c>
      <c r="F26">
        <v>12.25</v>
      </c>
      <c r="G26">
        <v>28.79</v>
      </c>
      <c r="H26">
        <v>77.13</v>
      </c>
      <c r="I26" s="2">
        <v>40835</v>
      </c>
      <c r="J26" t="s">
        <v>24</v>
      </c>
    </row>
    <row r="27" spans="1:10" hidden="1" x14ac:dyDescent="0.2">
      <c r="A27" t="s">
        <v>48</v>
      </c>
      <c r="B27" t="s">
        <v>15</v>
      </c>
      <c r="C27">
        <v>58</v>
      </c>
      <c r="D27">
        <v>2410</v>
      </c>
      <c r="E27">
        <v>0</v>
      </c>
      <c r="F27">
        <v>45.38</v>
      </c>
      <c r="G27" t="s">
        <v>12</v>
      </c>
      <c r="H27">
        <v>96.04</v>
      </c>
      <c r="I27" s="2">
        <v>42923</v>
      </c>
      <c r="J27" t="s">
        <v>13</v>
      </c>
    </row>
    <row r="28" spans="1:10" hidden="1" x14ac:dyDescent="0.2">
      <c r="A28" t="s">
        <v>49</v>
      </c>
      <c r="B28" t="s">
        <v>11</v>
      </c>
      <c r="C28">
        <v>24</v>
      </c>
      <c r="D28">
        <v>1245</v>
      </c>
      <c r="E28">
        <v>0</v>
      </c>
      <c r="F28">
        <v>52.04</v>
      </c>
      <c r="G28" t="s">
        <v>12</v>
      </c>
      <c r="H28">
        <v>100.53</v>
      </c>
      <c r="I28" s="2">
        <v>43496</v>
      </c>
      <c r="J28" t="s">
        <v>13</v>
      </c>
    </row>
    <row r="29" spans="1:10" hidden="1" x14ac:dyDescent="0.2">
      <c r="A29" t="s">
        <v>50</v>
      </c>
      <c r="B29" t="s">
        <v>15</v>
      </c>
      <c r="C29">
        <v>43</v>
      </c>
      <c r="D29">
        <v>118</v>
      </c>
      <c r="E29">
        <v>70</v>
      </c>
      <c r="F29">
        <v>13.11</v>
      </c>
      <c r="G29">
        <v>23.02</v>
      </c>
      <c r="H29">
        <v>75.19</v>
      </c>
      <c r="I29" s="2">
        <v>43363</v>
      </c>
      <c r="J29" t="s">
        <v>24</v>
      </c>
    </row>
    <row r="30" spans="1:10" x14ac:dyDescent="0.2">
      <c r="A30" t="s">
        <v>51</v>
      </c>
      <c r="B30" t="s">
        <v>19</v>
      </c>
      <c r="C30">
        <v>248</v>
      </c>
      <c r="D30">
        <v>7701</v>
      </c>
      <c r="E30">
        <v>3</v>
      </c>
      <c r="F30">
        <v>39.29</v>
      </c>
      <c r="G30">
        <v>51</v>
      </c>
      <c r="H30">
        <v>92.45</v>
      </c>
      <c r="I30" s="2">
        <v>38934</v>
      </c>
      <c r="J30" t="s">
        <v>13</v>
      </c>
    </row>
    <row r="31" spans="1:10" hidden="1" x14ac:dyDescent="0.2">
      <c r="A31" t="s">
        <v>52</v>
      </c>
      <c r="B31" t="s">
        <v>11</v>
      </c>
      <c r="C31">
        <v>77</v>
      </c>
      <c r="D31">
        <v>142</v>
      </c>
      <c r="E31">
        <v>119</v>
      </c>
      <c r="F31">
        <v>12.9</v>
      </c>
      <c r="G31">
        <v>28.35</v>
      </c>
      <c r="H31">
        <v>85.45</v>
      </c>
      <c r="I31" s="2">
        <v>42909</v>
      </c>
      <c r="J31" t="s">
        <v>24</v>
      </c>
    </row>
    <row r="32" spans="1:10" x14ac:dyDescent="0.2">
      <c r="I32" s="2"/>
    </row>
    <row r="34" spans="1:10" x14ac:dyDescent="0.2">
      <c r="A34" s="13" t="s">
        <v>0</v>
      </c>
      <c r="B34" s="14" t="s">
        <v>1</v>
      </c>
      <c r="C34" s="14" t="s">
        <v>2</v>
      </c>
      <c r="D34" s="14" t="s">
        <v>3</v>
      </c>
      <c r="E34" s="14" t="s">
        <v>4</v>
      </c>
      <c r="F34" s="14" t="s">
        <v>5</v>
      </c>
      <c r="G34" s="14" t="s">
        <v>6</v>
      </c>
      <c r="H34" s="14" t="s">
        <v>7</v>
      </c>
      <c r="I34" s="14" t="s">
        <v>8</v>
      </c>
      <c r="J34" s="15" t="s">
        <v>9</v>
      </c>
    </row>
    <row r="35" spans="1:10" hidden="1" x14ac:dyDescent="0.2">
      <c r="A35" s="4" t="s">
        <v>10</v>
      </c>
      <c r="B35" s="5" t="s">
        <v>11</v>
      </c>
      <c r="C35" s="5">
        <v>254</v>
      </c>
      <c r="D35" s="5">
        <v>12169</v>
      </c>
      <c r="E35" s="5">
        <v>0</v>
      </c>
      <c r="F35" s="5">
        <v>58.07</v>
      </c>
      <c r="G35" s="5" t="s">
        <v>12</v>
      </c>
      <c r="H35" s="5">
        <v>93.25</v>
      </c>
      <c r="I35" s="16">
        <v>39678</v>
      </c>
      <c r="J35" s="6" t="s">
        <v>13</v>
      </c>
    </row>
    <row r="36" spans="1:10" hidden="1" x14ac:dyDescent="0.2">
      <c r="A36" s="4" t="s">
        <v>14</v>
      </c>
      <c r="B36" s="5" t="s">
        <v>15</v>
      </c>
      <c r="C36" s="5">
        <v>95</v>
      </c>
      <c r="D36" s="5">
        <v>5089</v>
      </c>
      <c r="E36" s="5">
        <v>0</v>
      </c>
      <c r="F36" s="5">
        <v>59.18</v>
      </c>
      <c r="G36" s="5" t="s">
        <v>12</v>
      </c>
      <c r="H36" s="5">
        <v>89.57</v>
      </c>
      <c r="I36" s="16">
        <v>42155</v>
      </c>
      <c r="J36" s="6" t="s">
        <v>13</v>
      </c>
    </row>
    <row r="37" spans="1:10" hidden="1" x14ac:dyDescent="0.2">
      <c r="A37" s="4" t="s">
        <v>16</v>
      </c>
      <c r="B37" s="5" t="s">
        <v>17</v>
      </c>
      <c r="C37" s="5">
        <v>128</v>
      </c>
      <c r="D37" s="5">
        <v>5455</v>
      </c>
      <c r="E37" s="5">
        <v>0</v>
      </c>
      <c r="F37" s="5">
        <v>45.45</v>
      </c>
      <c r="G37" s="5" t="s">
        <v>12</v>
      </c>
      <c r="H37" s="5">
        <v>95.17</v>
      </c>
      <c r="I37" s="16">
        <v>39831</v>
      </c>
      <c r="J37" s="6" t="s">
        <v>13</v>
      </c>
    </row>
    <row r="38" spans="1:10" hidden="1" x14ac:dyDescent="0.2">
      <c r="A38" s="4" t="s">
        <v>18</v>
      </c>
      <c r="B38" s="5" t="s">
        <v>19</v>
      </c>
      <c r="C38" s="5">
        <v>105</v>
      </c>
      <c r="D38" s="5">
        <v>2924</v>
      </c>
      <c r="E38" s="5">
        <v>74</v>
      </c>
      <c r="F38" s="5">
        <v>38.68</v>
      </c>
      <c r="G38" s="5">
        <v>41.53</v>
      </c>
      <c r="H38" s="5">
        <v>90.71</v>
      </c>
      <c r="I38" s="16">
        <v>40780</v>
      </c>
      <c r="J38" s="6" t="s">
        <v>20</v>
      </c>
    </row>
    <row r="39" spans="1:10" hidden="1" x14ac:dyDescent="0.2">
      <c r="A39" s="4" t="s">
        <v>21</v>
      </c>
      <c r="B39" s="5" t="s">
        <v>22</v>
      </c>
      <c r="C39" s="5">
        <v>215</v>
      </c>
      <c r="D39" s="5">
        <v>6755</v>
      </c>
      <c r="E39" s="5">
        <v>276</v>
      </c>
      <c r="F39" s="5">
        <v>37.92</v>
      </c>
      <c r="G39" s="5">
        <v>29.39</v>
      </c>
      <c r="H39" s="5">
        <v>81.180000000000007</v>
      </c>
      <c r="I39" s="16">
        <v>38935</v>
      </c>
      <c r="J39" s="6" t="s">
        <v>20</v>
      </c>
    </row>
    <row r="40" spans="1:10" x14ac:dyDescent="0.2">
      <c r="A40" s="4" t="s">
        <v>23</v>
      </c>
      <c r="B40" s="5" t="s">
        <v>11</v>
      </c>
      <c r="C40" s="5">
        <v>72</v>
      </c>
      <c r="D40" s="5">
        <v>19</v>
      </c>
      <c r="E40" s="5">
        <v>108</v>
      </c>
      <c r="F40" s="5">
        <v>3.17</v>
      </c>
      <c r="G40" s="5">
        <v>25.33</v>
      </c>
      <c r="H40" s="5">
        <v>45.07</v>
      </c>
      <c r="I40" s="16">
        <v>42392</v>
      </c>
      <c r="J40" s="6" t="s">
        <v>24</v>
      </c>
    </row>
    <row r="41" spans="1:10" hidden="1" x14ac:dyDescent="0.2">
      <c r="A41" s="4" t="s">
        <v>25</v>
      </c>
      <c r="B41" s="5" t="s">
        <v>26</v>
      </c>
      <c r="C41" s="5">
        <v>151</v>
      </c>
      <c r="D41" s="5">
        <v>6173</v>
      </c>
      <c r="E41" s="5">
        <v>37</v>
      </c>
      <c r="F41" s="5">
        <v>47.48</v>
      </c>
      <c r="G41" s="5">
        <v>37.78</v>
      </c>
      <c r="H41" s="5">
        <v>80.760000000000005</v>
      </c>
      <c r="I41" s="16">
        <v>40400</v>
      </c>
      <c r="J41" s="6" t="s">
        <v>13</v>
      </c>
    </row>
    <row r="42" spans="1:10" hidden="1" x14ac:dyDescent="0.2">
      <c r="A42" s="4" t="s">
        <v>27</v>
      </c>
      <c r="B42" s="5" t="s">
        <v>19</v>
      </c>
      <c r="C42" s="5">
        <v>152</v>
      </c>
      <c r="D42" s="5">
        <v>6207</v>
      </c>
      <c r="E42" s="5">
        <v>26</v>
      </c>
      <c r="F42" s="5">
        <v>50.05</v>
      </c>
      <c r="G42" s="5">
        <v>47.65</v>
      </c>
      <c r="H42" s="5">
        <v>86.45</v>
      </c>
      <c r="I42" s="16">
        <v>41279</v>
      </c>
      <c r="J42" s="6" t="s">
        <v>13</v>
      </c>
    </row>
    <row r="43" spans="1:10" hidden="1" x14ac:dyDescent="0.2">
      <c r="A43" s="4" t="s">
        <v>28</v>
      </c>
      <c r="B43" s="5" t="s">
        <v>29</v>
      </c>
      <c r="C43" s="5">
        <v>228</v>
      </c>
      <c r="D43" s="5">
        <v>9577</v>
      </c>
      <c r="E43" s="5">
        <v>2</v>
      </c>
      <c r="F43" s="5">
        <v>53.5</v>
      </c>
      <c r="G43" s="5">
        <v>43.5</v>
      </c>
      <c r="H43" s="5">
        <v>101.09</v>
      </c>
      <c r="I43" s="16">
        <v>38385</v>
      </c>
      <c r="J43" s="6" t="s">
        <v>13</v>
      </c>
    </row>
    <row r="44" spans="1:10" hidden="1" x14ac:dyDescent="0.2">
      <c r="A44" s="4" t="s">
        <v>30</v>
      </c>
      <c r="B44" s="5" t="s">
        <v>31</v>
      </c>
      <c r="C44" s="5">
        <v>301</v>
      </c>
      <c r="D44" s="5">
        <v>10480</v>
      </c>
      <c r="E44" s="5">
        <v>167</v>
      </c>
      <c r="F44" s="5">
        <v>37.83</v>
      </c>
      <c r="G44" s="5">
        <v>35.729999999999997</v>
      </c>
      <c r="H44" s="5">
        <v>87.19</v>
      </c>
      <c r="I44" s="16">
        <v>36414</v>
      </c>
      <c r="J44" s="6" t="s">
        <v>13</v>
      </c>
    </row>
    <row r="45" spans="1:10" hidden="1" x14ac:dyDescent="0.2">
      <c r="A45" s="4" t="s">
        <v>32</v>
      </c>
      <c r="B45" s="5" t="s">
        <v>17</v>
      </c>
      <c r="C45" s="5">
        <v>128</v>
      </c>
      <c r="D45" s="5">
        <v>4378</v>
      </c>
      <c r="E45" s="5">
        <v>27</v>
      </c>
      <c r="F45" s="5">
        <v>42.46</v>
      </c>
      <c r="G45" s="5">
        <v>34.130000000000003</v>
      </c>
      <c r="H45" s="5">
        <v>86.71</v>
      </c>
      <c r="I45" s="16">
        <v>40228</v>
      </c>
      <c r="J45" s="6" t="s">
        <v>13</v>
      </c>
    </row>
    <row r="46" spans="1:10" hidden="1" x14ac:dyDescent="0.2">
      <c r="A46" s="4" t="s">
        <v>33</v>
      </c>
      <c r="B46" s="5" t="s">
        <v>11</v>
      </c>
      <c r="C46" s="5">
        <v>42</v>
      </c>
      <c r="D46" s="5">
        <v>1440</v>
      </c>
      <c r="E46" s="5">
        <v>0</v>
      </c>
      <c r="F46" s="5">
        <v>42.35</v>
      </c>
      <c r="G46" s="5" t="s">
        <v>12</v>
      </c>
      <c r="H46" s="5">
        <v>98.45</v>
      </c>
      <c r="I46" s="16">
        <v>43079</v>
      </c>
      <c r="J46" s="6" t="s">
        <v>13</v>
      </c>
    </row>
    <row r="47" spans="1:10" x14ac:dyDescent="0.2">
      <c r="A47" s="4" t="s">
        <v>34</v>
      </c>
      <c r="B47" s="5" t="s">
        <v>29</v>
      </c>
      <c r="C47" s="5">
        <v>81</v>
      </c>
      <c r="D47" s="5">
        <v>188</v>
      </c>
      <c r="E47" s="5">
        <v>136</v>
      </c>
      <c r="F47" s="5">
        <v>15.66</v>
      </c>
      <c r="G47" s="5">
        <v>27.34</v>
      </c>
      <c r="H47" s="5">
        <v>72.209999999999994</v>
      </c>
      <c r="I47" s="16">
        <v>42195</v>
      </c>
      <c r="J47" s="6" t="s">
        <v>24</v>
      </c>
    </row>
    <row r="48" spans="1:10" x14ac:dyDescent="0.2">
      <c r="A48" s="4" t="s">
        <v>35</v>
      </c>
      <c r="B48" s="5" t="s">
        <v>36</v>
      </c>
      <c r="C48" s="5">
        <v>80</v>
      </c>
      <c r="D48" s="5">
        <v>1048</v>
      </c>
      <c r="E48" s="5">
        <v>150</v>
      </c>
      <c r="F48" s="5">
        <v>20.48</v>
      </c>
      <c r="G48" s="5">
        <v>18.63</v>
      </c>
      <c r="H48" s="5">
        <v>95.06</v>
      </c>
      <c r="I48" s="16">
        <v>42295</v>
      </c>
      <c r="J48" s="6" t="s">
        <v>24</v>
      </c>
    </row>
    <row r="49" spans="1:10" hidden="1" x14ac:dyDescent="0.2">
      <c r="A49" s="4" t="s">
        <v>37</v>
      </c>
      <c r="B49" s="5" t="s">
        <v>11</v>
      </c>
      <c r="C49" s="5">
        <v>227</v>
      </c>
      <c r="D49" s="5">
        <v>9205</v>
      </c>
      <c r="E49" s="5">
        <v>8</v>
      </c>
      <c r="F49" s="5">
        <v>48.96</v>
      </c>
      <c r="G49" s="5">
        <v>63.75</v>
      </c>
      <c r="H49" s="5">
        <v>89.93</v>
      </c>
      <c r="I49" s="16">
        <v>39256</v>
      </c>
      <c r="J49" s="6" t="s">
        <v>13</v>
      </c>
    </row>
    <row r="50" spans="1:10" hidden="1" x14ac:dyDescent="0.2">
      <c r="A50" s="4" t="s">
        <v>38</v>
      </c>
      <c r="B50" s="5" t="s">
        <v>17</v>
      </c>
      <c r="C50" s="5">
        <v>30</v>
      </c>
      <c r="D50" s="5">
        <v>1124</v>
      </c>
      <c r="E50" s="5">
        <v>4</v>
      </c>
      <c r="F50" s="5">
        <v>39.78</v>
      </c>
      <c r="G50" s="5">
        <v>53.5</v>
      </c>
      <c r="H50" s="5">
        <v>80.2</v>
      </c>
      <c r="I50" s="16">
        <v>43844</v>
      </c>
      <c r="J50" s="6" t="s">
        <v>13</v>
      </c>
    </row>
    <row r="51" spans="1:10" x14ac:dyDescent="0.2">
      <c r="A51" s="4" t="s">
        <v>39</v>
      </c>
      <c r="B51" s="5" t="s">
        <v>17</v>
      </c>
      <c r="C51" s="5">
        <v>99</v>
      </c>
      <c r="D51" s="5">
        <v>458</v>
      </c>
      <c r="E51" s="5">
        <v>184</v>
      </c>
      <c r="F51" s="5">
        <v>12.39</v>
      </c>
      <c r="G51" s="5">
        <v>20.99</v>
      </c>
      <c r="H51" s="5">
        <v>92.37</v>
      </c>
      <c r="I51" s="16">
        <v>40471</v>
      </c>
      <c r="J51" s="6" t="s">
        <v>24</v>
      </c>
    </row>
    <row r="52" spans="1:10" hidden="1" x14ac:dyDescent="0.2">
      <c r="A52" s="4" t="s">
        <v>40</v>
      </c>
      <c r="B52" s="5" t="s">
        <v>11</v>
      </c>
      <c r="C52" s="5">
        <v>63</v>
      </c>
      <c r="D52" s="5">
        <v>1267</v>
      </c>
      <c r="E52" s="5">
        <v>57</v>
      </c>
      <c r="F52" s="5">
        <v>34.69</v>
      </c>
      <c r="G52" s="5">
        <v>39.74</v>
      </c>
      <c r="H52" s="5">
        <v>116.58</v>
      </c>
      <c r="I52" s="16">
        <v>42659</v>
      </c>
      <c r="J52" s="6" t="s">
        <v>20</v>
      </c>
    </row>
    <row r="53" spans="1:10" x14ac:dyDescent="0.2">
      <c r="A53" s="4" t="s">
        <v>41</v>
      </c>
      <c r="B53" s="5" t="s">
        <v>29</v>
      </c>
      <c r="C53" s="5">
        <v>107</v>
      </c>
      <c r="D53" s="5">
        <v>378</v>
      </c>
      <c r="E53" s="5">
        <v>173</v>
      </c>
      <c r="F53" s="5">
        <v>13.03</v>
      </c>
      <c r="G53" s="5">
        <v>24.84</v>
      </c>
      <c r="H53" s="5">
        <v>74.180000000000007</v>
      </c>
      <c r="I53" s="16">
        <v>40598</v>
      </c>
      <c r="J53" s="6" t="s">
        <v>24</v>
      </c>
    </row>
    <row r="54" spans="1:10" hidden="1" x14ac:dyDescent="0.2">
      <c r="A54" s="4" t="s">
        <v>42</v>
      </c>
      <c r="B54" s="5" t="s">
        <v>19</v>
      </c>
      <c r="C54" s="5">
        <v>157</v>
      </c>
      <c r="D54" s="5">
        <v>3872</v>
      </c>
      <c r="E54" s="5">
        <v>0</v>
      </c>
      <c r="F54" s="5">
        <v>38.549999999999997</v>
      </c>
      <c r="G54" s="5" t="s">
        <v>12</v>
      </c>
      <c r="H54" s="5">
        <v>119.05</v>
      </c>
      <c r="I54" s="16">
        <v>40960</v>
      </c>
      <c r="J54" s="6" t="s">
        <v>13</v>
      </c>
    </row>
    <row r="55" spans="1:10" hidden="1" x14ac:dyDescent="0.2">
      <c r="A55" s="4" t="s">
        <v>43</v>
      </c>
      <c r="B55" s="5" t="s">
        <v>29</v>
      </c>
      <c r="C55" s="5">
        <v>38</v>
      </c>
      <c r="D55" s="5">
        <v>1512</v>
      </c>
      <c r="E55" s="5">
        <v>0</v>
      </c>
      <c r="F55" s="5">
        <v>65.739999999999995</v>
      </c>
      <c r="G55" s="5" t="s">
        <v>12</v>
      </c>
      <c r="H55" s="5">
        <v>89.99</v>
      </c>
      <c r="I55" s="16">
        <v>43484</v>
      </c>
      <c r="J55" s="6" t="s">
        <v>13</v>
      </c>
    </row>
    <row r="56" spans="1:10" x14ac:dyDescent="0.2">
      <c r="A56" s="4" t="s">
        <v>44</v>
      </c>
      <c r="B56" s="5" t="s">
        <v>26</v>
      </c>
      <c r="C56" s="5">
        <v>99</v>
      </c>
      <c r="D56" s="5">
        <v>174</v>
      </c>
      <c r="E56" s="5">
        <v>169</v>
      </c>
      <c r="F56" s="5">
        <v>8.6999999999999993</v>
      </c>
      <c r="G56" s="5">
        <v>25.32</v>
      </c>
      <c r="H56" s="5">
        <v>71.22</v>
      </c>
      <c r="I56" s="16">
        <v>41101</v>
      </c>
      <c r="J56" s="6" t="s">
        <v>24</v>
      </c>
    </row>
    <row r="57" spans="1:10" hidden="1" x14ac:dyDescent="0.2">
      <c r="A57" s="4" t="s">
        <v>45</v>
      </c>
      <c r="B57" s="5" t="s">
        <v>15</v>
      </c>
      <c r="C57" s="5">
        <v>61</v>
      </c>
      <c r="D57" s="5">
        <v>361</v>
      </c>
      <c r="E57" s="5">
        <v>81</v>
      </c>
      <c r="F57" s="5">
        <v>13.37</v>
      </c>
      <c r="G57" s="5">
        <v>29.62</v>
      </c>
      <c r="H57" s="5">
        <v>72.31</v>
      </c>
      <c r="I57" s="16">
        <v>40024</v>
      </c>
      <c r="J57" s="6" t="s">
        <v>24</v>
      </c>
    </row>
    <row r="58" spans="1:10" hidden="1" x14ac:dyDescent="0.2">
      <c r="A58" s="4" t="s">
        <v>46</v>
      </c>
      <c r="B58" s="5" t="s">
        <v>29</v>
      </c>
      <c r="C58" s="5">
        <v>124</v>
      </c>
      <c r="D58" s="5">
        <v>5355</v>
      </c>
      <c r="E58" s="5">
        <v>0</v>
      </c>
      <c r="F58" s="5">
        <v>44.74</v>
      </c>
      <c r="G58" s="5" t="s">
        <v>12</v>
      </c>
      <c r="H58" s="5">
        <v>94.88</v>
      </c>
      <c r="I58" s="16">
        <v>41293</v>
      </c>
      <c r="J58" s="6" t="s">
        <v>13</v>
      </c>
    </row>
    <row r="59" spans="1:10" x14ac:dyDescent="0.2">
      <c r="A59" s="4" t="s">
        <v>47</v>
      </c>
      <c r="B59" s="5" t="s">
        <v>17</v>
      </c>
      <c r="C59" s="5">
        <v>73</v>
      </c>
      <c r="D59" s="5">
        <v>294</v>
      </c>
      <c r="E59" s="5">
        <v>111</v>
      </c>
      <c r="F59" s="5">
        <v>12.25</v>
      </c>
      <c r="G59" s="5">
        <v>28.79</v>
      </c>
      <c r="H59" s="5">
        <v>77.13</v>
      </c>
      <c r="I59" s="16">
        <v>40835</v>
      </c>
      <c r="J59" s="6" t="s">
        <v>24</v>
      </c>
    </row>
    <row r="60" spans="1:10" hidden="1" x14ac:dyDescent="0.2">
      <c r="A60" s="4" t="s">
        <v>48</v>
      </c>
      <c r="B60" s="5" t="s">
        <v>15</v>
      </c>
      <c r="C60" s="5">
        <v>58</v>
      </c>
      <c r="D60" s="5">
        <v>2410</v>
      </c>
      <c r="E60" s="5">
        <v>0</v>
      </c>
      <c r="F60" s="5">
        <v>45.38</v>
      </c>
      <c r="G60" s="5" t="s">
        <v>12</v>
      </c>
      <c r="H60" s="5">
        <v>96.04</v>
      </c>
      <c r="I60" s="16">
        <v>42923</v>
      </c>
      <c r="J60" s="6" t="s">
        <v>13</v>
      </c>
    </row>
    <row r="61" spans="1:10" hidden="1" x14ac:dyDescent="0.2">
      <c r="A61" s="4" t="s">
        <v>49</v>
      </c>
      <c r="B61" s="5" t="s">
        <v>11</v>
      </c>
      <c r="C61" s="5">
        <v>24</v>
      </c>
      <c r="D61" s="5">
        <v>1245</v>
      </c>
      <c r="E61" s="5">
        <v>0</v>
      </c>
      <c r="F61" s="5">
        <v>52.04</v>
      </c>
      <c r="G61" s="5" t="s">
        <v>12</v>
      </c>
      <c r="H61" s="5">
        <v>100.53</v>
      </c>
      <c r="I61" s="16">
        <v>43496</v>
      </c>
      <c r="J61" s="6" t="s">
        <v>13</v>
      </c>
    </row>
    <row r="62" spans="1:10" hidden="1" x14ac:dyDescent="0.2">
      <c r="A62" s="4" t="s">
        <v>50</v>
      </c>
      <c r="B62" s="5" t="s">
        <v>15</v>
      </c>
      <c r="C62" s="5">
        <v>43</v>
      </c>
      <c r="D62" s="5">
        <v>118</v>
      </c>
      <c r="E62" s="5">
        <v>70</v>
      </c>
      <c r="F62" s="5">
        <v>13.11</v>
      </c>
      <c r="G62" s="5">
        <v>23.02</v>
      </c>
      <c r="H62" s="5">
        <v>75.19</v>
      </c>
      <c r="I62" s="16">
        <v>43363</v>
      </c>
      <c r="J62" s="6" t="s">
        <v>24</v>
      </c>
    </row>
    <row r="63" spans="1:10" hidden="1" x14ac:dyDescent="0.2">
      <c r="A63" s="4" t="s">
        <v>51</v>
      </c>
      <c r="B63" s="5" t="s">
        <v>19</v>
      </c>
      <c r="C63" s="5">
        <v>248</v>
      </c>
      <c r="D63" s="5">
        <v>7701</v>
      </c>
      <c r="E63" s="5">
        <v>3</v>
      </c>
      <c r="F63" s="5">
        <v>39.29</v>
      </c>
      <c r="G63" s="5">
        <v>51</v>
      </c>
      <c r="H63" s="5">
        <v>92.45</v>
      </c>
      <c r="I63" s="16">
        <v>38934</v>
      </c>
      <c r="J63" s="6" t="s">
        <v>13</v>
      </c>
    </row>
    <row r="64" spans="1:10" x14ac:dyDescent="0.2">
      <c r="A64" s="4" t="s">
        <v>52</v>
      </c>
      <c r="B64" s="5" t="s">
        <v>11</v>
      </c>
      <c r="C64" s="5">
        <v>77</v>
      </c>
      <c r="D64" s="5">
        <v>142</v>
      </c>
      <c r="E64" s="5">
        <v>119</v>
      </c>
      <c r="F64" s="5">
        <v>12.9</v>
      </c>
      <c r="G64" s="5">
        <v>28.35</v>
      </c>
      <c r="H64" s="5">
        <v>85.45</v>
      </c>
      <c r="I64" s="16">
        <v>42909</v>
      </c>
      <c r="J64" s="6" t="s">
        <v>24</v>
      </c>
    </row>
    <row r="67" spans="1:10" x14ac:dyDescent="0.2">
      <c r="A67" s="17"/>
      <c r="B67" s="18"/>
      <c r="C67" s="18"/>
      <c r="D67" s="18"/>
      <c r="E67" s="18"/>
      <c r="F67" s="18"/>
      <c r="G67" s="18"/>
      <c r="H67" s="18"/>
      <c r="I67" s="18"/>
      <c r="J67" s="19"/>
    </row>
    <row r="68" spans="1:10" x14ac:dyDescent="0.2">
      <c r="A68" s="20"/>
      <c r="B68" s="21"/>
      <c r="C68" s="21"/>
      <c r="D68" s="21"/>
      <c r="E68" s="21"/>
      <c r="F68" s="21"/>
      <c r="G68" s="21"/>
      <c r="H68" s="21"/>
      <c r="I68" s="22"/>
      <c r="J68" s="23"/>
    </row>
    <row r="69" spans="1:10" x14ac:dyDescent="0.2">
      <c r="A69" s="20"/>
      <c r="B69" s="21"/>
      <c r="C69" s="21"/>
      <c r="D69" s="21"/>
      <c r="E69" s="21"/>
      <c r="F69" s="21"/>
      <c r="G69" s="21"/>
      <c r="H69" s="21"/>
      <c r="I69" s="22"/>
      <c r="J69" s="23"/>
    </row>
    <row r="70" spans="1:10" x14ac:dyDescent="0.2">
      <c r="A70" s="20"/>
      <c r="B70" s="21"/>
      <c r="C70" s="21"/>
      <c r="D70" s="21"/>
      <c r="E70" s="21"/>
      <c r="F70" s="21"/>
      <c r="G70" s="21"/>
      <c r="H70" s="21"/>
      <c r="I70" s="22"/>
      <c r="J70" s="23"/>
    </row>
    <row r="71" spans="1:10" x14ac:dyDescent="0.2">
      <c r="A71" s="20"/>
      <c r="B71" s="21"/>
      <c r="C71" s="21"/>
      <c r="D71" s="21"/>
      <c r="E71" s="21"/>
      <c r="F71" s="21"/>
      <c r="G71" s="21"/>
      <c r="H71" s="21"/>
      <c r="I71" s="22"/>
      <c r="J71" s="23"/>
    </row>
    <row r="72" spans="1:10" x14ac:dyDescent="0.2">
      <c r="A72" s="20"/>
      <c r="B72" s="21"/>
      <c r="C72" s="21"/>
      <c r="D72" s="21"/>
      <c r="E72" s="21"/>
      <c r="F72" s="21"/>
      <c r="G72" s="21"/>
      <c r="H72" s="21"/>
      <c r="I72" s="22"/>
      <c r="J72" s="23"/>
    </row>
    <row r="73" spans="1:10" x14ac:dyDescent="0.2">
      <c r="A73" s="20"/>
      <c r="B73" s="21"/>
      <c r="C73" s="21"/>
      <c r="D73" s="21"/>
      <c r="E73" s="21"/>
      <c r="F73" s="21"/>
      <c r="G73" s="21"/>
      <c r="H73" s="21"/>
      <c r="I73" s="22"/>
      <c r="J73" s="23"/>
    </row>
    <row r="74" spans="1:10" x14ac:dyDescent="0.2">
      <c r="A74" s="20"/>
      <c r="B74" s="21"/>
      <c r="C74" s="21"/>
      <c r="D74" s="21"/>
      <c r="E74" s="21"/>
      <c r="F74" s="21"/>
      <c r="G74" s="21"/>
      <c r="H74" s="21"/>
      <c r="I74" s="22"/>
      <c r="J74" s="23"/>
    </row>
    <row r="75" spans="1:10" x14ac:dyDescent="0.2">
      <c r="A75" s="20"/>
      <c r="B75" s="21"/>
      <c r="C75" s="21"/>
      <c r="D75" s="21"/>
      <c r="E75" s="21"/>
      <c r="F75" s="21"/>
      <c r="G75" s="21"/>
      <c r="H75" s="21"/>
      <c r="I75" s="22"/>
      <c r="J75" s="23"/>
    </row>
    <row r="76" spans="1:10" x14ac:dyDescent="0.2">
      <c r="A76" s="20"/>
      <c r="B76" s="21"/>
      <c r="C76" s="21"/>
      <c r="D76" s="21"/>
      <c r="E76" s="21"/>
      <c r="F76" s="21"/>
      <c r="G76" s="21"/>
      <c r="H76" s="21"/>
      <c r="I76" s="22"/>
      <c r="J76" s="23"/>
    </row>
    <row r="77" spans="1:10" x14ac:dyDescent="0.2">
      <c r="A77" s="20"/>
      <c r="B77" s="21"/>
      <c r="C77" s="21"/>
      <c r="D77" s="21"/>
      <c r="E77" s="21"/>
      <c r="F77" s="21"/>
      <c r="G77" s="21"/>
      <c r="H77" s="21"/>
      <c r="I77" s="22"/>
      <c r="J77" s="23"/>
    </row>
    <row r="78" spans="1:10" x14ac:dyDescent="0.2">
      <c r="A78" s="20"/>
      <c r="B78" s="21"/>
      <c r="C78" s="21"/>
      <c r="D78" s="21"/>
      <c r="E78" s="21"/>
      <c r="F78" s="21"/>
      <c r="G78" s="21"/>
      <c r="H78" s="21"/>
      <c r="I78" s="22"/>
      <c r="J78" s="23"/>
    </row>
    <row r="79" spans="1:10" x14ac:dyDescent="0.2">
      <c r="A79" s="20"/>
      <c r="B79" s="21"/>
      <c r="C79" s="21"/>
      <c r="D79" s="21"/>
      <c r="E79" s="21"/>
      <c r="F79" s="21"/>
      <c r="G79" s="21"/>
      <c r="H79" s="21"/>
      <c r="I79" s="22"/>
      <c r="J79" s="23"/>
    </row>
    <row r="80" spans="1:10" x14ac:dyDescent="0.2">
      <c r="A80" s="20"/>
      <c r="B80" s="21"/>
      <c r="C80" s="21"/>
      <c r="D80" s="21"/>
      <c r="E80" s="21"/>
      <c r="F80" s="21"/>
      <c r="G80" s="21"/>
      <c r="H80" s="21"/>
      <c r="I80" s="22"/>
      <c r="J80" s="23"/>
    </row>
    <row r="81" spans="1:10" x14ac:dyDescent="0.2">
      <c r="A81" s="20"/>
      <c r="B81" s="21"/>
      <c r="C81" s="21"/>
      <c r="D81" s="21"/>
      <c r="E81" s="21"/>
      <c r="F81" s="21"/>
      <c r="G81" s="21"/>
      <c r="H81" s="21"/>
      <c r="I81" s="22"/>
      <c r="J81" s="23"/>
    </row>
    <row r="82" spans="1:10" x14ac:dyDescent="0.2">
      <c r="A82" s="20"/>
      <c r="B82" s="21"/>
      <c r="C82" s="21"/>
      <c r="D82" s="21"/>
      <c r="E82" s="21"/>
      <c r="F82" s="21"/>
      <c r="G82" s="21"/>
      <c r="H82" s="21"/>
      <c r="I82" s="22"/>
      <c r="J82" s="23"/>
    </row>
    <row r="83" spans="1:10" x14ac:dyDescent="0.2">
      <c r="A83" s="20"/>
      <c r="B83" s="21"/>
      <c r="C83" s="21"/>
      <c r="D83" s="21"/>
      <c r="E83" s="21"/>
      <c r="F83" s="21"/>
      <c r="G83" s="21"/>
      <c r="H83" s="21"/>
      <c r="I83" s="22"/>
      <c r="J83" s="23"/>
    </row>
    <row r="84" spans="1:10" x14ac:dyDescent="0.2">
      <c r="A84" s="20"/>
      <c r="B84" s="21"/>
      <c r="C84" s="21"/>
      <c r="D84" s="21"/>
      <c r="E84" s="21"/>
      <c r="F84" s="21"/>
      <c r="G84" s="21"/>
      <c r="H84" s="21"/>
      <c r="I84" s="22"/>
      <c r="J84" s="23"/>
    </row>
    <row r="85" spans="1:10" x14ac:dyDescent="0.2">
      <c r="A85" s="20"/>
      <c r="B85" s="21"/>
      <c r="C85" s="21"/>
      <c r="D85" s="21"/>
      <c r="E85" s="21"/>
      <c r="F85" s="21"/>
      <c r="G85" s="21"/>
      <c r="H85" s="21"/>
      <c r="I85" s="22"/>
      <c r="J85" s="23"/>
    </row>
    <row r="86" spans="1:10" x14ac:dyDescent="0.2">
      <c r="A86" s="20"/>
      <c r="B86" s="21"/>
      <c r="C86" s="21"/>
      <c r="D86" s="21"/>
      <c r="E86" s="21"/>
      <c r="F86" s="21"/>
      <c r="G86" s="21"/>
      <c r="H86" s="21"/>
      <c r="I86" s="22"/>
      <c r="J86" s="23"/>
    </row>
    <row r="87" spans="1:10" x14ac:dyDescent="0.2">
      <c r="A87" s="20"/>
      <c r="B87" s="21"/>
      <c r="C87" s="21"/>
      <c r="D87" s="21"/>
      <c r="E87" s="21"/>
      <c r="F87" s="21"/>
      <c r="G87" s="21"/>
      <c r="H87" s="21"/>
      <c r="I87" s="22"/>
      <c r="J87" s="23"/>
    </row>
    <row r="88" spans="1:10" x14ac:dyDescent="0.2">
      <c r="A88" s="20"/>
      <c r="B88" s="21"/>
      <c r="C88" s="21"/>
      <c r="D88" s="21"/>
      <c r="E88" s="21"/>
      <c r="F88" s="21"/>
      <c r="G88" s="21"/>
      <c r="H88" s="21"/>
      <c r="I88" s="22"/>
      <c r="J88" s="23"/>
    </row>
    <row r="89" spans="1:10" x14ac:dyDescent="0.2">
      <c r="A89" s="20"/>
      <c r="B89" s="21"/>
      <c r="C89" s="21"/>
      <c r="D89" s="21"/>
      <c r="E89" s="21"/>
      <c r="F89" s="21"/>
      <c r="G89" s="21"/>
      <c r="H89" s="21"/>
      <c r="I89" s="22"/>
      <c r="J89" s="23"/>
    </row>
    <row r="90" spans="1:10" x14ac:dyDescent="0.2">
      <c r="A90" s="20"/>
      <c r="B90" s="21"/>
      <c r="C90" s="21"/>
      <c r="D90" s="21"/>
      <c r="E90" s="21"/>
      <c r="F90" s="21"/>
      <c r="G90" s="21"/>
      <c r="H90" s="21"/>
      <c r="I90" s="22"/>
      <c r="J90" s="23"/>
    </row>
    <row r="91" spans="1:10" x14ac:dyDescent="0.2">
      <c r="A91" s="20"/>
      <c r="B91" s="21"/>
      <c r="C91" s="21"/>
      <c r="D91" s="21"/>
      <c r="E91" s="21"/>
      <c r="F91" s="21"/>
      <c r="G91" s="21"/>
      <c r="H91" s="21"/>
      <c r="I91" s="22"/>
      <c r="J91" s="23"/>
    </row>
    <row r="92" spans="1:10" x14ac:dyDescent="0.2">
      <c r="A92" s="20"/>
      <c r="B92" s="21"/>
      <c r="C92" s="21"/>
      <c r="D92" s="21"/>
      <c r="E92" s="21"/>
      <c r="F92" s="21"/>
      <c r="G92" s="21"/>
      <c r="H92" s="21"/>
      <c r="I92" s="22"/>
      <c r="J92" s="23"/>
    </row>
    <row r="93" spans="1:10" x14ac:dyDescent="0.2">
      <c r="A93" s="20"/>
      <c r="B93" s="21"/>
      <c r="C93" s="21"/>
      <c r="D93" s="21"/>
      <c r="E93" s="21"/>
      <c r="F93" s="21"/>
      <c r="G93" s="21"/>
      <c r="H93" s="21"/>
      <c r="I93" s="22"/>
      <c r="J93" s="23"/>
    </row>
    <row r="94" spans="1:10" x14ac:dyDescent="0.2">
      <c r="A94" s="20"/>
      <c r="B94" s="21"/>
      <c r="C94" s="21"/>
      <c r="D94" s="21"/>
      <c r="E94" s="21"/>
      <c r="F94" s="21"/>
      <c r="G94" s="21"/>
      <c r="H94" s="21"/>
      <c r="I94" s="22"/>
      <c r="J94" s="23"/>
    </row>
    <row r="95" spans="1:10" x14ac:dyDescent="0.2">
      <c r="A95" s="20"/>
      <c r="B95" s="21"/>
      <c r="C95" s="21"/>
      <c r="D95" s="21"/>
      <c r="E95" s="21"/>
      <c r="F95" s="21"/>
      <c r="G95" s="21"/>
      <c r="H95" s="21"/>
      <c r="I95" s="22"/>
      <c r="J95" s="23"/>
    </row>
    <row r="96" spans="1:10" x14ac:dyDescent="0.2">
      <c r="A96" s="20"/>
      <c r="B96" s="21"/>
      <c r="C96" s="21"/>
      <c r="D96" s="21"/>
      <c r="E96" s="21"/>
      <c r="F96" s="21"/>
      <c r="G96" s="21"/>
      <c r="H96" s="21"/>
      <c r="I96" s="22"/>
      <c r="J96" s="23"/>
    </row>
    <row r="97" spans="1:10" x14ac:dyDescent="0.2">
      <c r="A97" s="20"/>
      <c r="B97" s="21"/>
      <c r="C97" s="21"/>
      <c r="D97" s="21"/>
      <c r="E97" s="21"/>
      <c r="F97" s="21"/>
      <c r="G97" s="21"/>
      <c r="H97" s="21"/>
      <c r="I97" s="22"/>
      <c r="J97" s="23"/>
    </row>
  </sheetData>
  <autoFilter ref="A34:J64" xr:uid="{82019F46-0FF8-C34F-A92C-0CAF92014259}">
    <filterColumn colId="4">
      <filters>
        <filter val="108"/>
        <filter val="111"/>
        <filter val="119"/>
        <filter val="136"/>
        <filter val="150"/>
        <filter val="169"/>
        <filter val="173"/>
        <filter val="184"/>
      </filters>
    </filterColumn>
    <filterColumn colId="9">
      <filters>
        <filter val="Bowler"/>
      </filters>
    </filterColumn>
  </autoFilter>
  <conditionalFormatting sqref="A2:J31">
    <cfRule type="expression" dxfId="16" priority="5">
      <formula>$G2&lt;25</formula>
    </cfRule>
    <cfRule type="expression" dxfId="17" priority="6">
      <formula>$F2&gt;50</formula>
    </cfRule>
  </conditionalFormatting>
  <conditionalFormatting sqref="A35:J64">
    <cfRule type="expression" dxfId="11" priority="3">
      <formula>$G35&lt;25</formula>
    </cfRule>
    <cfRule type="expression" dxfId="12" priority="4">
      <formula>$F35&gt;50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42ED-691F-0A41-93D8-259677FACAA2}">
  <dimension ref="D5:E36"/>
  <sheetViews>
    <sheetView topLeftCell="A2" workbookViewId="0">
      <selection activeCell="G35" sqref="G35"/>
    </sheetView>
  </sheetViews>
  <sheetFormatPr baseColWidth="10" defaultRowHeight="16" x14ac:dyDescent="0.2"/>
  <cols>
    <col min="4" max="4" width="19.1640625" bestFit="1" customWidth="1"/>
    <col min="5" max="5" width="17.5" bestFit="1" customWidth="1"/>
  </cols>
  <sheetData>
    <row r="5" spans="4:5" x14ac:dyDescent="0.2">
      <c r="D5" s="7" t="s">
        <v>95</v>
      </c>
      <c r="E5" t="s">
        <v>97</v>
      </c>
    </row>
    <row r="6" spans="4:5" x14ac:dyDescent="0.2">
      <c r="D6" s="8" t="s">
        <v>28</v>
      </c>
      <c r="E6" s="9">
        <v>9577</v>
      </c>
    </row>
    <row r="7" spans="4:5" x14ac:dyDescent="0.2">
      <c r="D7" s="8" t="s">
        <v>14</v>
      </c>
      <c r="E7" s="9">
        <v>5089</v>
      </c>
    </row>
    <row r="8" spans="4:5" x14ac:dyDescent="0.2">
      <c r="D8" s="8" t="s">
        <v>18</v>
      </c>
      <c r="E8" s="9">
        <v>2924</v>
      </c>
    </row>
    <row r="9" spans="4:5" x14ac:dyDescent="0.2">
      <c r="D9" s="8" t="s">
        <v>30</v>
      </c>
      <c r="E9" s="9">
        <v>10480</v>
      </c>
    </row>
    <row r="10" spans="4:5" x14ac:dyDescent="0.2">
      <c r="D10" s="8" t="s">
        <v>16</v>
      </c>
      <c r="E10" s="9">
        <v>5455</v>
      </c>
    </row>
    <row r="11" spans="4:5" x14ac:dyDescent="0.2">
      <c r="D11" s="8" t="s">
        <v>51</v>
      </c>
      <c r="E11" s="9">
        <v>7701</v>
      </c>
    </row>
    <row r="12" spans="4:5" x14ac:dyDescent="0.2">
      <c r="D12" s="8" t="s">
        <v>48</v>
      </c>
      <c r="E12" s="9">
        <v>2410</v>
      </c>
    </row>
    <row r="13" spans="4:5" x14ac:dyDescent="0.2">
      <c r="D13" s="8" t="s">
        <v>40</v>
      </c>
      <c r="E13" s="9">
        <v>1267</v>
      </c>
    </row>
    <row r="14" spans="4:5" x14ac:dyDescent="0.2">
      <c r="D14" s="8" t="s">
        <v>41</v>
      </c>
      <c r="E14" s="9">
        <v>378</v>
      </c>
    </row>
    <row r="15" spans="4:5" x14ac:dyDescent="0.2">
      <c r="D15" s="8" t="s">
        <v>23</v>
      </c>
      <c r="E15" s="9">
        <v>19</v>
      </c>
    </row>
    <row r="16" spans="4:5" x14ac:dyDescent="0.2">
      <c r="D16" s="8" t="s">
        <v>27</v>
      </c>
      <c r="E16" s="9">
        <v>6207</v>
      </c>
    </row>
    <row r="17" spans="4:5" x14ac:dyDescent="0.2">
      <c r="D17" s="8" t="s">
        <v>42</v>
      </c>
      <c r="E17" s="9">
        <v>3872</v>
      </c>
    </row>
    <row r="18" spans="4:5" x14ac:dyDescent="0.2">
      <c r="D18" s="8" t="s">
        <v>34</v>
      </c>
      <c r="E18" s="9">
        <v>188</v>
      </c>
    </row>
    <row r="19" spans="4:5" x14ac:dyDescent="0.2">
      <c r="D19" s="8" t="s">
        <v>25</v>
      </c>
      <c r="E19" s="9">
        <v>6173</v>
      </c>
    </row>
    <row r="20" spans="4:5" x14ac:dyDescent="0.2">
      <c r="D20" s="8" t="s">
        <v>52</v>
      </c>
      <c r="E20" s="9">
        <v>142</v>
      </c>
    </row>
    <row r="21" spans="4:5" x14ac:dyDescent="0.2">
      <c r="D21" s="8" t="s">
        <v>38</v>
      </c>
      <c r="E21" s="9">
        <v>1124</v>
      </c>
    </row>
    <row r="22" spans="4:5" x14ac:dyDescent="0.2">
      <c r="D22" s="8" t="s">
        <v>39</v>
      </c>
      <c r="E22" s="9">
        <v>458</v>
      </c>
    </row>
    <row r="23" spans="4:5" x14ac:dyDescent="0.2">
      <c r="D23" s="8" t="s">
        <v>45</v>
      </c>
      <c r="E23" s="9">
        <v>361</v>
      </c>
    </row>
    <row r="24" spans="4:5" x14ac:dyDescent="0.2">
      <c r="D24" s="8" t="s">
        <v>47</v>
      </c>
      <c r="E24" s="9">
        <v>294</v>
      </c>
    </row>
    <row r="25" spans="4:5" x14ac:dyDescent="0.2">
      <c r="D25" s="8" t="s">
        <v>46</v>
      </c>
      <c r="E25" s="9">
        <v>5355</v>
      </c>
    </row>
    <row r="26" spans="4:5" x14ac:dyDescent="0.2">
      <c r="D26" s="8" t="s">
        <v>35</v>
      </c>
      <c r="E26" s="9">
        <v>1048</v>
      </c>
    </row>
    <row r="27" spans="4:5" x14ac:dyDescent="0.2">
      <c r="D27" s="8" t="s">
        <v>43</v>
      </c>
      <c r="E27" s="9">
        <v>1512</v>
      </c>
    </row>
    <row r="28" spans="4:5" x14ac:dyDescent="0.2">
      <c r="D28" s="8" t="s">
        <v>37</v>
      </c>
      <c r="E28" s="9">
        <v>9205</v>
      </c>
    </row>
    <row r="29" spans="4:5" x14ac:dyDescent="0.2">
      <c r="D29" s="8" t="s">
        <v>50</v>
      </c>
      <c r="E29" s="9">
        <v>118</v>
      </c>
    </row>
    <row r="30" spans="4:5" x14ac:dyDescent="0.2">
      <c r="D30" s="8" t="s">
        <v>21</v>
      </c>
      <c r="E30" s="9">
        <v>6755</v>
      </c>
    </row>
    <row r="31" spans="4:5" x14ac:dyDescent="0.2">
      <c r="D31" s="8" t="s">
        <v>33</v>
      </c>
      <c r="E31" s="9">
        <v>1440</v>
      </c>
    </row>
    <row r="32" spans="4:5" x14ac:dyDescent="0.2">
      <c r="D32" s="8" t="s">
        <v>49</v>
      </c>
      <c r="E32" s="9">
        <v>1245</v>
      </c>
    </row>
    <row r="33" spans="4:5" x14ac:dyDescent="0.2">
      <c r="D33" s="8" t="s">
        <v>32</v>
      </c>
      <c r="E33" s="9">
        <v>4378</v>
      </c>
    </row>
    <row r="34" spans="4:5" x14ac:dyDescent="0.2">
      <c r="D34" s="8" t="s">
        <v>44</v>
      </c>
      <c r="E34" s="9">
        <v>174</v>
      </c>
    </row>
    <row r="35" spans="4:5" x14ac:dyDescent="0.2">
      <c r="D35" s="8" t="s">
        <v>10</v>
      </c>
      <c r="E35" s="9">
        <v>12169</v>
      </c>
    </row>
    <row r="36" spans="4:5" x14ac:dyDescent="0.2">
      <c r="D36" s="8" t="s">
        <v>96</v>
      </c>
      <c r="E36" s="9">
        <v>107518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27F61-7D0F-BA45-9898-0839CC5C10D4}">
  <dimension ref="D3:E42"/>
  <sheetViews>
    <sheetView topLeftCell="C1" workbookViewId="0">
      <selection activeCell="Q31" sqref="Q31"/>
    </sheetView>
  </sheetViews>
  <sheetFormatPr baseColWidth="10" defaultRowHeight="16" x14ac:dyDescent="0.2"/>
  <cols>
    <col min="4" max="4" width="19.1640625" bestFit="1" customWidth="1"/>
    <col min="5" max="5" width="20.33203125" bestFit="1" customWidth="1"/>
  </cols>
  <sheetData>
    <row r="3" spans="4:5" x14ac:dyDescent="0.2">
      <c r="D3" s="7" t="s">
        <v>9</v>
      </c>
      <c r="E3" t="s">
        <v>13</v>
      </c>
    </row>
    <row r="5" spans="4:5" x14ac:dyDescent="0.2">
      <c r="D5" s="7" t="s">
        <v>95</v>
      </c>
      <c r="E5" t="s">
        <v>99</v>
      </c>
    </row>
    <row r="6" spans="4:5" x14ac:dyDescent="0.2">
      <c r="D6" s="8" t="s">
        <v>28</v>
      </c>
      <c r="E6" s="9">
        <v>53.5</v>
      </c>
    </row>
    <row r="7" spans="4:5" x14ac:dyDescent="0.2">
      <c r="D7" s="8" t="s">
        <v>14</v>
      </c>
      <c r="E7" s="9">
        <v>59.18</v>
      </c>
    </row>
    <row r="8" spans="4:5" x14ac:dyDescent="0.2">
      <c r="D8" s="8" t="s">
        <v>30</v>
      </c>
      <c r="E8" s="9">
        <v>37.83</v>
      </c>
    </row>
    <row r="9" spans="4:5" x14ac:dyDescent="0.2">
      <c r="D9" s="8" t="s">
        <v>16</v>
      </c>
      <c r="E9" s="9">
        <v>45.45</v>
      </c>
    </row>
    <row r="10" spans="4:5" x14ac:dyDescent="0.2">
      <c r="D10" s="8" t="s">
        <v>51</v>
      </c>
      <c r="E10" s="9">
        <v>39.29</v>
      </c>
    </row>
    <row r="11" spans="4:5" x14ac:dyDescent="0.2">
      <c r="D11" s="8" t="s">
        <v>48</v>
      </c>
      <c r="E11" s="9">
        <v>45.38</v>
      </c>
    </row>
    <row r="12" spans="4:5" x14ac:dyDescent="0.2">
      <c r="D12" s="8" t="s">
        <v>27</v>
      </c>
      <c r="E12" s="9">
        <v>50.05</v>
      </c>
    </row>
    <row r="13" spans="4:5" x14ac:dyDescent="0.2">
      <c r="D13" s="8" t="s">
        <v>42</v>
      </c>
      <c r="E13" s="9">
        <v>38.549999999999997</v>
      </c>
    </row>
    <row r="14" spans="4:5" x14ac:dyDescent="0.2">
      <c r="D14" s="8" t="s">
        <v>25</v>
      </c>
      <c r="E14" s="9">
        <v>47.48</v>
      </c>
    </row>
    <row r="15" spans="4:5" x14ac:dyDescent="0.2">
      <c r="D15" s="8" t="s">
        <v>38</v>
      </c>
      <c r="E15" s="9">
        <v>39.78</v>
      </c>
    </row>
    <row r="16" spans="4:5" x14ac:dyDescent="0.2">
      <c r="D16" s="8" t="s">
        <v>46</v>
      </c>
      <c r="E16" s="9">
        <v>44.74</v>
      </c>
    </row>
    <row r="17" spans="4:5" x14ac:dyDescent="0.2">
      <c r="D17" s="8" t="s">
        <v>43</v>
      </c>
      <c r="E17" s="9">
        <v>65.739999999999995</v>
      </c>
    </row>
    <row r="18" spans="4:5" x14ac:dyDescent="0.2">
      <c r="D18" s="8" t="s">
        <v>37</v>
      </c>
      <c r="E18" s="9">
        <v>48.96</v>
      </c>
    </row>
    <row r="19" spans="4:5" x14ac:dyDescent="0.2">
      <c r="D19" s="8" t="s">
        <v>33</v>
      </c>
      <c r="E19" s="9">
        <v>42.35</v>
      </c>
    </row>
    <row r="20" spans="4:5" x14ac:dyDescent="0.2">
      <c r="D20" s="8" t="s">
        <v>49</v>
      </c>
      <c r="E20" s="9">
        <v>52.04</v>
      </c>
    </row>
    <row r="21" spans="4:5" x14ac:dyDescent="0.2">
      <c r="D21" s="8" t="s">
        <v>32</v>
      </c>
      <c r="E21" s="9">
        <v>42.46</v>
      </c>
    </row>
    <row r="22" spans="4:5" x14ac:dyDescent="0.2">
      <c r="D22" s="8" t="s">
        <v>10</v>
      </c>
      <c r="E22" s="9">
        <v>58.07</v>
      </c>
    </row>
    <row r="23" spans="4:5" x14ac:dyDescent="0.2">
      <c r="D23" s="8" t="s">
        <v>96</v>
      </c>
      <c r="E23" s="9">
        <v>810.85000000000014</v>
      </c>
    </row>
    <row r="29" spans="4:5" x14ac:dyDescent="0.2">
      <c r="D29" s="7" t="s">
        <v>9</v>
      </c>
      <c r="E29" t="s">
        <v>24</v>
      </c>
    </row>
    <row r="31" spans="4:5" x14ac:dyDescent="0.2">
      <c r="D31" s="7" t="s">
        <v>95</v>
      </c>
      <c r="E31" t="s">
        <v>101</v>
      </c>
    </row>
    <row r="32" spans="4:5" x14ac:dyDescent="0.2">
      <c r="D32" s="8" t="s">
        <v>41</v>
      </c>
      <c r="E32" s="9">
        <v>24.84</v>
      </c>
    </row>
    <row r="33" spans="4:5" x14ac:dyDescent="0.2">
      <c r="D33" s="8" t="s">
        <v>23</v>
      </c>
      <c r="E33" s="9">
        <v>25.33</v>
      </c>
    </row>
    <row r="34" spans="4:5" x14ac:dyDescent="0.2">
      <c r="D34" s="8" t="s">
        <v>34</v>
      </c>
      <c r="E34" s="9">
        <v>27.34</v>
      </c>
    </row>
    <row r="35" spans="4:5" x14ac:dyDescent="0.2">
      <c r="D35" s="8" t="s">
        <v>52</v>
      </c>
      <c r="E35" s="9">
        <v>28.35</v>
      </c>
    </row>
    <row r="36" spans="4:5" x14ac:dyDescent="0.2">
      <c r="D36" s="8" t="s">
        <v>39</v>
      </c>
      <c r="E36" s="9">
        <v>20.99</v>
      </c>
    </row>
    <row r="37" spans="4:5" x14ac:dyDescent="0.2">
      <c r="D37" s="8" t="s">
        <v>45</v>
      </c>
      <c r="E37" s="9">
        <v>29.62</v>
      </c>
    </row>
    <row r="38" spans="4:5" x14ac:dyDescent="0.2">
      <c r="D38" s="8" t="s">
        <v>47</v>
      </c>
      <c r="E38" s="9">
        <v>28.79</v>
      </c>
    </row>
    <row r="39" spans="4:5" x14ac:dyDescent="0.2">
      <c r="D39" s="8" t="s">
        <v>35</v>
      </c>
      <c r="E39" s="9">
        <v>18.63</v>
      </c>
    </row>
    <row r="40" spans="4:5" x14ac:dyDescent="0.2">
      <c r="D40" s="8" t="s">
        <v>50</v>
      </c>
      <c r="E40" s="9">
        <v>23.02</v>
      </c>
    </row>
    <row r="41" spans="4:5" x14ac:dyDescent="0.2">
      <c r="D41" s="8" t="s">
        <v>44</v>
      </c>
      <c r="E41" s="9">
        <v>25.32</v>
      </c>
    </row>
    <row r="42" spans="4:5" x14ac:dyDescent="0.2">
      <c r="D42" s="8" t="s">
        <v>96</v>
      </c>
      <c r="E42" s="9">
        <v>252.23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B4CA-CB33-264C-9C06-8A30CCA8C095}">
  <dimension ref="D5:E36"/>
  <sheetViews>
    <sheetView topLeftCell="A2" workbookViewId="0">
      <selection activeCell="I5" sqref="I5"/>
    </sheetView>
  </sheetViews>
  <sheetFormatPr baseColWidth="10" defaultRowHeight="16" x14ac:dyDescent="0.2"/>
  <cols>
    <col min="4" max="4" width="19.1640625" bestFit="1" customWidth="1"/>
    <col min="5" max="5" width="19.33203125" bestFit="1" customWidth="1"/>
  </cols>
  <sheetData>
    <row r="5" spans="4:5" x14ac:dyDescent="0.2">
      <c r="D5" s="7" t="s">
        <v>95</v>
      </c>
      <c r="E5" t="s">
        <v>98</v>
      </c>
    </row>
    <row r="6" spans="4:5" x14ac:dyDescent="0.2">
      <c r="D6" s="8" t="s">
        <v>28</v>
      </c>
      <c r="E6" s="9">
        <v>2</v>
      </c>
    </row>
    <row r="7" spans="4:5" x14ac:dyDescent="0.2">
      <c r="D7" s="8" t="s">
        <v>14</v>
      </c>
      <c r="E7" s="9">
        <v>0</v>
      </c>
    </row>
    <row r="8" spans="4:5" x14ac:dyDescent="0.2">
      <c r="D8" s="8" t="s">
        <v>18</v>
      </c>
      <c r="E8" s="9">
        <v>74</v>
      </c>
    </row>
    <row r="9" spans="4:5" x14ac:dyDescent="0.2">
      <c r="D9" s="8" t="s">
        <v>30</v>
      </c>
      <c r="E9" s="9">
        <v>167</v>
      </c>
    </row>
    <row r="10" spans="4:5" x14ac:dyDescent="0.2">
      <c r="D10" s="8" t="s">
        <v>16</v>
      </c>
      <c r="E10" s="9">
        <v>0</v>
      </c>
    </row>
    <row r="11" spans="4:5" x14ac:dyDescent="0.2">
      <c r="D11" s="8" t="s">
        <v>51</v>
      </c>
      <c r="E11" s="9">
        <v>3</v>
      </c>
    </row>
    <row r="12" spans="4:5" x14ac:dyDescent="0.2">
      <c r="D12" s="8" t="s">
        <v>48</v>
      </c>
      <c r="E12" s="9">
        <v>0</v>
      </c>
    </row>
    <row r="13" spans="4:5" x14ac:dyDescent="0.2">
      <c r="D13" s="8" t="s">
        <v>40</v>
      </c>
      <c r="E13" s="9">
        <v>57</v>
      </c>
    </row>
    <row r="14" spans="4:5" x14ac:dyDescent="0.2">
      <c r="D14" s="8" t="s">
        <v>41</v>
      </c>
      <c r="E14" s="9">
        <v>173</v>
      </c>
    </row>
    <row r="15" spans="4:5" x14ac:dyDescent="0.2">
      <c r="D15" s="8" t="s">
        <v>23</v>
      </c>
      <c r="E15" s="9">
        <v>108</v>
      </c>
    </row>
    <row r="16" spans="4:5" x14ac:dyDescent="0.2">
      <c r="D16" s="8" t="s">
        <v>27</v>
      </c>
      <c r="E16" s="9">
        <v>26</v>
      </c>
    </row>
    <row r="17" spans="4:5" x14ac:dyDescent="0.2">
      <c r="D17" s="8" t="s">
        <v>42</v>
      </c>
      <c r="E17" s="9">
        <v>0</v>
      </c>
    </row>
    <row r="18" spans="4:5" x14ac:dyDescent="0.2">
      <c r="D18" s="8" t="s">
        <v>34</v>
      </c>
      <c r="E18" s="9">
        <v>136</v>
      </c>
    </row>
    <row r="19" spans="4:5" x14ac:dyDescent="0.2">
      <c r="D19" s="8" t="s">
        <v>25</v>
      </c>
      <c r="E19" s="9">
        <v>37</v>
      </c>
    </row>
    <row r="20" spans="4:5" x14ac:dyDescent="0.2">
      <c r="D20" s="8" t="s">
        <v>52</v>
      </c>
      <c r="E20" s="9">
        <v>119</v>
      </c>
    </row>
    <row r="21" spans="4:5" x14ac:dyDescent="0.2">
      <c r="D21" s="8" t="s">
        <v>38</v>
      </c>
      <c r="E21" s="9">
        <v>4</v>
      </c>
    </row>
    <row r="22" spans="4:5" x14ac:dyDescent="0.2">
      <c r="D22" s="8" t="s">
        <v>39</v>
      </c>
      <c r="E22" s="9">
        <v>184</v>
      </c>
    </row>
    <row r="23" spans="4:5" x14ac:dyDescent="0.2">
      <c r="D23" s="8" t="s">
        <v>45</v>
      </c>
      <c r="E23" s="9">
        <v>81</v>
      </c>
    </row>
    <row r="24" spans="4:5" x14ac:dyDescent="0.2">
      <c r="D24" s="8" t="s">
        <v>47</v>
      </c>
      <c r="E24" s="9">
        <v>111</v>
      </c>
    </row>
    <row r="25" spans="4:5" x14ac:dyDescent="0.2">
      <c r="D25" s="8" t="s">
        <v>46</v>
      </c>
      <c r="E25" s="9">
        <v>0</v>
      </c>
    </row>
    <row r="26" spans="4:5" x14ac:dyDescent="0.2">
      <c r="D26" s="8" t="s">
        <v>35</v>
      </c>
      <c r="E26" s="9">
        <v>150</v>
      </c>
    </row>
    <row r="27" spans="4:5" x14ac:dyDescent="0.2">
      <c r="D27" s="8" t="s">
        <v>43</v>
      </c>
      <c r="E27" s="9">
        <v>0</v>
      </c>
    </row>
    <row r="28" spans="4:5" x14ac:dyDescent="0.2">
      <c r="D28" s="8" t="s">
        <v>37</v>
      </c>
      <c r="E28" s="9">
        <v>8</v>
      </c>
    </row>
    <row r="29" spans="4:5" x14ac:dyDescent="0.2">
      <c r="D29" s="8" t="s">
        <v>50</v>
      </c>
      <c r="E29" s="9">
        <v>70</v>
      </c>
    </row>
    <row r="30" spans="4:5" x14ac:dyDescent="0.2">
      <c r="D30" s="8" t="s">
        <v>21</v>
      </c>
      <c r="E30" s="9">
        <v>276</v>
      </c>
    </row>
    <row r="31" spans="4:5" x14ac:dyDescent="0.2">
      <c r="D31" s="8" t="s">
        <v>33</v>
      </c>
      <c r="E31" s="9">
        <v>0</v>
      </c>
    </row>
    <row r="32" spans="4:5" x14ac:dyDescent="0.2">
      <c r="D32" s="8" t="s">
        <v>49</v>
      </c>
      <c r="E32" s="9">
        <v>0</v>
      </c>
    </row>
    <row r="33" spans="4:5" x14ac:dyDescent="0.2">
      <c r="D33" s="8" t="s">
        <v>32</v>
      </c>
      <c r="E33" s="9">
        <v>27</v>
      </c>
    </row>
    <row r="34" spans="4:5" x14ac:dyDescent="0.2">
      <c r="D34" s="8" t="s">
        <v>44</v>
      </c>
      <c r="E34" s="9">
        <v>169</v>
      </c>
    </row>
    <row r="35" spans="4:5" x14ac:dyDescent="0.2">
      <c r="D35" s="8" t="s">
        <v>10</v>
      </c>
      <c r="E35" s="9">
        <v>0</v>
      </c>
    </row>
    <row r="36" spans="4:5" x14ac:dyDescent="0.2">
      <c r="D36" s="8" t="s">
        <v>96</v>
      </c>
      <c r="E36" s="9">
        <v>1982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A153-4911-714A-8E2D-F441DD715232}">
  <dimension ref="A2:B13"/>
  <sheetViews>
    <sheetView workbookViewId="0">
      <selection activeCell="C2" sqref="C2"/>
    </sheetView>
  </sheetViews>
  <sheetFormatPr baseColWidth="10" defaultRowHeight="16" x14ac:dyDescent="0.2"/>
  <cols>
    <col min="1" max="1" width="13" bestFit="1" customWidth="1"/>
    <col min="2" max="2" width="17.5" bestFit="1" customWidth="1"/>
  </cols>
  <sheetData>
    <row r="2" spans="1:2" x14ac:dyDescent="0.2">
      <c r="A2" s="12"/>
    </row>
    <row r="3" spans="1:2" x14ac:dyDescent="0.2">
      <c r="A3" s="7" t="s">
        <v>95</v>
      </c>
      <c r="B3" t="s">
        <v>97</v>
      </c>
    </row>
    <row r="4" spans="1:2" x14ac:dyDescent="0.2">
      <c r="A4" s="8" t="s">
        <v>36</v>
      </c>
      <c r="B4" s="9">
        <v>1048</v>
      </c>
    </row>
    <row r="5" spans="1:2" x14ac:dyDescent="0.2">
      <c r="A5" s="8" t="s">
        <v>17</v>
      </c>
      <c r="B5" s="9">
        <v>11709</v>
      </c>
    </row>
    <row r="6" spans="1:2" x14ac:dyDescent="0.2">
      <c r="A6" s="8" t="s">
        <v>22</v>
      </c>
      <c r="B6" s="9">
        <v>6755</v>
      </c>
    </row>
    <row r="7" spans="1:2" x14ac:dyDescent="0.2">
      <c r="A7" s="8" t="s">
        <v>19</v>
      </c>
      <c r="B7" s="9">
        <v>20704</v>
      </c>
    </row>
    <row r="8" spans="1:2" x14ac:dyDescent="0.2">
      <c r="A8" s="8" t="s">
        <v>11</v>
      </c>
      <c r="B8" s="9">
        <v>25487</v>
      </c>
    </row>
    <row r="9" spans="1:2" x14ac:dyDescent="0.2">
      <c r="A9" s="8" t="s">
        <v>26</v>
      </c>
      <c r="B9" s="9">
        <v>6347</v>
      </c>
    </row>
    <row r="10" spans="1:2" x14ac:dyDescent="0.2">
      <c r="A10" s="8" t="s">
        <v>15</v>
      </c>
      <c r="B10" s="9">
        <v>7978</v>
      </c>
    </row>
    <row r="11" spans="1:2" x14ac:dyDescent="0.2">
      <c r="A11" s="8" t="s">
        <v>29</v>
      </c>
      <c r="B11" s="9">
        <v>17010</v>
      </c>
    </row>
    <row r="12" spans="1:2" x14ac:dyDescent="0.2">
      <c r="A12" s="8" t="s">
        <v>31</v>
      </c>
      <c r="B12" s="9">
        <v>10480</v>
      </c>
    </row>
    <row r="13" spans="1:2" x14ac:dyDescent="0.2">
      <c r="A13" s="8" t="s">
        <v>96</v>
      </c>
      <c r="B13" s="9">
        <v>107518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Cricket_DATA</vt:lpstr>
      <vt:lpstr>TASKS</vt:lpstr>
      <vt:lpstr>PIVOT TABEL</vt:lpstr>
      <vt:lpstr>6 solution</vt:lpstr>
      <vt:lpstr>SCORE BY ALL PLAYERS</vt:lpstr>
      <vt:lpstr>BATTING AND BOWLING AVERAGE</vt:lpstr>
      <vt:lpstr>WICKETS BY ALL PLAYERS</vt:lpstr>
      <vt:lpstr>TEAM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UPPADA GIRIDHAR KARTHIK</dc:creator>
  <cp:lastModifiedBy>UPPADA GIRIDHAR KARTHIK</cp:lastModifiedBy>
  <dcterms:created xsi:type="dcterms:W3CDTF">2024-09-03T01:34:39Z</dcterms:created>
  <dcterms:modified xsi:type="dcterms:W3CDTF">2024-09-03T04:54:58Z</dcterms:modified>
</cp:coreProperties>
</file>