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idharkarthik/Desktop/"/>
    </mc:Choice>
  </mc:AlternateContent>
  <xr:revisionPtr revIDLastSave="0" documentId="8_{0F630D43-B9C3-274D-AE3B-3FEA868729F0}" xr6:coauthVersionLast="47" xr6:coauthVersionMax="47" xr10:uidLastSave="{00000000-0000-0000-0000-000000000000}"/>
  <bookViews>
    <workbookView xWindow="0" yWindow="0" windowWidth="28800" windowHeight="16620" activeTab="1" xr2:uid="{5C87007A-7853-BC4E-BCD3-C74CFF058975}"/>
  </bookViews>
  <sheets>
    <sheet name="10 SOLUTION" sheetId="6" r:id="rId1"/>
    <sheet name="DATA" sheetId="1" r:id="rId2"/>
    <sheet name="9 SOLUTION" sheetId="5" r:id="rId3"/>
    <sheet name="1SOLUTION" sheetId="3" r:id="rId4"/>
    <sheet name="TASKS" sheetId="2" r:id="rId5"/>
  </sheets>
  <calcPr calcId="18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J41" i="1"/>
  <c r="J6" i="1"/>
  <c r="K19" i="1"/>
  <c r="J19" i="1"/>
  <c r="C32" i="1"/>
  <c r="K6" i="1"/>
  <c r="I6" i="1"/>
</calcChain>
</file>

<file path=xl/sharedStrings.xml><?xml version="1.0" encoding="utf-8"?>
<sst xmlns="http://schemas.openxmlformats.org/spreadsheetml/2006/main" count="464" uniqueCount="151">
  <si>
    <t>Book Title</t>
  </si>
  <si>
    <t>Author</t>
  </si>
  <si>
    <t>Genre</t>
  </si>
  <si>
    <t>Published Year</t>
  </si>
  <si>
    <t>Checked Out Date</t>
  </si>
  <si>
    <t>Return Date</t>
  </si>
  <si>
    <t>Member ID</t>
  </si>
  <si>
    <t>The Great Adventure</t>
  </si>
  <si>
    <t>John Smith</t>
  </si>
  <si>
    <t>Fiction</t>
  </si>
  <si>
    <t>M1001</t>
  </si>
  <si>
    <t>Learning Python</t>
  </si>
  <si>
    <t>Mark Lutz</t>
  </si>
  <si>
    <t>Technology</t>
  </si>
  <si>
    <t>M1002</t>
  </si>
  <si>
    <t>Modern JavaScript</t>
  </si>
  <si>
    <t>Sarah Collins</t>
  </si>
  <si>
    <t>M1003</t>
  </si>
  <si>
    <t>Mysteries of the Night</t>
  </si>
  <si>
    <t>Jane Doe</t>
  </si>
  <si>
    <t>Mystery</t>
  </si>
  <si>
    <t>M1004</t>
  </si>
  <si>
    <t>The History of Art</t>
  </si>
  <si>
    <t>Emily Clark</t>
  </si>
  <si>
    <t>Art</t>
  </si>
  <si>
    <t>M1005</t>
  </si>
  <si>
    <t>The Quantum World</t>
  </si>
  <si>
    <t>Brian Greene</t>
  </si>
  <si>
    <t>Science</t>
  </si>
  <si>
    <t>M1006</t>
  </si>
  <si>
    <t>Adventures in Wonderland</t>
  </si>
  <si>
    <t>Lewis Carroll</t>
  </si>
  <si>
    <t>M1007</t>
  </si>
  <si>
    <t>Mastering Excel</t>
  </si>
  <si>
    <t>John Walkenbach</t>
  </si>
  <si>
    <t>M1008</t>
  </si>
  <si>
    <t>The Silent Storm</t>
  </si>
  <si>
    <t>Michael Adams</t>
  </si>
  <si>
    <t>M1009</t>
  </si>
  <si>
    <t>Secrets of the Ocean</t>
  </si>
  <si>
    <t>Mary Thompson</t>
  </si>
  <si>
    <t>M1010</t>
  </si>
  <si>
    <t>The Art of War</t>
  </si>
  <si>
    <t>Sun Tzu</t>
  </si>
  <si>
    <t>Philosophy</t>
  </si>
  <si>
    <t>M1011</t>
  </si>
  <si>
    <t>The Psychology of Success</t>
  </si>
  <si>
    <t>Carol Dweck</t>
  </si>
  <si>
    <t>Psychology</t>
  </si>
  <si>
    <t>M1012</t>
  </si>
  <si>
    <t>Time Travel Chronicles</t>
  </si>
  <si>
    <t>Robert Brown</t>
  </si>
  <si>
    <t>Science Fiction</t>
  </si>
  <si>
    <t>M1013</t>
  </si>
  <si>
    <t>Great Architecture</t>
  </si>
  <si>
    <t>Daniel Harris</t>
  </si>
  <si>
    <t>Architecture</t>
  </si>
  <si>
    <t>M1014</t>
  </si>
  <si>
    <t>World Geography</t>
  </si>
  <si>
    <t>Linda Jones</t>
  </si>
  <si>
    <t>Geography</t>
  </si>
  <si>
    <t>M1015</t>
  </si>
  <si>
    <t>Financial Freedom</t>
  </si>
  <si>
    <t>Tony Robbins</t>
  </si>
  <si>
    <t>Self-help</t>
  </si>
  <si>
    <t>M1016</t>
  </si>
  <si>
    <t>Leadership Principles</t>
  </si>
  <si>
    <t>Simon Sinek</t>
  </si>
  <si>
    <t>Business</t>
  </si>
  <si>
    <t>M1017</t>
  </si>
  <si>
    <t>The Future of AI</t>
  </si>
  <si>
    <t>Elon Musk</t>
  </si>
  <si>
    <t>M1018</t>
  </si>
  <si>
    <t>The Golden Age</t>
  </si>
  <si>
    <t>Mary Harper</t>
  </si>
  <si>
    <t>History</t>
  </si>
  <si>
    <t>M1019</t>
  </si>
  <si>
    <t>Ancient Civilizations</t>
  </si>
  <si>
    <t>Arthur Evans</t>
  </si>
  <si>
    <t>M1020</t>
  </si>
  <si>
    <t>The Power of Mind</t>
  </si>
  <si>
    <t>James Allen</t>
  </si>
  <si>
    <t>M1021</t>
  </si>
  <si>
    <t>Journey to the Stars</t>
  </si>
  <si>
    <t>Neil Armstrong</t>
  </si>
  <si>
    <t>Astronomy</t>
  </si>
  <si>
    <t>M1022</t>
  </si>
  <si>
    <t>Data Science Essentials</t>
  </si>
  <si>
    <t>Joel Grus</t>
  </si>
  <si>
    <t>M1023</t>
  </si>
  <si>
    <t>The Art of Meditation</t>
  </si>
  <si>
    <t>Thich Nhat Hanh</t>
  </si>
  <si>
    <t>Spirituality</t>
  </si>
  <si>
    <t>M1024</t>
  </si>
  <si>
    <t>Great Battles of History</t>
  </si>
  <si>
    <t>Winston Churchill</t>
  </si>
  <si>
    <t>M1025</t>
  </si>
  <si>
    <t>Think and Grow Rich</t>
  </si>
  <si>
    <t>Napoleon Hill</t>
  </si>
  <si>
    <t>M1026</t>
  </si>
  <si>
    <t>Astronomy for Beginners</t>
  </si>
  <si>
    <t>Carl Sagan</t>
  </si>
  <si>
    <t>M1027</t>
  </si>
  <si>
    <t>Cryptography Explained</t>
  </si>
  <si>
    <t>David Kahn</t>
  </si>
  <si>
    <t>M1028</t>
  </si>
  <si>
    <t>History of Mathematics</t>
  </si>
  <si>
    <t>Euclid</t>
  </si>
  <si>
    <t>Mathematics</t>
  </si>
  <si>
    <t>M1029</t>
  </si>
  <si>
    <t>Mastering Python</t>
  </si>
  <si>
    <t>Guido van Rossum</t>
  </si>
  <si>
    <t>M1030</t>
  </si>
  <si>
    <t>Which books were checked out between 2024-08-10 and 2024-08-20?</t>
  </si>
  <si>
    <t>Use a filter or a date range function to identify books checked out within this period.</t>
  </si>
  <si>
    <t>Which book has the earliest published year, and who is the author?</t>
  </si>
  <si>
    <t>Find the book with the oldest published year and identify the author.</t>
  </si>
  <si>
    <t>How many books belong to the 'Technology' genre?</t>
  </si>
  <si>
    <t>Use filtering or a pivot table to count the number of books in the 'Technology' genre.</t>
  </si>
  <si>
    <t>What is the average published year of books in the 'Fiction' genre?</t>
  </si>
  <si>
    <t>Use filtering and the AVERAGE function to calculate the average published year of fiction books.</t>
  </si>
  <si>
    <t>Which member checked out 'The Art of War,' and when is the return date?</t>
  </si>
  <si>
    <t>Locate the row with "The Art of War" and find the associated member and return date.</t>
  </si>
  <si>
    <t>How many unique genres are there in the data set?</t>
  </si>
  <si>
    <t>Use the UNIQUE function on the "Genre" column to count the number of unique genres.</t>
  </si>
  <si>
    <t>List all the books that have a return date after 2024-09-10.</t>
  </si>
  <si>
    <t>Use a filter or conditional formatting to highlight books with return dates after 2024-09-10.</t>
  </si>
  <si>
    <t>Which book was checked out by Member ID 'M1020', and what genre does it belong to?</t>
  </si>
  <si>
    <t>Filter the data to find the book checked out by Member ID 'M1020'.</t>
  </si>
  <si>
    <t>How many books were published after 2015?</t>
  </si>
  <si>
    <t>Use filtering or a COUNTIF function to count the books published after 2015.</t>
  </si>
  <si>
    <t>Create a pivot table showing the count of books by genre.</t>
  </si>
  <si>
    <t>Use a pivot table to display the number of books in each genre.</t>
  </si>
  <si>
    <t>TASKS</t>
  </si>
  <si>
    <t>UPDATE</t>
  </si>
  <si>
    <t>DONE</t>
  </si>
  <si>
    <t>YEAR</t>
  </si>
  <si>
    <t>BOOK</t>
  </si>
  <si>
    <t>AUTHOR</t>
  </si>
  <si>
    <t>3 SOLUTION</t>
  </si>
  <si>
    <t>Row Labels</t>
  </si>
  <si>
    <t>Grand Total</t>
  </si>
  <si>
    <t>Average of Published Year</t>
  </si>
  <si>
    <t>4 solution</t>
  </si>
  <si>
    <t>done</t>
  </si>
  <si>
    <t>book</t>
  </si>
  <si>
    <t>member id</t>
  </si>
  <si>
    <t>return date</t>
  </si>
  <si>
    <t>5 solution</t>
  </si>
  <si>
    <t>Count of Book Title</t>
  </si>
  <si>
    <t>6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</si>
</sst>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8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PPADA GIRIDHAR KARTHIK" refreshedDate="45541.865305439816" createdVersion="8" refreshedVersion="8" minRefreshableVersion="3" recordCount="30" xr:uid="{1E8C849B-6A69-984C-9351-E0397470AB82}">
  <cacheSource type="worksheet">
    <worksheetSource name="Table1"/>
  </cacheSource>
  <cacheFields count="7">
    <cacheField name="Book Title" numFmtId="0">
      <sharedItems count="30">
        <s v="The Great Adventure"/>
        <s v="Learning Python"/>
        <s v="Modern JavaScript"/>
        <s v="Mysteries of the Night"/>
        <s v="The History of Art"/>
        <s v="The Quantum World"/>
        <s v="Adventures in Wonderland"/>
        <s v="Mastering Excel"/>
        <s v="The Silent Storm"/>
        <s v="Secrets of the Ocean"/>
        <s v="The Art of War"/>
        <s v="The Psychology of Success"/>
        <s v="Time Travel Chronicles"/>
        <s v="Great Architecture"/>
        <s v="World Geography"/>
        <s v="Financial Freedom"/>
        <s v="Leadership Principles"/>
        <s v="The Future of AI"/>
        <s v="The Golden Age"/>
        <s v="Ancient Civilizations"/>
        <s v="The Power of Mind"/>
        <s v="Journey to the Stars"/>
        <s v="Data Science Essentials"/>
        <s v="The Art of Meditation"/>
        <s v="Great Battles of History"/>
        <s v="Think and Grow Rich"/>
        <s v="Astronomy for Beginners"/>
        <s v="Cryptography Explained"/>
        <s v="History of Mathematics"/>
        <s v="Mastering Python"/>
      </sharedItems>
    </cacheField>
    <cacheField name="Author" numFmtId="0">
      <sharedItems count="30">
        <s v="John Smith"/>
        <s v="Mark Lutz"/>
        <s v="Sarah Collins"/>
        <s v="Jane Doe"/>
        <s v="Emily Clark"/>
        <s v="Brian Greene"/>
        <s v="Lewis Carroll"/>
        <s v="John Walkenbach"/>
        <s v="Michael Adams"/>
        <s v="Mary Thompson"/>
        <s v="Sun Tzu"/>
        <s v="Carol Dweck"/>
        <s v="Robert Brown"/>
        <s v="Daniel Harris"/>
        <s v="Linda Jones"/>
        <s v="Tony Robbins"/>
        <s v="Simon Sinek"/>
        <s v="Elon Musk"/>
        <s v="Mary Harper"/>
        <s v="Arthur Evans"/>
        <s v="James Allen"/>
        <s v="Neil Armstrong"/>
        <s v="Joel Grus"/>
        <s v="Thich Nhat Hanh"/>
        <s v="Winston Churchill"/>
        <s v="Napoleon Hill"/>
        <s v="Carl Sagan"/>
        <s v="David Kahn"/>
        <s v="Euclid"/>
        <s v="Guido van Rossum"/>
      </sharedItems>
    </cacheField>
    <cacheField name="Genre" numFmtId="0">
      <sharedItems count="16">
        <s v="Fiction"/>
        <s v="Technology"/>
        <s v="Mystery"/>
        <s v="Art"/>
        <s v="Science"/>
        <s v="Philosophy"/>
        <s v="Psychology"/>
        <s v="Science Fiction"/>
        <s v="Architecture"/>
        <s v="Geography"/>
        <s v="Self-help"/>
        <s v="Business"/>
        <s v="History"/>
        <s v="Astronomy"/>
        <s v="Spirituality"/>
        <s v="Mathematics"/>
      </sharedItems>
    </cacheField>
    <cacheField name="Published Year" numFmtId="0">
      <sharedItems containsSemiMixedTypes="0" containsString="0" containsNumber="1" containsInteger="1" minValue="1937" maxValue="2022" count="23">
        <n v="2005"/>
        <n v="2013"/>
        <n v="2018"/>
        <n v="2016"/>
        <n v="2012"/>
        <n v="2010"/>
        <n v="2001"/>
        <n v="2020"/>
        <n v="2015"/>
        <n v="1987"/>
        <n v="2008"/>
        <n v="2019"/>
        <n v="2003"/>
        <n v="2011"/>
        <n v="2014"/>
        <n v="2021"/>
        <n v="2000"/>
        <n v="2004"/>
        <n v="2017"/>
        <n v="2022"/>
        <n v="1995"/>
        <n v="1937"/>
        <n v="1990"/>
      </sharedItems>
    </cacheField>
    <cacheField name="Checked Out Date" numFmtId="14">
      <sharedItems containsSemiMixedTypes="0" containsNonDate="0" containsDate="1" containsString="0" minDate="2024-08-01T00:00:00" maxDate="2024-09-05T00:00:00"/>
    </cacheField>
    <cacheField name="Return Date" numFmtId="14">
      <sharedItems containsSemiMixedTypes="0" containsNonDate="0" containsDate="1" containsString="0" minDate="2024-08-10T00:00:00" maxDate="2024-09-19T00:00:00"/>
    </cacheField>
    <cacheField name="Membe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d v="2024-08-01T00:00:00"/>
    <d v="2024-08-10T00:00:00"/>
    <s v="M1001"/>
  </r>
  <r>
    <x v="1"/>
    <x v="1"/>
    <x v="1"/>
    <x v="1"/>
    <d v="2024-08-03T00:00:00"/>
    <d v="2024-08-12T00:00:00"/>
    <s v="M1002"/>
  </r>
  <r>
    <x v="2"/>
    <x v="2"/>
    <x v="1"/>
    <x v="2"/>
    <d v="2024-08-02T00:00:00"/>
    <d v="2024-08-15T00:00:00"/>
    <s v="M1003"/>
  </r>
  <r>
    <x v="3"/>
    <x v="3"/>
    <x v="2"/>
    <x v="3"/>
    <d v="2024-08-04T00:00:00"/>
    <d v="2024-08-18T00:00:00"/>
    <s v="M1004"/>
  </r>
  <r>
    <x v="4"/>
    <x v="4"/>
    <x v="3"/>
    <x v="4"/>
    <d v="2024-08-06T00:00:00"/>
    <d v="2024-08-20T00:00:00"/>
    <s v="M1005"/>
  </r>
  <r>
    <x v="5"/>
    <x v="5"/>
    <x v="4"/>
    <x v="5"/>
    <d v="2024-08-08T00:00:00"/>
    <d v="2024-08-17T00:00:00"/>
    <s v="M1006"/>
  </r>
  <r>
    <x v="6"/>
    <x v="6"/>
    <x v="0"/>
    <x v="6"/>
    <d v="2024-08-07T00:00:00"/>
    <d v="2024-08-14T00:00:00"/>
    <s v="M1007"/>
  </r>
  <r>
    <x v="7"/>
    <x v="7"/>
    <x v="1"/>
    <x v="3"/>
    <d v="2024-08-10T00:00:00"/>
    <d v="2024-08-20T00:00:00"/>
    <s v="M1008"/>
  </r>
  <r>
    <x v="8"/>
    <x v="8"/>
    <x v="0"/>
    <x v="7"/>
    <d v="2024-08-11T00:00:00"/>
    <d v="2024-08-21T00:00:00"/>
    <s v="M1009"/>
  </r>
  <r>
    <x v="9"/>
    <x v="9"/>
    <x v="4"/>
    <x v="8"/>
    <d v="2024-08-12T00:00:00"/>
    <d v="2024-08-22T00:00:00"/>
    <s v="M1010"/>
  </r>
  <r>
    <x v="10"/>
    <x v="10"/>
    <x v="5"/>
    <x v="9"/>
    <d v="2024-08-13T00:00:00"/>
    <d v="2024-08-24T00:00:00"/>
    <s v="M1011"/>
  </r>
  <r>
    <x v="11"/>
    <x v="11"/>
    <x v="6"/>
    <x v="10"/>
    <d v="2024-08-14T00:00:00"/>
    <d v="2024-08-25T00:00:00"/>
    <s v="M1012"/>
  </r>
  <r>
    <x v="12"/>
    <x v="12"/>
    <x v="7"/>
    <x v="11"/>
    <d v="2024-08-15T00:00:00"/>
    <d v="2024-08-28T00:00:00"/>
    <s v="M1013"/>
  </r>
  <r>
    <x v="13"/>
    <x v="13"/>
    <x v="8"/>
    <x v="12"/>
    <d v="2024-08-16T00:00:00"/>
    <d v="2024-08-29T00:00:00"/>
    <s v="M1014"/>
  </r>
  <r>
    <x v="14"/>
    <x v="14"/>
    <x v="9"/>
    <x v="13"/>
    <d v="2024-08-18T00:00:00"/>
    <d v="2024-08-30T00:00:00"/>
    <s v="M1015"/>
  </r>
  <r>
    <x v="15"/>
    <x v="15"/>
    <x v="10"/>
    <x v="14"/>
    <d v="2024-08-20T00:00:00"/>
    <d v="2024-08-31T00:00:00"/>
    <s v="M1016"/>
  </r>
  <r>
    <x v="16"/>
    <x v="16"/>
    <x v="11"/>
    <x v="15"/>
    <d v="2024-08-21T00:00:00"/>
    <d v="2024-09-02T00:00:00"/>
    <s v="M1017"/>
  </r>
  <r>
    <x v="17"/>
    <x v="17"/>
    <x v="1"/>
    <x v="11"/>
    <d v="2024-08-22T00:00:00"/>
    <d v="2024-09-03T00:00:00"/>
    <s v="M1018"/>
  </r>
  <r>
    <x v="18"/>
    <x v="18"/>
    <x v="12"/>
    <x v="16"/>
    <d v="2024-08-23T00:00:00"/>
    <d v="2024-09-05T00:00:00"/>
    <s v="M1019"/>
  </r>
  <r>
    <x v="19"/>
    <x v="19"/>
    <x v="12"/>
    <x v="17"/>
    <d v="2024-08-25T00:00:00"/>
    <d v="2024-09-07T00:00:00"/>
    <s v="M1020"/>
  </r>
  <r>
    <x v="20"/>
    <x v="20"/>
    <x v="5"/>
    <x v="18"/>
    <d v="2024-08-26T00:00:00"/>
    <d v="2024-09-08T00:00:00"/>
    <s v="M1021"/>
  </r>
  <r>
    <x v="21"/>
    <x v="21"/>
    <x v="13"/>
    <x v="13"/>
    <d v="2024-08-27T00:00:00"/>
    <d v="2024-09-09T00:00:00"/>
    <s v="M1022"/>
  </r>
  <r>
    <x v="22"/>
    <x v="22"/>
    <x v="1"/>
    <x v="19"/>
    <d v="2024-08-28T00:00:00"/>
    <d v="2024-09-10T00:00:00"/>
    <s v="M1023"/>
  </r>
  <r>
    <x v="23"/>
    <x v="23"/>
    <x v="14"/>
    <x v="0"/>
    <d v="2024-08-29T00:00:00"/>
    <d v="2024-09-11T00:00:00"/>
    <s v="M1024"/>
  </r>
  <r>
    <x v="24"/>
    <x v="24"/>
    <x v="12"/>
    <x v="20"/>
    <d v="2024-08-30T00:00:00"/>
    <d v="2024-09-12T00:00:00"/>
    <s v="M1025"/>
  </r>
  <r>
    <x v="25"/>
    <x v="25"/>
    <x v="10"/>
    <x v="21"/>
    <d v="2024-08-31T00:00:00"/>
    <d v="2024-09-14T00:00:00"/>
    <s v="M1026"/>
  </r>
  <r>
    <x v="26"/>
    <x v="26"/>
    <x v="4"/>
    <x v="8"/>
    <d v="2024-09-01T00:00:00"/>
    <d v="2024-09-15T00:00:00"/>
    <s v="M1027"/>
  </r>
  <r>
    <x v="27"/>
    <x v="27"/>
    <x v="1"/>
    <x v="7"/>
    <d v="2024-09-02T00:00:00"/>
    <d v="2024-09-16T00:00:00"/>
    <s v="M1028"/>
  </r>
  <r>
    <x v="28"/>
    <x v="28"/>
    <x v="15"/>
    <x v="22"/>
    <d v="2024-09-03T00:00:00"/>
    <d v="2024-09-17T00:00:00"/>
    <s v="M1029"/>
  </r>
  <r>
    <x v="29"/>
    <x v="29"/>
    <x v="1"/>
    <x v="15"/>
    <d v="2024-09-04T00:00:00"/>
    <d v="2024-09-18T00:00:00"/>
    <s v="M10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7EFA9-4D07-DE4A-B531-E0471E4EDAD4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7">
    <pivotField dataField="1" showAll="0"/>
    <pivotField showAll="0"/>
    <pivotField axis="axisRow" showAll="0">
      <items count="17">
        <item x="8"/>
        <item x="3"/>
        <item x="13"/>
        <item x="11"/>
        <item x="0"/>
        <item x="9"/>
        <item x="12"/>
        <item x="15"/>
        <item x="2"/>
        <item x="5"/>
        <item x="6"/>
        <item x="4"/>
        <item x="7"/>
        <item x="10"/>
        <item x="14"/>
        <item x="1"/>
        <item t="default"/>
      </items>
    </pivotField>
    <pivotField showAll="0"/>
    <pivotField numFmtId="14" showAll="0"/>
    <pivotField numFmtId="14"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Book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CB4C0-6980-9340-BAEF-8833CE13C703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3:J15" firstHeaderRow="1" firstDataRow="1" firstDataCol="1"/>
  <pivotFields count="7">
    <pivotField showAll="0"/>
    <pivotField showAll="0"/>
    <pivotField axis="axisRow" showAll="0">
      <items count="17">
        <item h="1" x="8"/>
        <item h="1" x="3"/>
        <item h="1" x="13"/>
        <item h="1" x="11"/>
        <item x="0"/>
        <item h="1" x="9"/>
        <item h="1" x="12"/>
        <item h="1" x="15"/>
        <item h="1" x="2"/>
        <item h="1" x="5"/>
        <item h="1" x="6"/>
        <item h="1" x="4"/>
        <item h="1" x="7"/>
        <item h="1" x="10"/>
        <item h="1" x="14"/>
        <item h="1" x="1"/>
        <item t="default"/>
      </items>
    </pivotField>
    <pivotField dataField="1" showAll="0"/>
    <pivotField numFmtId="14" showAll="0"/>
    <pivotField numFmtId="14" showAll="0"/>
    <pivotField showAll="0"/>
  </pivotFields>
  <rowFields count="1">
    <field x="2"/>
  </rowFields>
  <rowItems count="2">
    <i>
      <x v="4"/>
    </i>
    <i t="grand">
      <x/>
    </i>
  </rowItems>
  <colItems count="1">
    <i/>
  </colItems>
  <dataFields count="1">
    <dataField name="Average of Published Year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70FD0-47D5-A947-B784-D9F106272B90}" name="Table1" displayName="Table1" ref="A1:G32" totalsRowCount="1" headerRowDxfId="15">
  <tableColumns count="7">
    <tableColumn id="1" xr3:uid="{9697ED35-6A6E-2044-8F94-48072574B266}" name="Book Title"/>
    <tableColumn id="2" xr3:uid="{B414CEBD-FAE1-BA4C-BA94-B8F3D1A1655D}" name="Author" totalsRowLabel="3 SOLUTION"/>
    <tableColumn id="3" xr3:uid="{09C6B834-CF8A-4F40-9991-F5E8B50526EB}" name="Genre" totalsRowFunction="custom">
      <totalsRowFormula>COUNTIF(Table1[Genre],"=Technology")</totalsRowFormula>
    </tableColumn>
    <tableColumn id="4" xr3:uid="{7705F7F2-E018-6144-8084-A073B1DF4B2E}" name="Published Year"/>
    <tableColumn id="5" xr3:uid="{1B317FC7-B383-0F42-945F-33F2ADD8F164}" name="Checked Out Date" dataDxfId="17" totalsRowDxfId="11"/>
    <tableColumn id="6" xr3:uid="{BA127A34-1A94-414E-BF17-4A5E3AB2BA63}" name="Return Date" dataDxfId="16" totalsRowDxfId="10"/>
    <tableColumn id="7" xr3:uid="{E648EFFD-DC1C-AD45-BEA7-8EADB1A6F4EF}" name="Memb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EA7E7-D94E-7045-A46B-627F3460850E}" name="Table4" displayName="Table4" ref="I5:K6" totalsRowShown="0">
  <autoFilter ref="I5:K6" xr:uid="{5D1EA7E7-D94E-7045-A46B-627F3460850E}"/>
  <tableColumns count="3">
    <tableColumn id="1" xr3:uid="{41ABB8C3-A178-5944-8C2C-27A892E15638}" name="YEAR">
      <calculatedColumnFormula>MIN(Table1[Published Year])</calculatedColumnFormula>
    </tableColumn>
    <tableColumn id="2" xr3:uid="{6E39A2E0-CAE6-DC46-BCBE-38235650BEFA}" name="BOOK">
      <calculatedColumnFormula>VLOOKUP(I9, Table1[[Book Title]:[Published Year]], 4, 0)</calculatedColumnFormula>
    </tableColumn>
    <tableColumn id="3" xr3:uid="{AEC31338-A090-8948-9979-D2C111CEBFD2}" name="AUTHOR">
      <calculatedColumnFormula>VLOOKUP(I9,Table1[[#All],[Book Title]:[Published Year]],2,0)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45F3CE-F5D7-1F48-8F5E-0EE88D927B30}" name="Table5" displayName="Table5" ref="I18:K19" totalsRowShown="0">
  <autoFilter ref="I18:K19" xr:uid="{4545F3CE-F5D7-1F48-8F5E-0EE88D927B30}"/>
  <tableColumns count="3">
    <tableColumn id="1" xr3:uid="{6CA0E92F-5706-7742-BE66-51E5DE315529}" name="book"/>
    <tableColumn id="2" xr3:uid="{1B92086E-823D-0B47-885A-10F15922F107}" name="member id">
      <calculatedColumnFormula>VLOOKUP(I19,Table1[],7,0)</calculatedColumnFormula>
    </tableColumn>
    <tableColumn id="3" xr3:uid="{8B8BDDE0-33B0-B84F-93A3-5E0D0CE2BBED}" name="return date" dataDxfId="9">
      <calculatedColumnFormula>VLOOKUP(DATA!I19,Table1[],6,0)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9E3F66-F74C-4549-B1CB-51E79EABB6AF}" name="Table17" displayName="Table17" ref="A1:G32" totalsRowCount="1" headerRowDxfId="4">
  <autoFilter ref="A1:G31" xr:uid="{439E3F66-F74C-4549-B1CB-51E79EABB6AF}">
    <filterColumn colId="3">
      <filters>
        <filter val="1937"/>
        <filter val="1987"/>
        <filter val="1990"/>
        <filter val="1995"/>
        <filter val="2000"/>
        <filter val="2001"/>
        <filter val="2003"/>
        <filter val="2004"/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tableColumns count="7">
    <tableColumn id="1" xr3:uid="{CABFE15D-5BDF-B248-AE7D-0DA70A3FCA7B}" name="Book Title"/>
    <tableColumn id="2" xr3:uid="{F0718984-B12D-4248-A503-39D4E8F7AE55}" name="Author" totalsRowLabel="3 SOLUTION"/>
    <tableColumn id="3" xr3:uid="{71D52030-807D-B040-AEB1-9127B6D7E1E3}" name="Genre" totalsRowFunction="custom">
      <totalsRowFormula>COUNTIF(Table17[Genre],"=Technology")</totalsRowFormula>
    </tableColumn>
    <tableColumn id="4" xr3:uid="{49DCEEE8-3E70-E04A-906F-7B0C9447B849}" name="Published Year"/>
    <tableColumn id="5" xr3:uid="{A255B566-2DB0-064D-9F35-8044B9C062B6}" name="Checked Out Date" dataDxfId="2" totalsRowDxfId="3"/>
    <tableColumn id="6" xr3:uid="{53365280-91F6-1B43-A5F5-5EE1410D6951}" name="Return Date" dataDxfId="0" totalsRowDxfId="1"/>
    <tableColumn id="7" xr3:uid="{CB30D07B-5631-D04A-BF70-21821D1A35B5}" name="Member 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5498F-A042-644A-BF4F-41E265F6E8D3}" name="Table14" displayName="Table14" ref="A1:G31" totalsRowShown="0" headerRowDxfId="14">
  <autoFilter ref="A1:G31" xr:uid="{70C5498F-A042-644A-BF4F-41E265F6E8D3}">
    <filterColumn colId="4">
      <customFilters and="1">
        <customFilter operator="greaterThan" val="45514"/>
        <customFilter operator="lessThan" val="45524"/>
      </customFilters>
    </filterColumn>
  </autoFilter>
  <tableColumns count="7">
    <tableColumn id="1" xr3:uid="{0AD5289D-8348-F048-89D9-BACB22E871A0}" name="Book Title"/>
    <tableColumn id="2" xr3:uid="{5C0C1814-7F47-C540-AAD4-7F6F77A3F67F}" name="Author"/>
    <tableColumn id="3" xr3:uid="{59E4CFD6-093B-2942-B1B0-75BA919830D2}" name="Genre"/>
    <tableColumn id="4" xr3:uid="{B87BBD8A-F332-4047-826F-1392CBAF71FE}" name="Published Year"/>
    <tableColumn id="5" xr3:uid="{26CB7889-B29B-2D4A-B6C3-7B5A265F1A0C}" name="Checked Out Date" dataDxfId="13"/>
    <tableColumn id="6" xr3:uid="{00CD512B-A97E-3C4D-A039-48DE8745DACA}" name="Return Date" dataDxfId="12"/>
    <tableColumn id="7" xr3:uid="{847D9859-AC0C-0D4B-AFC1-7C6DD474BED6}" name="Member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3F1D7E-CEA4-A64C-9B19-AD935B31C530}" name="Table2" displayName="Table2" ref="D5:E25" totalsRowShown="0">
  <autoFilter ref="D5:E25" xr:uid="{053F1D7E-CEA4-A64C-9B19-AD935B31C530}"/>
  <tableColumns count="2">
    <tableColumn id="1" xr3:uid="{69DD6070-6320-8C46-9014-52F722BBB3BB}" name="TASKS"/>
    <tableColumn id="2" xr3:uid="{6666A132-76B7-2743-BB4F-8E0880FD7FC9}" name="UP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AA7-ED69-0D4D-8D01-AC4676A78519}">
  <dimension ref="A3:B20"/>
  <sheetViews>
    <sheetView workbookViewId="0">
      <selection activeCell="A3" sqref="A3"/>
    </sheetView>
  </sheetViews>
  <sheetFormatPr baseColWidth="10" defaultRowHeight="16" x14ac:dyDescent="0.2"/>
  <cols>
    <col min="1" max="1" width="13.6640625" bestFit="1" customWidth="1"/>
    <col min="2" max="2" width="16.6640625" bestFit="1" customWidth="1"/>
  </cols>
  <sheetData>
    <row r="3" spans="1:2" x14ac:dyDescent="0.2">
      <c r="A3" s="5" t="s">
        <v>140</v>
      </c>
      <c r="B3" t="s">
        <v>149</v>
      </c>
    </row>
    <row r="4" spans="1:2" x14ac:dyDescent="0.2">
      <c r="A4" s="6" t="s">
        <v>56</v>
      </c>
      <c r="B4" s="7">
        <v>1</v>
      </c>
    </row>
    <row r="5" spans="1:2" x14ac:dyDescent="0.2">
      <c r="A5" s="6" t="s">
        <v>24</v>
      </c>
      <c r="B5" s="7">
        <v>1</v>
      </c>
    </row>
    <row r="6" spans="1:2" x14ac:dyDescent="0.2">
      <c r="A6" s="6" t="s">
        <v>85</v>
      </c>
      <c r="B6" s="7">
        <v>1</v>
      </c>
    </row>
    <row r="7" spans="1:2" x14ac:dyDescent="0.2">
      <c r="A7" s="6" t="s">
        <v>68</v>
      </c>
      <c r="B7" s="7">
        <v>1</v>
      </c>
    </row>
    <row r="8" spans="1:2" x14ac:dyDescent="0.2">
      <c r="A8" s="6" t="s">
        <v>9</v>
      </c>
      <c r="B8" s="7">
        <v>3</v>
      </c>
    </row>
    <row r="9" spans="1:2" x14ac:dyDescent="0.2">
      <c r="A9" s="6" t="s">
        <v>60</v>
      </c>
      <c r="B9" s="7">
        <v>1</v>
      </c>
    </row>
    <row r="10" spans="1:2" x14ac:dyDescent="0.2">
      <c r="A10" s="6" t="s">
        <v>75</v>
      </c>
      <c r="B10" s="7">
        <v>3</v>
      </c>
    </row>
    <row r="11" spans="1:2" x14ac:dyDescent="0.2">
      <c r="A11" s="6" t="s">
        <v>108</v>
      </c>
      <c r="B11" s="7">
        <v>1</v>
      </c>
    </row>
    <row r="12" spans="1:2" x14ac:dyDescent="0.2">
      <c r="A12" s="6" t="s">
        <v>20</v>
      </c>
      <c r="B12" s="7">
        <v>1</v>
      </c>
    </row>
    <row r="13" spans="1:2" x14ac:dyDescent="0.2">
      <c r="A13" s="6" t="s">
        <v>44</v>
      </c>
      <c r="B13" s="7">
        <v>2</v>
      </c>
    </row>
    <row r="14" spans="1:2" x14ac:dyDescent="0.2">
      <c r="A14" s="6" t="s">
        <v>48</v>
      </c>
      <c r="B14" s="7">
        <v>1</v>
      </c>
    </row>
    <row r="15" spans="1:2" x14ac:dyDescent="0.2">
      <c r="A15" s="6" t="s">
        <v>28</v>
      </c>
      <c r="B15" s="7">
        <v>3</v>
      </c>
    </row>
    <row r="16" spans="1:2" x14ac:dyDescent="0.2">
      <c r="A16" s="6" t="s">
        <v>52</v>
      </c>
      <c r="B16" s="7">
        <v>1</v>
      </c>
    </row>
    <row r="17" spans="1:2" x14ac:dyDescent="0.2">
      <c r="A17" s="6" t="s">
        <v>64</v>
      </c>
      <c r="B17" s="7">
        <v>2</v>
      </c>
    </row>
    <row r="18" spans="1:2" x14ac:dyDescent="0.2">
      <c r="A18" s="6" t="s">
        <v>92</v>
      </c>
      <c r="B18" s="7">
        <v>1</v>
      </c>
    </row>
    <row r="19" spans="1:2" x14ac:dyDescent="0.2">
      <c r="A19" s="6" t="s">
        <v>13</v>
      </c>
      <c r="B19" s="7">
        <v>7</v>
      </c>
    </row>
    <row r="20" spans="1:2" x14ac:dyDescent="0.2">
      <c r="A20" s="6" t="s">
        <v>141</v>
      </c>
      <c r="B20" s="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FC7-9323-CE46-BA81-61A02CAF75BA}">
  <dimension ref="A1:K41"/>
  <sheetViews>
    <sheetView tabSelected="1" workbookViewId="0">
      <selection sqref="A1:G32"/>
    </sheetView>
  </sheetViews>
  <sheetFormatPr baseColWidth="10" defaultRowHeight="16" x14ac:dyDescent="0.2"/>
  <cols>
    <col min="1" max="1" width="29.33203125" customWidth="1"/>
    <col min="2" max="2" width="21.6640625" customWidth="1"/>
    <col min="3" max="3" width="20.6640625" customWidth="1"/>
    <col min="4" max="4" width="15.6640625" customWidth="1"/>
    <col min="5" max="5" width="18.5" customWidth="1"/>
    <col min="6" max="6" width="21.1640625" customWidth="1"/>
    <col min="7" max="7" width="14.33203125" customWidth="1"/>
    <col min="9" max="9" width="13" bestFit="1" customWidth="1"/>
    <col min="10" max="10" width="46.83203125" customWidth="1"/>
    <col min="11" max="11" width="4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">
      <c r="A2" t="s">
        <v>7</v>
      </c>
      <c r="B2" t="s">
        <v>8</v>
      </c>
      <c r="C2" t="s">
        <v>9</v>
      </c>
      <c r="D2">
        <v>2005</v>
      </c>
      <c r="E2" s="2">
        <v>45505</v>
      </c>
      <c r="F2" s="2">
        <v>45514</v>
      </c>
      <c r="G2" t="s">
        <v>10</v>
      </c>
    </row>
    <row r="3" spans="1:11" x14ac:dyDescent="0.2">
      <c r="A3" t="s">
        <v>11</v>
      </c>
      <c r="B3" t="s">
        <v>12</v>
      </c>
      <c r="C3" t="s">
        <v>13</v>
      </c>
      <c r="D3">
        <v>2013</v>
      </c>
      <c r="E3" s="2">
        <v>45507</v>
      </c>
      <c r="F3" s="2">
        <v>45516</v>
      </c>
      <c r="G3" t="s">
        <v>14</v>
      </c>
    </row>
    <row r="4" spans="1:11" x14ac:dyDescent="0.2">
      <c r="A4" t="s">
        <v>15</v>
      </c>
      <c r="B4" t="s">
        <v>16</v>
      </c>
      <c r="C4" t="s">
        <v>13</v>
      </c>
      <c r="D4">
        <v>2018</v>
      </c>
      <c r="E4" s="2">
        <v>45506</v>
      </c>
      <c r="F4" s="2">
        <v>45519</v>
      </c>
      <c r="G4" t="s">
        <v>17</v>
      </c>
    </row>
    <row r="5" spans="1:11" x14ac:dyDescent="0.2">
      <c r="A5" t="s">
        <v>18</v>
      </c>
      <c r="B5" t="s">
        <v>19</v>
      </c>
      <c r="C5" t="s">
        <v>20</v>
      </c>
      <c r="D5">
        <v>2016</v>
      </c>
      <c r="E5" s="2">
        <v>45508</v>
      </c>
      <c r="F5" s="2">
        <v>45522</v>
      </c>
      <c r="G5" t="s">
        <v>21</v>
      </c>
      <c r="I5" t="s">
        <v>136</v>
      </c>
      <c r="J5" t="s">
        <v>137</v>
      </c>
      <c r="K5" t="s">
        <v>138</v>
      </c>
    </row>
    <row r="6" spans="1:11" x14ac:dyDescent="0.2">
      <c r="A6" t="s">
        <v>22</v>
      </c>
      <c r="B6" t="s">
        <v>23</v>
      </c>
      <c r="C6" t="s">
        <v>24</v>
      </c>
      <c r="D6">
        <v>2012</v>
      </c>
      <c r="E6" s="2">
        <v>45510</v>
      </c>
      <c r="F6" s="2">
        <v>45524</v>
      </c>
      <c r="G6" t="s">
        <v>25</v>
      </c>
      <c r="I6">
        <f>MIN(Table1[Published Year])</f>
        <v>1937</v>
      </c>
      <c r="J6" t="e">
        <f>VLOOKUP(I9, Table1[[Book Title]:[Published Year]], 4, 0)</f>
        <v>#N/A</v>
      </c>
      <c r="K6" t="e">
        <f>VLOOKUP(I9,Table1[[#All],[Book Title]:[Published Year]],2,0)</f>
        <v>#N/A</v>
      </c>
    </row>
    <row r="7" spans="1:11" x14ac:dyDescent="0.2">
      <c r="A7" t="s">
        <v>26</v>
      </c>
      <c r="B7" t="s">
        <v>27</v>
      </c>
      <c r="C7" t="s">
        <v>28</v>
      </c>
      <c r="D7">
        <v>2010</v>
      </c>
      <c r="E7" s="2">
        <v>45512</v>
      </c>
      <c r="F7" s="2">
        <v>45521</v>
      </c>
      <c r="G7" t="s">
        <v>29</v>
      </c>
    </row>
    <row r="8" spans="1:11" x14ac:dyDescent="0.2">
      <c r="A8" t="s">
        <v>30</v>
      </c>
      <c r="B8" t="s">
        <v>31</v>
      </c>
      <c r="C8" t="s">
        <v>9</v>
      </c>
      <c r="D8">
        <v>2001</v>
      </c>
      <c r="E8" s="2">
        <v>45511</v>
      </c>
      <c r="F8" s="2">
        <v>45518</v>
      </c>
      <c r="G8" t="s">
        <v>32</v>
      </c>
    </row>
    <row r="9" spans="1:11" x14ac:dyDescent="0.2">
      <c r="A9" t="s">
        <v>33</v>
      </c>
      <c r="B9" t="s">
        <v>34</v>
      </c>
      <c r="C9" t="s">
        <v>13</v>
      </c>
      <c r="D9">
        <v>2016</v>
      </c>
      <c r="E9" s="2">
        <v>45514</v>
      </c>
      <c r="F9" s="2">
        <v>45524</v>
      </c>
      <c r="G9" t="s">
        <v>35</v>
      </c>
      <c r="I9">
        <v>1937</v>
      </c>
    </row>
    <row r="10" spans="1:11" x14ac:dyDescent="0.2">
      <c r="A10" t="s">
        <v>36</v>
      </c>
      <c r="B10" t="s">
        <v>37</v>
      </c>
      <c r="C10" t="s">
        <v>9</v>
      </c>
      <c r="D10">
        <v>2020</v>
      </c>
      <c r="E10" s="2">
        <v>45515</v>
      </c>
      <c r="F10" s="2">
        <v>45525</v>
      </c>
      <c r="G10" t="s">
        <v>38</v>
      </c>
    </row>
    <row r="11" spans="1:11" x14ac:dyDescent="0.2">
      <c r="A11" t="s">
        <v>39</v>
      </c>
      <c r="B11" t="s">
        <v>40</v>
      </c>
      <c r="C11" t="s">
        <v>28</v>
      </c>
      <c r="D11">
        <v>2015</v>
      </c>
      <c r="E11" s="2">
        <v>45516</v>
      </c>
      <c r="F11" s="2">
        <v>45526</v>
      </c>
      <c r="G11" t="s">
        <v>41</v>
      </c>
    </row>
    <row r="12" spans="1:11" x14ac:dyDescent="0.2">
      <c r="A12" t="s">
        <v>42</v>
      </c>
      <c r="B12" t="s">
        <v>43</v>
      </c>
      <c r="C12" t="s">
        <v>44</v>
      </c>
      <c r="D12">
        <v>1987</v>
      </c>
      <c r="E12" s="2">
        <v>45517</v>
      </c>
      <c r="F12" s="2">
        <v>45528</v>
      </c>
      <c r="G12" t="s">
        <v>45</v>
      </c>
      <c r="I12" t="s">
        <v>143</v>
      </c>
    </row>
    <row r="13" spans="1:11" x14ac:dyDescent="0.2">
      <c r="A13" t="s">
        <v>46</v>
      </c>
      <c r="B13" t="s">
        <v>47</v>
      </c>
      <c r="C13" t="s">
        <v>48</v>
      </c>
      <c r="D13">
        <v>2008</v>
      </c>
      <c r="E13" s="2">
        <v>45518</v>
      </c>
      <c r="F13" s="2">
        <v>45529</v>
      </c>
      <c r="G13" t="s">
        <v>49</v>
      </c>
      <c r="I13" s="5" t="s">
        <v>140</v>
      </c>
      <c r="J13" t="s">
        <v>142</v>
      </c>
    </row>
    <row r="14" spans="1:11" x14ac:dyDescent="0.2">
      <c r="A14" t="s">
        <v>50</v>
      </c>
      <c r="B14" t="s">
        <v>51</v>
      </c>
      <c r="C14" t="s">
        <v>52</v>
      </c>
      <c r="D14">
        <v>2019</v>
      </c>
      <c r="E14" s="2">
        <v>45519</v>
      </c>
      <c r="F14" s="2">
        <v>45532</v>
      </c>
      <c r="G14" t="s">
        <v>53</v>
      </c>
      <c r="I14" s="6" t="s">
        <v>9</v>
      </c>
      <c r="J14" s="7">
        <v>2008.6666666666667</v>
      </c>
    </row>
    <row r="15" spans="1:11" x14ac:dyDescent="0.2">
      <c r="A15" t="s">
        <v>54</v>
      </c>
      <c r="B15" t="s">
        <v>55</v>
      </c>
      <c r="C15" t="s">
        <v>56</v>
      </c>
      <c r="D15">
        <v>2003</v>
      </c>
      <c r="E15" s="2">
        <v>45520</v>
      </c>
      <c r="F15" s="2">
        <v>45533</v>
      </c>
      <c r="G15" t="s">
        <v>57</v>
      </c>
      <c r="I15" s="6" t="s">
        <v>141</v>
      </c>
      <c r="J15" s="7">
        <v>2008.6666666666667</v>
      </c>
    </row>
    <row r="16" spans="1:11" x14ac:dyDescent="0.2">
      <c r="A16" t="s">
        <v>58</v>
      </c>
      <c r="B16" t="s">
        <v>59</v>
      </c>
      <c r="C16" t="s">
        <v>60</v>
      </c>
      <c r="D16">
        <v>2011</v>
      </c>
      <c r="E16" s="2">
        <v>45522</v>
      </c>
      <c r="F16" s="2">
        <v>45534</v>
      </c>
      <c r="G16" t="s">
        <v>61</v>
      </c>
    </row>
    <row r="17" spans="1:11" x14ac:dyDescent="0.2">
      <c r="A17" t="s">
        <v>62</v>
      </c>
      <c r="B17" t="s">
        <v>63</v>
      </c>
      <c r="C17" t="s">
        <v>64</v>
      </c>
      <c r="D17">
        <v>2014</v>
      </c>
      <c r="E17" s="2">
        <v>45524</v>
      </c>
      <c r="F17" s="2">
        <v>45535</v>
      </c>
      <c r="G17" t="s">
        <v>65</v>
      </c>
      <c r="I17" t="s">
        <v>148</v>
      </c>
    </row>
    <row r="18" spans="1:11" x14ac:dyDescent="0.2">
      <c r="A18" t="s">
        <v>66</v>
      </c>
      <c r="B18" t="s">
        <v>67</v>
      </c>
      <c r="C18" t="s">
        <v>68</v>
      </c>
      <c r="D18">
        <v>2021</v>
      </c>
      <c r="E18" s="2">
        <v>45525</v>
      </c>
      <c r="F18" s="2">
        <v>45537</v>
      </c>
      <c r="G18" t="s">
        <v>69</v>
      </c>
      <c r="I18" t="s">
        <v>145</v>
      </c>
      <c r="J18" t="s">
        <v>146</v>
      </c>
      <c r="K18" s="2" t="s">
        <v>147</v>
      </c>
    </row>
    <row r="19" spans="1:11" x14ac:dyDescent="0.2">
      <c r="A19" t="s">
        <v>70</v>
      </c>
      <c r="B19" t="s">
        <v>71</v>
      </c>
      <c r="C19" t="s">
        <v>13</v>
      </c>
      <c r="D19">
        <v>2019</v>
      </c>
      <c r="E19" s="2">
        <v>45526</v>
      </c>
      <c r="F19" s="2">
        <v>45538</v>
      </c>
      <c r="G19" t="s">
        <v>72</v>
      </c>
      <c r="I19" t="s">
        <v>42</v>
      </c>
      <c r="J19" t="str">
        <f>VLOOKUP(I19,Table1[],7,0)</f>
        <v>M1011</v>
      </c>
      <c r="K19" s="2">
        <f>VLOOKUP(DATA!I19,Table1[],6,0)</f>
        <v>45528</v>
      </c>
    </row>
    <row r="20" spans="1:11" x14ac:dyDescent="0.2">
      <c r="A20" t="s">
        <v>73</v>
      </c>
      <c r="B20" t="s">
        <v>74</v>
      </c>
      <c r="C20" t="s">
        <v>75</v>
      </c>
      <c r="D20">
        <v>2000</v>
      </c>
      <c r="E20" s="2">
        <v>45527</v>
      </c>
      <c r="F20" s="2">
        <v>45540</v>
      </c>
      <c r="G20" t="s">
        <v>76</v>
      </c>
    </row>
    <row r="21" spans="1:11" x14ac:dyDescent="0.2">
      <c r="A21" t="s">
        <v>77</v>
      </c>
      <c r="B21" t="s">
        <v>78</v>
      </c>
      <c r="C21" t="s">
        <v>75</v>
      </c>
      <c r="D21">
        <v>2004</v>
      </c>
      <c r="E21" s="2">
        <v>45529</v>
      </c>
      <c r="F21" s="2">
        <v>45542</v>
      </c>
      <c r="G21" t="s">
        <v>79</v>
      </c>
    </row>
    <row r="22" spans="1:11" x14ac:dyDescent="0.2">
      <c r="A22" t="s">
        <v>80</v>
      </c>
      <c r="B22" t="s">
        <v>81</v>
      </c>
      <c r="C22" t="s">
        <v>44</v>
      </c>
      <c r="D22">
        <v>2017</v>
      </c>
      <c r="E22" s="2">
        <v>45530</v>
      </c>
      <c r="F22" s="2">
        <v>45543</v>
      </c>
      <c r="G22" t="s">
        <v>82</v>
      </c>
    </row>
    <row r="23" spans="1:11" x14ac:dyDescent="0.2">
      <c r="A23" t="s">
        <v>83</v>
      </c>
      <c r="B23" t="s">
        <v>84</v>
      </c>
      <c r="C23" t="s">
        <v>85</v>
      </c>
      <c r="D23">
        <v>2011</v>
      </c>
      <c r="E23" s="2">
        <v>45531</v>
      </c>
      <c r="F23" s="2">
        <v>45544</v>
      </c>
      <c r="G23" t="s">
        <v>86</v>
      </c>
      <c r="J23" t="s">
        <v>150</v>
      </c>
    </row>
    <row r="24" spans="1:11" x14ac:dyDescent="0.2">
      <c r="A24" t="s">
        <v>87</v>
      </c>
      <c r="B24" t="s">
        <v>88</v>
      </c>
      <c r="C24" t="s">
        <v>13</v>
      </c>
      <c r="D24">
        <v>2022</v>
      </c>
      <c r="E24" s="2">
        <v>45532</v>
      </c>
      <c r="F24" s="2">
        <v>45545</v>
      </c>
      <c r="G24" t="s">
        <v>89</v>
      </c>
      <c r="J24" s="3" t="s">
        <v>9</v>
      </c>
    </row>
    <row r="25" spans="1:11" x14ac:dyDescent="0.2">
      <c r="A25" t="s">
        <v>90</v>
      </c>
      <c r="B25" t="s">
        <v>91</v>
      </c>
      <c r="C25" t="s">
        <v>92</v>
      </c>
      <c r="D25">
        <v>2005</v>
      </c>
      <c r="E25" s="2">
        <v>45533</v>
      </c>
      <c r="F25" s="2">
        <v>45546</v>
      </c>
      <c r="G25" t="s">
        <v>93</v>
      </c>
      <c r="J25" s="4" t="s">
        <v>13</v>
      </c>
    </row>
    <row r="26" spans="1:11" x14ac:dyDescent="0.2">
      <c r="A26" t="s">
        <v>94</v>
      </c>
      <c r="B26" t="s">
        <v>95</v>
      </c>
      <c r="C26" t="s">
        <v>75</v>
      </c>
      <c r="D26">
        <v>1995</v>
      </c>
      <c r="E26" s="2">
        <v>45534</v>
      </c>
      <c r="F26" s="2">
        <v>45547</v>
      </c>
      <c r="G26" t="s">
        <v>96</v>
      </c>
      <c r="J26" s="4" t="s">
        <v>20</v>
      </c>
    </row>
    <row r="27" spans="1:11" x14ac:dyDescent="0.2">
      <c r="A27" t="s">
        <v>97</v>
      </c>
      <c r="B27" t="s">
        <v>98</v>
      </c>
      <c r="C27" t="s">
        <v>64</v>
      </c>
      <c r="D27">
        <v>1937</v>
      </c>
      <c r="E27" s="2">
        <v>45535</v>
      </c>
      <c r="F27" s="2">
        <v>45549</v>
      </c>
      <c r="G27" t="s">
        <v>99</v>
      </c>
      <c r="J27" s="3" t="s">
        <v>24</v>
      </c>
    </row>
    <row r="28" spans="1:11" x14ac:dyDescent="0.2">
      <c r="A28" t="s">
        <v>100</v>
      </c>
      <c r="B28" t="s">
        <v>101</v>
      </c>
      <c r="C28" t="s">
        <v>28</v>
      </c>
      <c r="D28">
        <v>2015</v>
      </c>
      <c r="E28" s="2">
        <v>45536</v>
      </c>
      <c r="F28" s="2">
        <v>45550</v>
      </c>
      <c r="G28" t="s">
        <v>102</v>
      </c>
      <c r="J28" s="4" t="s">
        <v>28</v>
      </c>
    </row>
    <row r="29" spans="1:11" x14ac:dyDescent="0.2">
      <c r="A29" t="s">
        <v>103</v>
      </c>
      <c r="B29" t="s">
        <v>104</v>
      </c>
      <c r="C29" t="s">
        <v>13</v>
      </c>
      <c r="D29">
        <v>2020</v>
      </c>
      <c r="E29" s="2">
        <v>45537</v>
      </c>
      <c r="F29" s="2">
        <v>45551</v>
      </c>
      <c r="G29" t="s">
        <v>105</v>
      </c>
      <c r="J29" s="3" t="s">
        <v>9</v>
      </c>
    </row>
    <row r="30" spans="1:11" x14ac:dyDescent="0.2">
      <c r="A30" t="s">
        <v>106</v>
      </c>
      <c r="B30" t="s">
        <v>107</v>
      </c>
      <c r="C30" t="s">
        <v>108</v>
      </c>
      <c r="D30">
        <v>1990</v>
      </c>
      <c r="E30" s="2">
        <v>45538</v>
      </c>
      <c r="F30" s="2">
        <v>45552</v>
      </c>
      <c r="G30" t="s">
        <v>109</v>
      </c>
      <c r="J30" s="3" t="s">
        <v>44</v>
      </c>
    </row>
    <row r="31" spans="1:11" x14ac:dyDescent="0.2">
      <c r="A31" t="s">
        <v>110</v>
      </c>
      <c r="B31" t="s">
        <v>111</v>
      </c>
      <c r="C31" t="s">
        <v>13</v>
      </c>
      <c r="D31">
        <v>2021</v>
      </c>
      <c r="E31" s="2">
        <v>45539</v>
      </c>
      <c r="F31" s="2">
        <v>45553</v>
      </c>
      <c r="G31" t="s">
        <v>112</v>
      </c>
      <c r="J31" s="4" t="s">
        <v>48</v>
      </c>
    </row>
    <row r="32" spans="1:11" x14ac:dyDescent="0.2">
      <c r="B32" t="s">
        <v>139</v>
      </c>
      <c r="C32">
        <f>COUNTIF(Table1[Genre],"=Technology")</f>
        <v>7</v>
      </c>
      <c r="E32" s="2"/>
      <c r="F32" s="2"/>
      <c r="J32" s="3" t="s">
        <v>52</v>
      </c>
    </row>
    <row r="33" spans="10:10" x14ac:dyDescent="0.2">
      <c r="J33" s="4" t="s">
        <v>56</v>
      </c>
    </row>
    <row r="34" spans="10:10" x14ac:dyDescent="0.2">
      <c r="J34" s="3" t="s">
        <v>60</v>
      </c>
    </row>
    <row r="35" spans="10:10" x14ac:dyDescent="0.2">
      <c r="J35" s="4" t="s">
        <v>64</v>
      </c>
    </row>
    <row r="36" spans="10:10" x14ac:dyDescent="0.2">
      <c r="J36" s="3" t="s">
        <v>68</v>
      </c>
    </row>
    <row r="37" spans="10:10" x14ac:dyDescent="0.2">
      <c r="J37" s="3" t="s">
        <v>75</v>
      </c>
    </row>
    <row r="38" spans="10:10" x14ac:dyDescent="0.2">
      <c r="J38" s="4" t="s">
        <v>85</v>
      </c>
    </row>
    <row r="39" spans="10:10" x14ac:dyDescent="0.2">
      <c r="J39" s="4" t="s">
        <v>92</v>
      </c>
    </row>
    <row r="40" spans="10:10" x14ac:dyDescent="0.2">
      <c r="J40" s="3" t="s">
        <v>108</v>
      </c>
    </row>
    <row r="41" spans="10:10" x14ac:dyDescent="0.2">
      <c r="J41">
        <f>COUNTA(J24:J40)</f>
        <v>17</v>
      </c>
    </row>
  </sheetData>
  <conditionalFormatting sqref="A2:G31">
    <cfRule type="expression" dxfId="6" priority="1">
      <formula>$F2&gt;$F$24</formula>
    </cfRule>
  </conditionalFormatting>
  <pageMargins left="0.7" right="0.7" top="0.75" bottom="0.75" header="0.3" footer="0.3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97B5-C538-5242-8F92-7DAE8F31D88E}">
  <dimension ref="A1:G32"/>
  <sheetViews>
    <sheetView workbookViewId="0">
      <selection activeCell="G1" sqref="G1:G1048576"/>
    </sheetView>
  </sheetViews>
  <sheetFormatPr baseColWidth="10" defaultRowHeight="16" x14ac:dyDescent="0.2"/>
  <cols>
    <col min="1" max="1" width="49.1640625" customWidth="1"/>
    <col min="2" max="2" width="44.1640625" hidden="1" customWidth="1"/>
    <col min="3" max="3" width="0" hidden="1" customWidth="1"/>
    <col min="4" max="4" width="34.83203125" customWidth="1"/>
    <col min="5" max="6" width="32.5" hidden="1" customWidth="1"/>
    <col min="7" max="7" width="0" hidden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>
        <v>2005</v>
      </c>
      <c r="E2" s="2">
        <v>45505</v>
      </c>
      <c r="F2" s="2">
        <v>45514</v>
      </c>
      <c r="G2" t="s">
        <v>10</v>
      </c>
    </row>
    <row r="3" spans="1:7" hidden="1" x14ac:dyDescent="0.2">
      <c r="A3" t="s">
        <v>11</v>
      </c>
      <c r="B3" t="s">
        <v>12</v>
      </c>
      <c r="C3" t="s">
        <v>13</v>
      </c>
      <c r="D3">
        <v>2013</v>
      </c>
      <c r="E3" s="2">
        <v>45507</v>
      </c>
      <c r="F3" s="2">
        <v>45516</v>
      </c>
      <c r="G3" t="s">
        <v>14</v>
      </c>
    </row>
    <row r="4" spans="1:7" x14ac:dyDescent="0.2">
      <c r="A4" t="s">
        <v>15</v>
      </c>
      <c r="B4" t="s">
        <v>16</v>
      </c>
      <c r="C4" t="s">
        <v>13</v>
      </c>
      <c r="D4">
        <v>2018</v>
      </c>
      <c r="E4" s="2">
        <v>45506</v>
      </c>
      <c r="F4" s="2">
        <v>45519</v>
      </c>
      <c r="G4" t="s">
        <v>17</v>
      </c>
    </row>
    <row r="5" spans="1:7" x14ac:dyDescent="0.2">
      <c r="A5" t="s">
        <v>18</v>
      </c>
      <c r="B5" t="s">
        <v>19</v>
      </c>
      <c r="C5" t="s">
        <v>20</v>
      </c>
      <c r="D5">
        <v>2016</v>
      </c>
      <c r="E5" s="2">
        <v>45508</v>
      </c>
      <c r="F5" s="2">
        <v>45522</v>
      </c>
      <c r="G5" t="s">
        <v>21</v>
      </c>
    </row>
    <row r="6" spans="1:7" hidden="1" x14ac:dyDescent="0.2">
      <c r="A6" t="s">
        <v>22</v>
      </c>
      <c r="B6" t="s">
        <v>23</v>
      </c>
      <c r="C6" t="s">
        <v>24</v>
      </c>
      <c r="D6">
        <v>2012</v>
      </c>
      <c r="E6" s="2">
        <v>45510</v>
      </c>
      <c r="F6" s="2">
        <v>45524</v>
      </c>
      <c r="G6" t="s">
        <v>25</v>
      </c>
    </row>
    <row r="7" spans="1:7" hidden="1" x14ac:dyDescent="0.2">
      <c r="A7" t="s">
        <v>26</v>
      </c>
      <c r="B7" t="s">
        <v>27</v>
      </c>
      <c r="C7" t="s">
        <v>28</v>
      </c>
      <c r="D7">
        <v>2010</v>
      </c>
      <c r="E7" s="2">
        <v>45512</v>
      </c>
      <c r="F7" s="2">
        <v>45521</v>
      </c>
      <c r="G7" t="s">
        <v>29</v>
      </c>
    </row>
    <row r="8" spans="1:7" x14ac:dyDescent="0.2">
      <c r="A8" t="s">
        <v>30</v>
      </c>
      <c r="B8" t="s">
        <v>31</v>
      </c>
      <c r="C8" t="s">
        <v>9</v>
      </c>
      <c r="D8">
        <v>2001</v>
      </c>
      <c r="E8" s="2">
        <v>45511</v>
      </c>
      <c r="F8" s="2">
        <v>45518</v>
      </c>
      <c r="G8" t="s">
        <v>32</v>
      </c>
    </row>
    <row r="9" spans="1:7" x14ac:dyDescent="0.2">
      <c r="A9" t="s">
        <v>33</v>
      </c>
      <c r="B9" t="s">
        <v>34</v>
      </c>
      <c r="C9" t="s">
        <v>13</v>
      </c>
      <c r="D9">
        <v>2016</v>
      </c>
      <c r="E9" s="2">
        <v>45514</v>
      </c>
      <c r="F9" s="2">
        <v>45524</v>
      </c>
      <c r="G9" t="s">
        <v>35</v>
      </c>
    </row>
    <row r="10" spans="1:7" x14ac:dyDescent="0.2">
      <c r="A10" t="s">
        <v>36</v>
      </c>
      <c r="B10" t="s">
        <v>37</v>
      </c>
      <c r="C10" t="s">
        <v>9</v>
      </c>
      <c r="D10">
        <v>2020</v>
      </c>
      <c r="E10" s="2">
        <v>45515</v>
      </c>
      <c r="F10" s="2">
        <v>45525</v>
      </c>
      <c r="G10" t="s">
        <v>38</v>
      </c>
    </row>
    <row r="11" spans="1:7" x14ac:dyDescent="0.2">
      <c r="A11" t="s">
        <v>39</v>
      </c>
      <c r="B11" t="s">
        <v>40</v>
      </c>
      <c r="C11" t="s">
        <v>28</v>
      </c>
      <c r="D11">
        <v>2015</v>
      </c>
      <c r="E11" s="2">
        <v>45516</v>
      </c>
      <c r="F11" s="2">
        <v>45526</v>
      </c>
      <c r="G11" t="s">
        <v>41</v>
      </c>
    </row>
    <row r="12" spans="1:7" x14ac:dyDescent="0.2">
      <c r="A12" t="s">
        <v>42</v>
      </c>
      <c r="B12" t="s">
        <v>43</v>
      </c>
      <c r="C12" t="s">
        <v>44</v>
      </c>
      <c r="D12">
        <v>1987</v>
      </c>
      <c r="E12" s="2">
        <v>45517</v>
      </c>
      <c r="F12" s="2">
        <v>45528</v>
      </c>
      <c r="G12" t="s">
        <v>45</v>
      </c>
    </row>
    <row r="13" spans="1:7" hidden="1" x14ac:dyDescent="0.2">
      <c r="A13" t="s">
        <v>46</v>
      </c>
      <c r="B13" t="s">
        <v>47</v>
      </c>
      <c r="C13" t="s">
        <v>48</v>
      </c>
      <c r="D13">
        <v>2008</v>
      </c>
      <c r="E13" s="2">
        <v>45518</v>
      </c>
      <c r="F13" s="2">
        <v>45529</v>
      </c>
      <c r="G13" t="s">
        <v>49</v>
      </c>
    </row>
    <row r="14" spans="1:7" x14ac:dyDescent="0.2">
      <c r="A14" t="s">
        <v>50</v>
      </c>
      <c r="B14" t="s">
        <v>51</v>
      </c>
      <c r="C14" t="s">
        <v>52</v>
      </c>
      <c r="D14">
        <v>2019</v>
      </c>
      <c r="E14" s="2">
        <v>45519</v>
      </c>
      <c r="F14" s="2">
        <v>45532</v>
      </c>
      <c r="G14" t="s">
        <v>53</v>
      </c>
    </row>
    <row r="15" spans="1:7" x14ac:dyDescent="0.2">
      <c r="A15" t="s">
        <v>54</v>
      </c>
      <c r="B15" t="s">
        <v>55</v>
      </c>
      <c r="C15" t="s">
        <v>56</v>
      </c>
      <c r="D15">
        <v>2003</v>
      </c>
      <c r="E15" s="2">
        <v>45520</v>
      </c>
      <c r="F15" s="2">
        <v>45533</v>
      </c>
      <c r="G15" t="s">
        <v>57</v>
      </c>
    </row>
    <row r="16" spans="1:7" hidden="1" x14ac:dyDescent="0.2">
      <c r="A16" t="s">
        <v>58</v>
      </c>
      <c r="B16" t="s">
        <v>59</v>
      </c>
      <c r="C16" t="s">
        <v>60</v>
      </c>
      <c r="D16">
        <v>2011</v>
      </c>
      <c r="E16" s="2">
        <v>45522</v>
      </c>
      <c r="F16" s="2">
        <v>45534</v>
      </c>
      <c r="G16" t="s">
        <v>61</v>
      </c>
    </row>
    <row r="17" spans="1:7" hidden="1" x14ac:dyDescent="0.2">
      <c r="A17" t="s">
        <v>62</v>
      </c>
      <c r="B17" t="s">
        <v>63</v>
      </c>
      <c r="C17" t="s">
        <v>64</v>
      </c>
      <c r="D17">
        <v>2014</v>
      </c>
      <c r="E17" s="2">
        <v>45524</v>
      </c>
      <c r="F17" s="2">
        <v>45535</v>
      </c>
      <c r="G17" t="s">
        <v>65</v>
      </c>
    </row>
    <row r="18" spans="1:7" x14ac:dyDescent="0.2">
      <c r="A18" t="s">
        <v>66</v>
      </c>
      <c r="B18" t="s">
        <v>67</v>
      </c>
      <c r="C18" t="s">
        <v>68</v>
      </c>
      <c r="D18">
        <v>2021</v>
      </c>
      <c r="E18" s="2">
        <v>45525</v>
      </c>
      <c r="F18" s="2">
        <v>45537</v>
      </c>
      <c r="G18" t="s">
        <v>69</v>
      </c>
    </row>
    <row r="19" spans="1:7" x14ac:dyDescent="0.2">
      <c r="A19" t="s">
        <v>70</v>
      </c>
      <c r="B19" t="s">
        <v>71</v>
      </c>
      <c r="C19" t="s">
        <v>13</v>
      </c>
      <c r="D19">
        <v>2019</v>
      </c>
      <c r="E19" s="2">
        <v>45526</v>
      </c>
      <c r="F19" s="2">
        <v>45538</v>
      </c>
      <c r="G19" t="s">
        <v>72</v>
      </c>
    </row>
    <row r="20" spans="1:7" x14ac:dyDescent="0.2">
      <c r="A20" t="s">
        <v>73</v>
      </c>
      <c r="B20" t="s">
        <v>74</v>
      </c>
      <c r="C20" t="s">
        <v>75</v>
      </c>
      <c r="D20">
        <v>2000</v>
      </c>
      <c r="E20" s="2">
        <v>45527</v>
      </c>
      <c r="F20" s="2">
        <v>45540</v>
      </c>
      <c r="G20" t="s">
        <v>76</v>
      </c>
    </row>
    <row r="21" spans="1:7" x14ac:dyDescent="0.2">
      <c r="A21" t="s">
        <v>77</v>
      </c>
      <c r="B21" t="s">
        <v>78</v>
      </c>
      <c r="C21" t="s">
        <v>75</v>
      </c>
      <c r="D21">
        <v>2004</v>
      </c>
      <c r="E21" s="2">
        <v>45529</v>
      </c>
      <c r="F21" s="2">
        <v>45542</v>
      </c>
      <c r="G21" t="s">
        <v>79</v>
      </c>
    </row>
    <row r="22" spans="1:7" x14ac:dyDescent="0.2">
      <c r="A22" t="s">
        <v>80</v>
      </c>
      <c r="B22" t="s">
        <v>81</v>
      </c>
      <c r="C22" t="s">
        <v>44</v>
      </c>
      <c r="D22">
        <v>2017</v>
      </c>
      <c r="E22" s="2">
        <v>45530</v>
      </c>
      <c r="F22" s="2">
        <v>45543</v>
      </c>
      <c r="G22" t="s">
        <v>82</v>
      </c>
    </row>
    <row r="23" spans="1:7" hidden="1" x14ac:dyDescent="0.2">
      <c r="A23" t="s">
        <v>83</v>
      </c>
      <c r="B23" t="s">
        <v>84</v>
      </c>
      <c r="C23" t="s">
        <v>85</v>
      </c>
      <c r="D23">
        <v>2011</v>
      </c>
      <c r="E23" s="2">
        <v>45531</v>
      </c>
      <c r="F23" s="2">
        <v>45544</v>
      </c>
      <c r="G23" t="s">
        <v>86</v>
      </c>
    </row>
    <row r="24" spans="1:7" x14ac:dyDescent="0.2">
      <c r="A24" t="s">
        <v>87</v>
      </c>
      <c r="B24" t="s">
        <v>88</v>
      </c>
      <c r="C24" t="s">
        <v>13</v>
      </c>
      <c r="D24">
        <v>2022</v>
      </c>
      <c r="E24" s="2">
        <v>45532</v>
      </c>
      <c r="F24" s="2">
        <v>45545</v>
      </c>
      <c r="G24" t="s">
        <v>89</v>
      </c>
    </row>
    <row r="25" spans="1:7" hidden="1" x14ac:dyDescent="0.2">
      <c r="A25" t="s">
        <v>90</v>
      </c>
      <c r="B25" t="s">
        <v>91</v>
      </c>
      <c r="C25" t="s">
        <v>92</v>
      </c>
      <c r="D25">
        <v>2005</v>
      </c>
      <c r="E25" s="2">
        <v>45533</v>
      </c>
      <c r="F25" s="2">
        <v>45546</v>
      </c>
      <c r="G25" t="s">
        <v>93</v>
      </c>
    </row>
    <row r="26" spans="1:7" x14ac:dyDescent="0.2">
      <c r="A26" t="s">
        <v>94</v>
      </c>
      <c r="B26" t="s">
        <v>95</v>
      </c>
      <c r="C26" t="s">
        <v>75</v>
      </c>
      <c r="D26">
        <v>1995</v>
      </c>
      <c r="E26" s="2">
        <v>45534</v>
      </c>
      <c r="F26" s="2">
        <v>45547</v>
      </c>
      <c r="G26" t="s">
        <v>96</v>
      </c>
    </row>
    <row r="27" spans="1:7" x14ac:dyDescent="0.2">
      <c r="A27" t="s">
        <v>97</v>
      </c>
      <c r="B27" t="s">
        <v>98</v>
      </c>
      <c r="C27" t="s">
        <v>64</v>
      </c>
      <c r="D27">
        <v>1937</v>
      </c>
      <c r="E27" s="2">
        <v>45535</v>
      </c>
      <c r="F27" s="2">
        <v>45549</v>
      </c>
      <c r="G27" t="s">
        <v>99</v>
      </c>
    </row>
    <row r="28" spans="1:7" x14ac:dyDescent="0.2">
      <c r="A28" t="s">
        <v>100</v>
      </c>
      <c r="B28" t="s">
        <v>101</v>
      </c>
      <c r="C28" t="s">
        <v>28</v>
      </c>
      <c r="D28">
        <v>2015</v>
      </c>
      <c r="E28" s="2">
        <v>45536</v>
      </c>
      <c r="F28" s="2">
        <v>45550</v>
      </c>
      <c r="G28" t="s">
        <v>102</v>
      </c>
    </row>
    <row r="29" spans="1:7" x14ac:dyDescent="0.2">
      <c r="A29" t="s">
        <v>103</v>
      </c>
      <c r="B29" t="s">
        <v>104</v>
      </c>
      <c r="C29" t="s">
        <v>13</v>
      </c>
      <c r="D29">
        <v>2020</v>
      </c>
      <c r="E29" s="2">
        <v>45537</v>
      </c>
      <c r="F29" s="2">
        <v>45551</v>
      </c>
      <c r="G29" t="s">
        <v>105</v>
      </c>
    </row>
    <row r="30" spans="1:7" x14ac:dyDescent="0.2">
      <c r="A30" t="s">
        <v>106</v>
      </c>
      <c r="B30" t="s">
        <v>107</v>
      </c>
      <c r="C30" t="s">
        <v>108</v>
      </c>
      <c r="D30">
        <v>1990</v>
      </c>
      <c r="E30" s="2">
        <v>45538</v>
      </c>
      <c r="F30" s="2">
        <v>45552</v>
      </c>
      <c r="G30" t="s">
        <v>109</v>
      </c>
    </row>
    <row r="31" spans="1:7" x14ac:dyDescent="0.2">
      <c r="A31" t="s">
        <v>110</v>
      </c>
      <c r="B31" t="s">
        <v>111</v>
      </c>
      <c r="C31" t="s">
        <v>13</v>
      </c>
      <c r="D31">
        <v>2021</v>
      </c>
      <c r="E31" s="2">
        <v>45539</v>
      </c>
      <c r="F31" s="2">
        <v>45553</v>
      </c>
      <c r="G31" t="s">
        <v>112</v>
      </c>
    </row>
    <row r="32" spans="1:7" x14ac:dyDescent="0.2">
      <c r="B32" t="s">
        <v>139</v>
      </c>
      <c r="C32">
        <f>COUNTIF(Table17[Genre],"=Technology")</f>
        <v>7</v>
      </c>
      <c r="E32" s="2"/>
      <c r="F32" s="2"/>
    </row>
  </sheetData>
  <conditionalFormatting sqref="A2:G31">
    <cfRule type="expression" dxfId="5" priority="1">
      <formula>$F2&gt;$F$24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5FDF-7B3C-0943-9BFD-FF1B5C21654F}">
  <dimension ref="A1:G31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t="s">
        <v>7</v>
      </c>
      <c r="B2" t="s">
        <v>8</v>
      </c>
      <c r="C2" t="s">
        <v>9</v>
      </c>
      <c r="D2">
        <v>2005</v>
      </c>
      <c r="E2" s="2">
        <v>45505</v>
      </c>
      <c r="F2" s="2">
        <v>45514</v>
      </c>
      <c r="G2" t="s">
        <v>10</v>
      </c>
    </row>
    <row r="3" spans="1:7" hidden="1" x14ac:dyDescent="0.2">
      <c r="A3" t="s">
        <v>11</v>
      </c>
      <c r="B3" t="s">
        <v>12</v>
      </c>
      <c r="C3" t="s">
        <v>13</v>
      </c>
      <c r="D3">
        <v>2013</v>
      </c>
      <c r="E3" s="2">
        <v>45507</v>
      </c>
      <c r="F3" s="2">
        <v>45516</v>
      </c>
      <c r="G3" t="s">
        <v>14</v>
      </c>
    </row>
    <row r="4" spans="1:7" hidden="1" x14ac:dyDescent="0.2">
      <c r="A4" t="s">
        <v>15</v>
      </c>
      <c r="B4" t="s">
        <v>16</v>
      </c>
      <c r="C4" t="s">
        <v>13</v>
      </c>
      <c r="D4">
        <v>2018</v>
      </c>
      <c r="E4" s="2">
        <v>45506</v>
      </c>
      <c r="F4" s="2">
        <v>45519</v>
      </c>
      <c r="G4" t="s">
        <v>17</v>
      </c>
    </row>
    <row r="5" spans="1:7" hidden="1" x14ac:dyDescent="0.2">
      <c r="A5" t="s">
        <v>18</v>
      </c>
      <c r="B5" t="s">
        <v>19</v>
      </c>
      <c r="C5" t="s">
        <v>20</v>
      </c>
      <c r="D5">
        <v>2016</v>
      </c>
      <c r="E5" s="2">
        <v>45508</v>
      </c>
      <c r="F5" s="2">
        <v>45522</v>
      </c>
      <c r="G5" t="s">
        <v>21</v>
      </c>
    </row>
    <row r="6" spans="1:7" hidden="1" x14ac:dyDescent="0.2">
      <c r="A6" t="s">
        <v>22</v>
      </c>
      <c r="B6" t="s">
        <v>23</v>
      </c>
      <c r="C6" t="s">
        <v>24</v>
      </c>
      <c r="D6">
        <v>2012</v>
      </c>
      <c r="E6" s="2">
        <v>45510</v>
      </c>
      <c r="F6" s="2">
        <v>45524</v>
      </c>
      <c r="G6" t="s">
        <v>25</v>
      </c>
    </row>
    <row r="7" spans="1:7" hidden="1" x14ac:dyDescent="0.2">
      <c r="A7" t="s">
        <v>26</v>
      </c>
      <c r="B7" t="s">
        <v>27</v>
      </c>
      <c r="C7" t="s">
        <v>28</v>
      </c>
      <c r="D7">
        <v>2010</v>
      </c>
      <c r="E7" s="2">
        <v>45512</v>
      </c>
      <c r="F7" s="2">
        <v>45521</v>
      </c>
      <c r="G7" t="s">
        <v>29</v>
      </c>
    </row>
    <row r="8" spans="1:7" hidden="1" x14ac:dyDescent="0.2">
      <c r="A8" t="s">
        <v>30</v>
      </c>
      <c r="B8" t="s">
        <v>31</v>
      </c>
      <c r="C8" t="s">
        <v>9</v>
      </c>
      <c r="D8">
        <v>2001</v>
      </c>
      <c r="E8" s="2">
        <v>45511</v>
      </c>
      <c r="F8" s="2">
        <v>45518</v>
      </c>
      <c r="G8" t="s">
        <v>32</v>
      </c>
    </row>
    <row r="9" spans="1:7" hidden="1" x14ac:dyDescent="0.2">
      <c r="A9" t="s">
        <v>33</v>
      </c>
      <c r="B9" t="s">
        <v>34</v>
      </c>
      <c r="C9" t="s">
        <v>13</v>
      </c>
      <c r="D9">
        <v>2016</v>
      </c>
      <c r="E9" s="2">
        <v>45514</v>
      </c>
      <c r="F9" s="2">
        <v>45524</v>
      </c>
      <c r="G9" t="s">
        <v>35</v>
      </c>
    </row>
    <row r="10" spans="1:7" x14ac:dyDescent="0.2">
      <c r="A10" t="s">
        <v>36</v>
      </c>
      <c r="B10" t="s">
        <v>37</v>
      </c>
      <c r="C10" t="s">
        <v>9</v>
      </c>
      <c r="D10">
        <v>2020</v>
      </c>
      <c r="E10" s="2">
        <v>45515</v>
      </c>
      <c r="F10" s="2">
        <v>45525</v>
      </c>
      <c r="G10" t="s">
        <v>38</v>
      </c>
    </row>
    <row r="11" spans="1:7" x14ac:dyDescent="0.2">
      <c r="A11" t="s">
        <v>39</v>
      </c>
      <c r="B11" t="s">
        <v>40</v>
      </c>
      <c r="C11" t="s">
        <v>28</v>
      </c>
      <c r="D11">
        <v>2015</v>
      </c>
      <c r="E11" s="2">
        <v>45516</v>
      </c>
      <c r="F11" s="2">
        <v>45526</v>
      </c>
      <c r="G11" t="s">
        <v>41</v>
      </c>
    </row>
    <row r="12" spans="1:7" x14ac:dyDescent="0.2">
      <c r="A12" t="s">
        <v>42</v>
      </c>
      <c r="B12" t="s">
        <v>43</v>
      </c>
      <c r="C12" t="s">
        <v>44</v>
      </c>
      <c r="D12">
        <v>1987</v>
      </c>
      <c r="E12" s="2">
        <v>45517</v>
      </c>
      <c r="F12" s="2">
        <v>45528</v>
      </c>
      <c r="G12" t="s">
        <v>45</v>
      </c>
    </row>
    <row r="13" spans="1:7" x14ac:dyDescent="0.2">
      <c r="A13" t="s">
        <v>46</v>
      </c>
      <c r="B13" t="s">
        <v>47</v>
      </c>
      <c r="C13" t="s">
        <v>48</v>
      </c>
      <c r="D13">
        <v>2008</v>
      </c>
      <c r="E13" s="2">
        <v>45518</v>
      </c>
      <c r="F13" s="2">
        <v>45529</v>
      </c>
      <c r="G13" t="s">
        <v>49</v>
      </c>
    </row>
    <row r="14" spans="1:7" x14ac:dyDescent="0.2">
      <c r="A14" t="s">
        <v>50</v>
      </c>
      <c r="B14" t="s">
        <v>51</v>
      </c>
      <c r="C14" t="s">
        <v>52</v>
      </c>
      <c r="D14">
        <v>2019</v>
      </c>
      <c r="E14" s="2">
        <v>45519</v>
      </c>
      <c r="F14" s="2">
        <v>45532</v>
      </c>
      <c r="G14" t="s">
        <v>53</v>
      </c>
    </row>
    <row r="15" spans="1:7" x14ac:dyDescent="0.2">
      <c r="A15" t="s">
        <v>54</v>
      </c>
      <c r="B15" t="s">
        <v>55</v>
      </c>
      <c r="C15" t="s">
        <v>56</v>
      </c>
      <c r="D15">
        <v>2003</v>
      </c>
      <c r="E15" s="2">
        <v>45520</v>
      </c>
      <c r="F15" s="2">
        <v>45533</v>
      </c>
      <c r="G15" t="s">
        <v>57</v>
      </c>
    </row>
    <row r="16" spans="1:7" x14ac:dyDescent="0.2">
      <c r="A16" t="s">
        <v>58</v>
      </c>
      <c r="B16" t="s">
        <v>59</v>
      </c>
      <c r="C16" t="s">
        <v>60</v>
      </c>
      <c r="D16">
        <v>2011</v>
      </c>
      <c r="E16" s="2">
        <v>45522</v>
      </c>
      <c r="F16" s="2">
        <v>45534</v>
      </c>
      <c r="G16" t="s">
        <v>61</v>
      </c>
    </row>
    <row r="17" spans="1:7" hidden="1" x14ac:dyDescent="0.2">
      <c r="A17" t="s">
        <v>62</v>
      </c>
      <c r="B17" t="s">
        <v>63</v>
      </c>
      <c r="C17" t="s">
        <v>64</v>
      </c>
      <c r="D17">
        <v>2014</v>
      </c>
      <c r="E17" s="2">
        <v>45524</v>
      </c>
      <c r="F17" s="2">
        <v>45535</v>
      </c>
      <c r="G17" t="s">
        <v>65</v>
      </c>
    </row>
    <row r="18" spans="1:7" hidden="1" x14ac:dyDescent="0.2">
      <c r="A18" t="s">
        <v>66</v>
      </c>
      <c r="B18" t="s">
        <v>67</v>
      </c>
      <c r="C18" t="s">
        <v>68</v>
      </c>
      <c r="D18">
        <v>2021</v>
      </c>
      <c r="E18" s="2">
        <v>45525</v>
      </c>
      <c r="F18" s="2">
        <v>45537</v>
      </c>
      <c r="G18" t="s">
        <v>69</v>
      </c>
    </row>
    <row r="19" spans="1:7" hidden="1" x14ac:dyDescent="0.2">
      <c r="A19" t="s">
        <v>70</v>
      </c>
      <c r="B19" t="s">
        <v>71</v>
      </c>
      <c r="C19" t="s">
        <v>13</v>
      </c>
      <c r="D19">
        <v>2019</v>
      </c>
      <c r="E19" s="2">
        <v>45526</v>
      </c>
      <c r="F19" s="2">
        <v>45538</v>
      </c>
      <c r="G19" t="s">
        <v>72</v>
      </c>
    </row>
    <row r="20" spans="1:7" hidden="1" x14ac:dyDescent="0.2">
      <c r="A20" t="s">
        <v>73</v>
      </c>
      <c r="B20" t="s">
        <v>74</v>
      </c>
      <c r="C20" t="s">
        <v>75</v>
      </c>
      <c r="D20">
        <v>2000</v>
      </c>
      <c r="E20" s="2">
        <v>45527</v>
      </c>
      <c r="F20" s="2">
        <v>45540</v>
      </c>
      <c r="G20" t="s">
        <v>76</v>
      </c>
    </row>
    <row r="21" spans="1:7" hidden="1" x14ac:dyDescent="0.2">
      <c r="A21" t="s">
        <v>77</v>
      </c>
      <c r="B21" t="s">
        <v>78</v>
      </c>
      <c r="C21" t="s">
        <v>75</v>
      </c>
      <c r="D21">
        <v>2004</v>
      </c>
      <c r="E21" s="2">
        <v>45529</v>
      </c>
      <c r="F21" s="2">
        <v>45542</v>
      </c>
      <c r="G21" t="s">
        <v>79</v>
      </c>
    </row>
    <row r="22" spans="1:7" hidden="1" x14ac:dyDescent="0.2">
      <c r="A22" t="s">
        <v>80</v>
      </c>
      <c r="B22" t="s">
        <v>81</v>
      </c>
      <c r="C22" t="s">
        <v>44</v>
      </c>
      <c r="D22">
        <v>2017</v>
      </c>
      <c r="E22" s="2">
        <v>45530</v>
      </c>
      <c r="F22" s="2">
        <v>45543</v>
      </c>
      <c r="G22" t="s">
        <v>82</v>
      </c>
    </row>
    <row r="23" spans="1:7" hidden="1" x14ac:dyDescent="0.2">
      <c r="A23" t="s">
        <v>83</v>
      </c>
      <c r="B23" t="s">
        <v>84</v>
      </c>
      <c r="C23" t="s">
        <v>85</v>
      </c>
      <c r="D23">
        <v>2011</v>
      </c>
      <c r="E23" s="2">
        <v>45531</v>
      </c>
      <c r="F23" s="2">
        <v>45544</v>
      </c>
      <c r="G23" t="s">
        <v>86</v>
      </c>
    </row>
    <row r="24" spans="1:7" hidden="1" x14ac:dyDescent="0.2">
      <c r="A24" t="s">
        <v>87</v>
      </c>
      <c r="B24" t="s">
        <v>88</v>
      </c>
      <c r="C24" t="s">
        <v>13</v>
      </c>
      <c r="D24">
        <v>2022</v>
      </c>
      <c r="E24" s="2">
        <v>45532</v>
      </c>
      <c r="F24" s="2">
        <v>45545</v>
      </c>
      <c r="G24" t="s">
        <v>89</v>
      </c>
    </row>
    <row r="25" spans="1:7" hidden="1" x14ac:dyDescent="0.2">
      <c r="A25" t="s">
        <v>90</v>
      </c>
      <c r="B25" t="s">
        <v>91</v>
      </c>
      <c r="C25" t="s">
        <v>92</v>
      </c>
      <c r="D25">
        <v>2005</v>
      </c>
      <c r="E25" s="2">
        <v>45533</v>
      </c>
      <c r="F25" s="2">
        <v>45546</v>
      </c>
      <c r="G25" t="s">
        <v>93</v>
      </c>
    </row>
    <row r="26" spans="1:7" hidden="1" x14ac:dyDescent="0.2">
      <c r="A26" t="s">
        <v>94</v>
      </c>
      <c r="B26" t="s">
        <v>95</v>
      </c>
      <c r="C26" t="s">
        <v>75</v>
      </c>
      <c r="D26">
        <v>1995</v>
      </c>
      <c r="E26" s="2">
        <v>45534</v>
      </c>
      <c r="F26" s="2">
        <v>45547</v>
      </c>
      <c r="G26" t="s">
        <v>96</v>
      </c>
    </row>
    <row r="27" spans="1:7" hidden="1" x14ac:dyDescent="0.2">
      <c r="A27" t="s">
        <v>97</v>
      </c>
      <c r="B27" t="s">
        <v>98</v>
      </c>
      <c r="C27" t="s">
        <v>64</v>
      </c>
      <c r="D27">
        <v>1937</v>
      </c>
      <c r="E27" s="2">
        <v>45535</v>
      </c>
      <c r="F27" s="2">
        <v>45549</v>
      </c>
      <c r="G27" t="s">
        <v>99</v>
      </c>
    </row>
    <row r="28" spans="1:7" hidden="1" x14ac:dyDescent="0.2">
      <c r="A28" t="s">
        <v>100</v>
      </c>
      <c r="B28" t="s">
        <v>101</v>
      </c>
      <c r="C28" t="s">
        <v>28</v>
      </c>
      <c r="D28">
        <v>2015</v>
      </c>
      <c r="E28" s="2">
        <v>45536</v>
      </c>
      <c r="F28" s="2">
        <v>45550</v>
      </c>
      <c r="G28" t="s">
        <v>102</v>
      </c>
    </row>
    <row r="29" spans="1:7" hidden="1" x14ac:dyDescent="0.2">
      <c r="A29" t="s">
        <v>103</v>
      </c>
      <c r="B29" t="s">
        <v>104</v>
      </c>
      <c r="C29" t="s">
        <v>13</v>
      </c>
      <c r="D29">
        <v>2020</v>
      </c>
      <c r="E29" s="2">
        <v>45537</v>
      </c>
      <c r="F29" s="2">
        <v>45551</v>
      </c>
      <c r="G29" t="s">
        <v>105</v>
      </c>
    </row>
    <row r="30" spans="1:7" hidden="1" x14ac:dyDescent="0.2">
      <c r="A30" t="s">
        <v>106</v>
      </c>
      <c r="B30" t="s">
        <v>107</v>
      </c>
      <c r="C30" t="s">
        <v>108</v>
      </c>
      <c r="D30">
        <v>1990</v>
      </c>
      <c r="E30" s="2">
        <v>45538</v>
      </c>
      <c r="F30" s="2">
        <v>45552</v>
      </c>
      <c r="G30" t="s">
        <v>109</v>
      </c>
    </row>
    <row r="31" spans="1:7" hidden="1" x14ac:dyDescent="0.2">
      <c r="A31" t="s">
        <v>110</v>
      </c>
      <c r="B31" t="s">
        <v>111</v>
      </c>
      <c r="C31" t="s">
        <v>13</v>
      </c>
      <c r="D31">
        <v>2021</v>
      </c>
      <c r="E31" s="2">
        <v>45539</v>
      </c>
      <c r="F31" s="2">
        <v>45553</v>
      </c>
      <c r="G31" t="s">
        <v>112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FEAA-6E55-8247-B1EB-4F79A7C0C3D7}">
  <dimension ref="C5:E25"/>
  <sheetViews>
    <sheetView zoomScale="120" zoomScaleNormal="120" workbookViewId="0">
      <selection activeCell="E24" sqref="E24"/>
    </sheetView>
  </sheetViews>
  <sheetFormatPr baseColWidth="10" defaultRowHeight="16" x14ac:dyDescent="0.2"/>
  <cols>
    <col min="4" max="4" width="77.6640625" customWidth="1"/>
    <col min="5" max="5" width="11" customWidth="1"/>
  </cols>
  <sheetData>
    <row r="5" spans="3:5" x14ac:dyDescent="0.2">
      <c r="D5" s="1" t="s">
        <v>133</v>
      </c>
      <c r="E5" t="s">
        <v>134</v>
      </c>
    </row>
    <row r="6" spans="3:5" x14ac:dyDescent="0.2">
      <c r="C6">
        <v>1</v>
      </c>
      <c r="D6" s="1" t="s">
        <v>113</v>
      </c>
      <c r="E6" t="s">
        <v>135</v>
      </c>
    </row>
    <row r="7" spans="3:5" x14ac:dyDescent="0.2">
      <c r="D7" t="s">
        <v>114</v>
      </c>
    </row>
    <row r="8" spans="3:5" x14ac:dyDescent="0.2">
      <c r="C8">
        <v>2</v>
      </c>
      <c r="D8" s="1" t="s">
        <v>115</v>
      </c>
      <c r="E8" t="s">
        <v>135</v>
      </c>
    </row>
    <row r="9" spans="3:5" x14ac:dyDescent="0.2">
      <c r="D9" t="s">
        <v>116</v>
      </c>
    </row>
    <row r="10" spans="3:5" x14ac:dyDescent="0.2">
      <c r="C10">
        <v>3</v>
      </c>
      <c r="D10" s="1" t="s">
        <v>117</v>
      </c>
      <c r="E10" t="s">
        <v>135</v>
      </c>
    </row>
    <row r="11" spans="3:5" x14ac:dyDescent="0.2">
      <c r="D11" t="s">
        <v>118</v>
      </c>
    </row>
    <row r="12" spans="3:5" x14ac:dyDescent="0.2">
      <c r="C12">
        <v>4</v>
      </c>
      <c r="D12" s="1" t="s">
        <v>119</v>
      </c>
      <c r="E12" t="s">
        <v>144</v>
      </c>
    </row>
    <row r="13" spans="3:5" x14ac:dyDescent="0.2">
      <c r="D13" t="s">
        <v>120</v>
      </c>
    </row>
    <row r="14" spans="3:5" x14ac:dyDescent="0.2">
      <c r="C14">
        <v>5</v>
      </c>
      <c r="D14" s="1" t="s">
        <v>121</v>
      </c>
      <c r="E14" t="s">
        <v>135</v>
      </c>
    </row>
    <row r="15" spans="3:5" x14ac:dyDescent="0.2">
      <c r="D15" t="s">
        <v>122</v>
      </c>
    </row>
    <row r="16" spans="3:5" x14ac:dyDescent="0.2">
      <c r="C16">
        <v>6</v>
      </c>
      <c r="D16" s="1" t="s">
        <v>123</v>
      </c>
      <c r="E16" t="s">
        <v>135</v>
      </c>
    </row>
    <row r="17" spans="3:5" x14ac:dyDescent="0.2">
      <c r="D17" t="s">
        <v>124</v>
      </c>
    </row>
    <row r="18" spans="3:5" x14ac:dyDescent="0.2">
      <c r="C18">
        <v>7</v>
      </c>
      <c r="D18" s="1" t="s">
        <v>125</v>
      </c>
      <c r="E18" t="s">
        <v>135</v>
      </c>
    </row>
    <row r="19" spans="3:5" x14ac:dyDescent="0.2">
      <c r="D19" t="s">
        <v>126</v>
      </c>
    </row>
    <row r="20" spans="3:5" x14ac:dyDescent="0.2">
      <c r="C20">
        <v>8</v>
      </c>
      <c r="D20" s="1" t="s">
        <v>127</v>
      </c>
      <c r="E20" t="s">
        <v>135</v>
      </c>
    </row>
    <row r="21" spans="3:5" x14ac:dyDescent="0.2">
      <c r="D21" t="s">
        <v>128</v>
      </c>
    </row>
    <row r="22" spans="3:5" x14ac:dyDescent="0.2">
      <c r="C22">
        <v>9</v>
      </c>
      <c r="D22" s="1" t="s">
        <v>129</v>
      </c>
      <c r="E22" t="s">
        <v>135</v>
      </c>
    </row>
    <row r="23" spans="3:5" x14ac:dyDescent="0.2">
      <c r="D23" t="s">
        <v>130</v>
      </c>
    </row>
    <row r="24" spans="3:5" x14ac:dyDescent="0.2">
      <c r="C24">
        <v>10</v>
      </c>
      <c r="D24" s="1" t="s">
        <v>131</v>
      </c>
    </row>
    <row r="25" spans="3:5" x14ac:dyDescent="0.2">
      <c r="D25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SOLUTION</vt:lpstr>
      <vt:lpstr>DATA</vt:lpstr>
      <vt:lpstr>9 SOLUTION</vt:lpstr>
      <vt:lpstr>1SOLUTION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UPPADA GIRIDHAR KARTHIK</dc:creator>
  <cp:lastModifiedBy>UPPADA GIRIDHAR KARTHIK</cp:lastModifiedBy>
  <dcterms:created xsi:type="dcterms:W3CDTF">2024-09-06T14:29:02Z</dcterms:created>
  <dcterms:modified xsi:type="dcterms:W3CDTF">2024-09-06T16:31:36Z</dcterms:modified>
</cp:coreProperties>
</file>