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 activeTab="2"/>
  </bookViews>
  <sheets>
    <sheet name="PIVOT TABEL" sheetId="3" r:id="rId1"/>
    <sheet name="DASHBOARD" sheetId="4" r:id="rId2"/>
    <sheet name="DATA" sheetId="1" r:id="rId3"/>
    <sheet name="TASKS" sheetId="2" r:id="rId4"/>
  </sheets>
  <definedNames>
    <definedName name="Slicer_Department">#N/A</definedName>
    <definedName name="Slicer_Department1">#N/A</definedName>
    <definedName name="Slicer_Region">#N/A</definedName>
  </definedNames>
  <calcPr calcId="144525"/>
  <pivotCaches>
    <pivotCache cacheId="0" r:id="rId5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</x14:slicerCaches>
    </ext>
  </extLst>
</workbook>
</file>

<file path=xl/sharedStrings.xml><?xml version="1.0" encoding="utf-8"?>
<sst xmlns="http://schemas.openxmlformats.org/spreadsheetml/2006/main" count="201" uniqueCount="84">
  <si>
    <t>Department</t>
  </si>
  <si>
    <t>Sum of Salary</t>
  </si>
  <si>
    <t>Average of Salary</t>
  </si>
  <si>
    <t>Sum of Bonus</t>
  </si>
  <si>
    <t>Bonus percentage</t>
  </si>
  <si>
    <t>Finance</t>
  </si>
  <si>
    <t>HR</t>
  </si>
  <si>
    <t>IT</t>
  </si>
  <si>
    <t>Marketing</t>
  </si>
  <si>
    <t>Count of Name</t>
  </si>
  <si>
    <t>Region</t>
  </si>
  <si>
    <t>East</t>
  </si>
  <si>
    <t>North</t>
  </si>
  <si>
    <t>South</t>
  </si>
  <si>
    <t>West</t>
  </si>
  <si>
    <t>Grand Total</t>
  </si>
  <si>
    <t>Employee ID</t>
  </si>
  <si>
    <t>Name</t>
  </si>
  <si>
    <t>Joining Date</t>
  </si>
  <si>
    <t>Salary</t>
  </si>
  <si>
    <t>Performance Rating</t>
  </si>
  <si>
    <t>Bonus</t>
  </si>
  <si>
    <t>Project Hours</t>
  </si>
  <si>
    <t>Manager</t>
  </si>
  <si>
    <t>8 SOLUTIONS</t>
  </si>
  <si>
    <t>John Doe</t>
  </si>
  <si>
    <t>A</t>
  </si>
  <si>
    <t>Smith</t>
  </si>
  <si>
    <t>Jane Smith</t>
  </si>
  <si>
    <t>B</t>
  </si>
  <si>
    <t>Johnson</t>
  </si>
  <si>
    <t>Michael Brown</t>
  </si>
  <si>
    <t>Davis</t>
  </si>
  <si>
    <t>Emily Davis</t>
  </si>
  <si>
    <t>C</t>
  </si>
  <si>
    <t>Wilson</t>
  </si>
  <si>
    <t>David Wilson</t>
  </si>
  <si>
    <t>Sarah Johnson</t>
  </si>
  <si>
    <t>Paul White</t>
  </si>
  <si>
    <t>Lisa Taylor</t>
  </si>
  <si>
    <t>Robert Martin</t>
  </si>
  <si>
    <t>Karen Moore</t>
  </si>
  <si>
    <t>3solutions</t>
  </si>
  <si>
    <t>emp id</t>
  </si>
  <si>
    <t>manager</t>
  </si>
  <si>
    <t>project hrs</t>
  </si>
  <si>
    <t xml:space="preserve">dep </t>
  </si>
  <si>
    <t xml:space="preserve">salary </t>
  </si>
  <si>
    <t>bonus</t>
  </si>
  <si>
    <t>6 SOLUTION</t>
  </si>
  <si>
    <t>tasks</t>
  </si>
  <si>
    <t>Column1</t>
  </si>
  <si>
    <t>1. Pivot Table with Calculated Fields</t>
  </si>
  <si>
    <t>done</t>
  </si>
  <si>
    <r>
      <rPr>
        <b/>
        <sz val="12"/>
        <color theme="1"/>
        <rFont val="Aptos Narrow"/>
        <charset val="134"/>
        <scheme val="minor"/>
      </rPr>
      <t>Question</t>
    </r>
    <r>
      <rPr>
        <sz val="12"/>
        <color theme="1"/>
        <rFont val="Aptos Narrow"/>
        <charset val="134"/>
        <scheme val="minor"/>
      </rPr>
      <t>: Create a pivot table that shows the total salary, average salary, and total bonus by department. Add a calculated field to show the bonus as a percentage of the total salary for each department.</t>
    </r>
  </si>
  <si>
    <r>
      <rPr>
        <b/>
        <sz val="12"/>
        <color theme="1"/>
        <rFont val="Aptos Narrow"/>
        <charset val="134"/>
        <scheme val="minor"/>
      </rPr>
      <t>Objective</t>
    </r>
    <r>
      <rPr>
        <sz val="12"/>
        <color theme="1"/>
        <rFont val="Aptos Narrow"/>
        <charset val="134"/>
        <scheme val="minor"/>
      </rPr>
      <t>: Use pivot tables, calculated fields, and summarization techniques.</t>
    </r>
  </si>
  <si>
    <t>2. Advanced Conditional Formatting</t>
  </si>
  <si>
    <t>DONE</t>
  </si>
  <si>
    <r>
      <rPr>
        <b/>
        <sz val="12"/>
        <color theme="1"/>
        <rFont val="Aptos Narrow"/>
        <charset val="134"/>
        <scheme val="minor"/>
      </rPr>
      <t>Question</t>
    </r>
    <r>
      <rPr>
        <sz val="12"/>
        <color theme="1"/>
        <rFont val="Aptos Narrow"/>
        <charset val="134"/>
        <scheme val="minor"/>
      </rPr>
      <t>: Highlight employees with a performance rating of 'A' and a salary above $90,000 in green. Highlight employees who have worked over 100 project hours in yellow.</t>
    </r>
  </si>
  <si>
    <r>
      <rPr>
        <b/>
        <sz val="12"/>
        <color theme="1"/>
        <rFont val="Aptos Narrow"/>
        <charset val="134"/>
        <scheme val="minor"/>
      </rPr>
      <t>Objective</t>
    </r>
    <r>
      <rPr>
        <sz val="12"/>
        <color theme="1"/>
        <rFont val="Aptos Narrow"/>
        <charset val="134"/>
        <scheme val="minor"/>
      </rPr>
      <t>: Use multiple rules for conditional formatting based on both numerical and text criteria.</t>
    </r>
  </si>
  <si>
    <t>3. Nested IF and AND Functions</t>
  </si>
  <si>
    <r>
      <rPr>
        <b/>
        <sz val="12"/>
        <color theme="1"/>
        <rFont val="Aptos Narrow"/>
        <charset val="134"/>
        <scheme val="minor"/>
      </rPr>
      <t>Question</t>
    </r>
    <r>
      <rPr>
        <sz val="12"/>
        <color theme="1"/>
        <rFont val="Aptos Narrow"/>
        <charset val="134"/>
        <scheme val="minor"/>
      </rPr>
      <t>: Write a formula to determine if an employee qualifies for an extra bonus. Criteria: Salary over $90,000 and Performance Rating 'A' or Project Hours greater than 120.</t>
    </r>
  </si>
  <si>
    <r>
      <rPr>
        <b/>
        <sz val="12"/>
        <color theme="1"/>
        <rFont val="Aptos Narrow"/>
        <charset val="134"/>
        <scheme val="minor"/>
      </rPr>
      <t>Objective</t>
    </r>
    <r>
      <rPr>
        <sz val="12"/>
        <color theme="1"/>
        <rFont val="Aptos Narrow"/>
        <charset val="134"/>
        <scheme val="minor"/>
      </rPr>
      <t xml:space="preserve">: Use nested </t>
    </r>
    <r>
      <rPr>
        <sz val="10"/>
        <color theme="1"/>
        <rFont val="Arial Unicode MS"/>
        <charset val="134"/>
      </rPr>
      <t>IF</t>
    </r>
    <r>
      <rPr>
        <sz val="12"/>
        <color theme="1"/>
        <rFont val="Aptos Narrow"/>
        <charset val="134"/>
        <scheme val="minor"/>
      </rPr>
      <t xml:space="preserve"> functions with </t>
    </r>
    <r>
      <rPr>
        <sz val="10"/>
        <color theme="1"/>
        <rFont val="Arial Unicode MS"/>
        <charset val="134"/>
      </rPr>
      <t>AND</t>
    </r>
    <r>
      <rPr>
        <sz val="12"/>
        <color theme="1"/>
        <rFont val="Aptos Narrow"/>
        <charset val="134"/>
        <scheme val="minor"/>
      </rPr>
      <t>/</t>
    </r>
    <r>
      <rPr>
        <sz val="10"/>
        <color theme="1"/>
        <rFont val="Arial Unicode MS"/>
        <charset val="134"/>
      </rPr>
      <t>OR</t>
    </r>
    <r>
      <rPr>
        <sz val="12"/>
        <color theme="1"/>
        <rFont val="Aptos Narrow"/>
        <charset val="134"/>
        <scheme val="minor"/>
      </rPr>
      <t xml:space="preserve"> logic.</t>
    </r>
  </si>
  <si>
    <t>4. Advanced VLOOKUP and Data Validation</t>
  </si>
  <si>
    <r>
      <rPr>
        <b/>
        <sz val="12"/>
        <color theme="1"/>
        <rFont val="Aptos Narrow"/>
        <charset val="134"/>
        <scheme val="minor"/>
      </rPr>
      <t>Question</t>
    </r>
    <r>
      <rPr>
        <sz val="12"/>
        <color theme="1"/>
        <rFont val="Aptos Narrow"/>
        <charset val="134"/>
        <scheme val="minor"/>
      </rPr>
      <t xml:space="preserve">: Create a data validation dropdown for the 'Department' column. Then, using </t>
    </r>
    <r>
      <rPr>
        <sz val="10"/>
        <color theme="1"/>
        <rFont val="Arial Unicode MS"/>
        <charset val="134"/>
      </rPr>
      <t>VLOOKUP</t>
    </r>
    <r>
      <rPr>
        <sz val="12"/>
        <color theme="1"/>
        <rFont val="Aptos Narrow"/>
        <charset val="134"/>
        <scheme val="minor"/>
      </rPr>
      <t>, return the total project hours and manager name for an employee based on their ID.</t>
    </r>
  </si>
  <si>
    <r>
      <rPr>
        <b/>
        <sz val="12"/>
        <color theme="1"/>
        <rFont val="Aptos Narrow"/>
        <charset val="134"/>
        <scheme val="minor"/>
      </rPr>
      <t>Objective</t>
    </r>
    <r>
      <rPr>
        <sz val="12"/>
        <color theme="1"/>
        <rFont val="Aptos Narrow"/>
        <charset val="134"/>
        <scheme val="minor"/>
      </rPr>
      <t>: Combine data validation and VLOOKUP for advanced data lookup tasks.</t>
    </r>
  </si>
  <si>
    <t>5. INDEX &amp; MATCH for Dynamic Lookup</t>
  </si>
  <si>
    <r>
      <rPr>
        <b/>
        <sz val="12"/>
        <color theme="1"/>
        <rFont val="Aptos Narrow"/>
        <charset val="134"/>
        <scheme val="minor"/>
      </rPr>
      <t>Question</t>
    </r>
    <r>
      <rPr>
        <sz val="12"/>
        <color theme="1"/>
        <rFont val="Aptos Narrow"/>
        <charset val="134"/>
        <scheme val="minor"/>
      </rPr>
      <t xml:space="preserve">: Use </t>
    </r>
    <r>
      <rPr>
        <sz val="10"/>
        <color theme="1"/>
        <rFont val="Arial Unicode MS"/>
        <charset val="134"/>
      </rPr>
      <t>INDEX</t>
    </r>
    <r>
      <rPr>
        <sz val="12"/>
        <color theme="1"/>
        <rFont val="Aptos Narrow"/>
        <charset val="134"/>
        <scheme val="minor"/>
      </rPr>
      <t xml:space="preserve"> and </t>
    </r>
    <r>
      <rPr>
        <sz val="10"/>
        <color theme="1"/>
        <rFont val="Arial Unicode MS"/>
        <charset val="134"/>
      </rPr>
      <t>MATCH</t>
    </r>
    <r>
      <rPr>
        <sz val="12"/>
        <color theme="1"/>
        <rFont val="Aptos Narrow"/>
        <charset val="134"/>
        <scheme val="minor"/>
      </rPr>
      <t xml:space="preserve"> functions to create a dynamic lookup system. Based on an employee's ID, dynamically return the department, salary, and bonus in a separate table.</t>
    </r>
  </si>
  <si>
    <r>
      <rPr>
        <b/>
        <sz val="12"/>
        <color theme="1"/>
        <rFont val="Aptos Narrow"/>
        <charset val="134"/>
        <scheme val="minor"/>
      </rPr>
      <t>Objective</t>
    </r>
    <r>
      <rPr>
        <sz val="12"/>
        <color theme="1"/>
        <rFont val="Aptos Narrow"/>
        <charset val="134"/>
        <scheme val="minor"/>
      </rPr>
      <t>: Practice dynamic lookups using INDEX &amp; MATCH for more flexibility than VLOOKUP.</t>
    </r>
  </si>
  <si>
    <t>6. SUMIFS and AVERAGEIFS</t>
  </si>
  <si>
    <r>
      <rPr>
        <b/>
        <sz val="12"/>
        <color theme="1"/>
        <rFont val="Aptos Narrow"/>
        <charset val="134"/>
        <scheme val="minor"/>
      </rPr>
      <t>Question</t>
    </r>
    <r>
      <rPr>
        <sz val="12"/>
        <color theme="1"/>
        <rFont val="Aptos Narrow"/>
        <charset val="134"/>
        <scheme val="minor"/>
      </rPr>
      <t xml:space="preserve">: Use </t>
    </r>
    <r>
      <rPr>
        <sz val="10"/>
        <color theme="1"/>
        <rFont val="Arial Unicode MS"/>
        <charset val="134"/>
      </rPr>
      <t>SUMIFS</t>
    </r>
    <r>
      <rPr>
        <sz val="12"/>
        <color theme="1"/>
        <rFont val="Aptos Narrow"/>
        <charset val="134"/>
        <scheme val="minor"/>
      </rPr>
      <t xml:space="preserve"> to calculate the total salary of employees in the Finance department who have a performance rating of 'A.' Use </t>
    </r>
    <r>
      <rPr>
        <sz val="10"/>
        <color theme="1"/>
        <rFont val="Arial Unicode MS"/>
        <charset val="134"/>
      </rPr>
      <t>AVERAGEIFS</t>
    </r>
    <r>
      <rPr>
        <sz val="12"/>
        <color theme="1"/>
        <rFont val="Aptos Narrow"/>
        <charset val="134"/>
        <scheme val="minor"/>
      </rPr>
      <t xml:space="preserve"> to calculate the average bonus of employees in the IT department with project hours above 100.</t>
    </r>
  </si>
  <si>
    <r>
      <rPr>
        <b/>
        <sz val="12"/>
        <color theme="1"/>
        <rFont val="Aptos Narrow"/>
        <charset val="134"/>
        <scheme val="minor"/>
      </rPr>
      <t>Objective</t>
    </r>
    <r>
      <rPr>
        <sz val="12"/>
        <color theme="1"/>
        <rFont val="Aptos Narrow"/>
        <charset val="134"/>
        <scheme val="minor"/>
      </rPr>
      <t>: Learn how to use multiple conditions in SUMIFS and AVERAGEIFS functions.</t>
    </r>
  </si>
  <si>
    <t>7. Dynamic Chart with Data Validation</t>
  </si>
  <si>
    <r>
      <rPr>
        <b/>
        <sz val="12"/>
        <color theme="1"/>
        <rFont val="Aptos Narrow"/>
        <charset val="134"/>
        <scheme val="minor"/>
      </rPr>
      <t>Question</t>
    </r>
    <r>
      <rPr>
        <sz val="12"/>
        <color theme="1"/>
        <rFont val="Aptos Narrow"/>
        <charset val="134"/>
        <scheme val="minor"/>
      </rPr>
      <t>: Create a dynamic chart that allows the user to select a department from a dropdown menu (using data validation). The chart should automatically update to show the total salary, average salary, and total bonus for the selected department.</t>
    </r>
  </si>
  <si>
    <r>
      <rPr>
        <b/>
        <sz val="12"/>
        <color theme="1"/>
        <rFont val="Aptos Narrow"/>
        <charset val="134"/>
        <scheme val="minor"/>
      </rPr>
      <t>Objective</t>
    </r>
    <r>
      <rPr>
        <sz val="12"/>
        <color theme="1"/>
        <rFont val="Aptos Narrow"/>
        <charset val="134"/>
        <scheme val="minor"/>
      </rPr>
      <t>: Combine data validation and charts to create an interactive visual representation.</t>
    </r>
  </si>
  <si>
    <t>8. Date Functions for Tenure Calculation</t>
  </si>
  <si>
    <r>
      <rPr>
        <b/>
        <sz val="12"/>
        <color theme="1"/>
        <rFont val="Aptos Narrow"/>
        <charset val="134"/>
        <scheme val="minor"/>
      </rPr>
      <t>Question</t>
    </r>
    <r>
      <rPr>
        <sz val="12"/>
        <color theme="1"/>
        <rFont val="Aptos Narrow"/>
        <charset val="134"/>
        <scheme val="minor"/>
      </rPr>
      <t xml:space="preserve">: Calculate the tenure of each employee in years and months based on the joining date. Use the </t>
    </r>
    <r>
      <rPr>
        <sz val="10"/>
        <color theme="1"/>
        <rFont val="Arial Unicode MS"/>
        <charset val="134"/>
      </rPr>
      <t>DATEDIF</t>
    </r>
    <r>
      <rPr>
        <sz val="12"/>
        <color theme="1"/>
        <rFont val="Aptos Narrow"/>
        <charset val="134"/>
        <scheme val="minor"/>
      </rPr>
      <t xml:space="preserve"> function to get precise results, and format the output as “X years, Y months.”</t>
    </r>
  </si>
  <si>
    <r>
      <rPr>
        <b/>
        <sz val="12"/>
        <color theme="1"/>
        <rFont val="Aptos Narrow"/>
        <charset val="134"/>
        <scheme val="minor"/>
      </rPr>
      <t>Objective</t>
    </r>
    <r>
      <rPr>
        <sz val="12"/>
        <color theme="1"/>
        <rFont val="Aptos Narrow"/>
        <charset val="134"/>
        <scheme val="minor"/>
      </rPr>
      <t xml:space="preserve">: Use date functions like </t>
    </r>
    <r>
      <rPr>
        <sz val="10"/>
        <color theme="1"/>
        <rFont val="Arial Unicode MS"/>
        <charset val="134"/>
      </rPr>
      <t>DATEDIF</t>
    </r>
    <r>
      <rPr>
        <sz val="12"/>
        <color theme="1"/>
        <rFont val="Aptos Narrow"/>
        <charset val="134"/>
        <scheme val="minor"/>
      </rPr>
      <t xml:space="preserve"> for tenure calculations.</t>
    </r>
  </si>
  <si>
    <t>9. Using Power Query for Data Transformation</t>
  </si>
  <si>
    <r>
      <rPr>
        <b/>
        <sz val="12"/>
        <color theme="1"/>
        <rFont val="Aptos Narrow"/>
        <charset val="134"/>
        <scheme val="minor"/>
      </rPr>
      <t>Question</t>
    </r>
    <r>
      <rPr>
        <sz val="12"/>
        <color theme="1"/>
        <rFont val="Aptos Narrow"/>
        <charset val="134"/>
        <scheme val="minor"/>
      </rPr>
      <t>: Use Power Query to transform the data. Remove duplicates, filter out employees with a performance rating below 'B,' and calculate the total salary per region in a new column.</t>
    </r>
  </si>
  <si>
    <r>
      <rPr>
        <b/>
        <sz val="12"/>
        <color theme="1"/>
        <rFont val="Aptos Narrow"/>
        <charset val="134"/>
        <scheme val="minor"/>
      </rPr>
      <t>Objective</t>
    </r>
    <r>
      <rPr>
        <sz val="12"/>
        <color theme="1"/>
        <rFont val="Aptos Narrow"/>
        <charset val="134"/>
        <scheme val="minor"/>
      </rPr>
      <t>: Learn how to use Power Query for data cleaning and transformation.</t>
    </r>
  </si>
  <si>
    <t>10. Creating a Dashboard</t>
  </si>
  <si>
    <r>
      <rPr>
        <b/>
        <sz val="12"/>
        <color theme="1"/>
        <rFont val="Aptos Narrow"/>
        <charset val="134"/>
        <scheme val="minor"/>
      </rPr>
      <t>Question</t>
    </r>
    <r>
      <rPr>
        <sz val="12"/>
        <color theme="1"/>
        <rFont val="Aptos Narrow"/>
        <charset val="134"/>
        <scheme val="minor"/>
      </rPr>
      <t>: Create a summary dashboard that displays key metrics: total salary, average salary, total bonus, and the number of employees per department. Include slicers to filter by department and region. Add a chart that visualizes the department performance based on average salary.</t>
    </r>
  </si>
  <si>
    <r>
      <rPr>
        <b/>
        <sz val="12"/>
        <color theme="1"/>
        <rFont val="Aptos Narrow"/>
        <charset val="134"/>
        <scheme val="minor"/>
      </rPr>
      <t>Objective</t>
    </r>
    <r>
      <rPr>
        <sz val="12"/>
        <color theme="1"/>
        <rFont val="Aptos Narrow"/>
        <charset val="134"/>
        <scheme val="minor"/>
      </rPr>
      <t>: Build a comprehensive Excel dashboard using slicers, pivot tables, charts, and calculated fields.</t>
    </r>
  </si>
</sst>
</file>

<file path=xl/styles.xml><?xml version="1.0" encoding="utf-8"?>
<styleSheet xmlns="http://schemas.openxmlformats.org/spreadsheetml/2006/main">
  <numFmts count="5">
    <numFmt numFmtId="176" formatCode="0.00_ 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2"/>
      <color theme="1"/>
      <name val="Aptos Narrow"/>
      <charset val="134"/>
      <scheme val="minor"/>
    </font>
    <font>
      <b/>
      <sz val="13.5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2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1"/>
      <color rgb="FFFFFFFF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0"/>
      <color theme="1"/>
      <name val="Arial Unicode M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58" fontId="0" fillId="0" borderId="0" xfId="0" applyNumberFormat="1"/>
    <xf numFmtId="0" fontId="0" fillId="0" borderId="1" xfId="0" applyFont="1" applyFill="1" applyBorder="1"/>
    <xf numFmtId="0" fontId="3" fillId="2" borderId="0" xfId="0" applyFont="1" applyFill="1"/>
    <xf numFmtId="3" fontId="0" fillId="0" borderId="0" xfId="0" applyNumberFormat="1"/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176" fontId="0" fillId="0" borderId="0" xfId="0" applyNumberFormat="1"/>
    <xf numFmtId="1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2">
    <dxf>
      <numFmt numFmtId="177" formatCode="0.0000_ "/>
    </dxf>
    <dxf>
      <numFmt numFmtId="178" formatCode="0.000_ "/>
    </dxf>
    <dxf>
      <numFmt numFmtId="176" formatCode="0.00_ "/>
    </dxf>
    <dxf>
      <numFmt numFmtId="10" formatCode="0.00%"/>
    </dxf>
    <dxf>
      <numFmt numFmtId="0" formatCode="General"/>
    </dxf>
    <dxf>
      <numFmt numFmtId="58" formatCode="dd/mm/yyyy"/>
    </dxf>
    <dxf>
      <numFmt numFmtId="3" formatCode="#,##0"/>
    </dxf>
    <dxf>
      <numFmt numFmtId="3" formatCode="#,##0"/>
    </dxf>
    <dxf>
      <font>
        <color theme="1"/>
      </font>
      <fill>
        <patternFill patternType="none"/>
      </fill>
      <border>
        <top style="thin">
          <color theme="4" tint="0.399975585192419"/>
        </top>
        <bottom style="thin">
          <color theme="4" tint="0.399975585192419"/>
        </bottom>
      </border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ont>
        <name val="Aptos Narrow"/>
        <scheme val="none"/>
        <family val="2"/>
        <b val="1"/>
        <i val="0"/>
        <strike val="0"/>
        <u val="none"/>
        <sz val="12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[employee_task8.xlsx]PIVOT TABEL!PivotTable1</c:name>
    <c:fmtId val="0"/>
  </c:pivotSource>
  <c:chart>
    <c:autoTitleDeleted val="0"/>
    <c:plotArea>
      <c:layout/>
      <c:pieChart>
        <c:varyColors val="1"/>
        <c:ser>
          <c:idx val="0"/>
          <c:order val="0"/>
          <c:tx>
            <c:strRef>
              <c:f>'PIVOT TABEL'!$B$3</c:f>
              <c:strCache>
                <c:ptCount val="1"/>
                <c:pt idx="0">
                  <c:v>Sum of Salary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'PIVOT TABEL'!$A$4:$A$7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</c:strCache>
            </c:strRef>
          </c:cat>
          <c:val>
            <c:numRef>
              <c:f>'PIVOT TABEL'!$B$4:$B$7</c:f>
              <c:numCache>
                <c:formatCode>General</c:formatCode>
                <c:ptCount val="4"/>
                <c:pt idx="0">
                  <c:v>345000</c:v>
                </c:pt>
                <c:pt idx="1">
                  <c:v>173000</c:v>
                </c:pt>
                <c:pt idx="2">
                  <c:v>287000</c:v>
                </c:pt>
                <c:pt idx="3">
                  <c:v>156000</c:v>
                </c:pt>
              </c:numCache>
            </c:numRef>
          </c:val>
        </c:ser>
        <c:ser>
          <c:idx val="1"/>
          <c:order val="1"/>
          <c:tx>
            <c:strRef>
              <c:f>'PIVOT TABEL'!$C$3</c:f>
              <c:strCache>
                <c:ptCount val="1"/>
                <c:pt idx="0">
                  <c:v>Average of Salary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'PIVOT TABEL'!$A$4:$A$7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</c:strCache>
            </c:strRef>
          </c:cat>
          <c:val>
            <c:numRef>
              <c:f>'PIVOT TABEL'!$C$4:$C$7</c:f>
              <c:numCache>
                <c:formatCode>General</c:formatCode>
                <c:ptCount val="4"/>
                <c:pt idx="0">
                  <c:v>115000</c:v>
                </c:pt>
                <c:pt idx="1">
                  <c:v>86500</c:v>
                </c:pt>
                <c:pt idx="2">
                  <c:v>95666.6666666667</c:v>
                </c:pt>
                <c:pt idx="3">
                  <c:v>78000</c:v>
                </c:pt>
              </c:numCache>
            </c:numRef>
          </c:val>
        </c:ser>
        <c:ser>
          <c:idx val="2"/>
          <c:order val="2"/>
          <c:tx>
            <c:strRef>
              <c:f>'PIVOT TABEL'!$D$3</c:f>
              <c:strCache>
                <c:ptCount val="1"/>
                <c:pt idx="0">
                  <c:v>Sum of Bonus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'PIVOT TABEL'!$A$4:$A$7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</c:strCache>
            </c:strRef>
          </c:cat>
          <c:val>
            <c:numRef>
              <c:f>'PIVOT TABEL'!$D$4:$D$7</c:f>
              <c:numCache>
                <c:formatCode>General</c:formatCode>
                <c:ptCount val="4"/>
                <c:pt idx="0">
                  <c:v>22500</c:v>
                </c:pt>
                <c:pt idx="1">
                  <c:v>6500</c:v>
                </c:pt>
                <c:pt idx="2">
                  <c:v>15500</c:v>
                </c:pt>
                <c:pt idx="3">
                  <c:v>5500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[employee_task8.xlsx]DASHBOARD!PivotTable1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DASHBOARD!$B$3</c:f>
              <c:strCache>
                <c:ptCount val="1"/>
                <c:pt idx="0">
                  <c:v>Sum of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DASHBOARD!$A$4:$A$8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</c:strCache>
            </c:strRef>
          </c:cat>
          <c:val>
            <c:numRef>
              <c:f>DASHBOARD!$B$4:$B$8</c:f>
              <c:numCache>
                <c:formatCode>General</c:formatCode>
                <c:ptCount val="4"/>
                <c:pt idx="0">
                  <c:v>345000</c:v>
                </c:pt>
                <c:pt idx="1">
                  <c:v>173000</c:v>
                </c:pt>
                <c:pt idx="2">
                  <c:v>287000</c:v>
                </c:pt>
                <c:pt idx="3">
                  <c:v>156000</c:v>
                </c:pt>
              </c:numCache>
            </c:numRef>
          </c:val>
        </c:ser>
        <c:ser>
          <c:idx val="1"/>
          <c:order val="1"/>
          <c:tx>
            <c:strRef>
              <c:f>DASHBOARD!$C$3</c:f>
              <c:strCache>
                <c:ptCount val="1"/>
                <c:pt idx="0">
                  <c:v>Average of 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DASHBOARD!$A$4:$A$8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</c:strCache>
            </c:strRef>
          </c:cat>
          <c:val>
            <c:numRef>
              <c:f>DASHBOARD!$C$4:$C$8</c:f>
              <c:numCache>
                <c:formatCode>General</c:formatCode>
                <c:ptCount val="4"/>
                <c:pt idx="0">
                  <c:v>115000</c:v>
                </c:pt>
                <c:pt idx="1">
                  <c:v>86500</c:v>
                </c:pt>
                <c:pt idx="2">
                  <c:v>95666.6666666667</c:v>
                </c:pt>
                <c:pt idx="3">
                  <c:v>78000</c:v>
                </c:pt>
              </c:numCache>
            </c:numRef>
          </c:val>
        </c:ser>
        <c:ser>
          <c:idx val="3"/>
          <c:order val="3"/>
          <c:tx>
            <c:strRef>
              <c:f>DASHBOARD!$E$3</c:f>
              <c:strCache>
                <c:ptCount val="1"/>
                <c:pt idx="0">
                  <c:v>Sum of Bonus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DASHBOARD!$A$4:$A$8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</c:strCache>
            </c:strRef>
          </c:cat>
          <c:val>
            <c:numRef>
              <c:f>DASHBOARD!$E$4:$E$8</c:f>
              <c:numCache>
                <c:formatCode>General</c:formatCode>
                <c:ptCount val="4"/>
                <c:pt idx="0">
                  <c:v>22500</c:v>
                </c:pt>
                <c:pt idx="1">
                  <c:v>6500</c:v>
                </c:pt>
                <c:pt idx="2">
                  <c:v>15500</c:v>
                </c:pt>
                <c:pt idx="3">
                  <c:v>5500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0"/>
        <c:axId val="698576271"/>
        <c:axId val="796131616"/>
      </c:barChart>
      <c:lineChart>
        <c:grouping val="standard"/>
        <c:varyColors val="0"/>
        <c:ser>
          <c:idx val="2"/>
          <c:order val="2"/>
          <c:tx>
            <c:strRef>
              <c:f>DASHBOARD!$D$3</c:f>
              <c:strCache>
                <c:ptCount val="1"/>
                <c:pt idx="0">
                  <c:v>Count of Name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DASHBOARD!$A$4:$A$8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</c:strCache>
            </c:strRef>
          </c:cat>
          <c:val>
            <c:numRef>
              <c:f>DASHBOARD!$D$4:$D$8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30245819"/>
        <c:axId val="25127137"/>
      </c:lineChart>
      <c:catAx>
        <c:axId val="698576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6131616"/>
        <c:crosses val="autoZero"/>
        <c:auto val="1"/>
        <c:lblAlgn val="ctr"/>
        <c:lblOffset val="100"/>
        <c:noMultiLvlLbl val="0"/>
      </c:catAx>
      <c:valAx>
        <c:axId val="79613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8576271"/>
        <c:crosses val="autoZero"/>
        <c:crossBetween val="between"/>
      </c:valAx>
      <c:catAx>
        <c:axId val="830245819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127137"/>
        <c:crosses val="autoZero"/>
        <c:auto val="1"/>
        <c:lblAlgn val="ctr"/>
        <c:lblOffset val="100"/>
        <c:noMultiLvlLbl val="0"/>
      </c:catAx>
      <c:valAx>
        <c:axId val="2512713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0245819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[employee_task8.xlsx]DASHBOARD!PivotTable2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DASHBOARD!$J$4:$J$5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DASHBOARD!$I$6:$I$10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</c:strCache>
            </c:strRef>
          </c:cat>
          <c:val>
            <c:numRef>
              <c:f>DASHBOARD!$J$6:$J$10</c:f>
              <c:numCache>
                <c:formatCode>General</c:formatCode>
                <c:ptCount val="4"/>
                <c:pt idx="2">
                  <c:v>95666.6666666667</c:v>
                </c:pt>
              </c:numCache>
            </c:numRef>
          </c:val>
        </c:ser>
        <c:ser>
          <c:idx val="1"/>
          <c:order val="1"/>
          <c:tx>
            <c:strRef>
              <c:f>DASHBOARD!$K$4:$K$5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DASHBOARD!$I$6:$I$10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</c:strCache>
            </c:strRef>
          </c:cat>
          <c:val>
            <c:numRef>
              <c:f>DASHBOARD!$K$6:$K$10</c:f>
              <c:numCache>
                <c:formatCode>General</c:formatCode>
                <c:ptCount val="4"/>
                <c:pt idx="3">
                  <c:v>78000</c:v>
                </c:pt>
              </c:numCache>
            </c:numRef>
          </c:val>
        </c:ser>
        <c:ser>
          <c:idx val="2"/>
          <c:order val="2"/>
          <c:tx>
            <c:strRef>
              <c:f>DASHBOARD!$L$4:$L$5</c:f>
              <c:strCache>
                <c:ptCount val="1"/>
                <c:pt idx="0">
                  <c:v>South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DASHBOARD!$I$6:$I$10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</c:strCache>
            </c:strRef>
          </c:cat>
          <c:val>
            <c:numRef>
              <c:f>DASHBOARD!$L$6:$L$10</c:f>
              <c:numCache>
                <c:formatCode>General</c:formatCode>
                <c:ptCount val="4"/>
                <c:pt idx="0">
                  <c:v>115000</c:v>
                </c:pt>
              </c:numCache>
            </c:numRef>
          </c:val>
        </c:ser>
        <c:ser>
          <c:idx val="3"/>
          <c:order val="3"/>
          <c:tx>
            <c:strRef>
              <c:f>DASHBOARD!$M$4:$M$5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DASHBOARD!$I$6:$I$10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</c:strCache>
            </c:strRef>
          </c:cat>
          <c:val>
            <c:numRef>
              <c:f>DASHBOARD!$M$6:$M$10</c:f>
              <c:numCache>
                <c:formatCode>General</c:formatCode>
                <c:ptCount val="4"/>
                <c:pt idx="1">
                  <c:v>86500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04315892"/>
        <c:axId val="804680607"/>
      </c:barChart>
      <c:catAx>
        <c:axId val="5043158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4680607"/>
        <c:crosses val="autoZero"/>
        <c:auto val="1"/>
        <c:lblAlgn val="ctr"/>
        <c:lblOffset val="100"/>
        <c:noMultiLvlLbl val="0"/>
      </c:catAx>
      <c:valAx>
        <c:axId val="80468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43158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65405</xdr:colOff>
      <xdr:row>11</xdr:row>
      <xdr:rowOff>156210</xdr:rowOff>
    </xdr:from>
    <xdr:to>
      <xdr:col>4</xdr:col>
      <xdr:colOff>2002155</xdr:colOff>
      <xdr:row>24</xdr:row>
      <xdr:rowOff>92710</xdr:rowOff>
    </xdr:to>
    <xdr:graphicFrame>
      <xdr:nvGraphicFramePr>
        <xdr:cNvPr id="2" name="Chart 1"/>
        <xdr:cNvGraphicFramePr/>
      </xdr:nvGraphicFramePr>
      <xdr:xfrm>
        <a:off x="2407285" y="2614930"/>
        <a:ext cx="4568190" cy="28422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579120</xdr:colOff>
      <xdr:row>11</xdr:row>
      <xdr:rowOff>195580</xdr:rowOff>
    </xdr:from>
    <xdr:to>
      <xdr:col>2</xdr:col>
      <xdr:colOff>66040</xdr:colOff>
      <xdr:row>22</xdr:row>
      <xdr:rowOff>111760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Departm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9120" y="265430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713740</xdr:colOff>
      <xdr:row>13</xdr:row>
      <xdr:rowOff>100965</xdr:rowOff>
    </xdr:from>
    <xdr:to>
      <xdr:col>8</xdr:col>
      <xdr:colOff>476885</xdr:colOff>
      <xdr:row>39</xdr:row>
      <xdr:rowOff>36830</xdr:rowOff>
    </xdr:to>
    <xdr:graphicFrame>
      <xdr:nvGraphicFramePr>
        <xdr:cNvPr id="2" name="Chart 1"/>
        <xdr:cNvGraphicFramePr/>
      </xdr:nvGraphicFramePr>
      <xdr:xfrm>
        <a:off x="1882140" y="3006725"/>
        <a:ext cx="7931785" cy="5747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59690</xdr:colOff>
      <xdr:row>13</xdr:row>
      <xdr:rowOff>97790</xdr:rowOff>
    </xdr:from>
    <xdr:to>
      <xdr:col>1</xdr:col>
      <xdr:colOff>719455</xdr:colOff>
      <xdr:row>21</xdr:row>
      <xdr:rowOff>100330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Departmen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90" y="3003550"/>
              <a:ext cx="1828165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74930</xdr:colOff>
      <xdr:row>21</xdr:row>
      <xdr:rowOff>158750</xdr:rowOff>
    </xdr:from>
    <xdr:to>
      <xdr:col>1</xdr:col>
      <xdr:colOff>723900</xdr:colOff>
      <xdr:row>29</xdr:row>
      <xdr:rowOff>192405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930" y="4852670"/>
              <a:ext cx="1817370" cy="1821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8</xdr:col>
      <xdr:colOff>487680</xdr:colOff>
      <xdr:row>13</xdr:row>
      <xdr:rowOff>95250</xdr:rowOff>
    </xdr:from>
    <xdr:to>
      <xdr:col>14</xdr:col>
      <xdr:colOff>396875</xdr:colOff>
      <xdr:row>39</xdr:row>
      <xdr:rowOff>25400</xdr:rowOff>
    </xdr:to>
    <xdr:graphicFrame>
      <xdr:nvGraphicFramePr>
        <xdr:cNvPr id="5" name="Chart 4"/>
        <xdr:cNvGraphicFramePr/>
      </xdr:nvGraphicFramePr>
      <xdr:xfrm>
        <a:off x="9824720" y="3001010"/>
        <a:ext cx="7107555" cy="57416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43.7994444444" refreshedBy="giridharkarthik" recordCount="10">
  <cacheSource type="worksheet">
    <worksheetSource name="Table1"/>
  </cacheSource>
  <cacheFields count="10">
    <cacheField name="Employee ID" numFmtId="0">
      <sharedItems containsSemiMixedTypes="0" containsString="0" containsNumber="1" containsInteger="1" minValue="0" maxValue="110" count="10">
        <n v="101"/>
        <n v="102"/>
        <n v="103"/>
        <n v="104"/>
        <n v="105"/>
        <n v="106"/>
        <n v="107"/>
        <n v="108"/>
        <n v="109"/>
        <n v="110"/>
      </sharedItems>
    </cacheField>
    <cacheField name="Name" numFmtId="0">
      <sharedItems count="10">
        <s v="John Doe"/>
        <s v="Jane Smith"/>
        <s v="Michael Brown"/>
        <s v="Emily Davis"/>
        <s v="David Wilson"/>
        <s v="Sarah Johnson"/>
        <s v="Paul White"/>
        <s v="Lisa Taylor"/>
        <s v="Robert Martin"/>
        <s v="Karen Moore"/>
      </sharedItems>
    </cacheField>
    <cacheField name="Department" numFmtId="0">
      <sharedItems count="4">
        <s v="IT"/>
        <s v="HR"/>
        <s v="Finance"/>
        <s v="Marketing"/>
      </sharedItems>
    </cacheField>
    <cacheField name="Joining Date" numFmtId="58">
      <sharedItems containsSemiMixedTypes="0" containsString="0" containsNonDate="0" containsDate="1" minDate="2016-10-05T00:00:00" maxDate="2022-01-25T00:00:00" count="10">
        <d v="2018-02-15T00:00:00"/>
        <d v="2020-07-22T00:00:00"/>
        <d v="2017-11-11T00:00:00"/>
        <d v="2019-03-01T00:00:00"/>
        <d v="2021-09-30T00:00:00"/>
        <d v="2019-05-18T00:00:00"/>
        <d v="2022-01-25T00:00:00"/>
        <d v="2021-08-14T00:00:00"/>
        <d v="2020-06-20T00:00:00"/>
        <d v="2016-10-05T00:00:00"/>
      </sharedItems>
    </cacheField>
    <cacheField name="Salary" numFmtId="3">
      <sharedItems containsSemiMixedTypes="0" containsString="0" containsNumber="1" containsInteger="1" minValue="0" maxValue="120000" count="10">
        <n v="95000"/>
        <n v="88000"/>
        <n v="120000"/>
        <n v="76000"/>
        <n v="92000"/>
        <n v="85000"/>
        <n v="115000"/>
        <n v="80000"/>
        <n v="100000"/>
        <n v="110000"/>
      </sharedItems>
    </cacheField>
    <cacheField name="Performance Rating" numFmtId="0">
      <sharedItems count="3">
        <s v="A"/>
        <s v="B"/>
        <s v="C"/>
      </sharedItems>
    </cacheField>
    <cacheField name="Bonus" numFmtId="3">
      <sharedItems containsSemiMixedTypes="0" containsString="0" containsNumber="1" containsInteger="1" minValue="0" maxValue="8000" count="9">
        <n v="5000"/>
        <n v="3000"/>
        <n v="8000"/>
        <n v="2500"/>
        <n v="4500"/>
        <n v="3500"/>
        <n v="7500"/>
        <n v="6000"/>
        <n v="7000"/>
      </sharedItems>
    </cacheField>
    <cacheField name="Region" numFmtId="0">
      <sharedItems count="4">
        <s v="East"/>
        <s v="West"/>
        <s v="South"/>
        <s v="North"/>
      </sharedItems>
    </cacheField>
    <cacheField name="Project Hours" numFmtId="0">
      <sharedItems containsSemiMixedTypes="0" containsString="0" containsNumber="1" containsInteger="1" minValue="0" maxValue="150" count="10">
        <n v="120"/>
        <n v="85"/>
        <n v="140"/>
        <n v="70"/>
        <n v="110"/>
        <n v="90"/>
        <n v="130"/>
        <n v="95"/>
        <n v="150"/>
        <n v="135"/>
      </sharedItems>
    </cacheField>
    <cacheField name="Manager" numFmtId="0">
      <sharedItems count="4">
        <s v="Smith"/>
        <s v="Johnson"/>
        <s v="Davis"/>
        <s v="Wilson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</r>
  <r>
    <x v="2"/>
    <x v="2"/>
    <x v="2"/>
    <x v="2"/>
    <x v="2"/>
    <x v="0"/>
    <x v="2"/>
    <x v="2"/>
    <x v="2"/>
    <x v="2"/>
  </r>
  <r>
    <x v="3"/>
    <x v="3"/>
    <x v="3"/>
    <x v="3"/>
    <x v="3"/>
    <x v="2"/>
    <x v="3"/>
    <x v="3"/>
    <x v="3"/>
    <x v="3"/>
  </r>
  <r>
    <x v="4"/>
    <x v="4"/>
    <x v="0"/>
    <x v="4"/>
    <x v="4"/>
    <x v="1"/>
    <x v="4"/>
    <x v="0"/>
    <x v="4"/>
    <x v="0"/>
  </r>
  <r>
    <x v="5"/>
    <x v="5"/>
    <x v="1"/>
    <x v="5"/>
    <x v="5"/>
    <x v="1"/>
    <x v="5"/>
    <x v="1"/>
    <x v="5"/>
    <x v="1"/>
  </r>
  <r>
    <x v="6"/>
    <x v="6"/>
    <x v="2"/>
    <x v="6"/>
    <x v="6"/>
    <x v="0"/>
    <x v="6"/>
    <x v="2"/>
    <x v="6"/>
    <x v="2"/>
  </r>
  <r>
    <x v="7"/>
    <x v="7"/>
    <x v="3"/>
    <x v="7"/>
    <x v="7"/>
    <x v="1"/>
    <x v="1"/>
    <x v="3"/>
    <x v="7"/>
    <x v="3"/>
  </r>
  <r>
    <x v="8"/>
    <x v="8"/>
    <x v="0"/>
    <x v="8"/>
    <x v="8"/>
    <x v="0"/>
    <x v="7"/>
    <x v="0"/>
    <x v="8"/>
    <x v="0"/>
  </r>
  <r>
    <x v="9"/>
    <x v="9"/>
    <x v="2"/>
    <x v="9"/>
    <x v="9"/>
    <x v="0"/>
    <x v="8"/>
    <x v="2"/>
    <x v="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2">
  <location ref="A3:D7" firstHeaderRow="0" firstDataRow="1" firstDataCol="1"/>
  <pivotFields count="10"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11">
        <item x="4"/>
        <item x="3"/>
        <item x="1"/>
        <item x="0"/>
        <item x="9"/>
        <item x="7"/>
        <item x="2"/>
        <item x="6"/>
        <item x="8"/>
        <item x="5"/>
        <item t="default"/>
      </items>
    </pivotField>
    <pivotField axis="axisRow" compact="0" showAll="0">
      <items count="5">
        <item x="2"/>
        <item x="1"/>
        <item x="0"/>
        <item x="3"/>
        <item t="default"/>
      </items>
    </pivotField>
    <pivotField compact="0" numFmtId="58" showAll="0">
      <items count="11">
        <item x="9"/>
        <item x="2"/>
        <item x="0"/>
        <item x="3"/>
        <item x="5"/>
        <item x="8"/>
        <item x="1"/>
        <item x="7"/>
        <item x="4"/>
        <item x="6"/>
        <item t="default"/>
      </items>
    </pivotField>
    <pivotField dataField="1" compact="0" numFmtId="3" showAll="0">
      <items count="11">
        <item x="3"/>
        <item x="7"/>
        <item x="5"/>
        <item x="1"/>
        <item x="4"/>
        <item x="0"/>
        <item x="8"/>
        <item x="9"/>
        <item x="6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dataField="1" compact="0" numFmtId="3" showAll="0">
      <items count="10">
        <item x="3"/>
        <item x="1"/>
        <item x="5"/>
        <item x="4"/>
        <item x="0"/>
        <item x="7"/>
        <item x="8"/>
        <item x="6"/>
        <item x="2"/>
        <item t="default"/>
      </items>
    </pivotField>
    <pivotField compact="0" showAll="0">
      <items count="5">
        <item x="0"/>
        <item x="3"/>
        <item x="2"/>
        <item x="1"/>
        <item t="default"/>
      </items>
    </pivotField>
    <pivotField compact="0" showAll="0">
      <items count="11">
        <item x="3"/>
        <item x="1"/>
        <item x="5"/>
        <item x="7"/>
        <item x="4"/>
        <item x="0"/>
        <item x="6"/>
        <item x="9"/>
        <item x="2"/>
        <item x="8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</pivotFields>
  <rowFields count="1">
    <field x="2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ary" fld="4" baseField="0" baseItem="0"/>
    <dataField name="Average of Salary" fld="4" subtotal="average" baseField="0" baseItem="0"/>
    <dataField name="Sum of Bonus" fld="6" baseField="0" baseItem="0"/>
  </dataFields>
  <formats count="5">
    <format dxfId="0">
      <pivotArea collapsedLevelsAreSubtotals="1" fieldPosition="0">
        <references count="2">
          <reference field="2" count="1" selected="0">
            <x v="2"/>
          </reference>
          <reference field="4294967294" count="1" selected="0">
            <x v="1"/>
          </reference>
        </references>
      </pivotArea>
    </format>
    <format dxfId="1">
      <pivotArea collapsedLevelsAreSubtotals="1" fieldPosition="0">
        <references count="2">
          <reference field="2" count="1" selected="0">
            <x v="2"/>
          </reference>
          <reference field="4294967294" count="1" selected="0">
            <x v="1"/>
          </reference>
        </references>
      </pivotArea>
    </format>
    <format dxfId="2">
      <pivotArea collapsedLevelsAreSubtotals="1" fieldPosition="0">
        <references count="2">
          <reference field="2" count="1" selected="0">
            <x v="2"/>
          </reference>
          <reference field="4294967294" count="1" selected="0">
            <x v="1"/>
          </reference>
        </references>
      </pivotArea>
    </format>
    <format dxfId="3">
      <pivotArea collapsedLevelsAreSubtotals="1" fieldPosition="0">
        <references count="2">
          <reference field="2" count="1" selected="0">
            <x v="0"/>
          </reference>
          <reference field="4294967294" count="1" selected="0">
            <x v="2"/>
          </reference>
        </references>
      </pivotArea>
    </format>
    <format dxfId="4">
      <pivotArea collapsedLevelsAreSubtotals="1" fieldPosition="0">
        <references count="2">
          <reference field="2" count="1" selected="0">
            <x v="0"/>
          </reference>
          <reference field="4294967294" count="1" selected="0">
            <x v="2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E8" firstHeaderRow="0" firstDataRow="1" firstDataCol="1"/>
  <pivotFields count="10"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compact="0" showAll="0">
      <items count="11">
        <item x="4"/>
        <item x="3"/>
        <item x="1"/>
        <item x="0"/>
        <item x="9"/>
        <item x="7"/>
        <item x="2"/>
        <item x="6"/>
        <item x="8"/>
        <item x="5"/>
        <item t="default"/>
      </items>
    </pivotField>
    <pivotField axis="axisRow" compact="0" showAll="0">
      <items count="5">
        <item x="2"/>
        <item x="1"/>
        <item x="0"/>
        <item x="3"/>
        <item t="default"/>
      </items>
    </pivotField>
    <pivotField compact="0" numFmtId="58" showAll="0">
      <items count="11">
        <item x="9"/>
        <item x="2"/>
        <item x="0"/>
        <item x="3"/>
        <item x="5"/>
        <item x="8"/>
        <item x="1"/>
        <item x="7"/>
        <item x="4"/>
        <item x="6"/>
        <item t="default"/>
      </items>
    </pivotField>
    <pivotField dataField="1" compact="0" numFmtId="3" showAll="0">
      <items count="11">
        <item x="3"/>
        <item x="7"/>
        <item x="5"/>
        <item x="1"/>
        <item x="4"/>
        <item x="0"/>
        <item x="8"/>
        <item x="9"/>
        <item x="6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dataField="1" compact="0" numFmtId="3" showAll="0">
      <items count="10">
        <item x="3"/>
        <item x="1"/>
        <item x="5"/>
        <item x="4"/>
        <item x="0"/>
        <item x="7"/>
        <item x="8"/>
        <item x="6"/>
        <item x="2"/>
        <item t="default"/>
      </items>
    </pivotField>
    <pivotField compact="0" showAll="0">
      <items count="5">
        <item x="0"/>
        <item x="3"/>
        <item x="2"/>
        <item x="1"/>
        <item t="default"/>
      </items>
    </pivotField>
    <pivotField compact="0" showAll="0">
      <items count="11">
        <item x="3"/>
        <item x="1"/>
        <item x="5"/>
        <item x="7"/>
        <item x="4"/>
        <item x="0"/>
        <item x="6"/>
        <item x="9"/>
        <item x="2"/>
        <item x="8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alary" fld="4" baseField="0" baseItem="0"/>
    <dataField name="Average of Salary" fld="4" subtotal="average" baseField="0" baseItem="0"/>
    <dataField name="Count of Name" fld="1" subtotal="count" baseField="0" baseItem="0"/>
    <dataField name="Sum of Bonus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I4:N10" firstHeaderRow="1" firstDataRow="2" firstDataCol="1"/>
  <pivotFields count="10"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11">
        <item x="4"/>
        <item x="3"/>
        <item x="1"/>
        <item x="0"/>
        <item x="9"/>
        <item x="7"/>
        <item x="2"/>
        <item x="6"/>
        <item x="8"/>
        <item x="5"/>
        <item t="default"/>
      </items>
    </pivotField>
    <pivotField axis="axisRow" compact="0" showAll="0">
      <items count="5">
        <item x="2"/>
        <item x="1"/>
        <item x="0"/>
        <item x="3"/>
        <item t="default"/>
      </items>
    </pivotField>
    <pivotField compact="0" numFmtId="58" showAll="0">
      <items count="11">
        <item x="9"/>
        <item x="2"/>
        <item x="0"/>
        <item x="3"/>
        <item x="5"/>
        <item x="8"/>
        <item x="1"/>
        <item x="7"/>
        <item x="4"/>
        <item x="6"/>
        <item t="default"/>
      </items>
    </pivotField>
    <pivotField dataField="1" compact="0" numFmtId="3" showAll="0">
      <items count="11">
        <item x="3"/>
        <item x="7"/>
        <item x="5"/>
        <item x="1"/>
        <item x="4"/>
        <item x="0"/>
        <item x="8"/>
        <item x="9"/>
        <item x="6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3" showAll="0">
      <items count="10">
        <item x="3"/>
        <item x="1"/>
        <item x="5"/>
        <item x="4"/>
        <item x="0"/>
        <item x="7"/>
        <item x="8"/>
        <item x="6"/>
        <item x="2"/>
        <item t="default"/>
      </items>
    </pivotField>
    <pivotField axis="axisCol" compact="0" showAll="0">
      <items count="5">
        <item x="0"/>
        <item x="3"/>
        <item x="2"/>
        <item x="1"/>
        <item t="default"/>
      </items>
    </pivotField>
    <pivotField compact="0" showAll="0">
      <items count="11">
        <item x="3"/>
        <item x="1"/>
        <item x="5"/>
        <item x="7"/>
        <item x="4"/>
        <item x="0"/>
        <item x="6"/>
        <item x="9"/>
        <item x="2"/>
        <item x="8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Salary" fld="4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epartment" sourceName="Department">
  <pivotTables>
    <pivotTable tabId="3" name="PivotTable1"/>
  </pivotTables>
  <data>
    <tabular pivotCacheId="1">
      <items count="4">
        <i x="2" s="1"/>
        <i x="1" s="1"/>
        <i x="0" s="1"/>
        <i x="3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epartment1" sourceName="Department">
  <pivotTables>
    <pivotTable tabId="4" name="PivotTable1"/>
    <pivotTable tabId="4" name="PivotTable2"/>
  </pivotTables>
  <data>
    <tabular pivotCacheId="1">
      <items count="4">
        <i x="2" s="1"/>
        <i x="1" s="1"/>
        <i x="0" s="1"/>
        <i x="3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4" name="PivotTable1"/>
    <pivotTable tabId="4" name="PivotTable2"/>
  </pivotTables>
  <data>
    <tabular pivotCacheId="1">
      <items count="4">
        <i x="0" s="1"/>
        <i x="3" s="1"/>
        <i x="2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epartment" cache="Slicer_Department" caption="Department" rowHeight="27432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epartment 1" cache="Slicer_Department1" caption="Department" rowHeight="274320"/>
  <slicer name="Region" cache="Slicer_Region" caption="Region" rowHeight="274320"/>
</slicers>
</file>

<file path=xl/tables/table1.xml><?xml version="1.0" encoding="utf-8"?>
<table xmlns="http://schemas.openxmlformats.org/spreadsheetml/2006/main" id="1" name="Table1" displayName="Table1" ref="A1:K11" totalsRowShown="0">
  <tableColumns count="11">
    <tableColumn id="1" name="Employee ID"/>
    <tableColumn id="2" name="Name"/>
    <tableColumn id="3" name="Department"/>
    <tableColumn id="4" name="Joining Date" dataDxfId="5"/>
    <tableColumn id="5" name="Salary" dataDxfId="6"/>
    <tableColumn id="6" name="Performance Rating"/>
    <tableColumn id="7" name="Bonus" dataDxfId="7"/>
    <tableColumn id="8" name="Region"/>
    <tableColumn id="9" name="Project Hours"/>
    <tableColumn id="10" name="Manager"/>
    <tableColumn id="11" name="8 SOLU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_4" displayName="Table1_4" ref="A14:K24" totalsRowShown="0">
  <tableColumns count="11">
    <tableColumn id="1" name="Employee ID"/>
    <tableColumn id="2" name="Name"/>
    <tableColumn id="3" name="Department"/>
    <tableColumn id="4" name="Joining Date"/>
    <tableColumn id="5" name="Salary"/>
    <tableColumn id="6" name="Performance Rating"/>
    <tableColumn id="7" name="Bonus"/>
    <tableColumn id="8" name="Region"/>
    <tableColumn id="9" name="Project Hours"/>
    <tableColumn id="10" name="Manager"/>
    <tableColumn id="11" name="3solu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27:E28" totalsRowShown="0">
  <autoFilter ref="C27:E28"/>
  <tableColumns count="3">
    <tableColumn id="1" name="emp id" dataDxfId="8"/>
    <tableColumn id="2" name="manager"/>
    <tableColumn id="3" name="project h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31:F32" totalsRowShown="0">
  <autoFilter ref="C31:F32"/>
  <tableColumns count="4">
    <tableColumn id="1" name="emp id"/>
    <tableColumn id="2" name="dep "/>
    <tableColumn id="3" name="salary "/>
    <tableColumn id="4" name="bon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G8:H38" totalsRowShown="0">
  <autoFilter ref="G8:H38"/>
  <tableColumns count="2">
    <tableColumn id="1" name="tasks" dataDxfId="11"/>
    <tableColumn id="2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4" Type="http://schemas.microsoft.com/office/2007/relationships/slicer" Target="../slicers/slicer2.xml"/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7"/>
  <sheetViews>
    <sheetView workbookViewId="0">
      <selection activeCell="E9" sqref="E9"/>
    </sheetView>
  </sheetViews>
  <sheetFormatPr defaultColWidth="8.88888888888889" defaultRowHeight="17.6" outlineLevelRow="6" outlineLevelCol="4"/>
  <cols>
    <col min="1" max="1" width="12.7777777777778"/>
    <col min="2" max="2" width="12.8333333333333"/>
    <col min="3" max="3" width="15.9444444444444"/>
    <col min="4" max="4" width="12.8333333333333"/>
    <col min="5" max="5" width="23.2638888888889" customWidth="1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5</v>
      </c>
      <c r="B4">
        <v>345000</v>
      </c>
      <c r="C4">
        <v>115000</v>
      </c>
      <c r="D4" s="9">
        <v>22500</v>
      </c>
      <c r="E4" s="11">
        <f ca="1">GETPIVOTDATA("Sum of Bonus",$A$3,"Department","Finance")/GETPIVOTDATA("Sum of Salary",$A$3,"Department","Finance")</f>
        <v>0.0652173913043478</v>
      </c>
    </row>
    <row r="5" spans="1:5">
      <c r="A5" t="s">
        <v>6</v>
      </c>
      <c r="B5">
        <v>173000</v>
      </c>
      <c r="C5">
        <v>86500</v>
      </c>
      <c r="D5">
        <v>6500</v>
      </c>
      <c r="E5" s="11">
        <f ca="1">GETPIVOTDATA("Sum of Bonus",$A$3,"Department","HR")/GETPIVOTDATA("Sum of Salary",$A$3,"Department","HR")</f>
        <v>0.0375722543352601</v>
      </c>
    </row>
    <row r="6" spans="1:5">
      <c r="A6" t="s">
        <v>7</v>
      </c>
      <c r="B6">
        <v>287000</v>
      </c>
      <c r="C6" s="10">
        <v>95666.6666666667</v>
      </c>
      <c r="D6">
        <v>15500</v>
      </c>
      <c r="E6" s="11">
        <f ca="1">GETPIVOTDATA("Sum of Bonus",$A$3,"Department","IT")/GETPIVOTDATA("Sum of Salary",$A$3,"Department","IT")</f>
        <v>0.054006968641115</v>
      </c>
    </row>
    <row r="7" spans="1:5">
      <c r="A7" t="s">
        <v>8</v>
      </c>
      <c r="B7">
        <v>156000</v>
      </c>
      <c r="C7">
        <v>78000</v>
      </c>
      <c r="D7">
        <v>5500</v>
      </c>
      <c r="E7" s="11">
        <f ca="1">GETPIVOTDATA("Sum of Bonus",$A$3,"Department","Marketing")/GETPIVOTDATA("Sum of Salary",$A$3,"Department","Marketing")</f>
        <v>0.0352564102564103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0"/>
  <sheetViews>
    <sheetView zoomScale="70" zoomScaleNormal="70" workbookViewId="0">
      <selection activeCell="C13" sqref="C13"/>
    </sheetView>
  </sheetViews>
  <sheetFormatPr defaultColWidth="8.88888888888889" defaultRowHeight="17.6"/>
  <cols>
    <col min="1" max="1" width="12.7777777777778"/>
    <col min="2" max="5" width="15.6666666666667"/>
    <col min="9" max="9" width="15.9444444444444"/>
    <col min="10" max="14" width="12.5555555555556"/>
  </cols>
  <sheetData>
    <row r="3" spans="1:5">
      <c r="A3" t="s">
        <v>0</v>
      </c>
      <c r="B3" t="s">
        <v>1</v>
      </c>
      <c r="C3" t="s">
        <v>2</v>
      </c>
      <c r="D3" t="s">
        <v>9</v>
      </c>
      <c r="E3" t="s">
        <v>3</v>
      </c>
    </row>
    <row r="4" spans="1:10">
      <c r="A4" t="s">
        <v>5</v>
      </c>
      <c r="B4">
        <v>345000</v>
      </c>
      <c r="C4">
        <v>115000</v>
      </c>
      <c r="D4">
        <v>3</v>
      </c>
      <c r="E4">
        <v>22500</v>
      </c>
      <c r="I4" t="s">
        <v>2</v>
      </c>
      <c r="J4" t="s">
        <v>10</v>
      </c>
    </row>
    <row r="5" spans="1:14">
      <c r="A5" t="s">
        <v>6</v>
      </c>
      <c r="B5">
        <v>173000</v>
      </c>
      <c r="C5">
        <v>86500</v>
      </c>
      <c r="D5">
        <v>2</v>
      </c>
      <c r="E5">
        <v>6500</v>
      </c>
      <c r="I5" t="s">
        <v>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</row>
    <row r="6" spans="1:14">
      <c r="A6" t="s">
        <v>7</v>
      </c>
      <c r="B6">
        <v>287000</v>
      </c>
      <c r="C6">
        <v>95666.6666666667</v>
      </c>
      <c r="D6">
        <v>3</v>
      </c>
      <c r="E6">
        <v>15500</v>
      </c>
      <c r="I6" t="s">
        <v>5</v>
      </c>
      <c r="L6">
        <v>115000</v>
      </c>
      <c r="N6">
        <v>115000</v>
      </c>
    </row>
    <row r="7" spans="1:14">
      <c r="A7" t="s">
        <v>8</v>
      </c>
      <c r="B7">
        <v>156000</v>
      </c>
      <c r="C7">
        <v>78000</v>
      </c>
      <c r="D7">
        <v>2</v>
      </c>
      <c r="E7">
        <v>5500</v>
      </c>
      <c r="I7" t="s">
        <v>6</v>
      </c>
      <c r="M7">
        <v>86500</v>
      </c>
      <c r="N7">
        <v>86500</v>
      </c>
    </row>
    <row r="8" spans="1:14">
      <c r="A8" t="s">
        <v>15</v>
      </c>
      <c r="B8">
        <v>961000</v>
      </c>
      <c r="C8">
        <v>96100</v>
      </c>
      <c r="D8">
        <v>10</v>
      </c>
      <c r="E8">
        <v>50000</v>
      </c>
      <c r="I8" t="s">
        <v>7</v>
      </c>
      <c r="J8">
        <v>95666.6666666667</v>
      </c>
      <c r="N8">
        <v>95666.6666666667</v>
      </c>
    </row>
    <row r="9" spans="9:14">
      <c r="I9" t="s">
        <v>8</v>
      </c>
      <c r="K9">
        <v>78000</v>
      </c>
      <c r="N9">
        <v>78000</v>
      </c>
    </row>
    <row r="10" spans="9:14">
      <c r="I10" t="s">
        <v>15</v>
      </c>
      <c r="J10">
        <v>95666.6666666667</v>
      </c>
      <c r="K10">
        <v>78000</v>
      </c>
      <c r="L10">
        <v>115000</v>
      </c>
      <c r="M10">
        <v>86500</v>
      </c>
      <c r="N10">
        <v>96100</v>
      </c>
    </row>
  </sheetData>
  <pageMargins left="0.75" right="0.75" top="1" bottom="1" header="0.5" footer="0.5"/>
  <headerFooter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A1" sqref="A1:J11"/>
    </sheetView>
  </sheetViews>
  <sheetFormatPr defaultColWidth="11" defaultRowHeight="17.6"/>
  <cols>
    <col min="4" max="4" width="15.5138888888889" customWidth="1"/>
    <col min="5" max="5" width="10.4166666666667" customWidth="1"/>
    <col min="11" max="11" width="42.2430555555556" customWidth="1"/>
  </cols>
  <sheetData>
    <row r="1" spans="1:11">
      <c r="A1" s="2" t="s">
        <v>16</v>
      </c>
      <c r="B1" s="2" t="s">
        <v>17</v>
      </c>
      <c r="C1" s="2" t="s">
        <v>0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10</v>
      </c>
      <c r="I1" s="2" t="s">
        <v>22</v>
      </c>
      <c r="J1" s="2" t="s">
        <v>23</v>
      </c>
      <c r="K1" t="s">
        <v>24</v>
      </c>
    </row>
    <row r="2" ht="18" spans="1:11">
      <c r="A2">
        <v>101</v>
      </c>
      <c r="B2" t="s">
        <v>25</v>
      </c>
      <c r="C2" t="s">
        <v>7</v>
      </c>
      <c r="D2" s="3">
        <v>43146</v>
      </c>
      <c r="E2" s="6">
        <v>95000</v>
      </c>
      <c r="F2" t="s">
        <v>26</v>
      </c>
      <c r="G2" s="6">
        <v>5000</v>
      </c>
      <c r="H2" t="s">
        <v>11</v>
      </c>
      <c r="I2">
        <v>120</v>
      </c>
      <c r="J2" t="s">
        <v>27</v>
      </c>
      <c r="K2" s="8" t="str">
        <f ca="1">DATEDIF($D2,TODAY(),"Y")&amp;" years, "&amp;DATEDIF($D2,TODAY(),"YM")&amp;" months"</f>
        <v>6 years, 6 months</v>
      </c>
    </row>
    <row r="3" ht="18" spans="1:11">
      <c r="A3">
        <v>102</v>
      </c>
      <c r="B3" t="s">
        <v>28</v>
      </c>
      <c r="C3" t="s">
        <v>6</v>
      </c>
      <c r="D3" s="3">
        <v>44034</v>
      </c>
      <c r="E3" s="6">
        <v>88000</v>
      </c>
      <c r="F3" t="s">
        <v>29</v>
      </c>
      <c r="G3" s="6">
        <v>3000</v>
      </c>
      <c r="H3" t="s">
        <v>14</v>
      </c>
      <c r="I3">
        <v>85</v>
      </c>
      <c r="J3" t="s">
        <v>30</v>
      </c>
      <c r="K3" s="8" t="str">
        <f ca="1" t="shared" ref="K3:K11" si="0">DATEDIF($D3,TODAY(),"Y")&amp;" years, "&amp;DATEDIF($D3,TODAY(),"YM")&amp;" months"</f>
        <v>4 years, 1 months</v>
      </c>
    </row>
    <row r="4" ht="18" spans="1:11">
      <c r="A4">
        <v>103</v>
      </c>
      <c r="B4" t="s">
        <v>31</v>
      </c>
      <c r="C4" t="s">
        <v>5</v>
      </c>
      <c r="D4" s="3">
        <v>43050</v>
      </c>
      <c r="E4" s="6">
        <v>120000</v>
      </c>
      <c r="F4" t="s">
        <v>26</v>
      </c>
      <c r="G4" s="6">
        <v>8000</v>
      </c>
      <c r="H4" t="s">
        <v>13</v>
      </c>
      <c r="I4">
        <v>140</v>
      </c>
      <c r="J4" t="s">
        <v>32</v>
      </c>
      <c r="K4" s="8" t="str">
        <f ca="1" t="shared" si="0"/>
        <v>6 years, 9 months</v>
      </c>
    </row>
    <row r="5" ht="18" spans="1:11">
      <c r="A5">
        <v>104</v>
      </c>
      <c r="B5" t="s">
        <v>33</v>
      </c>
      <c r="C5" t="s">
        <v>8</v>
      </c>
      <c r="D5" s="3">
        <v>43525</v>
      </c>
      <c r="E5" s="6">
        <v>76000</v>
      </c>
      <c r="F5" t="s">
        <v>34</v>
      </c>
      <c r="G5" s="6">
        <v>2500</v>
      </c>
      <c r="H5" t="s">
        <v>12</v>
      </c>
      <c r="I5">
        <v>70</v>
      </c>
      <c r="J5" t="s">
        <v>35</v>
      </c>
      <c r="K5" s="8" t="str">
        <f ca="1" t="shared" si="0"/>
        <v>5 years, 6 months</v>
      </c>
    </row>
    <row r="6" ht="18" spans="1:11">
      <c r="A6">
        <v>105</v>
      </c>
      <c r="B6" t="s">
        <v>36</v>
      </c>
      <c r="C6" t="s">
        <v>7</v>
      </c>
      <c r="D6" s="3">
        <v>44469</v>
      </c>
      <c r="E6" s="6">
        <v>92000</v>
      </c>
      <c r="F6" t="s">
        <v>29</v>
      </c>
      <c r="G6" s="6">
        <v>4500</v>
      </c>
      <c r="H6" t="s">
        <v>11</v>
      </c>
      <c r="I6">
        <v>110</v>
      </c>
      <c r="J6" t="s">
        <v>27</v>
      </c>
      <c r="K6" s="8" t="str">
        <f ca="1" t="shared" si="0"/>
        <v>2 years, 11 months</v>
      </c>
    </row>
    <row r="7" ht="18" spans="1:11">
      <c r="A7">
        <v>106</v>
      </c>
      <c r="B7" t="s">
        <v>37</v>
      </c>
      <c r="C7" t="s">
        <v>6</v>
      </c>
      <c r="D7" s="3">
        <v>43603</v>
      </c>
      <c r="E7" s="6">
        <v>85000</v>
      </c>
      <c r="F7" t="s">
        <v>29</v>
      </c>
      <c r="G7" s="6">
        <v>3500</v>
      </c>
      <c r="H7" t="s">
        <v>14</v>
      </c>
      <c r="I7">
        <v>90</v>
      </c>
      <c r="J7" t="s">
        <v>30</v>
      </c>
      <c r="K7" s="8" t="str">
        <f ca="1" t="shared" si="0"/>
        <v>5 years, 3 months</v>
      </c>
    </row>
    <row r="8" ht="18" spans="1:11">
      <c r="A8">
        <v>107</v>
      </c>
      <c r="B8" t="s">
        <v>38</v>
      </c>
      <c r="C8" t="s">
        <v>5</v>
      </c>
      <c r="D8" s="3">
        <v>44586</v>
      </c>
      <c r="E8" s="6">
        <v>115000</v>
      </c>
      <c r="F8" t="s">
        <v>26</v>
      </c>
      <c r="G8" s="6">
        <v>7500</v>
      </c>
      <c r="H8" t="s">
        <v>13</v>
      </c>
      <c r="I8">
        <v>130</v>
      </c>
      <c r="J8" t="s">
        <v>32</v>
      </c>
      <c r="K8" s="8" t="str">
        <f ca="1" t="shared" si="0"/>
        <v>2 years, 7 months</v>
      </c>
    </row>
    <row r="9" ht="18" spans="1:11">
      <c r="A9">
        <v>108</v>
      </c>
      <c r="B9" t="s">
        <v>39</v>
      </c>
      <c r="C9" t="s">
        <v>8</v>
      </c>
      <c r="D9" s="3">
        <v>44422</v>
      </c>
      <c r="E9" s="6">
        <v>80000</v>
      </c>
      <c r="F9" t="s">
        <v>29</v>
      </c>
      <c r="G9" s="6">
        <v>3000</v>
      </c>
      <c r="H9" t="s">
        <v>12</v>
      </c>
      <c r="I9">
        <v>95</v>
      </c>
      <c r="J9" t="s">
        <v>35</v>
      </c>
      <c r="K9" s="8" t="str">
        <f ca="1" t="shared" si="0"/>
        <v>3 years, 0 months</v>
      </c>
    </row>
    <row r="10" ht="18" spans="1:11">
      <c r="A10">
        <v>109</v>
      </c>
      <c r="B10" t="s">
        <v>40</v>
      </c>
      <c r="C10" t="s">
        <v>7</v>
      </c>
      <c r="D10" s="3">
        <v>44002</v>
      </c>
      <c r="E10" s="6">
        <v>100000</v>
      </c>
      <c r="F10" t="s">
        <v>26</v>
      </c>
      <c r="G10" s="6">
        <v>6000</v>
      </c>
      <c r="H10" t="s">
        <v>11</v>
      </c>
      <c r="I10">
        <v>150</v>
      </c>
      <c r="J10" t="s">
        <v>27</v>
      </c>
      <c r="K10" s="8" t="str">
        <f ca="1" t="shared" si="0"/>
        <v>4 years, 2 months</v>
      </c>
    </row>
    <row r="11" ht="18" spans="1:11">
      <c r="A11">
        <v>110</v>
      </c>
      <c r="B11" t="s">
        <v>41</v>
      </c>
      <c r="C11" t="s">
        <v>5</v>
      </c>
      <c r="D11" s="3">
        <v>42648</v>
      </c>
      <c r="E11" s="6">
        <v>110000</v>
      </c>
      <c r="F11" t="s">
        <v>26</v>
      </c>
      <c r="G11" s="6">
        <v>7000</v>
      </c>
      <c r="H11" t="s">
        <v>13</v>
      </c>
      <c r="I11">
        <v>135</v>
      </c>
      <c r="J11" t="s">
        <v>32</v>
      </c>
      <c r="K11" s="8" t="str">
        <f ca="1" t="shared" si="0"/>
        <v>7 years, 11 months</v>
      </c>
    </row>
    <row r="13" ht="20" spans="1:1">
      <c r="A13" s="1"/>
    </row>
    <row r="14" spans="1:11">
      <c r="A14" s="2" t="s">
        <v>16</v>
      </c>
      <c r="B14" s="2" t="s">
        <v>17</v>
      </c>
      <c r="C14" s="2" t="s">
        <v>0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10</v>
      </c>
      <c r="I14" s="2" t="s">
        <v>22</v>
      </c>
      <c r="J14" s="2" t="s">
        <v>23</v>
      </c>
      <c r="K14" t="s">
        <v>42</v>
      </c>
    </row>
    <row r="15" spans="1:11">
      <c r="A15">
        <v>101</v>
      </c>
      <c r="B15" t="s">
        <v>25</v>
      </c>
      <c r="C15" t="s">
        <v>7</v>
      </c>
      <c r="D15" s="3">
        <v>43146</v>
      </c>
      <c r="E15" s="6">
        <v>95000</v>
      </c>
      <c r="F15" t="s">
        <v>26</v>
      </c>
      <c r="G15" s="6">
        <v>5000</v>
      </c>
      <c r="H15" t="s">
        <v>11</v>
      </c>
      <c r="I15">
        <v>120</v>
      </c>
      <c r="J15" t="s">
        <v>27</v>
      </c>
      <c r="K15" t="str">
        <f>IF($E15&gt;90000,IF($F15="A",IF($I15&gt;120,"Elgible","not Elgible"),"not Elgible"),"not Elgible")</f>
        <v>not Elgible</v>
      </c>
    </row>
    <row r="16" spans="1:11">
      <c r="A16">
        <v>102</v>
      </c>
      <c r="B16" t="s">
        <v>28</v>
      </c>
      <c r="C16" t="s">
        <v>6</v>
      </c>
      <c r="D16" s="3">
        <v>44034</v>
      </c>
      <c r="E16" s="6">
        <v>88000</v>
      </c>
      <c r="F16" t="s">
        <v>29</v>
      </c>
      <c r="G16" s="6">
        <v>3000</v>
      </c>
      <c r="H16" t="s">
        <v>14</v>
      </c>
      <c r="I16">
        <v>85</v>
      </c>
      <c r="J16" t="s">
        <v>30</v>
      </c>
      <c r="K16" t="str">
        <f t="shared" ref="K16:K24" si="1">IF($E16&gt;90000,IF($F16="A",IF($I16&gt;120,"Elgible","not Elgible"),"not Elgible"),"not Elgible")</f>
        <v>not Elgible</v>
      </c>
    </row>
    <row r="17" spans="1:11">
      <c r="A17">
        <v>103</v>
      </c>
      <c r="B17" t="s">
        <v>31</v>
      </c>
      <c r="C17" t="s">
        <v>5</v>
      </c>
      <c r="D17" s="3">
        <v>43050</v>
      </c>
      <c r="E17" s="6">
        <v>120000</v>
      </c>
      <c r="F17" t="s">
        <v>26</v>
      </c>
      <c r="G17" s="6">
        <v>8000</v>
      </c>
      <c r="H17" t="s">
        <v>13</v>
      </c>
      <c r="I17">
        <v>140</v>
      </c>
      <c r="J17" t="s">
        <v>32</v>
      </c>
      <c r="K17" t="str">
        <f t="shared" si="1"/>
        <v>Elgible</v>
      </c>
    </row>
    <row r="18" spans="1:11">
      <c r="A18">
        <v>104</v>
      </c>
      <c r="B18" t="s">
        <v>33</v>
      </c>
      <c r="C18" t="s">
        <v>8</v>
      </c>
      <c r="D18" s="3">
        <v>43525</v>
      </c>
      <c r="E18" s="6">
        <v>76000</v>
      </c>
      <c r="F18" t="s">
        <v>34</v>
      </c>
      <c r="G18" s="6">
        <v>2500</v>
      </c>
      <c r="H18" t="s">
        <v>12</v>
      </c>
      <c r="I18">
        <v>70</v>
      </c>
      <c r="J18" t="s">
        <v>35</v>
      </c>
      <c r="K18" t="str">
        <f t="shared" si="1"/>
        <v>not Elgible</v>
      </c>
    </row>
    <row r="19" spans="1:11">
      <c r="A19">
        <v>105</v>
      </c>
      <c r="B19" t="s">
        <v>36</v>
      </c>
      <c r="C19" t="s">
        <v>7</v>
      </c>
      <c r="D19" s="3">
        <v>44469</v>
      </c>
      <c r="E19" s="6">
        <v>92000</v>
      </c>
      <c r="F19" t="s">
        <v>29</v>
      </c>
      <c r="G19" s="6">
        <v>4500</v>
      </c>
      <c r="H19" t="s">
        <v>11</v>
      </c>
      <c r="I19">
        <v>110</v>
      </c>
      <c r="J19" t="s">
        <v>27</v>
      </c>
      <c r="K19" t="str">
        <f t="shared" si="1"/>
        <v>not Elgible</v>
      </c>
    </row>
    <row r="20" spans="1:11">
      <c r="A20">
        <v>106</v>
      </c>
      <c r="B20" t="s">
        <v>37</v>
      </c>
      <c r="C20" t="s">
        <v>6</v>
      </c>
      <c r="D20" s="3">
        <v>43603</v>
      </c>
      <c r="E20" s="6">
        <v>85000</v>
      </c>
      <c r="F20" t="s">
        <v>29</v>
      </c>
      <c r="G20" s="6">
        <v>3500</v>
      </c>
      <c r="H20" t="s">
        <v>14</v>
      </c>
      <c r="I20">
        <v>90</v>
      </c>
      <c r="J20" t="s">
        <v>30</v>
      </c>
      <c r="K20" t="str">
        <f t="shared" si="1"/>
        <v>not Elgible</v>
      </c>
    </row>
    <row r="21" spans="1:11">
      <c r="A21">
        <v>107</v>
      </c>
      <c r="B21" t="s">
        <v>38</v>
      </c>
      <c r="C21" t="s">
        <v>5</v>
      </c>
      <c r="D21" s="3">
        <v>44586</v>
      </c>
      <c r="E21" s="6">
        <v>115000</v>
      </c>
      <c r="F21" t="s">
        <v>26</v>
      </c>
      <c r="G21" s="6">
        <v>7500</v>
      </c>
      <c r="H21" t="s">
        <v>13</v>
      </c>
      <c r="I21">
        <v>130</v>
      </c>
      <c r="J21" t="s">
        <v>32</v>
      </c>
      <c r="K21" t="str">
        <f t="shared" si="1"/>
        <v>Elgible</v>
      </c>
    </row>
    <row r="22" spans="1:11">
      <c r="A22">
        <v>108</v>
      </c>
      <c r="B22" t="s">
        <v>39</v>
      </c>
      <c r="C22" t="s">
        <v>8</v>
      </c>
      <c r="D22" s="3">
        <v>44422</v>
      </c>
      <c r="E22" s="6">
        <v>80000</v>
      </c>
      <c r="F22" t="s">
        <v>29</v>
      </c>
      <c r="G22" s="6">
        <v>3000</v>
      </c>
      <c r="H22" t="s">
        <v>12</v>
      </c>
      <c r="I22">
        <v>95</v>
      </c>
      <c r="J22" t="s">
        <v>35</v>
      </c>
      <c r="K22" t="str">
        <f t="shared" si="1"/>
        <v>not Elgible</v>
      </c>
    </row>
    <row r="23" spans="1:11">
      <c r="A23">
        <v>109</v>
      </c>
      <c r="B23" t="s">
        <v>40</v>
      </c>
      <c r="C23" t="s">
        <v>7</v>
      </c>
      <c r="D23" s="3">
        <v>44002</v>
      </c>
      <c r="E23" s="6">
        <v>100000</v>
      </c>
      <c r="F23" t="s">
        <v>26</v>
      </c>
      <c r="G23" s="6">
        <v>6000</v>
      </c>
      <c r="H23" t="s">
        <v>11</v>
      </c>
      <c r="I23">
        <v>150</v>
      </c>
      <c r="J23" t="s">
        <v>27</v>
      </c>
      <c r="K23" t="str">
        <f t="shared" si="1"/>
        <v>Elgible</v>
      </c>
    </row>
    <row r="24" spans="1:11">
      <c r="A24">
        <v>110</v>
      </c>
      <c r="B24" t="s">
        <v>41</v>
      </c>
      <c r="C24" t="s">
        <v>5</v>
      </c>
      <c r="D24" s="3">
        <v>42648</v>
      </c>
      <c r="E24" s="6">
        <v>110000</v>
      </c>
      <c r="F24" t="s">
        <v>26</v>
      </c>
      <c r="G24" s="6">
        <v>7000</v>
      </c>
      <c r="H24" t="s">
        <v>13</v>
      </c>
      <c r="I24">
        <v>135</v>
      </c>
      <c r="J24" t="s">
        <v>32</v>
      </c>
      <c r="K24" t="str">
        <f t="shared" si="1"/>
        <v>Elgible</v>
      </c>
    </row>
    <row r="27" spans="3:5">
      <c r="C27" s="4" t="s">
        <v>43</v>
      </c>
      <c r="D27" t="s">
        <v>44</v>
      </c>
      <c r="E27" t="s">
        <v>45</v>
      </c>
    </row>
    <row r="28" spans="3:5">
      <c r="C28" s="4">
        <v>101</v>
      </c>
      <c r="D28" t="str">
        <f>VLOOKUP(C28,A15:J24,10,0)</f>
        <v>Smith</v>
      </c>
      <c r="E28">
        <f>VLOOKUP(C28,A15:J24,9,0)</f>
        <v>120</v>
      </c>
    </row>
    <row r="29" spans="3:3">
      <c r="C29" s="4"/>
    </row>
    <row r="30" spans="3:3">
      <c r="C30" s="4"/>
    </row>
    <row r="31" spans="3:6">
      <c r="C31" s="4" t="s">
        <v>43</v>
      </c>
      <c r="D31" t="s">
        <v>46</v>
      </c>
      <c r="E31" t="s">
        <v>47</v>
      </c>
      <c r="F31" t="s">
        <v>48</v>
      </c>
    </row>
    <row r="32" spans="3:6">
      <c r="C32">
        <v>101</v>
      </c>
      <c r="D32" t="str">
        <f>INDEX(C15:C24,MATCH(C32,A15:A24,0))</f>
        <v>IT</v>
      </c>
      <c r="E32">
        <f>INDEX(E15:E24,MATCH(C32,A15:A24,0))</f>
        <v>95000</v>
      </c>
      <c r="F32">
        <f>INDEX(G15:G24,MATCH(C32,A15:A24,0))</f>
        <v>5000</v>
      </c>
    </row>
    <row r="34" spans="4:5">
      <c r="D34" s="5" t="s">
        <v>49</v>
      </c>
      <c r="E34" s="5"/>
    </row>
    <row r="35" spans="4:5">
      <c r="D35" s="5">
        <f>SUMIFS(E15:E24,C15:C24,"Finance",F15:F24,"A")</f>
        <v>345000</v>
      </c>
      <c r="E35" s="7">
        <f>AVERAGEIFS(G15:G24,C15:C24,"IT",I15:I24,"&gt;100")</f>
        <v>5166.66666666667</v>
      </c>
    </row>
  </sheetData>
  <conditionalFormatting sqref="A2:J11">
    <cfRule type="expression" dxfId="9" priority="5">
      <formula>AND($F2="A",$E2&gt;90000)</formula>
    </cfRule>
  </conditionalFormatting>
  <conditionalFormatting sqref="A15:J24">
    <cfRule type="expression" dxfId="9" priority="4">
      <formula>AND($F15="A",$E15&gt;90000)</formula>
    </cfRule>
    <cfRule type="expression" dxfId="10" priority="3">
      <formula>$I15&gt;100</formula>
    </cfRule>
  </conditionalFormatting>
  <dataValidations count="1">
    <dataValidation type="list" allowBlank="1" showInputMessage="1" showErrorMessage="1" sqref="C15:C24">
      <formula1>"IT,HR,Finance,Marketing"</formula1>
    </dataValidation>
  </dataValidations>
  <pageMargins left="0.7" right="0.7" top="0.75" bottom="0.75" header="0.3" footer="0.3"/>
  <headerFooter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8:H38"/>
  <sheetViews>
    <sheetView topLeftCell="D18" workbookViewId="0">
      <selection activeCell="G37" sqref="G37"/>
    </sheetView>
  </sheetViews>
  <sheetFormatPr defaultColWidth="11" defaultRowHeight="17.6" outlineLevelCol="7"/>
  <cols>
    <col min="7" max="7" width="234.333333333333" customWidth="1"/>
  </cols>
  <sheetData>
    <row r="8" ht="20" spans="7:8">
      <c r="G8" s="1" t="s">
        <v>50</v>
      </c>
      <c r="H8" t="s">
        <v>51</v>
      </c>
    </row>
    <row r="9" ht="20" spans="7:8">
      <c r="G9" s="1" t="s">
        <v>52</v>
      </c>
      <c r="H9" t="s">
        <v>53</v>
      </c>
    </row>
    <row r="10" ht="18" spans="7:7">
      <c r="G10" s="2" t="s">
        <v>54</v>
      </c>
    </row>
    <row r="11" ht="18" spans="7:7">
      <c r="G11" s="2" t="s">
        <v>55</v>
      </c>
    </row>
    <row r="12" ht="20" spans="7:8">
      <c r="G12" s="1" t="s">
        <v>56</v>
      </c>
      <c r="H12" t="s">
        <v>57</v>
      </c>
    </row>
    <row r="13" ht="18" spans="7:7">
      <c r="G13" s="2" t="s">
        <v>58</v>
      </c>
    </row>
    <row r="14" ht="18" spans="7:7">
      <c r="G14" s="2" t="s">
        <v>59</v>
      </c>
    </row>
    <row r="15" ht="20" spans="7:8">
      <c r="G15" s="1" t="s">
        <v>60</v>
      </c>
      <c r="H15" t="s">
        <v>53</v>
      </c>
    </row>
    <row r="16" ht="18" spans="7:7">
      <c r="G16" s="2" t="s">
        <v>61</v>
      </c>
    </row>
    <row r="17" ht="18" spans="7:7">
      <c r="G17" s="2" t="s">
        <v>62</v>
      </c>
    </row>
    <row r="18" ht="20" spans="7:8">
      <c r="G18" s="1" t="s">
        <v>63</v>
      </c>
      <c r="H18" t="s">
        <v>57</v>
      </c>
    </row>
    <row r="19" ht="18" spans="7:7">
      <c r="G19" s="2" t="s">
        <v>64</v>
      </c>
    </row>
    <row r="20" ht="18" spans="7:7">
      <c r="G20" s="2" t="s">
        <v>65</v>
      </c>
    </row>
    <row r="21" ht="20" spans="7:8">
      <c r="G21" s="1" t="s">
        <v>66</v>
      </c>
      <c r="H21" t="s">
        <v>57</v>
      </c>
    </row>
    <row r="22" ht="18" spans="7:7">
      <c r="G22" s="2" t="s">
        <v>67</v>
      </c>
    </row>
    <row r="23" ht="18" spans="7:7">
      <c r="G23" s="2" t="s">
        <v>68</v>
      </c>
    </row>
    <row r="24" ht="20" spans="7:8">
      <c r="G24" s="1" t="s">
        <v>69</v>
      </c>
      <c r="H24" t="s">
        <v>57</v>
      </c>
    </row>
    <row r="25" ht="18" spans="7:7">
      <c r="G25" s="2" t="s">
        <v>70</v>
      </c>
    </row>
    <row r="26" ht="18" spans="7:7">
      <c r="G26" s="2" t="s">
        <v>71</v>
      </c>
    </row>
    <row r="27" ht="20" spans="7:8">
      <c r="G27" s="1" t="s">
        <v>72</v>
      </c>
      <c r="H27" t="s">
        <v>57</v>
      </c>
    </row>
    <row r="28" ht="18" spans="7:7">
      <c r="G28" s="2" t="s">
        <v>73</v>
      </c>
    </row>
    <row r="29" ht="18" spans="7:7">
      <c r="G29" s="2" t="s">
        <v>74</v>
      </c>
    </row>
    <row r="30" ht="20" spans="7:7">
      <c r="G30" s="1" t="s">
        <v>75</v>
      </c>
    </row>
    <row r="31" ht="18" spans="7:7">
      <c r="G31" s="2" t="s">
        <v>76</v>
      </c>
    </row>
    <row r="32" ht="18" spans="7:7">
      <c r="G32" s="2" t="s">
        <v>77</v>
      </c>
    </row>
    <row r="33" ht="20" spans="7:7">
      <c r="G33" s="1" t="s">
        <v>78</v>
      </c>
    </row>
    <row r="34" ht="18" spans="7:7">
      <c r="G34" s="2" t="s">
        <v>79</v>
      </c>
    </row>
    <row r="35" ht="18" spans="7:7">
      <c r="G35" s="2" t="s">
        <v>80</v>
      </c>
    </row>
    <row r="36" ht="20" spans="7:7">
      <c r="G36" s="1" t="s">
        <v>81</v>
      </c>
    </row>
    <row r="37" ht="18" spans="7:7">
      <c r="G37" s="2" t="s">
        <v>82</v>
      </c>
    </row>
    <row r="38" ht="18" spans="7:7">
      <c r="G38" s="2" t="s">
        <v>83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PIVOT TABEL</vt:lpstr>
      <vt:lpstr>DASHBOARD</vt:lpstr>
      <vt:lpstr>DATA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UPPADA GIRIDHAR KARTHIK</dc:creator>
  <cp:lastModifiedBy>giridharkarthik</cp:lastModifiedBy>
  <dcterms:created xsi:type="dcterms:W3CDTF">2024-09-08T20:08:00Z</dcterms:created>
  <dcterms:modified xsi:type="dcterms:W3CDTF">2024-09-09T08:29:02Z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