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Ineuron\Basic Exploratory Data Analysis\P1\"/>
    </mc:Choice>
  </mc:AlternateContent>
  <xr:revisionPtr revIDLastSave="0" documentId="13_ncr:1_{F23A8AD2-D692-4703-9726-DD640C5897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" sheetId="1" r:id="rId1"/>
    <sheet name="PE Theory" sheetId="2" r:id="rId2"/>
    <sheet name="PS" sheetId="3" r:id="rId3"/>
    <sheet name="CS" sheetId="4" r:id="rId4"/>
    <sheet name="DSP" sheetId="5" r:id="rId5"/>
    <sheet name="PSE" sheetId="6" r:id="rId6"/>
    <sheet name="Attendance key" sheetId="7" r:id="rId7"/>
  </sheets>
  <calcPr calcId="191029"/>
</workbook>
</file>

<file path=xl/calcChain.xml><?xml version="1.0" encoding="utf-8"?>
<calcChain xmlns="http://schemas.openxmlformats.org/spreadsheetml/2006/main">
  <c r="O36" i="6" l="1"/>
  <c r="N36" i="6"/>
  <c r="M36" i="6"/>
  <c r="L36" i="6"/>
  <c r="K36" i="6"/>
  <c r="J36" i="6"/>
  <c r="I36" i="6"/>
  <c r="H36" i="6"/>
  <c r="G36" i="6"/>
  <c r="F36" i="6"/>
  <c r="E36" i="6"/>
  <c r="D36" i="6"/>
  <c r="C36" i="6" s="1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AR3" i="6"/>
  <c r="AR40" i="6" s="1"/>
  <c r="AQ3" i="6"/>
  <c r="AQ40" i="6" s="1"/>
  <c r="AP3" i="6"/>
  <c r="AP38" i="6" s="1"/>
  <c r="AO3" i="6"/>
  <c r="AN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AR2" i="6"/>
  <c r="AQ2" i="6"/>
  <c r="AP2" i="6"/>
  <c r="AR40" i="5"/>
  <c r="AR39" i="5"/>
  <c r="AQ39" i="5"/>
  <c r="AQ38" i="5"/>
  <c r="G36" i="5"/>
  <c r="AR36" i="5" s="1"/>
  <c r="F36" i="5"/>
  <c r="E36" i="5"/>
  <c r="D36" i="5"/>
  <c r="H35" i="5"/>
  <c r="G35" i="5"/>
  <c r="C35" i="5" s="1"/>
  <c r="F35" i="5"/>
  <c r="E35" i="5"/>
  <c r="D35" i="5"/>
  <c r="AR35" i="5" s="1"/>
  <c r="C34" i="5"/>
  <c r="C33" i="5"/>
  <c r="AP32" i="5"/>
  <c r="C32" i="5"/>
  <c r="C31" i="5"/>
  <c r="C30" i="5"/>
  <c r="C29" i="5"/>
  <c r="AP28" i="5"/>
  <c r="C28" i="5"/>
  <c r="C27" i="5"/>
  <c r="C26" i="5"/>
  <c r="C25" i="5"/>
  <c r="AP24" i="5"/>
  <c r="C24" i="5"/>
  <c r="C23" i="5"/>
  <c r="C22" i="5"/>
  <c r="C21" i="5"/>
  <c r="AP20" i="5"/>
  <c r="C20" i="5"/>
  <c r="C19" i="5"/>
  <c r="C18" i="5"/>
  <c r="C17" i="5"/>
  <c r="AP16" i="5"/>
  <c r="C16" i="5"/>
  <c r="C15" i="5"/>
  <c r="C14" i="5"/>
  <c r="C13" i="5"/>
  <c r="AP12" i="5"/>
  <c r="C12" i="5"/>
  <c r="C11" i="5"/>
  <c r="C10" i="5"/>
  <c r="C9" i="5"/>
  <c r="AP8" i="5"/>
  <c r="C8" i="5"/>
  <c r="C7" i="5"/>
  <c r="C6" i="5"/>
  <c r="C5" i="5"/>
  <c r="AP4" i="5"/>
  <c r="C4" i="5"/>
  <c r="AR3" i="5"/>
  <c r="AR34" i="5" s="1"/>
  <c r="AQ3" i="5"/>
  <c r="AP3" i="5"/>
  <c r="AP38" i="5" s="1"/>
  <c r="AO3" i="5"/>
  <c r="AN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R2" i="5"/>
  <c r="AQ2" i="5"/>
  <c r="AP2" i="5"/>
  <c r="AR40" i="4"/>
  <c r="AR39" i="4"/>
  <c r="AQ39" i="4"/>
  <c r="AQ38" i="4"/>
  <c r="G36" i="4"/>
  <c r="AR36" i="4" s="1"/>
  <c r="F36" i="4"/>
  <c r="E36" i="4"/>
  <c r="D36" i="4"/>
  <c r="C36" i="4"/>
  <c r="H35" i="4"/>
  <c r="G35" i="4"/>
  <c r="AR35" i="4" s="1"/>
  <c r="F35" i="4"/>
  <c r="E35" i="4"/>
  <c r="D35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AR3" i="4"/>
  <c r="AR37" i="4" s="1"/>
  <c r="AQ3" i="4"/>
  <c r="AQ40" i="4" s="1"/>
  <c r="AP3" i="4"/>
  <c r="AP38" i="4" s="1"/>
  <c r="AO3" i="4"/>
  <c r="AN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AR2" i="4"/>
  <c r="AQ2" i="4"/>
  <c r="AP2" i="4"/>
  <c r="BV39" i="3"/>
  <c r="BV38" i="3"/>
  <c r="BU38" i="3"/>
  <c r="BU37" i="3"/>
  <c r="BO36" i="3"/>
  <c r="BK36" i="3"/>
  <c r="BJ36" i="3"/>
  <c r="BI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BW36" i="3" s="1"/>
  <c r="F36" i="3"/>
  <c r="E36" i="3"/>
  <c r="D36" i="3"/>
  <c r="BO35" i="3"/>
  <c r="BK35" i="3"/>
  <c r="BJ35" i="3"/>
  <c r="BI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C35" i="3" s="1"/>
  <c r="E35" i="3"/>
  <c r="D35" i="3"/>
  <c r="BW34" i="3"/>
  <c r="C34" i="3"/>
  <c r="C33" i="3"/>
  <c r="BW32" i="3"/>
  <c r="C32" i="3"/>
  <c r="C31" i="3"/>
  <c r="BW30" i="3"/>
  <c r="C30" i="3"/>
  <c r="C29" i="3"/>
  <c r="BW28" i="3"/>
  <c r="C28" i="3"/>
  <c r="C27" i="3"/>
  <c r="BW26" i="3"/>
  <c r="C26" i="3"/>
  <c r="C25" i="3"/>
  <c r="BW24" i="3"/>
  <c r="C24" i="3"/>
  <c r="C23" i="3"/>
  <c r="BW22" i="3"/>
  <c r="C22" i="3"/>
  <c r="C21" i="3"/>
  <c r="BW20" i="3"/>
  <c r="C20" i="3"/>
  <c r="C19" i="3"/>
  <c r="BW18" i="3"/>
  <c r="C18" i="3"/>
  <c r="C17" i="3"/>
  <c r="BW16" i="3"/>
  <c r="C16" i="3"/>
  <c r="C15" i="3"/>
  <c r="BW14" i="3"/>
  <c r="C14" i="3"/>
  <c r="C13" i="3"/>
  <c r="BW12" i="3"/>
  <c r="C12" i="3"/>
  <c r="C11" i="3"/>
  <c r="BW10" i="3"/>
  <c r="C10" i="3"/>
  <c r="C9" i="3"/>
  <c r="BW8" i="3"/>
  <c r="C8" i="3"/>
  <c r="C7" i="3"/>
  <c r="BW6" i="3"/>
  <c r="C6" i="3"/>
  <c r="C5" i="3"/>
  <c r="BW4" i="3"/>
  <c r="C4" i="3"/>
  <c r="BW3" i="3"/>
  <c r="BW39" i="3" s="1"/>
  <c r="BV3" i="3"/>
  <c r="BU3" i="3"/>
  <c r="BU39" i="3" s="1"/>
  <c r="BT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W2" i="3"/>
  <c r="BV2" i="3"/>
  <c r="BU2" i="3"/>
  <c r="AM37" i="2"/>
  <c r="G37" i="2"/>
  <c r="F37" i="2"/>
  <c r="E37" i="2"/>
  <c r="C37" i="2" s="1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C35" i="2"/>
  <c r="C34" i="2"/>
  <c r="AM33" i="2"/>
  <c r="C33" i="2"/>
  <c r="AM32" i="2"/>
  <c r="C32" i="2"/>
  <c r="AM31" i="2"/>
  <c r="AL31" i="2"/>
  <c r="C31" i="2"/>
  <c r="AM30" i="2"/>
  <c r="AL30" i="2"/>
  <c r="C30" i="2"/>
  <c r="AK29" i="2"/>
  <c r="C29" i="2"/>
  <c r="C28" i="2"/>
  <c r="C27" i="2"/>
  <c r="C26" i="2"/>
  <c r="AM25" i="2"/>
  <c r="C25" i="2"/>
  <c r="AM24" i="2"/>
  <c r="C24" i="2"/>
  <c r="AM23" i="2"/>
  <c r="AL23" i="2"/>
  <c r="C23" i="2"/>
  <c r="AM22" i="2"/>
  <c r="AL22" i="2"/>
  <c r="C22" i="2"/>
  <c r="C21" i="2"/>
  <c r="AL20" i="2"/>
  <c r="C20" i="2"/>
  <c r="C19" i="2"/>
  <c r="C18" i="2"/>
  <c r="AM17" i="2"/>
  <c r="C17" i="2"/>
  <c r="AM16" i="2"/>
  <c r="C16" i="2"/>
  <c r="AM15" i="2"/>
  <c r="AL15" i="2"/>
  <c r="C15" i="2"/>
  <c r="AM14" i="2"/>
  <c r="AL14" i="2"/>
  <c r="C14" i="2"/>
  <c r="AL13" i="2"/>
  <c r="AK13" i="2"/>
  <c r="C13" i="2"/>
  <c r="C12" i="2"/>
  <c r="AL11" i="2"/>
  <c r="AK11" i="2"/>
  <c r="C11" i="2"/>
  <c r="C10" i="2"/>
  <c r="AL9" i="2"/>
  <c r="AK9" i="2"/>
  <c r="C9" i="2"/>
  <c r="C8" i="2"/>
  <c r="AL7" i="2"/>
  <c r="AK7" i="2"/>
  <c r="C7" i="2"/>
  <c r="C6" i="2"/>
  <c r="AL5" i="2"/>
  <c r="AK5" i="2"/>
  <c r="C5" i="2"/>
  <c r="AM4" i="2"/>
  <c r="AM34" i="2" s="1"/>
  <c r="AL4" i="2"/>
  <c r="AL39" i="2" s="1"/>
  <c r="AK4" i="2"/>
  <c r="AK39" i="2" s="1"/>
  <c r="AJ4" i="2"/>
  <c r="AI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AM3" i="2"/>
  <c r="AL3" i="2"/>
  <c r="AK3" i="2"/>
  <c r="BD39" i="1"/>
  <c r="BD38" i="1"/>
  <c r="BC38" i="1"/>
  <c r="H37" i="1"/>
  <c r="G37" i="1"/>
  <c r="F37" i="1"/>
  <c r="E37" i="1"/>
  <c r="C37" i="1" s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 s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D4" i="1"/>
  <c r="BD37" i="1" s="1"/>
  <c r="BC4" i="1"/>
  <c r="BC40" i="1" s="1"/>
  <c r="BB4" i="1"/>
  <c r="BB28" i="1" s="1"/>
  <c r="BA4" i="1"/>
  <c r="AO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BD3" i="1"/>
  <c r="BC3" i="1"/>
  <c r="BB3" i="1"/>
  <c r="BB8" i="1" l="1"/>
  <c r="BB36" i="1"/>
  <c r="BB37" i="1"/>
  <c r="AP6" i="4"/>
  <c r="AP14" i="4"/>
  <c r="AP22" i="4"/>
  <c r="AP30" i="4"/>
  <c r="BC6" i="1"/>
  <c r="BC10" i="1"/>
  <c r="BC12" i="1"/>
  <c r="BC14" i="1"/>
  <c r="BC18" i="1"/>
  <c r="BC20" i="1"/>
  <c r="BC22" i="1"/>
  <c r="BC26" i="1"/>
  <c r="BC28" i="1"/>
  <c r="BC32" i="1"/>
  <c r="BC34" i="1"/>
  <c r="BC36" i="1"/>
  <c r="BC37" i="1"/>
  <c r="BB40" i="1"/>
  <c r="AK27" i="2"/>
  <c r="AL29" i="2"/>
  <c r="BB38" i="1"/>
  <c r="BD40" i="1"/>
  <c r="AL16" i="2"/>
  <c r="AM18" i="2"/>
  <c r="AK23" i="2"/>
  <c r="AL25" i="2"/>
  <c r="AM27" i="2"/>
  <c r="AL32" i="2"/>
  <c r="BW5" i="3"/>
  <c r="BW9" i="3"/>
  <c r="BW13" i="3"/>
  <c r="BW17" i="3"/>
  <c r="BW21" i="3"/>
  <c r="BW25" i="3"/>
  <c r="BW29" i="3"/>
  <c r="BW33" i="3"/>
  <c r="BW35" i="3"/>
  <c r="BB7" i="1"/>
  <c r="BB11" i="1"/>
  <c r="BB17" i="1"/>
  <c r="BB23" i="1"/>
  <c r="BB41" i="1"/>
  <c r="AK37" i="2"/>
  <c r="AK34" i="2"/>
  <c r="AK32" i="2"/>
  <c r="AK30" i="2"/>
  <c r="AK28" i="2"/>
  <c r="AK26" i="2"/>
  <c r="AK24" i="2"/>
  <c r="AK22" i="2"/>
  <c r="AK20" i="2"/>
  <c r="AK18" i="2"/>
  <c r="AK16" i="2"/>
  <c r="AK14" i="2"/>
  <c r="AK38" i="2"/>
  <c r="AK6" i="2"/>
  <c r="AK8" i="2"/>
  <c r="AK10" i="2"/>
  <c r="AK12" i="2"/>
  <c r="AK40" i="2"/>
  <c r="AP4" i="4"/>
  <c r="AP39" i="5"/>
  <c r="AP36" i="5"/>
  <c r="AP35" i="5"/>
  <c r="AP40" i="5"/>
  <c r="AP6" i="5"/>
  <c r="AP14" i="5"/>
  <c r="AP18" i="5"/>
  <c r="AP22" i="5"/>
  <c r="AP26" i="5"/>
  <c r="AP30" i="5"/>
  <c r="AP34" i="5"/>
  <c r="BC13" i="1"/>
  <c r="AL8" i="2"/>
  <c r="AL12" i="2"/>
  <c r="AL21" i="2"/>
  <c r="AL28" i="2"/>
  <c r="AK35" i="2"/>
  <c r="AQ36" i="5"/>
  <c r="BD5" i="1"/>
  <c r="BD7" i="1"/>
  <c r="BD9" i="1"/>
  <c r="BD11" i="1"/>
  <c r="BD13" i="1"/>
  <c r="BD15" i="1"/>
  <c r="BD17" i="1"/>
  <c r="BD19" i="1"/>
  <c r="BD21" i="1"/>
  <c r="BD23" i="1"/>
  <c r="BD25" i="1"/>
  <c r="BD27" i="1"/>
  <c r="BD29" i="1"/>
  <c r="BD31" i="1"/>
  <c r="BD33" i="1"/>
  <c r="BD35" i="1"/>
  <c r="BB39" i="1"/>
  <c r="BD41" i="1"/>
  <c r="AM39" i="2"/>
  <c r="AM40" i="2"/>
  <c r="AM36" i="2"/>
  <c r="AM6" i="2"/>
  <c r="AM8" i="2"/>
  <c r="AM10" i="2"/>
  <c r="AM12" i="2"/>
  <c r="AK17" i="2"/>
  <c r="AL19" i="2"/>
  <c r="AM21" i="2"/>
  <c r="AL26" i="2"/>
  <c r="AM28" i="2"/>
  <c r="AK33" i="2"/>
  <c r="AL35" i="2"/>
  <c r="BV36" i="3"/>
  <c r="AP5" i="4"/>
  <c r="AP9" i="4"/>
  <c r="AP13" i="4"/>
  <c r="AP17" i="4"/>
  <c r="AP21" i="4"/>
  <c r="AP25" i="4"/>
  <c r="AP29" i="4"/>
  <c r="AP33" i="4"/>
  <c r="AP37" i="4"/>
  <c r="AP7" i="5"/>
  <c r="AP11" i="5"/>
  <c r="AP15" i="5"/>
  <c r="AP19" i="5"/>
  <c r="AP23" i="5"/>
  <c r="AP27" i="5"/>
  <c r="AP31" i="5"/>
  <c r="BB10" i="1"/>
  <c r="BB14" i="1"/>
  <c r="BB16" i="1"/>
  <c r="BB18" i="1"/>
  <c r="BB22" i="1"/>
  <c r="BB24" i="1"/>
  <c r="BB26" i="1"/>
  <c r="BB30" i="1"/>
  <c r="BB32" i="1"/>
  <c r="BB34" i="1"/>
  <c r="BB5" i="1"/>
  <c r="BB9" i="1"/>
  <c r="BB13" i="1"/>
  <c r="BB15" i="1"/>
  <c r="BB19" i="1"/>
  <c r="BB21" i="1"/>
  <c r="BB25" i="1"/>
  <c r="BB27" i="1"/>
  <c r="BB29" i="1"/>
  <c r="BB31" i="1"/>
  <c r="BB33" i="1"/>
  <c r="BB35" i="1"/>
  <c r="AK21" i="2"/>
  <c r="C36" i="3"/>
  <c r="AP8" i="4"/>
  <c r="AP12" i="4"/>
  <c r="AP16" i="4"/>
  <c r="AP20" i="4"/>
  <c r="AP24" i="4"/>
  <c r="AP28" i="4"/>
  <c r="AP32" i="4"/>
  <c r="AP10" i="5"/>
  <c r="C36" i="5"/>
  <c r="BC5" i="1"/>
  <c r="BC7" i="1"/>
  <c r="BC9" i="1"/>
  <c r="BC11" i="1"/>
  <c r="BC15" i="1"/>
  <c r="BC17" i="1"/>
  <c r="BC19" i="1"/>
  <c r="BC21" i="1"/>
  <c r="BC23" i="1"/>
  <c r="BC25" i="1"/>
  <c r="BC27" i="1"/>
  <c r="BC29" i="1"/>
  <c r="BC31" i="1"/>
  <c r="BC33" i="1"/>
  <c r="BC35" i="1"/>
  <c r="BC41" i="1"/>
  <c r="AL6" i="2"/>
  <c r="AL10" i="2"/>
  <c r="AK19" i="2"/>
  <c r="AL40" i="2"/>
  <c r="BC39" i="1"/>
  <c r="AK15" i="2"/>
  <c r="AL17" i="2"/>
  <c r="AM19" i="2"/>
  <c r="AL24" i="2"/>
  <c r="AM26" i="2"/>
  <c r="AK31" i="2"/>
  <c r="AL33" i="2"/>
  <c r="AM35" i="2"/>
  <c r="AL37" i="2"/>
  <c r="BW38" i="3"/>
  <c r="BW37" i="3"/>
  <c r="BW7" i="3"/>
  <c r="BW11" i="3"/>
  <c r="BW15" i="3"/>
  <c r="BW19" i="3"/>
  <c r="BW23" i="3"/>
  <c r="BW27" i="3"/>
  <c r="BW31" i="3"/>
  <c r="BW40" i="3"/>
  <c r="BB6" i="1"/>
  <c r="BB12" i="1"/>
  <c r="BB20" i="1"/>
  <c r="AP40" i="4"/>
  <c r="AP39" i="4"/>
  <c r="AP36" i="4"/>
  <c r="AP35" i="4"/>
  <c r="AP10" i="4"/>
  <c r="AP18" i="4"/>
  <c r="AP26" i="4"/>
  <c r="AP34" i="4"/>
  <c r="BC8" i="1"/>
  <c r="BC16" i="1"/>
  <c r="BC24" i="1"/>
  <c r="BC30" i="1"/>
  <c r="C36" i="2"/>
  <c r="AK36" i="2"/>
  <c r="AL38" i="2"/>
  <c r="BD6" i="1"/>
  <c r="BD8" i="1"/>
  <c r="BD10" i="1"/>
  <c r="BD12" i="1"/>
  <c r="BD14" i="1"/>
  <c r="BD16" i="1"/>
  <c r="BD18" i="1"/>
  <c r="BD20" i="1"/>
  <c r="BD22" i="1"/>
  <c r="BD24" i="1"/>
  <c r="BD26" i="1"/>
  <c r="BD28" i="1"/>
  <c r="BD30" i="1"/>
  <c r="BD32" i="1"/>
  <c r="BD34" i="1"/>
  <c r="BD36" i="1"/>
  <c r="AM5" i="2"/>
  <c r="AM7" i="2"/>
  <c r="AM9" i="2"/>
  <c r="AM11" i="2"/>
  <c r="AM13" i="2"/>
  <c r="AL18" i="2"/>
  <c r="AM20" i="2"/>
  <c r="AK25" i="2"/>
  <c r="AL27" i="2"/>
  <c r="AM29" i="2"/>
  <c r="AL34" i="2"/>
  <c r="AL36" i="2"/>
  <c r="AM38" i="2"/>
  <c r="AP7" i="4"/>
  <c r="AP11" i="4"/>
  <c r="AP15" i="4"/>
  <c r="AP19" i="4"/>
  <c r="AP23" i="4"/>
  <c r="AP27" i="4"/>
  <c r="AP31" i="4"/>
  <c r="AP5" i="5"/>
  <c r="AP9" i="5"/>
  <c r="AP13" i="5"/>
  <c r="AP17" i="5"/>
  <c r="AP21" i="5"/>
  <c r="AP25" i="5"/>
  <c r="AP29" i="5"/>
  <c r="AP33" i="5"/>
  <c r="AP37" i="5"/>
  <c r="AQ38" i="6"/>
  <c r="AP4" i="6"/>
  <c r="AP6" i="6"/>
  <c r="AP8" i="6"/>
  <c r="AP10" i="6"/>
  <c r="AP12" i="6"/>
  <c r="AP14" i="6"/>
  <c r="AP16" i="6"/>
  <c r="AP18" i="6"/>
  <c r="AP20" i="6"/>
  <c r="AP22" i="6"/>
  <c r="AP24" i="6"/>
  <c r="AP26" i="6"/>
  <c r="AP28" i="6"/>
  <c r="AP30" i="6"/>
  <c r="AP32" i="6"/>
  <c r="AP34" i="6"/>
  <c r="AP35" i="6"/>
  <c r="AP36" i="6"/>
  <c r="AR38" i="6"/>
  <c r="BU5" i="3"/>
  <c r="BU7" i="3"/>
  <c r="BU9" i="3"/>
  <c r="BU11" i="3"/>
  <c r="BU13" i="3"/>
  <c r="BU15" i="3"/>
  <c r="BU17" i="3"/>
  <c r="BU19" i="3"/>
  <c r="BU21" i="3"/>
  <c r="BU23" i="3"/>
  <c r="BU25" i="3"/>
  <c r="BU27" i="3"/>
  <c r="BU29" i="3"/>
  <c r="BU31" i="3"/>
  <c r="BU33" i="3"/>
  <c r="BV37" i="3"/>
  <c r="BU40" i="3"/>
  <c r="AQ4" i="4"/>
  <c r="AQ6" i="4"/>
  <c r="AQ8" i="4"/>
  <c r="AQ10" i="4"/>
  <c r="AQ12" i="4"/>
  <c r="AQ14" i="4"/>
  <c r="AQ16" i="4"/>
  <c r="AQ18" i="4"/>
  <c r="AQ20" i="4"/>
  <c r="AQ22" i="4"/>
  <c r="AQ24" i="4"/>
  <c r="AQ26" i="4"/>
  <c r="AQ28" i="4"/>
  <c r="AQ30" i="4"/>
  <c r="AQ32" i="4"/>
  <c r="AQ34" i="4"/>
  <c r="AR38" i="4"/>
  <c r="AQ5" i="5"/>
  <c r="AQ7" i="5"/>
  <c r="AQ9" i="5"/>
  <c r="AQ11" i="5"/>
  <c r="AQ13" i="5"/>
  <c r="AQ15" i="5"/>
  <c r="AQ17" i="5"/>
  <c r="AQ19" i="5"/>
  <c r="AQ21" i="5"/>
  <c r="AQ23" i="5"/>
  <c r="AQ25" i="5"/>
  <c r="AQ27" i="5"/>
  <c r="AQ29" i="5"/>
  <c r="AQ31" i="5"/>
  <c r="AQ33" i="5"/>
  <c r="AQ37" i="5"/>
  <c r="AQ4" i="6"/>
  <c r="AQ6" i="6"/>
  <c r="AQ8" i="6"/>
  <c r="AQ10" i="6"/>
  <c r="AQ12" i="6"/>
  <c r="AQ14" i="6"/>
  <c r="AQ16" i="6"/>
  <c r="AQ18" i="6"/>
  <c r="AQ20" i="6"/>
  <c r="AQ22" i="6"/>
  <c r="AQ24" i="6"/>
  <c r="AQ26" i="6"/>
  <c r="AQ28" i="6"/>
  <c r="AQ30" i="6"/>
  <c r="AQ32" i="6"/>
  <c r="AQ34" i="6"/>
  <c r="AQ35" i="6"/>
  <c r="AQ36" i="6"/>
  <c r="AP39" i="6"/>
  <c r="BV5" i="3"/>
  <c r="BV7" i="3"/>
  <c r="BV9" i="3"/>
  <c r="BV11" i="3"/>
  <c r="BV13" i="3"/>
  <c r="BV15" i="3"/>
  <c r="BV17" i="3"/>
  <c r="BV19" i="3"/>
  <c r="BV21" i="3"/>
  <c r="BV23" i="3"/>
  <c r="BV25" i="3"/>
  <c r="BV27" i="3"/>
  <c r="BV29" i="3"/>
  <c r="BV31" i="3"/>
  <c r="BV33" i="3"/>
  <c r="BV40" i="3"/>
  <c r="AR4" i="4"/>
  <c r="AR6" i="4"/>
  <c r="AR8" i="4"/>
  <c r="AR10" i="4"/>
  <c r="AR12" i="4"/>
  <c r="AR14" i="4"/>
  <c r="AR16" i="4"/>
  <c r="AR18" i="4"/>
  <c r="AR20" i="4"/>
  <c r="AR22" i="4"/>
  <c r="AR24" i="4"/>
  <c r="AR26" i="4"/>
  <c r="AR28" i="4"/>
  <c r="AR30" i="4"/>
  <c r="AR32" i="4"/>
  <c r="AR34" i="4"/>
  <c r="AQ35" i="4"/>
  <c r="AQ36" i="4"/>
  <c r="AR5" i="5"/>
  <c r="AR7" i="5"/>
  <c r="AR9" i="5"/>
  <c r="AR11" i="5"/>
  <c r="AR13" i="5"/>
  <c r="AR15" i="5"/>
  <c r="AR17" i="5"/>
  <c r="AR19" i="5"/>
  <c r="AR21" i="5"/>
  <c r="AR23" i="5"/>
  <c r="AR25" i="5"/>
  <c r="AR27" i="5"/>
  <c r="AR29" i="5"/>
  <c r="AR31" i="5"/>
  <c r="AR33" i="5"/>
  <c r="AR37" i="5"/>
  <c r="AQ40" i="5"/>
  <c r="AR4" i="6"/>
  <c r="AR6" i="6"/>
  <c r="AR8" i="6"/>
  <c r="AR10" i="6"/>
  <c r="AR12" i="6"/>
  <c r="AR14" i="6"/>
  <c r="AR16" i="6"/>
  <c r="AR18" i="6"/>
  <c r="AR20" i="6"/>
  <c r="AR22" i="6"/>
  <c r="AR24" i="6"/>
  <c r="AR26" i="6"/>
  <c r="AR28" i="6"/>
  <c r="AR30" i="6"/>
  <c r="AR32" i="6"/>
  <c r="AR34" i="6"/>
  <c r="AR35" i="6"/>
  <c r="AR36" i="6"/>
  <c r="AQ39" i="6"/>
  <c r="AP37" i="6"/>
  <c r="AR39" i="6"/>
  <c r="AP5" i="6"/>
  <c r="AP7" i="6"/>
  <c r="AP9" i="6"/>
  <c r="AP11" i="6"/>
  <c r="AP13" i="6"/>
  <c r="AP15" i="6"/>
  <c r="AP17" i="6"/>
  <c r="AP19" i="6"/>
  <c r="AP21" i="6"/>
  <c r="AP23" i="6"/>
  <c r="AP25" i="6"/>
  <c r="AP27" i="6"/>
  <c r="AP29" i="6"/>
  <c r="AP31" i="6"/>
  <c r="AP33" i="6"/>
  <c r="AQ37" i="6"/>
  <c r="AP40" i="6"/>
  <c r="BU4" i="3"/>
  <c r="BU6" i="3"/>
  <c r="BU8" i="3"/>
  <c r="BU10" i="3"/>
  <c r="BU12" i="3"/>
  <c r="BU14" i="3"/>
  <c r="BU16" i="3"/>
  <c r="BU18" i="3"/>
  <c r="BU20" i="3"/>
  <c r="BU22" i="3"/>
  <c r="BU24" i="3"/>
  <c r="BU26" i="3"/>
  <c r="BU28" i="3"/>
  <c r="BU30" i="3"/>
  <c r="BU32" i="3"/>
  <c r="BU34" i="3"/>
  <c r="BU35" i="3"/>
  <c r="BU36" i="3"/>
  <c r="AQ5" i="4"/>
  <c r="AQ7" i="4"/>
  <c r="AQ9" i="4"/>
  <c r="AQ11" i="4"/>
  <c r="AQ13" i="4"/>
  <c r="AQ15" i="4"/>
  <c r="AQ17" i="4"/>
  <c r="AQ19" i="4"/>
  <c r="AQ21" i="4"/>
  <c r="AQ23" i="4"/>
  <c r="AQ25" i="4"/>
  <c r="AQ27" i="4"/>
  <c r="AQ29" i="4"/>
  <c r="AQ31" i="4"/>
  <c r="AQ33" i="4"/>
  <c r="AQ37" i="4"/>
  <c r="AQ4" i="5"/>
  <c r="AQ6" i="5"/>
  <c r="AQ8" i="5"/>
  <c r="AQ10" i="5"/>
  <c r="AQ12" i="5"/>
  <c r="AQ14" i="5"/>
  <c r="AQ16" i="5"/>
  <c r="AQ18" i="5"/>
  <c r="AQ20" i="5"/>
  <c r="AQ22" i="5"/>
  <c r="AQ24" i="5"/>
  <c r="AQ26" i="5"/>
  <c r="AQ28" i="5"/>
  <c r="AQ30" i="5"/>
  <c r="AQ32" i="5"/>
  <c r="AQ34" i="5"/>
  <c r="AR38" i="5"/>
  <c r="AQ5" i="6"/>
  <c r="AQ7" i="6"/>
  <c r="AQ9" i="6"/>
  <c r="AQ11" i="6"/>
  <c r="AQ13" i="6"/>
  <c r="AQ15" i="6"/>
  <c r="AQ17" i="6"/>
  <c r="AQ19" i="6"/>
  <c r="AQ21" i="6"/>
  <c r="AQ23" i="6"/>
  <c r="AQ25" i="6"/>
  <c r="AQ27" i="6"/>
  <c r="AQ29" i="6"/>
  <c r="AQ31" i="6"/>
  <c r="AQ33" i="6"/>
  <c r="AR37" i="6"/>
  <c r="BV4" i="3"/>
  <c r="BV6" i="3"/>
  <c r="BV8" i="3"/>
  <c r="BV10" i="3"/>
  <c r="BV12" i="3"/>
  <c r="BV14" i="3"/>
  <c r="BV16" i="3"/>
  <c r="BV18" i="3"/>
  <c r="BV20" i="3"/>
  <c r="BV22" i="3"/>
  <c r="BV24" i="3"/>
  <c r="BV26" i="3"/>
  <c r="BV28" i="3"/>
  <c r="BV30" i="3"/>
  <c r="BV32" i="3"/>
  <c r="BV34" i="3"/>
  <c r="BV35" i="3"/>
  <c r="AR5" i="4"/>
  <c r="AR7" i="4"/>
  <c r="AR9" i="4"/>
  <c r="AR11" i="4"/>
  <c r="AR13" i="4"/>
  <c r="AR15" i="4"/>
  <c r="AR17" i="4"/>
  <c r="AR19" i="4"/>
  <c r="AR21" i="4"/>
  <c r="AR23" i="4"/>
  <c r="AR25" i="4"/>
  <c r="AR27" i="4"/>
  <c r="AR29" i="4"/>
  <c r="AR31" i="4"/>
  <c r="AR33" i="4"/>
  <c r="AR4" i="5"/>
  <c r="AR6" i="5"/>
  <c r="AR8" i="5"/>
  <c r="AR10" i="5"/>
  <c r="AR12" i="5"/>
  <c r="AR14" i="5"/>
  <c r="AR16" i="5"/>
  <c r="AR18" i="5"/>
  <c r="AR20" i="5"/>
  <c r="AR22" i="5"/>
  <c r="AR24" i="5"/>
  <c r="AR26" i="5"/>
  <c r="AR28" i="5"/>
  <c r="AR30" i="5"/>
  <c r="AR32" i="5"/>
  <c r="AQ35" i="5"/>
  <c r="AR5" i="6"/>
  <c r="AR7" i="6"/>
  <c r="AR9" i="6"/>
  <c r="AR11" i="6"/>
  <c r="AR13" i="6"/>
  <c r="AR15" i="6"/>
  <c r="AR17" i="6"/>
  <c r="AR19" i="6"/>
  <c r="AR21" i="6"/>
  <c r="AR23" i="6"/>
  <c r="AR25" i="6"/>
  <c r="AR27" i="6"/>
  <c r="AR29" i="6"/>
  <c r="AR31" i="6"/>
  <c r="AR33" i="6"/>
</calcChain>
</file>

<file path=xl/sharedStrings.xml><?xml version="1.0" encoding="utf-8"?>
<sst xmlns="http://schemas.openxmlformats.org/spreadsheetml/2006/main" count="4615" uniqueCount="175">
  <si>
    <t>Attendance (%)</t>
  </si>
  <si>
    <t>Lab
1</t>
  </si>
  <si>
    <t>Lab
2</t>
  </si>
  <si>
    <t>Lab
3</t>
  </si>
  <si>
    <t>Lab
4</t>
  </si>
  <si>
    <t>Lab
5</t>
  </si>
  <si>
    <t>Lab
6</t>
  </si>
  <si>
    <t>Lab</t>
  </si>
  <si>
    <t>LAB</t>
  </si>
  <si>
    <t>Power Electronics</t>
  </si>
  <si>
    <t>14/9</t>
  </si>
  <si>
    <t>14/09</t>
  </si>
  <si>
    <t>21/09</t>
  </si>
  <si>
    <t>22/09</t>
  </si>
  <si>
    <t>23/09</t>
  </si>
  <si>
    <t>28/09</t>
  </si>
  <si>
    <t>29/09</t>
  </si>
  <si>
    <t>26/10</t>
  </si>
  <si>
    <t>27/10</t>
  </si>
  <si>
    <t>Roll No.</t>
  </si>
  <si>
    <t>Dr. Aurobinda Panda</t>
  </si>
  <si>
    <t>B190069EC</t>
  </si>
  <si>
    <t>SUSHIL KUMAR</t>
  </si>
  <si>
    <t>P</t>
  </si>
  <si>
    <t>U</t>
  </si>
  <si>
    <t>B190071EE</t>
  </si>
  <si>
    <t>A KARTHIK SATYA SAI</t>
  </si>
  <si>
    <t>B190072EE</t>
  </si>
  <si>
    <t>ANMOL SUDHAKAR</t>
  </si>
  <si>
    <t>B190073EE</t>
  </si>
  <si>
    <t>ARUN TAMANG</t>
  </si>
  <si>
    <t>B190074EE</t>
  </si>
  <si>
    <t>ASHA KUMARI (F)</t>
  </si>
  <si>
    <t>B190075EE</t>
  </si>
  <si>
    <t>CHANDRA BHAN</t>
  </si>
  <si>
    <t>B190076EE</t>
  </si>
  <si>
    <t>CHANDU SAI BHAVADESH</t>
  </si>
  <si>
    <t>B190077EE</t>
  </si>
  <si>
    <t>GUNJA GUPTA (F)</t>
  </si>
  <si>
    <t>B190078EE</t>
  </si>
  <si>
    <t>GYALTSHEN LEPCHA</t>
  </si>
  <si>
    <t>B190079EE</t>
  </si>
  <si>
    <t>LAKSHAY SINGH</t>
  </si>
  <si>
    <t>B190080EE</t>
  </si>
  <si>
    <t>MANEESH VARSHNEY</t>
  </si>
  <si>
    <t>B190081EE</t>
  </si>
  <si>
    <t>MANISH KUMAR SHAH</t>
  </si>
  <si>
    <t>B190082EE</t>
  </si>
  <si>
    <t>MARRI BHASKAR NAIDU</t>
  </si>
  <si>
    <t>B190083EE</t>
  </si>
  <si>
    <t>MD. AMIN</t>
  </si>
  <si>
    <t>E</t>
  </si>
  <si>
    <t>B190084EE</t>
  </si>
  <si>
    <t>MUSKAN GUPTA (F)</t>
  </si>
  <si>
    <t>B190085EE</t>
  </si>
  <si>
    <t>NATTALA SUVARNA RAJU</t>
  </si>
  <si>
    <t>B190086EE</t>
  </si>
  <si>
    <t>PIYUSH SINGH</t>
  </si>
  <si>
    <t>B190087EE</t>
  </si>
  <si>
    <t>RAHUL CHAUDHARY</t>
  </si>
  <si>
    <t>B190088EE</t>
  </si>
  <si>
    <t>SANJAY TIWARI</t>
  </si>
  <si>
    <t>B190089EE</t>
  </si>
  <si>
    <t>SAQLAIN KHAN</t>
  </si>
  <si>
    <t>B190090EE</t>
  </si>
  <si>
    <t>SHRISTY SHARMA (F)</t>
  </si>
  <si>
    <t>B190092EE</t>
  </si>
  <si>
    <t>SURAJ KUMAR MANDAL</t>
  </si>
  <si>
    <t>B190093EE</t>
  </si>
  <si>
    <t>SUSHIL CHETTRI</t>
  </si>
  <si>
    <t>B190094EE</t>
  </si>
  <si>
    <t>VARSHA SHEORAN (F)</t>
  </si>
  <si>
    <t>B190095EE</t>
  </si>
  <si>
    <t>VIKRAM KUMAR</t>
  </si>
  <si>
    <t>B190096EE</t>
  </si>
  <si>
    <t>YANGCHEN LHAMU BHUTIA (F)</t>
  </si>
  <si>
    <t>B190129ME</t>
  </si>
  <si>
    <t>CHANDAN KUMAR MAURYA</t>
  </si>
  <si>
    <t>B190113CE</t>
  </si>
  <si>
    <t>SAURABH AWASTHI</t>
  </si>
  <si>
    <t>B190132ME</t>
  </si>
  <si>
    <t>HARSHIT KUMAR</t>
  </si>
  <si>
    <t>B190133ME</t>
  </si>
  <si>
    <t>JITENDRA PRATAP SINGH</t>
  </si>
  <si>
    <t>B180100EE</t>
  </si>
  <si>
    <t>ABISHEK PRASAD</t>
  </si>
  <si>
    <t>PRESENT:</t>
  </si>
  <si>
    <t>ABSENT:</t>
  </si>
  <si>
    <t>Total Number of  Classes</t>
  </si>
  <si>
    <t>Total Number of  Lab Classes</t>
  </si>
  <si>
    <t>Total Number of  Theory Classes</t>
  </si>
  <si>
    <t>Attendance
(%)</t>
  </si>
  <si>
    <t>1st Type-1</t>
  </si>
  <si>
    <t>1st Online Viva</t>
  </si>
  <si>
    <t>2nd Type-1</t>
  </si>
  <si>
    <t>Report</t>
  </si>
  <si>
    <t>End Term</t>
  </si>
  <si>
    <t>Shifted to 23/08/2021</t>
  </si>
  <si>
    <t>1st Online Type 1</t>
  </si>
  <si>
    <t>Y</t>
  </si>
  <si>
    <t>N</t>
  </si>
  <si>
    <t>9/31</t>
  </si>
  <si>
    <t>u</t>
  </si>
  <si>
    <t>SETTINGS</t>
  </si>
  <si>
    <t>ATTENDANCE KEY</t>
  </si>
  <si>
    <t>Change the attendance key by updating the values below.</t>
  </si>
  <si>
    <t>Add classes by duplicating the 'Class 1' sheet tab. 
New tabs will reference this same attendance key.</t>
  </si>
  <si>
    <t>Present</t>
  </si>
  <si>
    <t>L</t>
  </si>
  <si>
    <t>Late</t>
  </si>
  <si>
    <t>Excused absence</t>
  </si>
  <si>
    <t>Unexcused absence</t>
  </si>
  <si>
    <t>Enter P for Present, L for Late, E for Excused absence, and U for Unexcused absence. Use the 'Attendance key' tab to customize.</t>
  </si>
  <si>
    <t>Communications</t>
  </si>
  <si>
    <t>NS190069EC</t>
  </si>
  <si>
    <t>NS190071EE</t>
  </si>
  <si>
    <t>NS190072EE</t>
  </si>
  <si>
    <t>NS190073EE</t>
  </si>
  <si>
    <t>NS190074EE</t>
  </si>
  <si>
    <t>NS190075EE</t>
  </si>
  <si>
    <t>NS190076EE</t>
  </si>
  <si>
    <t>NS190077EE</t>
  </si>
  <si>
    <t>NS190078EE</t>
  </si>
  <si>
    <t>NS190079EE</t>
  </si>
  <si>
    <t>NS190080EE</t>
  </si>
  <si>
    <t>NS190081EE</t>
  </si>
  <si>
    <t>NS190082EE</t>
  </si>
  <si>
    <t>NS190083EE</t>
  </si>
  <si>
    <t>NS190084EE</t>
  </si>
  <si>
    <t>NS190085EE</t>
  </si>
  <si>
    <t>NS190086EE</t>
  </si>
  <si>
    <t>NS190087EE</t>
  </si>
  <si>
    <t>NS190088EE</t>
  </si>
  <si>
    <t>NS190089EE</t>
  </si>
  <si>
    <t>NS190090EE</t>
  </si>
  <si>
    <t>NS190092EE</t>
  </si>
  <si>
    <t>NS190093EE</t>
  </si>
  <si>
    <t>NS190094EE</t>
  </si>
  <si>
    <t>NS190095EE</t>
  </si>
  <si>
    <t>NS190096EE</t>
  </si>
  <si>
    <t>NS190129ME</t>
  </si>
  <si>
    <t>NS190113CE</t>
  </si>
  <si>
    <t>NS190132ME</t>
  </si>
  <si>
    <t>NS190133ME</t>
  </si>
  <si>
    <t>NS180100EE</t>
  </si>
  <si>
    <t>ARUN</t>
  </si>
  <si>
    <t xml:space="preserve">CHANDRA </t>
  </si>
  <si>
    <t>GYALTSHEN</t>
  </si>
  <si>
    <t>SUVARNA RAJ</t>
  </si>
  <si>
    <t>CHAUDHARY</t>
  </si>
  <si>
    <t>PSINGH</t>
  </si>
  <si>
    <t>TIWARI</t>
  </si>
  <si>
    <t xml:space="preserve"> KHAN</t>
  </si>
  <si>
    <t xml:space="preserve"> ROHITH SHARMA</t>
  </si>
  <si>
    <t>NELSON MANDELA</t>
  </si>
  <si>
    <t>SMRITHI MANDHANNA</t>
  </si>
  <si>
    <t>VIKRAM RATHOD</t>
  </si>
  <si>
    <t xml:space="preserve"> BHUTAN</t>
  </si>
  <si>
    <t xml:space="preserve"> MAURYA</t>
  </si>
  <si>
    <t>SAURABH</t>
  </si>
  <si>
    <t>HARSHIT</t>
  </si>
  <si>
    <t>PRATAP SINGH</t>
  </si>
  <si>
    <t xml:space="preserve">ABISHEK </t>
  </si>
  <si>
    <t>VIRAT KOHLI</t>
  </si>
  <si>
    <t>KARTHIK</t>
  </si>
  <si>
    <t>RAMANUJAN</t>
  </si>
  <si>
    <t>SACHIN</t>
  </si>
  <si>
    <t>ANJALI ROY</t>
  </si>
  <si>
    <t>SEBASTIAN</t>
  </si>
  <si>
    <t>RISHABH PANT</t>
  </si>
  <si>
    <t>BHUVANESWAR</t>
  </si>
  <si>
    <t>BUMRAH</t>
  </si>
  <si>
    <t>SHREYAS IYER</t>
  </si>
  <si>
    <t>SHIKHAR DHAWAN</t>
  </si>
  <si>
    <t>MESSI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</si>
</sst>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&quot;/&quot;d"/>
    <numFmt numFmtId="165" formatCode="ddd"/>
    <numFmt numFmtId="166" formatCode="m&quot;/&quot;d\ \ \ "/>
  </numFmts>
  <fonts count="24">
    <font>
      <sz val="10"/>
      <color rgb="FF000000"/>
      <name val="Arial"/>
    </font>
    <font>
      <sz val="12"/>
      <color rgb="FFFFFFFF"/>
      <name val="Roboto"/>
    </font>
    <font>
      <i/>
      <sz val="10"/>
      <color rgb="FFC5CAE9"/>
      <name val="Roboto Condensed"/>
    </font>
    <font>
      <i/>
      <sz val="10"/>
      <color rgb="FFC5CAE9"/>
      <name val="Roboto"/>
    </font>
    <font>
      <sz val="10"/>
      <name val="Roboto"/>
    </font>
    <font>
      <b/>
      <sz val="10"/>
      <color rgb="FF303F9F"/>
      <name val="Roboto"/>
    </font>
    <font>
      <b/>
      <sz val="10"/>
      <color rgb="FF303F9F"/>
      <name val="Docs-Roboto"/>
    </font>
    <font>
      <sz val="10"/>
      <name val="Arial"/>
    </font>
    <font>
      <b/>
      <sz val="10"/>
      <color rgb="FF303F9F"/>
      <name val="Roboto"/>
    </font>
    <font>
      <b/>
      <sz val="9"/>
      <color rgb="FF303F9F"/>
      <name val="Roboto"/>
    </font>
    <font>
      <i/>
      <sz val="10"/>
      <color rgb="FF6772AD"/>
      <name val="Roboto"/>
    </font>
    <font>
      <sz val="10"/>
      <color rgb="FF6772AD"/>
      <name val="Roboto"/>
    </font>
    <font>
      <b/>
      <sz val="10"/>
      <name val="Roboto"/>
    </font>
    <font>
      <sz val="10"/>
      <color rgb="FF666666"/>
      <name val="Roboto"/>
    </font>
    <font>
      <b/>
      <sz val="10"/>
      <color rgb="FF666666"/>
      <name val="Roboto"/>
    </font>
    <font>
      <sz val="12"/>
      <color rgb="FFC5CAE9"/>
      <name val="Roboto"/>
    </font>
    <font>
      <sz val="12"/>
      <color rgb="FFC5CAE9"/>
      <name val="Roboto Condensed"/>
    </font>
    <font>
      <sz val="18"/>
      <color rgb="FFFFFFFF"/>
      <name val="Roboto"/>
    </font>
    <font>
      <sz val="20"/>
      <color rgb="FFFFFFFF"/>
      <name val="Roboto"/>
    </font>
    <font>
      <sz val="10"/>
      <color rgb="FF303F9F"/>
      <name val="Roboto"/>
    </font>
    <font>
      <i/>
      <sz val="10"/>
      <color rgb="FF303F9F"/>
      <name val="Roboto Condensed"/>
    </font>
    <font>
      <i/>
      <sz val="10"/>
      <color rgb="FF303F9F"/>
      <name val="Roboto Condensed"/>
    </font>
    <font>
      <sz val="10"/>
      <color rgb="FF434343"/>
      <name val="Roboto"/>
    </font>
    <font>
      <b/>
      <sz val="10"/>
      <color rgb="FF434343"/>
      <name val="Roboto"/>
    </font>
  </fonts>
  <fills count="9">
    <fill>
      <patternFill patternType="none"/>
    </fill>
    <fill>
      <patternFill patternType="gray125"/>
    </fill>
    <fill>
      <patternFill patternType="solid">
        <fgColor rgb="FF2A3990"/>
        <bgColor rgb="FF2A399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E8EAF6"/>
        <bgColor rgb="FFE8EAF6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303F9F"/>
      </top>
      <bottom/>
      <diagonal/>
    </border>
    <border>
      <left style="thin">
        <color rgb="FFE8EAF6"/>
      </left>
      <right style="thin">
        <color rgb="FFE8EAF6"/>
      </right>
      <top style="thin">
        <color rgb="FF303F9F"/>
      </top>
      <bottom/>
      <diagonal/>
    </border>
    <border>
      <left style="thin">
        <color rgb="FFE8EAF6"/>
      </left>
      <right/>
      <top style="thin">
        <color rgb="FF303F9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5CAE9"/>
      </bottom>
      <diagonal/>
    </border>
    <border>
      <left style="thin">
        <color rgb="FFE8EAF6"/>
      </left>
      <right style="thin">
        <color rgb="FFE8EAF6"/>
      </right>
      <top/>
      <bottom style="thin">
        <color rgb="FFC5CAE9"/>
      </bottom>
      <diagonal/>
    </border>
    <border>
      <left style="thin">
        <color rgb="FFE8EAF6"/>
      </left>
      <right/>
      <top/>
      <bottom style="thin">
        <color rgb="FFC5CAE9"/>
      </bottom>
      <diagonal/>
    </border>
    <border>
      <left style="thin">
        <color rgb="FFC5CAE9"/>
      </left>
      <right/>
      <top/>
      <bottom/>
      <diagonal/>
    </border>
    <border>
      <left style="thin">
        <color rgb="FFC5CAE9"/>
      </left>
      <right style="thin">
        <color rgb="FFC5CAE9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5CAE9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303F9F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2" borderId="0" xfId="0" applyFont="1" applyFill="1" applyAlignment="1"/>
    <xf numFmtId="1" fontId="1" fillId="2" borderId="0" xfId="0" applyNumberFormat="1" applyFont="1" applyFill="1" applyAlignment="1"/>
    <xf numFmtId="0" fontId="3" fillId="2" borderId="0" xfId="0" applyFont="1" applyFill="1" applyAlignment="1">
      <alignment horizontal="left" vertical="center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8" fillId="0" borderId="3" xfId="0" applyNumberFormat="1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164" fontId="5" fillId="0" borderId="5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165" fontId="11" fillId="0" borderId="3" xfId="0" applyNumberFormat="1" applyFont="1" applyBorder="1" applyAlignment="1">
      <alignment horizontal="center" vertical="top"/>
    </xf>
    <xf numFmtId="165" fontId="11" fillId="0" borderId="0" xfId="0" applyNumberFormat="1" applyFont="1" applyAlignment="1">
      <alignment horizontal="center" vertical="top"/>
    </xf>
    <xf numFmtId="166" fontId="11" fillId="0" borderId="9" xfId="0" applyNumberFormat="1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4" fillId="5" borderId="3" xfId="0" applyFont="1" applyFill="1" applyBorder="1" applyAlignment="1">
      <alignment vertical="center"/>
    </xf>
    <xf numFmtId="1" fontId="12" fillId="6" borderId="3" xfId="0" applyNumberFormat="1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1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1" fontId="4" fillId="5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" fontId="12" fillId="3" borderId="3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16" xfId="0" applyFont="1" applyBorder="1" applyAlignment="1">
      <alignment vertical="center"/>
    </xf>
    <xf numFmtId="1" fontId="4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2" fontId="12" fillId="6" borderId="3" xfId="0" applyNumberFormat="1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4" fillId="5" borderId="16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6" xfId="0" applyFont="1" applyBorder="1" applyAlignment="1">
      <alignment vertical="center"/>
    </xf>
    <xf numFmtId="0" fontId="15" fillId="2" borderId="0" xfId="0" applyFont="1" applyFill="1"/>
    <xf numFmtId="0" fontId="17" fillId="2" borderId="18" xfId="0" applyFont="1" applyFill="1" applyBorder="1" applyAlignment="1">
      <alignment vertical="top"/>
    </xf>
    <xf numFmtId="0" fontId="19" fillId="8" borderId="0" xfId="0" applyFont="1" applyFill="1" applyAlignment="1"/>
    <xf numFmtId="0" fontId="19" fillId="8" borderId="0" xfId="0" applyFont="1" applyFill="1" applyAlignment="1">
      <alignment vertical="top"/>
    </xf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3" fillId="0" borderId="0" xfId="0" applyFont="1" applyAlignment="1">
      <alignment horizontal="left"/>
    </xf>
    <xf numFmtId="0" fontId="22" fillId="0" borderId="0" xfId="0" applyFont="1" applyAlignment="1"/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4" fillId="5" borderId="14" xfId="0" applyFont="1" applyFill="1" applyBorder="1" applyAlignment="1">
      <alignment vertical="center"/>
    </xf>
    <xf numFmtId="0" fontId="7" fillId="5" borderId="15" xfId="0" applyFont="1" applyFill="1" applyBorder="1"/>
    <xf numFmtId="0" fontId="4" fillId="3" borderId="14" xfId="0" applyFont="1" applyFill="1" applyBorder="1" applyAlignment="1">
      <alignment vertical="center"/>
    </xf>
    <xf numFmtId="0" fontId="7" fillId="3" borderId="15" xfId="0" applyFont="1" applyFill="1" applyBorder="1"/>
    <xf numFmtId="0" fontId="2" fillId="2" borderId="0" xfId="0" applyFont="1" applyFill="1" applyAlignment="1">
      <alignment horizontal="left" vertical="center"/>
    </xf>
    <xf numFmtId="0" fontId="0" fillId="0" borderId="0" xfId="0" applyFont="1" applyAlignment="1"/>
    <xf numFmtId="1" fontId="6" fillId="3" borderId="1" xfId="0" applyNumberFormat="1" applyFont="1" applyFill="1" applyBorder="1" applyAlignment="1">
      <alignment horizontal="center" vertical="center"/>
    </xf>
    <xf numFmtId="0" fontId="7" fillId="0" borderId="2" xfId="0" applyFont="1" applyBorder="1"/>
    <xf numFmtId="1" fontId="5" fillId="0" borderId="4" xfId="0" applyNumberFormat="1" applyFont="1" applyBorder="1" applyAlignment="1">
      <alignment horizontal="center" vertical="center"/>
    </xf>
    <xf numFmtId="0" fontId="7" fillId="0" borderId="8" xfId="0" applyFont="1" applyBorder="1"/>
    <xf numFmtId="0" fontId="5" fillId="0" borderId="4" xfId="0" applyFont="1" applyBorder="1" applyAlignment="1">
      <alignment horizontal="center" vertical="center"/>
    </xf>
    <xf numFmtId="0" fontId="12" fillId="7" borderId="14" xfId="0" applyFont="1" applyFill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13" fillId="5" borderId="4" xfId="0" applyFont="1" applyFill="1" applyBorder="1" applyAlignment="1">
      <alignment horizontal="center" vertical="center" wrapText="1"/>
    </xf>
    <xf numFmtId="0" fontId="7" fillId="3" borderId="17" xfId="0" applyFont="1" applyFill="1" applyBorder="1"/>
    <xf numFmtId="0" fontId="7" fillId="5" borderId="17" xfId="0" applyFont="1" applyFill="1" applyBorder="1"/>
    <xf numFmtId="0" fontId="7" fillId="5" borderId="8" xfId="0" applyFont="1" applyFill="1" applyBorder="1"/>
    <xf numFmtId="0" fontId="16" fillId="2" borderId="0" xfId="0" applyFont="1" applyFill="1" applyAlignment="1">
      <alignment horizontal="left"/>
    </xf>
    <xf numFmtId="0" fontId="18" fillId="2" borderId="18" xfId="0" applyFont="1" applyFill="1" applyBorder="1" applyAlignment="1">
      <alignment horizontal="left" vertical="top"/>
    </xf>
    <xf numFmtId="0" fontId="7" fillId="0" borderId="18" xfId="0" applyFont="1" applyBorder="1"/>
    <xf numFmtId="0" fontId="20" fillId="8" borderId="0" xfId="0" applyFont="1" applyFill="1" applyAlignment="1">
      <alignment horizontal="left"/>
    </xf>
    <xf numFmtId="0" fontId="21" fillId="8" borderId="0" xfId="0" applyFont="1" applyFill="1" applyAlignment="1">
      <alignment horizontal="left" vertical="top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6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3">
    <tableStyle name="CS-style" pivot="0" count="2" xr9:uid="{00000000-0011-0000-FFFF-FFFF00000000}">
      <tableStyleElement type="firstRowStripe" dxfId="5"/>
      <tableStyleElement type="secondRowStripe" dxfId="4"/>
    </tableStyle>
    <tableStyle name="DSP-style" pivot="0" count="2" xr9:uid="{00000000-0011-0000-FFFF-FFFF01000000}">
      <tableStyleElement type="firstRowStripe" dxfId="3"/>
      <tableStyleElement type="secondRowStripe" dxfId="2"/>
    </tableStyle>
    <tableStyle name="PSE-style" pivot="0" count="2" xr9:uid="{00000000-0011-0000-FFFF-FFFF02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AR39" headerRowCount="0">
  <tableColumns count="4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</tableColumns>
  <tableStyleInfo name="C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AR39" headerRowCount="0">
  <tableColumns count="4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  <tableColumn id="28" xr3:uid="{00000000-0010-0000-0100-00001C000000}" name="Column28"/>
    <tableColumn id="29" xr3:uid="{00000000-0010-0000-0100-00001D000000}" name="Column29"/>
    <tableColumn id="30" xr3:uid="{00000000-0010-0000-0100-00001E000000}" name="Column30"/>
    <tableColumn id="31" xr3:uid="{00000000-0010-0000-0100-00001F000000}" name="Column31"/>
    <tableColumn id="32" xr3:uid="{00000000-0010-0000-0100-000020000000}" name="Column32"/>
    <tableColumn id="33" xr3:uid="{00000000-0010-0000-0100-000021000000}" name="Column33"/>
    <tableColumn id="34" xr3:uid="{00000000-0010-0000-0100-000022000000}" name="Column34"/>
    <tableColumn id="35" xr3:uid="{00000000-0010-0000-0100-000023000000}" name="Column35"/>
    <tableColumn id="36" xr3:uid="{00000000-0010-0000-0100-000024000000}" name="Column36"/>
    <tableColumn id="37" xr3:uid="{00000000-0010-0000-0100-000025000000}" name="Column37"/>
    <tableColumn id="38" xr3:uid="{00000000-0010-0000-0100-000026000000}" name="Column38"/>
    <tableColumn id="39" xr3:uid="{00000000-0010-0000-0100-000027000000}" name="Column39"/>
    <tableColumn id="40" xr3:uid="{00000000-0010-0000-0100-000028000000}" name="Column40"/>
    <tableColumn id="41" xr3:uid="{00000000-0010-0000-0100-000029000000}" name="Column41"/>
    <tableColumn id="42" xr3:uid="{00000000-0010-0000-0100-00002A000000}" name="Column42"/>
    <tableColumn id="43" xr3:uid="{00000000-0010-0000-0100-00002B000000}" name="Column43"/>
    <tableColumn id="44" xr3:uid="{00000000-0010-0000-0100-00002C000000}" name="Column44"/>
  </tableColumns>
  <tableStyleInfo name="DSP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4:AR39" headerRowCount="0">
  <tableColumns count="4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</tableColumns>
  <tableStyleInfo name="PS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41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9" sqref="B9"/>
    </sheetView>
  </sheetViews>
  <sheetFormatPr defaultColWidth="14.44140625" defaultRowHeight="15.75" customHeight="1"/>
  <cols>
    <col min="1" max="1" width="14.5546875" customWidth="1"/>
    <col min="2" max="2" width="32.44140625" customWidth="1"/>
    <col min="3" max="4" width="12.109375" customWidth="1"/>
    <col min="5" max="52" width="7" customWidth="1"/>
    <col min="53" max="53" width="7" hidden="1" customWidth="1"/>
    <col min="54" max="56" width="10.6640625" customWidth="1"/>
  </cols>
  <sheetData>
    <row r="1" spans="1:56" ht="3" customHeight="1">
      <c r="A1" s="1"/>
      <c r="B1" s="1"/>
      <c r="C1" s="2"/>
      <c r="D1" s="1"/>
      <c r="E1" s="93" t="s">
        <v>112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ht="26.25" customHeight="1">
      <c r="A2" s="4"/>
      <c r="B2" s="5"/>
      <c r="C2" s="95" t="s">
        <v>0</v>
      </c>
      <c r="D2" s="96"/>
      <c r="E2" s="6"/>
      <c r="F2" s="7" t="s">
        <v>1</v>
      </c>
      <c r="G2" s="6"/>
      <c r="H2" s="6"/>
      <c r="I2" s="6"/>
      <c r="J2" s="7" t="s">
        <v>2</v>
      </c>
      <c r="K2" s="6"/>
      <c r="L2" s="6"/>
      <c r="N2" s="7" t="s">
        <v>3</v>
      </c>
      <c r="O2" s="6"/>
      <c r="P2" s="6"/>
      <c r="Q2" s="6"/>
      <c r="R2" s="6"/>
      <c r="S2" s="7" t="s">
        <v>4</v>
      </c>
      <c r="T2" s="6"/>
      <c r="U2" s="6"/>
      <c r="V2" s="6"/>
      <c r="W2" s="6"/>
      <c r="X2" s="6"/>
      <c r="Y2" s="6"/>
      <c r="Z2" s="6"/>
      <c r="AA2" s="6"/>
      <c r="AB2" s="7" t="s">
        <v>5</v>
      </c>
      <c r="AC2" s="6"/>
      <c r="AD2" s="6"/>
      <c r="AE2" s="6"/>
      <c r="AF2" s="7" t="s">
        <v>6</v>
      </c>
      <c r="AG2" s="6"/>
      <c r="AH2" s="6"/>
      <c r="AI2" s="6"/>
      <c r="AJ2" s="6"/>
      <c r="AK2" s="8" t="s">
        <v>7</v>
      </c>
      <c r="AL2" s="6"/>
      <c r="AM2" s="6"/>
      <c r="AN2" s="6"/>
      <c r="AO2" s="9"/>
      <c r="AP2" s="10" t="s">
        <v>8</v>
      </c>
      <c r="AQ2" s="8"/>
      <c r="AR2" s="8"/>
      <c r="AS2" s="8"/>
      <c r="AT2" s="8"/>
      <c r="AU2" s="8"/>
      <c r="AV2" s="8"/>
      <c r="AW2" s="8"/>
      <c r="AX2" s="8"/>
      <c r="AY2" s="8"/>
      <c r="AZ2" s="11"/>
      <c r="BA2" s="12"/>
      <c r="BB2" s="13"/>
      <c r="BC2" s="13"/>
      <c r="BD2" s="13"/>
    </row>
    <row r="3" spans="1:56" ht="26.25" customHeight="1">
      <c r="A3" s="4"/>
      <c r="B3" s="5" t="s">
        <v>113</v>
      </c>
      <c r="C3" s="97"/>
      <c r="D3" s="99"/>
      <c r="E3" s="6">
        <v>44411</v>
      </c>
      <c r="F3" s="6">
        <v>44411</v>
      </c>
      <c r="G3" s="6">
        <v>44412</v>
      </c>
      <c r="H3" s="6">
        <v>44413</v>
      </c>
      <c r="I3" s="6">
        <v>44418</v>
      </c>
      <c r="J3" s="6">
        <v>44418</v>
      </c>
      <c r="K3" s="6">
        <v>44419</v>
      </c>
      <c r="L3" s="6">
        <v>44420</v>
      </c>
      <c r="M3" s="6">
        <v>44425</v>
      </c>
      <c r="N3" s="6">
        <v>44425</v>
      </c>
      <c r="O3" s="6">
        <v>44426</v>
      </c>
      <c r="P3" s="6">
        <v>44427</v>
      </c>
      <c r="Q3" s="6">
        <v>44432</v>
      </c>
      <c r="R3" s="6">
        <v>44432</v>
      </c>
      <c r="S3" s="6">
        <v>44432</v>
      </c>
      <c r="T3" s="6">
        <v>44433</v>
      </c>
      <c r="U3" s="6">
        <v>44434</v>
      </c>
      <c r="V3" s="6">
        <v>44439</v>
      </c>
      <c r="W3" s="6">
        <v>44440</v>
      </c>
      <c r="X3" s="6">
        <v>44441</v>
      </c>
      <c r="Y3" s="8" t="s">
        <v>10</v>
      </c>
      <c r="Z3" s="8" t="s">
        <v>11</v>
      </c>
      <c r="AA3" s="8" t="s">
        <v>12</v>
      </c>
      <c r="AB3" s="8" t="s">
        <v>12</v>
      </c>
      <c r="AC3" s="8" t="s">
        <v>13</v>
      </c>
      <c r="AD3" s="8" t="s">
        <v>14</v>
      </c>
      <c r="AE3" s="8" t="s">
        <v>15</v>
      </c>
      <c r="AF3" s="8" t="s">
        <v>15</v>
      </c>
      <c r="AG3" s="8" t="s">
        <v>16</v>
      </c>
      <c r="AH3" s="6">
        <v>44357</v>
      </c>
      <c r="AI3" s="6">
        <v>44387</v>
      </c>
      <c r="AJ3" s="8" t="s">
        <v>17</v>
      </c>
      <c r="AK3" s="8" t="s">
        <v>17</v>
      </c>
      <c r="AL3" s="8" t="s">
        <v>18</v>
      </c>
      <c r="AM3" s="6">
        <v>44238</v>
      </c>
      <c r="AN3" s="6">
        <v>44238</v>
      </c>
      <c r="AO3" s="6">
        <v>44509</v>
      </c>
      <c r="AP3" s="6">
        <v>44509</v>
      </c>
      <c r="AQ3" s="6">
        <v>44513</v>
      </c>
      <c r="AR3" s="6">
        <v>44516</v>
      </c>
      <c r="AS3" s="6">
        <v>44516</v>
      </c>
      <c r="AT3" s="6">
        <v>44516</v>
      </c>
      <c r="AU3" s="6">
        <v>44517</v>
      </c>
      <c r="AV3" s="6">
        <v>44518</v>
      </c>
      <c r="AW3" s="6">
        <v>44523</v>
      </c>
      <c r="AX3" s="6">
        <v>44523</v>
      </c>
      <c r="AY3" s="6">
        <v>44523</v>
      </c>
      <c r="AZ3" s="9"/>
      <c r="BA3" s="14"/>
      <c r="BB3" s="15" t="str">
        <f>'Attendance key'!$C8</f>
        <v>Late</v>
      </c>
      <c r="BC3" s="15" t="str">
        <f>'Attendance key'!$C9</f>
        <v>Excused absence</v>
      </c>
      <c r="BD3" s="16" t="str">
        <f>'Attendance key'!$C10</f>
        <v>Unexcused absence</v>
      </c>
    </row>
    <row r="4" spans="1:56" ht="18" customHeight="1">
      <c r="A4" s="17" t="s">
        <v>19</v>
      </c>
      <c r="B4" s="18"/>
      <c r="C4" s="98"/>
      <c r="D4" s="98"/>
      <c r="E4" s="19">
        <f t="shared" ref="E4:X4" si="0">E3</f>
        <v>44411</v>
      </c>
      <c r="F4" s="19">
        <f t="shared" si="0"/>
        <v>44411</v>
      </c>
      <c r="G4" s="19">
        <f t="shared" si="0"/>
        <v>44412</v>
      </c>
      <c r="H4" s="19">
        <f t="shared" si="0"/>
        <v>44413</v>
      </c>
      <c r="I4" s="19">
        <f t="shared" si="0"/>
        <v>44418</v>
      </c>
      <c r="J4" s="19">
        <f t="shared" si="0"/>
        <v>44418</v>
      </c>
      <c r="K4" s="19">
        <f t="shared" si="0"/>
        <v>44419</v>
      </c>
      <c r="L4" s="19">
        <f t="shared" si="0"/>
        <v>44420</v>
      </c>
      <c r="M4" s="19">
        <f t="shared" si="0"/>
        <v>44425</v>
      </c>
      <c r="N4" s="19">
        <f t="shared" si="0"/>
        <v>44425</v>
      </c>
      <c r="O4" s="19">
        <f t="shared" si="0"/>
        <v>44426</v>
      </c>
      <c r="P4" s="19">
        <f t="shared" si="0"/>
        <v>44427</v>
      </c>
      <c r="Q4" s="19">
        <f t="shared" si="0"/>
        <v>44432</v>
      </c>
      <c r="R4" s="19">
        <f t="shared" si="0"/>
        <v>44432</v>
      </c>
      <c r="S4" s="19">
        <f t="shared" si="0"/>
        <v>44432</v>
      </c>
      <c r="T4" s="19">
        <f t="shared" si="0"/>
        <v>44433</v>
      </c>
      <c r="U4" s="19">
        <f t="shared" si="0"/>
        <v>44434</v>
      </c>
      <c r="V4" s="19">
        <f t="shared" si="0"/>
        <v>44439</v>
      </c>
      <c r="W4" s="19">
        <f t="shared" si="0"/>
        <v>44440</v>
      </c>
      <c r="X4" s="19">
        <f t="shared" si="0"/>
        <v>44441</v>
      </c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>
        <f>AO3</f>
        <v>44509</v>
      </c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  <c r="BA4" s="21">
        <f>BA3</f>
        <v>0</v>
      </c>
      <c r="BB4" s="22" t="str">
        <f>'Attendance key'!$B8</f>
        <v>L</v>
      </c>
      <c r="BC4" s="22" t="str">
        <f>'Attendance key'!$B9</f>
        <v>E</v>
      </c>
      <c r="BD4" s="23" t="str">
        <f>'Attendance key'!$B10</f>
        <v>U</v>
      </c>
    </row>
    <row r="5" spans="1:56" ht="19.5" customHeight="1">
      <c r="A5" s="24" t="s">
        <v>114</v>
      </c>
      <c r="B5" s="24" t="s">
        <v>163</v>
      </c>
      <c r="C5" s="25">
        <f t="shared" ref="C5:C35" si="1">(COUNTIF(E5:AY5,"P"))/(47)*100</f>
        <v>87.2340425531915</v>
      </c>
      <c r="D5" s="26"/>
      <c r="E5" s="27" t="s">
        <v>23</v>
      </c>
      <c r="F5" s="28" t="s">
        <v>24</v>
      </c>
      <c r="G5" s="27" t="s">
        <v>23</v>
      </c>
      <c r="H5" s="27" t="s">
        <v>23</v>
      </c>
      <c r="I5" s="27" t="s">
        <v>23</v>
      </c>
      <c r="J5" s="27" t="s">
        <v>23</v>
      </c>
      <c r="K5" s="27" t="s">
        <v>23</v>
      </c>
      <c r="L5" s="27" t="s">
        <v>23</v>
      </c>
      <c r="M5" s="27" t="s">
        <v>23</v>
      </c>
      <c r="N5" s="27" t="s">
        <v>23</v>
      </c>
      <c r="O5" s="27" t="s">
        <v>23</v>
      </c>
      <c r="P5" s="27" t="s">
        <v>23</v>
      </c>
      <c r="Q5" s="27" t="s">
        <v>23</v>
      </c>
      <c r="R5" s="27" t="s">
        <v>23</v>
      </c>
      <c r="S5" s="27" t="s">
        <v>23</v>
      </c>
      <c r="T5" s="27" t="s">
        <v>23</v>
      </c>
      <c r="U5" s="27" t="s">
        <v>23</v>
      </c>
      <c r="V5" s="27" t="s">
        <v>24</v>
      </c>
      <c r="W5" s="27" t="s">
        <v>23</v>
      </c>
      <c r="X5" s="27" t="s">
        <v>23</v>
      </c>
      <c r="Y5" s="27" t="s">
        <v>24</v>
      </c>
      <c r="Z5" s="27" t="s">
        <v>24</v>
      </c>
      <c r="AA5" s="27" t="s">
        <v>23</v>
      </c>
      <c r="AB5" s="27" t="s">
        <v>23</v>
      </c>
      <c r="AC5" s="27" t="s">
        <v>23</v>
      </c>
      <c r="AD5" s="27" t="s">
        <v>23</v>
      </c>
      <c r="AE5" s="27" t="s">
        <v>23</v>
      </c>
      <c r="AF5" s="27" t="s">
        <v>23</v>
      </c>
      <c r="AG5" s="27" t="s">
        <v>23</v>
      </c>
      <c r="AH5" s="27" t="s">
        <v>23</v>
      </c>
      <c r="AI5" s="27" t="s">
        <v>24</v>
      </c>
      <c r="AJ5" s="27" t="s">
        <v>23</v>
      </c>
      <c r="AK5" s="27" t="s">
        <v>23</v>
      </c>
      <c r="AL5" s="27" t="s">
        <v>23</v>
      </c>
      <c r="AM5" s="27" t="s">
        <v>23</v>
      </c>
      <c r="AN5" s="27" t="s">
        <v>23</v>
      </c>
      <c r="AO5" s="27" t="s">
        <v>23</v>
      </c>
      <c r="AP5" s="27" t="s">
        <v>23</v>
      </c>
      <c r="AQ5" s="27" t="s">
        <v>23</v>
      </c>
      <c r="AR5" s="27" t="s">
        <v>23</v>
      </c>
      <c r="AS5" s="27" t="s">
        <v>23</v>
      </c>
      <c r="AT5" s="27" t="s">
        <v>23</v>
      </c>
      <c r="AU5" s="27" t="s">
        <v>23</v>
      </c>
      <c r="AV5" s="27" t="s">
        <v>23</v>
      </c>
      <c r="AW5" s="27" t="s">
        <v>24</v>
      </c>
      <c r="AX5" s="27" t="s">
        <v>23</v>
      </c>
      <c r="AY5" s="27" t="s">
        <v>23</v>
      </c>
      <c r="AZ5" s="29" t="s">
        <v>23</v>
      </c>
      <c r="BA5" s="29"/>
      <c r="BB5" s="30">
        <f t="shared" ref="BB5:BD5" si="2">COUNTIF($E5:$BA5,BB$4)</f>
        <v>0</v>
      </c>
      <c r="BC5" s="31">
        <f t="shared" si="2"/>
        <v>0</v>
      </c>
      <c r="BD5" s="32">
        <f t="shared" si="2"/>
        <v>6</v>
      </c>
    </row>
    <row r="6" spans="1:56" ht="19.5" customHeight="1">
      <c r="A6" s="33" t="s">
        <v>115</v>
      </c>
      <c r="B6" s="33" t="s">
        <v>164</v>
      </c>
      <c r="C6" s="25">
        <f t="shared" si="1"/>
        <v>100</v>
      </c>
      <c r="D6" s="26"/>
      <c r="E6" s="34" t="s">
        <v>23</v>
      </c>
      <c r="F6" s="34" t="s">
        <v>23</v>
      </c>
      <c r="G6" s="34" t="s">
        <v>23</v>
      </c>
      <c r="H6" s="34" t="s">
        <v>23</v>
      </c>
      <c r="I6" s="34" t="s">
        <v>23</v>
      </c>
      <c r="J6" s="34" t="s">
        <v>23</v>
      </c>
      <c r="K6" s="34" t="s">
        <v>23</v>
      </c>
      <c r="L6" s="34" t="s">
        <v>23</v>
      </c>
      <c r="M6" s="34" t="s">
        <v>23</v>
      </c>
      <c r="N6" s="34" t="s">
        <v>23</v>
      </c>
      <c r="O6" s="34" t="s">
        <v>23</v>
      </c>
      <c r="P6" s="34" t="s">
        <v>23</v>
      </c>
      <c r="Q6" s="34" t="s">
        <v>23</v>
      </c>
      <c r="R6" s="34" t="s">
        <v>23</v>
      </c>
      <c r="S6" s="34" t="s">
        <v>23</v>
      </c>
      <c r="T6" s="34" t="s">
        <v>23</v>
      </c>
      <c r="U6" s="34" t="s">
        <v>23</v>
      </c>
      <c r="V6" s="34" t="s">
        <v>23</v>
      </c>
      <c r="W6" s="34" t="s">
        <v>23</v>
      </c>
      <c r="X6" s="34" t="s">
        <v>23</v>
      </c>
      <c r="Y6" s="34" t="s">
        <v>23</v>
      </c>
      <c r="Z6" s="34" t="s">
        <v>23</v>
      </c>
      <c r="AA6" s="34" t="s">
        <v>23</v>
      </c>
      <c r="AB6" s="34" t="s">
        <v>23</v>
      </c>
      <c r="AC6" s="34" t="s">
        <v>23</v>
      </c>
      <c r="AD6" s="34" t="s">
        <v>23</v>
      </c>
      <c r="AE6" s="34" t="s">
        <v>23</v>
      </c>
      <c r="AF6" s="34" t="s">
        <v>23</v>
      </c>
      <c r="AG6" s="34" t="s">
        <v>23</v>
      </c>
      <c r="AH6" s="34" t="s">
        <v>23</v>
      </c>
      <c r="AI6" s="34" t="s">
        <v>23</v>
      </c>
      <c r="AJ6" s="34" t="s">
        <v>23</v>
      </c>
      <c r="AK6" s="34" t="s">
        <v>23</v>
      </c>
      <c r="AL6" s="34" t="s">
        <v>23</v>
      </c>
      <c r="AM6" s="34" t="s">
        <v>23</v>
      </c>
      <c r="AN6" s="34" t="s">
        <v>23</v>
      </c>
      <c r="AO6" s="34" t="s">
        <v>23</v>
      </c>
      <c r="AP6" s="34" t="s">
        <v>23</v>
      </c>
      <c r="AQ6" s="34" t="s">
        <v>23</v>
      </c>
      <c r="AR6" s="34" t="s">
        <v>23</v>
      </c>
      <c r="AS6" s="34" t="s">
        <v>23</v>
      </c>
      <c r="AT6" s="34" t="s">
        <v>23</v>
      </c>
      <c r="AU6" s="34" t="s">
        <v>23</v>
      </c>
      <c r="AV6" s="34" t="s">
        <v>23</v>
      </c>
      <c r="AW6" s="34" t="s">
        <v>23</v>
      </c>
      <c r="AX6" s="34" t="s">
        <v>23</v>
      </c>
      <c r="AY6" s="34" t="s">
        <v>23</v>
      </c>
      <c r="AZ6" s="35" t="s">
        <v>23</v>
      </c>
      <c r="BA6" s="35"/>
      <c r="BB6" s="36">
        <f t="shared" ref="BB6:BD6" si="3">COUNTIF($E6:$BA6,BB$4)</f>
        <v>0</v>
      </c>
      <c r="BC6" s="37">
        <f t="shared" si="3"/>
        <v>0</v>
      </c>
      <c r="BD6" s="38">
        <f t="shared" si="3"/>
        <v>0</v>
      </c>
    </row>
    <row r="7" spans="1:56" ht="19.5" customHeight="1">
      <c r="A7" s="24" t="s">
        <v>116</v>
      </c>
      <c r="B7" s="24" t="s">
        <v>165</v>
      </c>
      <c r="C7" s="25">
        <f t="shared" si="1"/>
        <v>87.2340425531915</v>
      </c>
      <c r="D7" s="26"/>
      <c r="E7" s="27" t="s">
        <v>23</v>
      </c>
      <c r="F7" s="27" t="s">
        <v>23</v>
      </c>
      <c r="G7" s="27" t="s">
        <v>23</v>
      </c>
      <c r="H7" s="27" t="s">
        <v>23</v>
      </c>
      <c r="I7" s="27" t="s">
        <v>23</v>
      </c>
      <c r="J7" s="27" t="s">
        <v>23</v>
      </c>
      <c r="K7" s="27" t="s">
        <v>23</v>
      </c>
      <c r="L7" s="27" t="s">
        <v>23</v>
      </c>
      <c r="M7" s="27" t="s">
        <v>23</v>
      </c>
      <c r="N7" s="27" t="s">
        <v>23</v>
      </c>
      <c r="O7" s="27" t="s">
        <v>23</v>
      </c>
      <c r="P7" s="27" t="s">
        <v>23</v>
      </c>
      <c r="Q7" s="27" t="s">
        <v>23</v>
      </c>
      <c r="R7" s="27" t="s">
        <v>23</v>
      </c>
      <c r="S7" s="27" t="s">
        <v>23</v>
      </c>
      <c r="T7" s="27" t="s">
        <v>23</v>
      </c>
      <c r="U7" s="27" t="s">
        <v>23</v>
      </c>
      <c r="V7" s="27" t="s">
        <v>24</v>
      </c>
      <c r="W7" s="27" t="s">
        <v>23</v>
      </c>
      <c r="X7" s="27" t="s">
        <v>23</v>
      </c>
      <c r="Y7" s="27" t="s">
        <v>23</v>
      </c>
      <c r="Z7" s="27" t="s">
        <v>23</v>
      </c>
      <c r="AA7" s="27" t="s">
        <v>23</v>
      </c>
      <c r="AB7" s="27" t="s">
        <v>23</v>
      </c>
      <c r="AC7" s="27" t="s">
        <v>23</v>
      </c>
      <c r="AD7" s="27" t="s">
        <v>23</v>
      </c>
      <c r="AE7" s="27" t="s">
        <v>23</v>
      </c>
      <c r="AF7" s="27" t="s">
        <v>24</v>
      </c>
      <c r="AG7" s="27" t="s">
        <v>23</v>
      </c>
      <c r="AH7" s="27" t="s">
        <v>24</v>
      </c>
      <c r="AI7" s="27" t="s">
        <v>23</v>
      </c>
      <c r="AJ7" s="27" t="s">
        <v>23</v>
      </c>
      <c r="AK7" s="27" t="s">
        <v>23</v>
      </c>
      <c r="AL7" s="27" t="s">
        <v>23</v>
      </c>
      <c r="AM7" s="27" t="s">
        <v>23</v>
      </c>
      <c r="AN7" s="27" t="s">
        <v>23</v>
      </c>
      <c r="AO7" s="27" t="s">
        <v>23</v>
      </c>
      <c r="AP7" s="27" t="s">
        <v>23</v>
      </c>
      <c r="AQ7" s="27" t="s">
        <v>23</v>
      </c>
      <c r="AR7" s="27" t="s">
        <v>23</v>
      </c>
      <c r="AS7" s="27" t="s">
        <v>23</v>
      </c>
      <c r="AT7" s="27" t="s">
        <v>23</v>
      </c>
      <c r="AU7" s="27" t="s">
        <v>24</v>
      </c>
      <c r="AV7" s="27" t="s">
        <v>23</v>
      </c>
      <c r="AW7" s="27" t="s">
        <v>23</v>
      </c>
      <c r="AX7" s="27" t="s">
        <v>24</v>
      </c>
      <c r="AY7" s="27" t="s">
        <v>24</v>
      </c>
      <c r="AZ7" s="29" t="s">
        <v>23</v>
      </c>
      <c r="BA7" s="29"/>
      <c r="BB7" s="30">
        <f t="shared" ref="BB7:BD7" si="4">COUNTIF($E7:$BA7,BB$4)</f>
        <v>0</v>
      </c>
      <c r="BC7" s="31">
        <f t="shared" si="4"/>
        <v>0</v>
      </c>
      <c r="BD7" s="32">
        <f t="shared" si="4"/>
        <v>6</v>
      </c>
    </row>
    <row r="8" spans="1:56" ht="19.5" customHeight="1">
      <c r="A8" s="33" t="s">
        <v>117</v>
      </c>
      <c r="B8" s="33" t="s">
        <v>145</v>
      </c>
      <c r="C8" s="25">
        <f t="shared" si="1"/>
        <v>78.723404255319153</v>
      </c>
      <c r="D8" s="26"/>
      <c r="E8" s="39" t="s">
        <v>24</v>
      </c>
      <c r="F8" s="34" t="s">
        <v>23</v>
      </c>
      <c r="G8" s="34" t="s">
        <v>24</v>
      </c>
      <c r="H8" s="34" t="s">
        <v>23</v>
      </c>
      <c r="I8" s="34" t="s">
        <v>23</v>
      </c>
      <c r="J8" s="34" t="s">
        <v>23</v>
      </c>
      <c r="K8" s="34" t="s">
        <v>23</v>
      </c>
      <c r="L8" s="34" t="s">
        <v>23</v>
      </c>
      <c r="M8" s="34" t="s">
        <v>23</v>
      </c>
      <c r="N8" s="34" t="s">
        <v>23</v>
      </c>
      <c r="O8" s="34" t="s">
        <v>23</v>
      </c>
      <c r="P8" s="34" t="s">
        <v>23</v>
      </c>
      <c r="Q8" s="34" t="s">
        <v>23</v>
      </c>
      <c r="R8" s="34" t="s">
        <v>23</v>
      </c>
      <c r="S8" s="34" t="s">
        <v>23</v>
      </c>
      <c r="T8" s="34" t="s">
        <v>23</v>
      </c>
      <c r="U8" s="34" t="s">
        <v>23</v>
      </c>
      <c r="V8" s="34" t="s">
        <v>23</v>
      </c>
      <c r="W8" s="34" t="s">
        <v>24</v>
      </c>
      <c r="X8" s="34" t="s">
        <v>23</v>
      </c>
      <c r="Y8" s="34" t="s">
        <v>24</v>
      </c>
      <c r="Z8" s="34" t="s">
        <v>24</v>
      </c>
      <c r="AA8" s="34" t="s">
        <v>23</v>
      </c>
      <c r="AB8" s="34" t="s">
        <v>23</v>
      </c>
      <c r="AC8" s="34" t="s">
        <v>23</v>
      </c>
      <c r="AD8" s="34" t="s">
        <v>23</v>
      </c>
      <c r="AE8" s="34" t="s">
        <v>23</v>
      </c>
      <c r="AF8" s="34" t="s">
        <v>24</v>
      </c>
      <c r="AG8" s="34" t="s">
        <v>23</v>
      </c>
      <c r="AH8" s="34" t="s">
        <v>23</v>
      </c>
      <c r="AI8" s="34" t="s">
        <v>24</v>
      </c>
      <c r="AJ8" s="34" t="s">
        <v>23</v>
      </c>
      <c r="AK8" s="34" t="s">
        <v>23</v>
      </c>
      <c r="AL8" s="34" t="s">
        <v>23</v>
      </c>
      <c r="AM8" s="34" t="s">
        <v>23</v>
      </c>
      <c r="AN8" s="34" t="s">
        <v>23</v>
      </c>
      <c r="AO8" s="34" t="s">
        <v>23</v>
      </c>
      <c r="AP8" s="34" t="s">
        <v>23</v>
      </c>
      <c r="AQ8" s="34" t="s">
        <v>23</v>
      </c>
      <c r="AR8" s="34" t="s">
        <v>23</v>
      </c>
      <c r="AS8" s="34" t="s">
        <v>24</v>
      </c>
      <c r="AT8" s="34" t="s">
        <v>24</v>
      </c>
      <c r="AU8" s="34" t="s">
        <v>23</v>
      </c>
      <c r="AV8" s="34" t="s">
        <v>23</v>
      </c>
      <c r="AW8" s="34" t="s">
        <v>24</v>
      </c>
      <c r="AX8" s="34" t="s">
        <v>23</v>
      </c>
      <c r="AY8" s="34" t="s">
        <v>23</v>
      </c>
      <c r="AZ8" s="35" t="s">
        <v>23</v>
      </c>
      <c r="BA8" s="35"/>
      <c r="BB8" s="36">
        <f t="shared" ref="BB8:BD8" si="5">COUNTIF($E8:$BA8,BB$4)</f>
        <v>0</v>
      </c>
      <c r="BC8" s="37">
        <f t="shared" si="5"/>
        <v>0</v>
      </c>
      <c r="BD8" s="38">
        <f t="shared" si="5"/>
        <v>10</v>
      </c>
    </row>
    <row r="9" spans="1:56" ht="19.5" customHeight="1">
      <c r="A9" s="24" t="s">
        <v>118</v>
      </c>
      <c r="B9" s="24" t="s">
        <v>166</v>
      </c>
      <c r="C9" s="25">
        <f t="shared" si="1"/>
        <v>93.61702127659575</v>
      </c>
      <c r="D9" s="26"/>
      <c r="E9" s="27" t="s">
        <v>23</v>
      </c>
      <c r="F9" s="27" t="s">
        <v>23</v>
      </c>
      <c r="G9" s="27" t="s">
        <v>23</v>
      </c>
      <c r="H9" s="27" t="s">
        <v>23</v>
      </c>
      <c r="I9" s="27" t="s">
        <v>23</v>
      </c>
      <c r="J9" s="27" t="s">
        <v>23</v>
      </c>
      <c r="K9" s="27" t="s">
        <v>23</v>
      </c>
      <c r="L9" s="27" t="s">
        <v>23</v>
      </c>
      <c r="M9" s="27" t="s">
        <v>23</v>
      </c>
      <c r="N9" s="27" t="s">
        <v>23</v>
      </c>
      <c r="O9" s="27" t="s">
        <v>23</v>
      </c>
      <c r="P9" s="27" t="s">
        <v>24</v>
      </c>
      <c r="Q9" s="27" t="s">
        <v>23</v>
      </c>
      <c r="R9" s="27" t="s">
        <v>23</v>
      </c>
      <c r="S9" s="27" t="s">
        <v>23</v>
      </c>
      <c r="T9" s="27" t="s">
        <v>23</v>
      </c>
      <c r="U9" s="27" t="s">
        <v>23</v>
      </c>
      <c r="V9" s="27" t="s">
        <v>23</v>
      </c>
      <c r="W9" s="27" t="s">
        <v>23</v>
      </c>
      <c r="X9" s="27" t="s">
        <v>23</v>
      </c>
      <c r="Y9" s="27" t="s">
        <v>23</v>
      </c>
      <c r="Z9" s="27" t="s">
        <v>23</v>
      </c>
      <c r="AA9" s="27" t="s">
        <v>24</v>
      </c>
      <c r="AB9" s="27" t="s">
        <v>23</v>
      </c>
      <c r="AC9" s="27" t="s">
        <v>23</v>
      </c>
      <c r="AD9" s="27" t="s">
        <v>23</v>
      </c>
      <c r="AE9" s="27" t="s">
        <v>23</v>
      </c>
      <c r="AF9" s="27" t="s">
        <v>23</v>
      </c>
      <c r="AG9" s="27" t="s">
        <v>23</v>
      </c>
      <c r="AH9" s="27" t="s">
        <v>23</v>
      </c>
      <c r="AI9" s="27" t="s">
        <v>23</v>
      </c>
      <c r="AJ9" s="27" t="s">
        <v>23</v>
      </c>
      <c r="AK9" s="27" t="s">
        <v>23</v>
      </c>
      <c r="AL9" s="27" t="s">
        <v>23</v>
      </c>
      <c r="AM9" s="27" t="s">
        <v>23</v>
      </c>
      <c r="AN9" s="27" t="s">
        <v>23</v>
      </c>
      <c r="AO9" s="27" t="s">
        <v>23</v>
      </c>
      <c r="AP9" s="27" t="s">
        <v>23</v>
      </c>
      <c r="AQ9" s="27" t="s">
        <v>23</v>
      </c>
      <c r="AR9" s="27" t="s">
        <v>24</v>
      </c>
      <c r="AS9" s="27" t="s">
        <v>23</v>
      </c>
      <c r="AT9" s="27" t="s">
        <v>23</v>
      </c>
      <c r="AU9" s="27" t="s">
        <v>23</v>
      </c>
      <c r="AV9" s="27" t="s">
        <v>23</v>
      </c>
      <c r="AW9" s="27" t="s">
        <v>23</v>
      </c>
      <c r="AX9" s="27" t="s">
        <v>23</v>
      </c>
      <c r="AY9" s="27" t="s">
        <v>23</v>
      </c>
      <c r="AZ9" s="29" t="s">
        <v>23</v>
      </c>
      <c r="BA9" s="29"/>
      <c r="BB9" s="30">
        <f t="shared" ref="BB9:BD9" si="6">COUNTIF($E9:$BA9,BB$4)</f>
        <v>0</v>
      </c>
      <c r="BC9" s="31">
        <f t="shared" si="6"/>
        <v>0</v>
      </c>
      <c r="BD9" s="32">
        <f t="shared" si="6"/>
        <v>3</v>
      </c>
    </row>
    <row r="10" spans="1:56" ht="19.5" customHeight="1">
      <c r="A10" s="33" t="s">
        <v>119</v>
      </c>
      <c r="B10" s="33" t="s">
        <v>146</v>
      </c>
      <c r="C10" s="25">
        <f t="shared" si="1"/>
        <v>78.723404255319153</v>
      </c>
      <c r="D10" s="26"/>
      <c r="E10" s="39" t="s">
        <v>24</v>
      </c>
      <c r="F10" s="34" t="s">
        <v>23</v>
      </c>
      <c r="G10" s="34" t="s">
        <v>23</v>
      </c>
      <c r="H10" s="34" t="s">
        <v>23</v>
      </c>
      <c r="I10" s="34" t="s">
        <v>23</v>
      </c>
      <c r="J10" s="34" t="s">
        <v>23</v>
      </c>
      <c r="K10" s="34" t="s">
        <v>23</v>
      </c>
      <c r="L10" s="34" t="s">
        <v>23</v>
      </c>
      <c r="M10" s="34" t="s">
        <v>23</v>
      </c>
      <c r="N10" s="34" t="s">
        <v>23</v>
      </c>
      <c r="O10" s="34" t="s">
        <v>23</v>
      </c>
      <c r="P10" s="34" t="s">
        <v>23</v>
      </c>
      <c r="Q10" s="34" t="s">
        <v>23</v>
      </c>
      <c r="R10" s="34" t="s">
        <v>23</v>
      </c>
      <c r="S10" s="34" t="s">
        <v>23</v>
      </c>
      <c r="T10" s="34" t="s">
        <v>24</v>
      </c>
      <c r="U10" s="34" t="s">
        <v>23</v>
      </c>
      <c r="V10" s="34" t="s">
        <v>24</v>
      </c>
      <c r="W10" s="34" t="s">
        <v>23</v>
      </c>
      <c r="X10" s="34" t="s">
        <v>23</v>
      </c>
      <c r="Y10" s="34" t="s">
        <v>23</v>
      </c>
      <c r="Z10" s="34" t="s">
        <v>23</v>
      </c>
      <c r="AA10" s="34" t="s">
        <v>23</v>
      </c>
      <c r="AB10" s="34" t="s">
        <v>23</v>
      </c>
      <c r="AC10" s="34" t="s">
        <v>23</v>
      </c>
      <c r="AD10" s="34" t="s">
        <v>23</v>
      </c>
      <c r="AE10" s="34" t="s">
        <v>23</v>
      </c>
      <c r="AF10" s="34" t="s">
        <v>24</v>
      </c>
      <c r="AG10" s="34" t="s">
        <v>23</v>
      </c>
      <c r="AH10" s="34" t="s">
        <v>24</v>
      </c>
      <c r="AI10" s="34" t="s">
        <v>23</v>
      </c>
      <c r="AJ10" s="34" t="s">
        <v>23</v>
      </c>
      <c r="AK10" s="34" t="s">
        <v>23</v>
      </c>
      <c r="AL10" s="34" t="s">
        <v>23</v>
      </c>
      <c r="AM10" s="34" t="s">
        <v>23</v>
      </c>
      <c r="AN10" s="34" t="s">
        <v>23</v>
      </c>
      <c r="AO10" s="34" t="s">
        <v>24</v>
      </c>
      <c r="AP10" s="34" t="s">
        <v>24</v>
      </c>
      <c r="AQ10" s="34" t="s">
        <v>23</v>
      </c>
      <c r="AR10" s="34" t="s">
        <v>23</v>
      </c>
      <c r="AS10" s="34" t="s">
        <v>23</v>
      </c>
      <c r="AT10" s="34" t="s">
        <v>23</v>
      </c>
      <c r="AU10" s="34" t="s">
        <v>23</v>
      </c>
      <c r="AV10" s="34" t="s">
        <v>23</v>
      </c>
      <c r="AW10" s="34" t="s">
        <v>24</v>
      </c>
      <c r="AX10" s="34" t="s">
        <v>24</v>
      </c>
      <c r="AY10" s="34" t="s">
        <v>24</v>
      </c>
      <c r="AZ10" s="35" t="s">
        <v>23</v>
      </c>
      <c r="BA10" s="35"/>
      <c r="BB10" s="36">
        <f t="shared" ref="BB10:BD10" si="7">COUNTIF($E10:$BA10,BB$4)</f>
        <v>0</v>
      </c>
      <c r="BC10" s="37">
        <f t="shared" si="7"/>
        <v>0</v>
      </c>
      <c r="BD10" s="38">
        <f t="shared" si="7"/>
        <v>10</v>
      </c>
    </row>
    <row r="11" spans="1:56" ht="19.5" customHeight="1">
      <c r="A11" s="24" t="s">
        <v>120</v>
      </c>
      <c r="B11" s="24" t="s">
        <v>167</v>
      </c>
      <c r="C11" s="25">
        <f t="shared" si="1"/>
        <v>97.872340425531917</v>
      </c>
      <c r="D11" s="26"/>
      <c r="E11" s="27" t="s">
        <v>23</v>
      </c>
      <c r="F11" s="28" t="s">
        <v>24</v>
      </c>
      <c r="G11" s="27" t="s">
        <v>23</v>
      </c>
      <c r="H11" s="27" t="s">
        <v>23</v>
      </c>
      <c r="I11" s="27" t="s">
        <v>23</v>
      </c>
      <c r="J11" s="27" t="s">
        <v>23</v>
      </c>
      <c r="K11" s="27" t="s">
        <v>23</v>
      </c>
      <c r="L11" s="27" t="s">
        <v>23</v>
      </c>
      <c r="M11" s="27" t="s">
        <v>23</v>
      </c>
      <c r="N11" s="27" t="s">
        <v>23</v>
      </c>
      <c r="O11" s="27" t="s">
        <v>23</v>
      </c>
      <c r="P11" s="27" t="s">
        <v>23</v>
      </c>
      <c r="Q11" s="27" t="s">
        <v>23</v>
      </c>
      <c r="R11" s="27" t="s">
        <v>23</v>
      </c>
      <c r="S11" s="27" t="s">
        <v>23</v>
      </c>
      <c r="T11" s="27" t="s">
        <v>23</v>
      </c>
      <c r="U11" s="27" t="s">
        <v>23</v>
      </c>
      <c r="V11" s="27" t="s">
        <v>23</v>
      </c>
      <c r="W11" s="27" t="s">
        <v>23</v>
      </c>
      <c r="X11" s="27" t="s">
        <v>23</v>
      </c>
      <c r="Y11" s="27" t="s">
        <v>23</v>
      </c>
      <c r="Z11" s="27" t="s">
        <v>23</v>
      </c>
      <c r="AA11" s="27" t="s">
        <v>23</v>
      </c>
      <c r="AB11" s="27" t="s">
        <v>23</v>
      </c>
      <c r="AC11" s="27" t="s">
        <v>23</v>
      </c>
      <c r="AD11" s="27" t="s">
        <v>23</v>
      </c>
      <c r="AE11" s="27" t="s">
        <v>23</v>
      </c>
      <c r="AF11" s="27" t="s">
        <v>23</v>
      </c>
      <c r="AG11" s="27" t="s">
        <v>23</v>
      </c>
      <c r="AH11" s="27" t="s">
        <v>23</v>
      </c>
      <c r="AI11" s="27" t="s">
        <v>23</v>
      </c>
      <c r="AJ11" s="27" t="s">
        <v>23</v>
      </c>
      <c r="AK11" s="27" t="s">
        <v>23</v>
      </c>
      <c r="AL11" s="27" t="s">
        <v>23</v>
      </c>
      <c r="AM11" s="27" t="s">
        <v>23</v>
      </c>
      <c r="AN11" s="27" t="s">
        <v>23</v>
      </c>
      <c r="AO11" s="27" t="s">
        <v>23</v>
      </c>
      <c r="AP11" s="27" t="s">
        <v>23</v>
      </c>
      <c r="AQ11" s="27" t="s">
        <v>23</v>
      </c>
      <c r="AR11" s="27" t="s">
        <v>23</v>
      </c>
      <c r="AS11" s="27" t="s">
        <v>23</v>
      </c>
      <c r="AT11" s="27" t="s">
        <v>23</v>
      </c>
      <c r="AU11" s="27" t="s">
        <v>23</v>
      </c>
      <c r="AV11" s="27" t="s">
        <v>23</v>
      </c>
      <c r="AW11" s="27" t="s">
        <v>23</v>
      </c>
      <c r="AX11" s="27" t="s">
        <v>23</v>
      </c>
      <c r="AY11" s="27" t="s">
        <v>23</v>
      </c>
      <c r="AZ11" s="29" t="s">
        <v>23</v>
      </c>
      <c r="BA11" s="29"/>
      <c r="BB11" s="30">
        <f t="shared" ref="BB11:BD11" si="8">COUNTIF($E11:$BA11,BB$4)</f>
        <v>0</v>
      </c>
      <c r="BC11" s="31">
        <f t="shared" si="8"/>
        <v>0</v>
      </c>
      <c r="BD11" s="32">
        <f t="shared" si="8"/>
        <v>1</v>
      </c>
    </row>
    <row r="12" spans="1:56" ht="19.5" customHeight="1">
      <c r="A12" s="33" t="s">
        <v>121</v>
      </c>
      <c r="B12" s="33" t="s">
        <v>168</v>
      </c>
      <c r="C12" s="25">
        <f t="shared" si="1"/>
        <v>97.872340425531917</v>
      </c>
      <c r="D12" s="26"/>
      <c r="E12" s="34" t="s">
        <v>23</v>
      </c>
      <c r="F12" s="34" t="s">
        <v>23</v>
      </c>
      <c r="G12" s="34" t="s">
        <v>23</v>
      </c>
      <c r="H12" s="34" t="s">
        <v>23</v>
      </c>
      <c r="I12" s="34" t="s">
        <v>23</v>
      </c>
      <c r="J12" s="34" t="s">
        <v>23</v>
      </c>
      <c r="K12" s="34" t="s">
        <v>23</v>
      </c>
      <c r="L12" s="34" t="s">
        <v>23</v>
      </c>
      <c r="M12" s="34" t="s">
        <v>23</v>
      </c>
      <c r="N12" s="34" t="s">
        <v>23</v>
      </c>
      <c r="O12" s="34" t="s">
        <v>23</v>
      </c>
      <c r="P12" s="34" t="s">
        <v>23</v>
      </c>
      <c r="Q12" s="34" t="s">
        <v>23</v>
      </c>
      <c r="R12" s="34" t="s">
        <v>23</v>
      </c>
      <c r="S12" s="34" t="s">
        <v>23</v>
      </c>
      <c r="T12" s="34" t="s">
        <v>23</v>
      </c>
      <c r="U12" s="34" t="s">
        <v>23</v>
      </c>
      <c r="V12" s="34" t="s">
        <v>23</v>
      </c>
      <c r="W12" s="34" t="s">
        <v>24</v>
      </c>
      <c r="X12" s="34" t="s">
        <v>23</v>
      </c>
      <c r="Y12" s="34" t="s">
        <v>23</v>
      </c>
      <c r="Z12" s="34" t="s">
        <v>23</v>
      </c>
      <c r="AA12" s="34" t="s">
        <v>23</v>
      </c>
      <c r="AB12" s="34" t="s">
        <v>23</v>
      </c>
      <c r="AC12" s="34" t="s">
        <v>23</v>
      </c>
      <c r="AD12" s="34" t="s">
        <v>23</v>
      </c>
      <c r="AE12" s="34" t="s">
        <v>23</v>
      </c>
      <c r="AF12" s="34" t="s">
        <v>23</v>
      </c>
      <c r="AG12" s="34" t="s">
        <v>23</v>
      </c>
      <c r="AH12" s="34" t="s">
        <v>23</v>
      </c>
      <c r="AI12" s="34" t="s">
        <v>23</v>
      </c>
      <c r="AJ12" s="34" t="s">
        <v>23</v>
      </c>
      <c r="AK12" s="34" t="s">
        <v>23</v>
      </c>
      <c r="AL12" s="34" t="s">
        <v>23</v>
      </c>
      <c r="AM12" s="34" t="s">
        <v>23</v>
      </c>
      <c r="AN12" s="34" t="s">
        <v>23</v>
      </c>
      <c r="AO12" s="34" t="s">
        <v>23</v>
      </c>
      <c r="AP12" s="34" t="s">
        <v>23</v>
      </c>
      <c r="AQ12" s="34" t="s">
        <v>23</v>
      </c>
      <c r="AR12" s="34" t="s">
        <v>23</v>
      </c>
      <c r="AS12" s="34" t="s">
        <v>23</v>
      </c>
      <c r="AT12" s="34" t="s">
        <v>23</v>
      </c>
      <c r="AU12" s="34" t="s">
        <v>23</v>
      </c>
      <c r="AV12" s="34" t="s">
        <v>23</v>
      </c>
      <c r="AW12" s="34" t="s">
        <v>23</v>
      </c>
      <c r="AX12" s="34" t="s">
        <v>23</v>
      </c>
      <c r="AY12" s="34" t="s">
        <v>23</v>
      </c>
      <c r="AZ12" s="35" t="s">
        <v>23</v>
      </c>
      <c r="BA12" s="35"/>
      <c r="BB12" s="36">
        <f t="shared" ref="BB12:BD12" si="9">COUNTIF($E12:$BA12,BB$4)</f>
        <v>0</v>
      </c>
      <c r="BC12" s="37">
        <f t="shared" si="9"/>
        <v>0</v>
      </c>
      <c r="BD12" s="38">
        <f t="shared" si="9"/>
        <v>1</v>
      </c>
    </row>
    <row r="13" spans="1:56" ht="19.5" customHeight="1">
      <c r="A13" s="24" t="s">
        <v>122</v>
      </c>
      <c r="B13" s="24" t="s">
        <v>147</v>
      </c>
      <c r="C13" s="25">
        <f t="shared" si="1"/>
        <v>93.61702127659575</v>
      </c>
      <c r="D13" s="26"/>
      <c r="E13" s="27" t="s">
        <v>23</v>
      </c>
      <c r="F13" s="27" t="s">
        <v>23</v>
      </c>
      <c r="G13" s="27" t="s">
        <v>23</v>
      </c>
      <c r="H13" s="27" t="s">
        <v>23</v>
      </c>
      <c r="I13" s="27" t="s">
        <v>23</v>
      </c>
      <c r="J13" s="27" t="s">
        <v>23</v>
      </c>
      <c r="K13" s="27" t="s">
        <v>23</v>
      </c>
      <c r="L13" s="27" t="s">
        <v>23</v>
      </c>
      <c r="M13" s="27" t="s">
        <v>23</v>
      </c>
      <c r="N13" s="27" t="s">
        <v>23</v>
      </c>
      <c r="O13" s="27" t="s">
        <v>23</v>
      </c>
      <c r="P13" s="27" t="s">
        <v>23</v>
      </c>
      <c r="Q13" s="27" t="s">
        <v>23</v>
      </c>
      <c r="R13" s="27" t="s">
        <v>23</v>
      </c>
      <c r="S13" s="27" t="s">
        <v>23</v>
      </c>
      <c r="T13" s="27" t="s">
        <v>23</v>
      </c>
      <c r="U13" s="27" t="s">
        <v>23</v>
      </c>
      <c r="V13" s="27" t="s">
        <v>23</v>
      </c>
      <c r="W13" s="27" t="s">
        <v>23</v>
      </c>
      <c r="X13" s="27" t="s">
        <v>24</v>
      </c>
      <c r="Y13" s="27" t="s">
        <v>24</v>
      </c>
      <c r="Z13" s="27" t="s">
        <v>24</v>
      </c>
      <c r="AA13" s="27" t="s">
        <v>23</v>
      </c>
      <c r="AB13" s="27" t="s">
        <v>23</v>
      </c>
      <c r="AC13" s="27" t="s">
        <v>23</v>
      </c>
      <c r="AD13" s="27" t="s">
        <v>23</v>
      </c>
      <c r="AE13" s="27" t="s">
        <v>23</v>
      </c>
      <c r="AF13" s="27" t="s">
        <v>23</v>
      </c>
      <c r="AG13" s="27" t="s">
        <v>23</v>
      </c>
      <c r="AH13" s="27" t="s">
        <v>23</v>
      </c>
      <c r="AI13" s="27" t="s">
        <v>23</v>
      </c>
      <c r="AJ13" s="27" t="s">
        <v>23</v>
      </c>
      <c r="AK13" s="27" t="s">
        <v>23</v>
      </c>
      <c r="AL13" s="27" t="s">
        <v>23</v>
      </c>
      <c r="AM13" s="27" t="s">
        <v>23</v>
      </c>
      <c r="AN13" s="27" t="s">
        <v>23</v>
      </c>
      <c r="AO13" s="27" t="s">
        <v>23</v>
      </c>
      <c r="AP13" s="27" t="s">
        <v>23</v>
      </c>
      <c r="AQ13" s="27" t="s">
        <v>23</v>
      </c>
      <c r="AR13" s="27" t="s">
        <v>23</v>
      </c>
      <c r="AS13" s="27" t="s">
        <v>23</v>
      </c>
      <c r="AT13" s="27" t="s">
        <v>23</v>
      </c>
      <c r="AU13" s="27" t="s">
        <v>23</v>
      </c>
      <c r="AV13" s="27" t="s">
        <v>23</v>
      </c>
      <c r="AW13" s="27" t="s">
        <v>23</v>
      </c>
      <c r="AX13" s="27" t="s">
        <v>23</v>
      </c>
      <c r="AY13" s="27" t="s">
        <v>23</v>
      </c>
      <c r="AZ13" s="29" t="s">
        <v>23</v>
      </c>
      <c r="BA13" s="29"/>
      <c r="BB13" s="30">
        <f t="shared" ref="BB13:BD13" si="10">COUNTIF($E13:$BA13,BB$4)</f>
        <v>0</v>
      </c>
      <c r="BC13" s="31">
        <f t="shared" si="10"/>
        <v>0</v>
      </c>
      <c r="BD13" s="32">
        <f t="shared" si="10"/>
        <v>3</v>
      </c>
    </row>
    <row r="14" spans="1:56" ht="19.5" customHeight="1">
      <c r="A14" s="33" t="s">
        <v>123</v>
      </c>
      <c r="B14" s="33" t="s">
        <v>169</v>
      </c>
      <c r="C14" s="25">
        <f t="shared" si="1"/>
        <v>95.744680851063833</v>
      </c>
      <c r="D14" s="26"/>
      <c r="E14" s="34" t="s">
        <v>23</v>
      </c>
      <c r="F14" s="34" t="s">
        <v>23</v>
      </c>
      <c r="G14" s="34" t="s">
        <v>23</v>
      </c>
      <c r="H14" s="34" t="s">
        <v>23</v>
      </c>
      <c r="I14" s="34" t="s">
        <v>23</v>
      </c>
      <c r="J14" s="34" t="s">
        <v>23</v>
      </c>
      <c r="K14" s="34" t="s">
        <v>23</v>
      </c>
      <c r="L14" s="34" t="s">
        <v>23</v>
      </c>
      <c r="M14" s="34" t="s">
        <v>23</v>
      </c>
      <c r="N14" s="34" t="s">
        <v>23</v>
      </c>
      <c r="O14" s="34" t="s">
        <v>23</v>
      </c>
      <c r="P14" s="34" t="s">
        <v>23</v>
      </c>
      <c r="Q14" s="34" t="s">
        <v>23</v>
      </c>
      <c r="R14" s="34" t="s">
        <v>23</v>
      </c>
      <c r="S14" s="34" t="s">
        <v>23</v>
      </c>
      <c r="T14" s="34" t="s">
        <v>24</v>
      </c>
      <c r="U14" s="34" t="s">
        <v>23</v>
      </c>
      <c r="V14" s="34" t="s">
        <v>24</v>
      </c>
      <c r="W14" s="34" t="s">
        <v>23</v>
      </c>
      <c r="X14" s="34" t="s">
        <v>23</v>
      </c>
      <c r="Y14" s="34" t="s">
        <v>23</v>
      </c>
      <c r="Z14" s="34" t="s">
        <v>23</v>
      </c>
      <c r="AA14" s="34" t="s">
        <v>23</v>
      </c>
      <c r="AB14" s="34" t="s">
        <v>23</v>
      </c>
      <c r="AC14" s="34" t="s">
        <v>23</v>
      </c>
      <c r="AD14" s="34" t="s">
        <v>23</v>
      </c>
      <c r="AE14" s="34" t="s">
        <v>23</v>
      </c>
      <c r="AF14" s="34" t="s">
        <v>23</v>
      </c>
      <c r="AG14" s="34" t="s">
        <v>23</v>
      </c>
      <c r="AH14" s="34" t="s">
        <v>23</v>
      </c>
      <c r="AI14" s="34" t="s">
        <v>23</v>
      </c>
      <c r="AJ14" s="34" t="s">
        <v>23</v>
      </c>
      <c r="AK14" s="34" t="s">
        <v>23</v>
      </c>
      <c r="AL14" s="34" t="s">
        <v>23</v>
      </c>
      <c r="AM14" s="34" t="s">
        <v>23</v>
      </c>
      <c r="AN14" s="34" t="s">
        <v>23</v>
      </c>
      <c r="AO14" s="34" t="s">
        <v>23</v>
      </c>
      <c r="AP14" s="34" t="s">
        <v>23</v>
      </c>
      <c r="AQ14" s="34" t="s">
        <v>23</v>
      </c>
      <c r="AR14" s="34" t="s">
        <v>23</v>
      </c>
      <c r="AS14" s="34" t="s">
        <v>23</v>
      </c>
      <c r="AT14" s="34" t="s">
        <v>23</v>
      </c>
      <c r="AU14" s="34" t="s">
        <v>23</v>
      </c>
      <c r="AV14" s="34" t="s">
        <v>23</v>
      </c>
      <c r="AW14" s="34" t="s">
        <v>23</v>
      </c>
      <c r="AX14" s="34" t="s">
        <v>23</v>
      </c>
      <c r="AY14" s="34" t="s">
        <v>23</v>
      </c>
      <c r="AZ14" s="35" t="s">
        <v>23</v>
      </c>
      <c r="BA14" s="35"/>
      <c r="BB14" s="36">
        <f t="shared" ref="BB14:BD14" si="11">COUNTIF($E14:$BA14,BB$4)</f>
        <v>0</v>
      </c>
      <c r="BC14" s="37">
        <f t="shared" si="11"/>
        <v>0</v>
      </c>
      <c r="BD14" s="38">
        <f t="shared" si="11"/>
        <v>2</v>
      </c>
    </row>
    <row r="15" spans="1:56" ht="19.5" customHeight="1">
      <c r="A15" s="24" t="s">
        <v>124</v>
      </c>
      <c r="B15" s="24" t="s">
        <v>170</v>
      </c>
      <c r="C15" s="25">
        <f t="shared" si="1"/>
        <v>93.61702127659575</v>
      </c>
      <c r="D15" s="26"/>
      <c r="E15" s="27" t="s">
        <v>23</v>
      </c>
      <c r="F15" s="27" t="s">
        <v>23</v>
      </c>
      <c r="G15" s="27" t="s">
        <v>23</v>
      </c>
      <c r="H15" s="27" t="s">
        <v>23</v>
      </c>
      <c r="I15" s="27" t="s">
        <v>23</v>
      </c>
      <c r="J15" s="27" t="s">
        <v>23</v>
      </c>
      <c r="K15" s="27" t="s">
        <v>23</v>
      </c>
      <c r="L15" s="27" t="s">
        <v>23</v>
      </c>
      <c r="M15" s="27" t="s">
        <v>23</v>
      </c>
      <c r="N15" s="27" t="s">
        <v>23</v>
      </c>
      <c r="O15" s="27" t="s">
        <v>23</v>
      </c>
      <c r="P15" s="27" t="s">
        <v>23</v>
      </c>
      <c r="Q15" s="27" t="s">
        <v>23</v>
      </c>
      <c r="R15" s="27" t="s">
        <v>23</v>
      </c>
      <c r="S15" s="27" t="s">
        <v>23</v>
      </c>
      <c r="T15" s="27" t="s">
        <v>23</v>
      </c>
      <c r="U15" s="27" t="s">
        <v>24</v>
      </c>
      <c r="V15" s="27" t="s">
        <v>23</v>
      </c>
      <c r="W15" s="27" t="s">
        <v>23</v>
      </c>
      <c r="X15" s="27" t="s">
        <v>23</v>
      </c>
      <c r="Y15" s="27" t="s">
        <v>24</v>
      </c>
      <c r="Z15" s="27" t="s">
        <v>24</v>
      </c>
      <c r="AA15" s="27" t="s">
        <v>23</v>
      </c>
      <c r="AB15" s="27" t="s">
        <v>23</v>
      </c>
      <c r="AC15" s="27" t="s">
        <v>23</v>
      </c>
      <c r="AD15" s="27" t="s">
        <v>23</v>
      </c>
      <c r="AE15" s="27" t="s">
        <v>23</v>
      </c>
      <c r="AF15" s="27" t="s">
        <v>23</v>
      </c>
      <c r="AG15" s="27" t="s">
        <v>23</v>
      </c>
      <c r="AH15" s="27" t="s">
        <v>23</v>
      </c>
      <c r="AI15" s="27" t="s">
        <v>23</v>
      </c>
      <c r="AJ15" s="27" t="s">
        <v>23</v>
      </c>
      <c r="AK15" s="27" t="s">
        <v>23</v>
      </c>
      <c r="AL15" s="27" t="s">
        <v>23</v>
      </c>
      <c r="AM15" s="27" t="s">
        <v>23</v>
      </c>
      <c r="AN15" s="27" t="s">
        <v>23</v>
      </c>
      <c r="AO15" s="27" t="s">
        <v>23</v>
      </c>
      <c r="AP15" s="27" t="s">
        <v>23</v>
      </c>
      <c r="AQ15" s="27" t="s">
        <v>23</v>
      </c>
      <c r="AR15" s="27" t="s">
        <v>23</v>
      </c>
      <c r="AS15" s="27" t="s">
        <v>23</v>
      </c>
      <c r="AT15" s="27" t="s">
        <v>23</v>
      </c>
      <c r="AU15" s="27" t="s">
        <v>23</v>
      </c>
      <c r="AV15" s="27" t="s">
        <v>23</v>
      </c>
      <c r="AW15" s="27" t="s">
        <v>23</v>
      </c>
      <c r="AX15" s="27" t="s">
        <v>23</v>
      </c>
      <c r="AY15" s="27" t="s">
        <v>23</v>
      </c>
      <c r="AZ15" s="29" t="s">
        <v>23</v>
      </c>
      <c r="BA15" s="29"/>
      <c r="BB15" s="30">
        <f t="shared" ref="BB15:BD15" si="12">COUNTIF($E15:$BA15,BB$4)</f>
        <v>0</v>
      </c>
      <c r="BC15" s="31">
        <f t="shared" si="12"/>
        <v>0</v>
      </c>
      <c r="BD15" s="32">
        <f t="shared" si="12"/>
        <v>3</v>
      </c>
    </row>
    <row r="16" spans="1:56" ht="19.5" customHeight="1">
      <c r="A16" s="33" t="s">
        <v>125</v>
      </c>
      <c r="B16" s="33" t="s">
        <v>171</v>
      </c>
      <c r="C16" s="25">
        <f t="shared" si="1"/>
        <v>95.744680851063833</v>
      </c>
      <c r="D16" s="26"/>
      <c r="E16" s="34" t="s">
        <v>23</v>
      </c>
      <c r="F16" s="34" t="s">
        <v>23</v>
      </c>
      <c r="G16" s="34" t="s">
        <v>23</v>
      </c>
      <c r="H16" s="34" t="s">
        <v>23</v>
      </c>
      <c r="I16" s="34" t="s">
        <v>23</v>
      </c>
      <c r="J16" s="34" t="s">
        <v>23</v>
      </c>
      <c r="K16" s="34" t="s">
        <v>23</v>
      </c>
      <c r="L16" s="34" t="s">
        <v>23</v>
      </c>
      <c r="M16" s="34" t="s">
        <v>23</v>
      </c>
      <c r="N16" s="34" t="s">
        <v>23</v>
      </c>
      <c r="O16" s="34" t="s">
        <v>23</v>
      </c>
      <c r="P16" s="34" t="s">
        <v>23</v>
      </c>
      <c r="Q16" s="34" t="s">
        <v>23</v>
      </c>
      <c r="R16" s="34" t="s">
        <v>23</v>
      </c>
      <c r="S16" s="34" t="s">
        <v>23</v>
      </c>
      <c r="T16" s="34" t="s">
        <v>23</v>
      </c>
      <c r="U16" s="34" t="s">
        <v>23</v>
      </c>
      <c r="V16" s="34" t="s">
        <v>23</v>
      </c>
      <c r="W16" s="34" t="s">
        <v>23</v>
      </c>
      <c r="X16" s="34" t="s">
        <v>23</v>
      </c>
      <c r="Y16" s="34" t="s">
        <v>23</v>
      </c>
      <c r="Z16" s="34" t="s">
        <v>23</v>
      </c>
      <c r="AA16" s="34" t="s">
        <v>23</v>
      </c>
      <c r="AB16" s="34" t="s">
        <v>23</v>
      </c>
      <c r="AC16" s="34" t="s">
        <v>23</v>
      </c>
      <c r="AD16" s="34" t="s">
        <v>23</v>
      </c>
      <c r="AE16" s="34" t="s">
        <v>23</v>
      </c>
      <c r="AF16" s="34" t="s">
        <v>23</v>
      </c>
      <c r="AG16" s="34" t="s">
        <v>23</v>
      </c>
      <c r="AH16" s="34" t="s">
        <v>23</v>
      </c>
      <c r="AI16" s="34" t="s">
        <v>23</v>
      </c>
      <c r="AJ16" s="34" t="s">
        <v>23</v>
      </c>
      <c r="AK16" s="34" t="s">
        <v>23</v>
      </c>
      <c r="AL16" s="34" t="s">
        <v>24</v>
      </c>
      <c r="AM16" s="34" t="s">
        <v>23</v>
      </c>
      <c r="AN16" s="34" t="s">
        <v>23</v>
      </c>
      <c r="AO16" s="34" t="s">
        <v>23</v>
      </c>
      <c r="AP16" s="34" t="s">
        <v>24</v>
      </c>
      <c r="AQ16" s="34" t="s">
        <v>23</v>
      </c>
      <c r="AR16" s="34" t="s">
        <v>23</v>
      </c>
      <c r="AS16" s="34" t="s">
        <v>23</v>
      </c>
      <c r="AT16" s="34" t="s">
        <v>23</v>
      </c>
      <c r="AU16" s="34" t="s">
        <v>23</v>
      </c>
      <c r="AV16" s="34" t="s">
        <v>23</v>
      </c>
      <c r="AW16" s="34" t="s">
        <v>23</v>
      </c>
      <c r="AX16" s="34" t="s">
        <v>23</v>
      </c>
      <c r="AY16" s="34" t="s">
        <v>23</v>
      </c>
      <c r="AZ16" s="35" t="s">
        <v>23</v>
      </c>
      <c r="BA16" s="35"/>
      <c r="BB16" s="36">
        <f t="shared" ref="BB16:BD16" si="13">COUNTIF($E16:$BA16,BB$4)</f>
        <v>0</v>
      </c>
      <c r="BC16" s="37">
        <f t="shared" si="13"/>
        <v>0</v>
      </c>
      <c r="BD16" s="38">
        <f t="shared" si="13"/>
        <v>2</v>
      </c>
    </row>
    <row r="17" spans="1:56" ht="19.5" customHeight="1">
      <c r="A17" s="24" t="s">
        <v>126</v>
      </c>
      <c r="B17" s="24" t="s">
        <v>172</v>
      </c>
      <c r="C17" s="25">
        <f t="shared" si="1"/>
        <v>95.744680851063833</v>
      </c>
      <c r="D17" s="26"/>
      <c r="E17" s="27" t="s">
        <v>23</v>
      </c>
      <c r="F17" s="27" t="s">
        <v>23</v>
      </c>
      <c r="G17" s="27" t="s">
        <v>24</v>
      </c>
      <c r="H17" s="27" t="s">
        <v>24</v>
      </c>
      <c r="I17" s="27" t="s">
        <v>23</v>
      </c>
      <c r="J17" s="27" t="s">
        <v>23</v>
      </c>
      <c r="K17" s="27" t="s">
        <v>23</v>
      </c>
      <c r="L17" s="27" t="s">
        <v>23</v>
      </c>
      <c r="M17" s="27" t="s">
        <v>23</v>
      </c>
      <c r="N17" s="27" t="s">
        <v>23</v>
      </c>
      <c r="O17" s="27" t="s">
        <v>23</v>
      </c>
      <c r="P17" s="27" t="s">
        <v>23</v>
      </c>
      <c r="Q17" s="27" t="s">
        <v>23</v>
      </c>
      <c r="R17" s="27" t="s">
        <v>23</v>
      </c>
      <c r="S17" s="27" t="s">
        <v>23</v>
      </c>
      <c r="T17" s="27" t="s">
        <v>23</v>
      </c>
      <c r="U17" s="27" t="s">
        <v>23</v>
      </c>
      <c r="V17" s="27" t="s">
        <v>23</v>
      </c>
      <c r="W17" s="27" t="s">
        <v>23</v>
      </c>
      <c r="X17" s="27" t="s">
        <v>23</v>
      </c>
      <c r="Y17" s="27" t="s">
        <v>23</v>
      </c>
      <c r="Z17" s="27" t="s">
        <v>23</v>
      </c>
      <c r="AA17" s="27" t="s">
        <v>23</v>
      </c>
      <c r="AB17" s="27" t="s">
        <v>23</v>
      </c>
      <c r="AC17" s="27" t="s">
        <v>23</v>
      </c>
      <c r="AD17" s="27" t="s">
        <v>23</v>
      </c>
      <c r="AE17" s="27" t="s">
        <v>23</v>
      </c>
      <c r="AF17" s="27" t="s">
        <v>23</v>
      </c>
      <c r="AG17" s="27" t="s">
        <v>23</v>
      </c>
      <c r="AH17" s="27" t="s">
        <v>23</v>
      </c>
      <c r="AI17" s="27" t="s">
        <v>23</v>
      </c>
      <c r="AJ17" s="27" t="s">
        <v>23</v>
      </c>
      <c r="AK17" s="27" t="s">
        <v>23</v>
      </c>
      <c r="AL17" s="27" t="s">
        <v>23</v>
      </c>
      <c r="AM17" s="27" t="s">
        <v>23</v>
      </c>
      <c r="AN17" s="27" t="s">
        <v>23</v>
      </c>
      <c r="AO17" s="27" t="s">
        <v>23</v>
      </c>
      <c r="AP17" s="27" t="s">
        <v>23</v>
      </c>
      <c r="AQ17" s="27" t="s">
        <v>23</v>
      </c>
      <c r="AR17" s="27" t="s">
        <v>23</v>
      </c>
      <c r="AS17" s="27" t="s">
        <v>23</v>
      </c>
      <c r="AT17" s="27" t="s">
        <v>23</v>
      </c>
      <c r="AU17" s="27" t="s">
        <v>23</v>
      </c>
      <c r="AV17" s="27" t="s">
        <v>23</v>
      </c>
      <c r="AW17" s="27" t="s">
        <v>23</v>
      </c>
      <c r="AX17" s="27" t="s">
        <v>23</v>
      </c>
      <c r="AY17" s="27" t="s">
        <v>23</v>
      </c>
      <c r="AZ17" s="29" t="s">
        <v>23</v>
      </c>
      <c r="BA17" s="29"/>
      <c r="BB17" s="30">
        <f t="shared" ref="BB17:BD17" si="14">COUNTIF($E17:$BA17,BB$4)</f>
        <v>0</v>
      </c>
      <c r="BC17" s="31">
        <f t="shared" si="14"/>
        <v>0</v>
      </c>
      <c r="BD17" s="32">
        <f t="shared" si="14"/>
        <v>2</v>
      </c>
    </row>
    <row r="18" spans="1:56" ht="19.5" customHeight="1">
      <c r="A18" s="33" t="s">
        <v>127</v>
      </c>
      <c r="B18" s="33" t="s">
        <v>173</v>
      </c>
      <c r="C18" s="25">
        <f t="shared" si="1"/>
        <v>89.361702127659569</v>
      </c>
      <c r="D18" s="26"/>
      <c r="E18" s="34" t="s">
        <v>23</v>
      </c>
      <c r="F18" s="34" t="s">
        <v>23</v>
      </c>
      <c r="G18" s="34" t="s">
        <v>23</v>
      </c>
      <c r="H18" s="34" t="s">
        <v>23</v>
      </c>
      <c r="I18" s="34" t="s">
        <v>23</v>
      </c>
      <c r="J18" s="34" t="s">
        <v>23</v>
      </c>
      <c r="K18" s="34" t="s">
        <v>23</v>
      </c>
      <c r="L18" s="34" t="s">
        <v>23</v>
      </c>
      <c r="M18" s="34" t="s">
        <v>23</v>
      </c>
      <c r="N18" s="34" t="s">
        <v>51</v>
      </c>
      <c r="O18" s="34" t="s">
        <v>51</v>
      </c>
      <c r="P18" s="34" t="s">
        <v>23</v>
      </c>
      <c r="Q18" s="34" t="s">
        <v>23</v>
      </c>
      <c r="R18" s="34" t="s">
        <v>23</v>
      </c>
      <c r="S18" s="34" t="s">
        <v>23</v>
      </c>
      <c r="T18" s="34" t="s">
        <v>23</v>
      </c>
      <c r="U18" s="34" t="s">
        <v>23</v>
      </c>
      <c r="V18" s="34" t="s">
        <v>23</v>
      </c>
      <c r="W18" s="34" t="s">
        <v>23</v>
      </c>
      <c r="X18" s="34" t="s">
        <v>23</v>
      </c>
      <c r="Y18" s="34" t="s">
        <v>24</v>
      </c>
      <c r="Z18" s="34" t="s">
        <v>24</v>
      </c>
      <c r="AA18" s="34" t="s">
        <v>23</v>
      </c>
      <c r="AB18" s="34" t="s">
        <v>23</v>
      </c>
      <c r="AC18" s="34" t="s">
        <v>23</v>
      </c>
      <c r="AD18" s="34" t="s">
        <v>23</v>
      </c>
      <c r="AE18" s="34" t="s">
        <v>23</v>
      </c>
      <c r="AF18" s="34" t="s">
        <v>23</v>
      </c>
      <c r="AG18" s="34" t="s">
        <v>24</v>
      </c>
      <c r="AH18" s="34" t="s">
        <v>23</v>
      </c>
      <c r="AI18" s="34" t="s">
        <v>23</v>
      </c>
      <c r="AJ18" s="34" t="s">
        <v>23</v>
      </c>
      <c r="AK18" s="34" t="s">
        <v>23</v>
      </c>
      <c r="AL18" s="34" t="s">
        <v>23</v>
      </c>
      <c r="AM18" s="34" t="s">
        <v>23</v>
      </c>
      <c r="AN18" s="34" t="s">
        <v>23</v>
      </c>
      <c r="AO18" s="34" t="s">
        <v>23</v>
      </c>
      <c r="AP18" s="34" t="s">
        <v>23</v>
      </c>
      <c r="AQ18" s="34" t="s">
        <v>23</v>
      </c>
      <c r="AR18" s="34" t="s">
        <v>23</v>
      </c>
      <c r="AS18" s="34" t="s">
        <v>23</v>
      </c>
      <c r="AT18" s="34" t="s">
        <v>23</v>
      </c>
      <c r="AU18" s="34" t="s">
        <v>23</v>
      </c>
      <c r="AV18" s="34" t="s">
        <v>23</v>
      </c>
      <c r="AW18" s="34" t="s">
        <v>23</v>
      </c>
      <c r="AX18" s="34" t="s">
        <v>23</v>
      </c>
      <c r="AY18" s="34" t="s">
        <v>23</v>
      </c>
      <c r="AZ18" s="35" t="s">
        <v>23</v>
      </c>
      <c r="BA18" s="35"/>
      <c r="BB18" s="36">
        <f t="shared" ref="BB18:BD18" si="15">COUNTIF($E18:$BA18,BB$4)</f>
        <v>0</v>
      </c>
      <c r="BC18" s="37">
        <f t="shared" si="15"/>
        <v>2</v>
      </c>
      <c r="BD18" s="38">
        <f t="shared" si="15"/>
        <v>3</v>
      </c>
    </row>
    <row r="19" spans="1:56" ht="19.5" customHeight="1">
      <c r="A19" s="24" t="s">
        <v>128</v>
      </c>
      <c r="B19" s="24" t="s">
        <v>174</v>
      </c>
      <c r="C19" s="25">
        <f t="shared" si="1"/>
        <v>93.61702127659575</v>
      </c>
      <c r="D19" s="26"/>
      <c r="E19" s="27" t="s">
        <v>23</v>
      </c>
      <c r="F19" s="27" t="s">
        <v>23</v>
      </c>
      <c r="G19" s="27" t="s">
        <v>23</v>
      </c>
      <c r="H19" s="27" t="s">
        <v>23</v>
      </c>
      <c r="I19" s="27" t="s">
        <v>23</v>
      </c>
      <c r="J19" s="27" t="s">
        <v>23</v>
      </c>
      <c r="K19" s="27" t="s">
        <v>23</v>
      </c>
      <c r="L19" s="27" t="s">
        <v>23</v>
      </c>
      <c r="M19" s="27" t="s">
        <v>23</v>
      </c>
      <c r="N19" s="27" t="s">
        <v>23</v>
      </c>
      <c r="O19" s="27" t="s">
        <v>23</v>
      </c>
      <c r="P19" s="27" t="s">
        <v>23</v>
      </c>
      <c r="Q19" s="27" t="s">
        <v>23</v>
      </c>
      <c r="R19" s="27" t="s">
        <v>23</v>
      </c>
      <c r="S19" s="27" t="s">
        <v>24</v>
      </c>
      <c r="T19" s="27" t="s">
        <v>23</v>
      </c>
      <c r="U19" s="27" t="s">
        <v>23</v>
      </c>
      <c r="V19" s="27" t="s">
        <v>23</v>
      </c>
      <c r="W19" s="27" t="s">
        <v>24</v>
      </c>
      <c r="X19" s="27" t="s">
        <v>23</v>
      </c>
      <c r="Y19" s="27" t="s">
        <v>23</v>
      </c>
      <c r="Z19" s="27" t="s">
        <v>23</v>
      </c>
      <c r="AA19" s="27" t="s">
        <v>23</v>
      </c>
      <c r="AB19" s="27" t="s">
        <v>23</v>
      </c>
      <c r="AC19" s="27" t="s">
        <v>23</v>
      </c>
      <c r="AD19" s="27" t="s">
        <v>23</v>
      </c>
      <c r="AE19" s="27" t="s">
        <v>23</v>
      </c>
      <c r="AF19" s="27" t="s">
        <v>23</v>
      </c>
      <c r="AG19" s="27" t="s">
        <v>23</v>
      </c>
      <c r="AH19" s="27" t="s">
        <v>23</v>
      </c>
      <c r="AI19" s="27" t="s">
        <v>23</v>
      </c>
      <c r="AJ19" s="27" t="s">
        <v>23</v>
      </c>
      <c r="AK19" s="27" t="s">
        <v>23</v>
      </c>
      <c r="AL19" s="27" t="s">
        <v>23</v>
      </c>
      <c r="AM19" s="27" t="s">
        <v>23</v>
      </c>
      <c r="AN19" s="27" t="s">
        <v>23</v>
      </c>
      <c r="AO19" s="27" t="s">
        <v>23</v>
      </c>
      <c r="AP19" s="27" t="s">
        <v>23</v>
      </c>
      <c r="AQ19" s="27" t="s">
        <v>23</v>
      </c>
      <c r="AR19" s="27" t="s">
        <v>23</v>
      </c>
      <c r="AS19" s="27" t="s">
        <v>23</v>
      </c>
      <c r="AT19" s="27" t="s">
        <v>23</v>
      </c>
      <c r="AU19" s="27" t="s">
        <v>24</v>
      </c>
      <c r="AV19" s="27" t="s">
        <v>23</v>
      </c>
      <c r="AW19" s="27" t="s">
        <v>23</v>
      </c>
      <c r="AX19" s="27" t="s">
        <v>23</v>
      </c>
      <c r="AY19" s="27" t="s">
        <v>23</v>
      </c>
      <c r="AZ19" s="29" t="s">
        <v>23</v>
      </c>
      <c r="BA19" s="29"/>
      <c r="BB19" s="30">
        <f t="shared" ref="BB19:BD19" si="16">COUNTIF($E19:$BA19,BB$4)</f>
        <v>0</v>
      </c>
      <c r="BC19" s="31">
        <f t="shared" si="16"/>
        <v>0</v>
      </c>
      <c r="BD19" s="32">
        <f t="shared" si="16"/>
        <v>3</v>
      </c>
    </row>
    <row r="20" spans="1:56" ht="19.5" customHeight="1">
      <c r="A20" s="33" t="s">
        <v>129</v>
      </c>
      <c r="B20" s="33" t="s">
        <v>148</v>
      </c>
      <c r="C20" s="25">
        <f t="shared" si="1"/>
        <v>100</v>
      </c>
      <c r="D20" s="26"/>
      <c r="E20" s="34" t="s">
        <v>23</v>
      </c>
      <c r="F20" s="34" t="s">
        <v>23</v>
      </c>
      <c r="G20" s="34" t="s">
        <v>23</v>
      </c>
      <c r="H20" s="34" t="s">
        <v>23</v>
      </c>
      <c r="I20" s="34" t="s">
        <v>23</v>
      </c>
      <c r="J20" s="34" t="s">
        <v>23</v>
      </c>
      <c r="K20" s="34" t="s">
        <v>23</v>
      </c>
      <c r="L20" s="34" t="s">
        <v>23</v>
      </c>
      <c r="M20" s="34" t="s">
        <v>23</v>
      </c>
      <c r="N20" s="34" t="s">
        <v>23</v>
      </c>
      <c r="O20" s="34" t="s">
        <v>23</v>
      </c>
      <c r="P20" s="34" t="s">
        <v>23</v>
      </c>
      <c r="Q20" s="34" t="s">
        <v>23</v>
      </c>
      <c r="R20" s="34" t="s">
        <v>23</v>
      </c>
      <c r="S20" s="34" t="s">
        <v>23</v>
      </c>
      <c r="T20" s="34" t="s">
        <v>23</v>
      </c>
      <c r="U20" s="34" t="s">
        <v>23</v>
      </c>
      <c r="V20" s="34" t="s">
        <v>23</v>
      </c>
      <c r="W20" s="34" t="s">
        <v>23</v>
      </c>
      <c r="X20" s="34" t="s">
        <v>23</v>
      </c>
      <c r="Y20" s="34" t="s">
        <v>23</v>
      </c>
      <c r="Z20" s="34" t="s">
        <v>23</v>
      </c>
      <c r="AA20" s="34" t="s">
        <v>23</v>
      </c>
      <c r="AB20" s="34" t="s">
        <v>23</v>
      </c>
      <c r="AC20" s="34" t="s">
        <v>23</v>
      </c>
      <c r="AD20" s="34" t="s">
        <v>23</v>
      </c>
      <c r="AE20" s="34" t="s">
        <v>23</v>
      </c>
      <c r="AF20" s="34" t="s">
        <v>23</v>
      </c>
      <c r="AG20" s="34" t="s">
        <v>23</v>
      </c>
      <c r="AH20" s="34" t="s">
        <v>23</v>
      </c>
      <c r="AI20" s="34" t="s">
        <v>23</v>
      </c>
      <c r="AJ20" s="34" t="s">
        <v>23</v>
      </c>
      <c r="AK20" s="34" t="s">
        <v>23</v>
      </c>
      <c r="AL20" s="34" t="s">
        <v>23</v>
      </c>
      <c r="AM20" s="34" t="s">
        <v>23</v>
      </c>
      <c r="AN20" s="34" t="s">
        <v>23</v>
      </c>
      <c r="AO20" s="34" t="s">
        <v>23</v>
      </c>
      <c r="AP20" s="34" t="s">
        <v>23</v>
      </c>
      <c r="AQ20" s="34" t="s">
        <v>23</v>
      </c>
      <c r="AR20" s="34" t="s">
        <v>23</v>
      </c>
      <c r="AS20" s="34" t="s">
        <v>23</v>
      </c>
      <c r="AT20" s="34" t="s">
        <v>23</v>
      </c>
      <c r="AU20" s="34" t="s">
        <v>23</v>
      </c>
      <c r="AV20" s="34" t="s">
        <v>23</v>
      </c>
      <c r="AW20" s="34" t="s">
        <v>23</v>
      </c>
      <c r="AX20" s="34" t="s">
        <v>23</v>
      </c>
      <c r="AY20" s="34" t="s">
        <v>23</v>
      </c>
      <c r="AZ20" s="35" t="s">
        <v>23</v>
      </c>
      <c r="BA20" s="35"/>
      <c r="BB20" s="36">
        <f t="shared" ref="BB20:BD20" si="17">COUNTIF($E20:$BA20,BB$4)</f>
        <v>0</v>
      </c>
      <c r="BC20" s="37">
        <f t="shared" si="17"/>
        <v>0</v>
      </c>
      <c r="BD20" s="38">
        <f t="shared" si="17"/>
        <v>0</v>
      </c>
    </row>
    <row r="21" spans="1:56" ht="19.5" customHeight="1">
      <c r="A21" s="24" t="s">
        <v>130</v>
      </c>
      <c r="B21" s="24" t="s">
        <v>150</v>
      </c>
      <c r="C21" s="25">
        <f t="shared" si="1"/>
        <v>85.106382978723403</v>
      </c>
      <c r="D21" s="26"/>
      <c r="E21" s="28" t="s">
        <v>24</v>
      </c>
      <c r="F21" s="27" t="s">
        <v>23</v>
      </c>
      <c r="G21" s="27" t="s">
        <v>23</v>
      </c>
      <c r="H21" s="27" t="s">
        <v>23</v>
      </c>
      <c r="I21" s="27" t="s">
        <v>51</v>
      </c>
      <c r="J21" s="27" t="s">
        <v>51</v>
      </c>
      <c r="K21" s="27" t="s">
        <v>51</v>
      </c>
      <c r="L21" s="27" t="s">
        <v>23</v>
      </c>
      <c r="M21" s="27" t="s">
        <v>23</v>
      </c>
      <c r="N21" s="27" t="s">
        <v>23</v>
      </c>
      <c r="O21" s="27" t="s">
        <v>23</v>
      </c>
      <c r="P21" s="27" t="s">
        <v>23</v>
      </c>
      <c r="Q21" s="27" t="s">
        <v>23</v>
      </c>
      <c r="R21" s="27" t="s">
        <v>23</v>
      </c>
      <c r="S21" s="27" t="s">
        <v>23</v>
      </c>
      <c r="T21" s="27" t="s">
        <v>23</v>
      </c>
      <c r="U21" s="27" t="s">
        <v>23</v>
      </c>
      <c r="V21" s="27" t="s">
        <v>23</v>
      </c>
      <c r="W21" s="27" t="s">
        <v>23</v>
      </c>
      <c r="X21" s="27" t="s">
        <v>23</v>
      </c>
      <c r="Y21" s="27" t="s">
        <v>24</v>
      </c>
      <c r="Z21" s="27" t="s">
        <v>24</v>
      </c>
      <c r="AA21" s="27" t="s">
        <v>23</v>
      </c>
      <c r="AB21" s="27" t="s">
        <v>23</v>
      </c>
      <c r="AC21" s="27" t="s">
        <v>23</v>
      </c>
      <c r="AD21" s="27" t="s">
        <v>23</v>
      </c>
      <c r="AE21" s="27" t="s">
        <v>23</v>
      </c>
      <c r="AF21" s="27" t="s">
        <v>23</v>
      </c>
      <c r="AG21" s="27" t="s">
        <v>23</v>
      </c>
      <c r="AH21" s="27" t="s">
        <v>23</v>
      </c>
      <c r="AI21" s="27" t="s">
        <v>23</v>
      </c>
      <c r="AJ21" s="27" t="s">
        <v>23</v>
      </c>
      <c r="AK21" s="27" t="s">
        <v>23</v>
      </c>
      <c r="AL21" s="27" t="s">
        <v>23</v>
      </c>
      <c r="AM21" s="27" t="s">
        <v>23</v>
      </c>
      <c r="AN21" s="27" t="s">
        <v>23</v>
      </c>
      <c r="AO21" s="27" t="s">
        <v>23</v>
      </c>
      <c r="AP21" s="27" t="s">
        <v>23</v>
      </c>
      <c r="AQ21" s="27" t="s">
        <v>24</v>
      </c>
      <c r="AR21" s="27" t="s">
        <v>23</v>
      </c>
      <c r="AS21" s="27" t="s">
        <v>23</v>
      </c>
      <c r="AT21" s="27" t="s">
        <v>23</v>
      </c>
      <c r="AU21" s="27" t="s">
        <v>23</v>
      </c>
      <c r="AV21" s="27" t="s">
        <v>23</v>
      </c>
      <c r="AW21" s="27" t="s">
        <v>23</v>
      </c>
      <c r="AX21" s="27" t="s">
        <v>23</v>
      </c>
      <c r="AY21" s="27" t="s">
        <v>23</v>
      </c>
      <c r="AZ21" s="29" t="s">
        <v>23</v>
      </c>
      <c r="BA21" s="29"/>
      <c r="BB21" s="30">
        <f t="shared" ref="BB21:BD21" si="18">COUNTIF($E21:$BA21,BB$4)</f>
        <v>0</v>
      </c>
      <c r="BC21" s="31">
        <f t="shared" si="18"/>
        <v>3</v>
      </c>
      <c r="BD21" s="32">
        <f t="shared" si="18"/>
        <v>4</v>
      </c>
    </row>
    <row r="22" spans="1:56" ht="19.5" customHeight="1">
      <c r="A22" s="33" t="s">
        <v>131</v>
      </c>
      <c r="B22" s="33" t="s">
        <v>149</v>
      </c>
      <c r="C22" s="25">
        <f t="shared" si="1"/>
        <v>76.59574468085107</v>
      </c>
      <c r="D22" s="26"/>
      <c r="E22" s="34" t="s">
        <v>23</v>
      </c>
      <c r="F22" s="34" t="s">
        <v>23</v>
      </c>
      <c r="G22" s="34" t="s">
        <v>23</v>
      </c>
      <c r="H22" s="34" t="s">
        <v>23</v>
      </c>
      <c r="I22" s="34" t="s">
        <v>23</v>
      </c>
      <c r="J22" s="34" t="s">
        <v>23</v>
      </c>
      <c r="K22" s="34" t="s">
        <v>23</v>
      </c>
      <c r="L22" s="34" t="s">
        <v>23</v>
      </c>
      <c r="M22" s="34" t="s">
        <v>23</v>
      </c>
      <c r="N22" s="34" t="s">
        <v>23</v>
      </c>
      <c r="O22" s="34" t="s">
        <v>23</v>
      </c>
      <c r="P22" s="34" t="s">
        <v>23</v>
      </c>
      <c r="Q22" s="34" t="s">
        <v>23</v>
      </c>
      <c r="R22" s="34" t="s">
        <v>23</v>
      </c>
      <c r="S22" s="34" t="s">
        <v>23</v>
      </c>
      <c r="T22" s="34" t="s">
        <v>23</v>
      </c>
      <c r="U22" s="34" t="s">
        <v>23</v>
      </c>
      <c r="V22" s="34" t="s">
        <v>24</v>
      </c>
      <c r="W22" s="34" t="s">
        <v>24</v>
      </c>
      <c r="X22" s="34" t="s">
        <v>24</v>
      </c>
      <c r="Y22" s="34" t="s">
        <v>24</v>
      </c>
      <c r="Z22" s="34" t="s">
        <v>24</v>
      </c>
      <c r="AA22" s="34" t="s">
        <v>23</v>
      </c>
      <c r="AB22" s="34" t="s">
        <v>23</v>
      </c>
      <c r="AC22" s="34" t="s">
        <v>23</v>
      </c>
      <c r="AD22" s="34" t="s">
        <v>23</v>
      </c>
      <c r="AE22" s="34" t="s">
        <v>23</v>
      </c>
      <c r="AF22" s="34" t="s">
        <v>23</v>
      </c>
      <c r="AG22" s="34" t="s">
        <v>23</v>
      </c>
      <c r="AH22" s="34" t="s">
        <v>24</v>
      </c>
      <c r="AI22" s="34" t="s">
        <v>24</v>
      </c>
      <c r="AJ22" s="34" t="s">
        <v>23</v>
      </c>
      <c r="AK22" s="34" t="s">
        <v>23</v>
      </c>
      <c r="AL22" s="34" t="s">
        <v>23</v>
      </c>
      <c r="AM22" s="34" t="s">
        <v>23</v>
      </c>
      <c r="AN22" s="34" t="s">
        <v>23</v>
      </c>
      <c r="AO22" s="34" t="s">
        <v>23</v>
      </c>
      <c r="AP22" s="34" t="s">
        <v>24</v>
      </c>
      <c r="AQ22" s="34" t="s">
        <v>24</v>
      </c>
      <c r="AR22" s="34" t="s">
        <v>23</v>
      </c>
      <c r="AS22" s="34" t="s">
        <v>24</v>
      </c>
      <c r="AT22" s="34" t="s">
        <v>24</v>
      </c>
      <c r="AU22" s="34" t="s">
        <v>23</v>
      </c>
      <c r="AV22" s="34" t="s">
        <v>23</v>
      </c>
      <c r="AW22" s="34" t="s">
        <v>23</v>
      </c>
      <c r="AX22" s="34" t="s">
        <v>23</v>
      </c>
      <c r="AY22" s="34" t="s">
        <v>23</v>
      </c>
      <c r="AZ22" s="35" t="s">
        <v>24</v>
      </c>
      <c r="BA22" s="35"/>
      <c r="BB22" s="36">
        <f t="shared" ref="BB22:BD22" si="19">COUNTIF($E22:$BA22,BB$4)</f>
        <v>0</v>
      </c>
      <c r="BC22" s="37">
        <f t="shared" si="19"/>
        <v>0</v>
      </c>
      <c r="BD22" s="38">
        <f t="shared" si="19"/>
        <v>12</v>
      </c>
    </row>
    <row r="23" spans="1:56" ht="19.5" customHeight="1">
      <c r="A23" s="24" t="s">
        <v>132</v>
      </c>
      <c r="B23" s="24" t="s">
        <v>151</v>
      </c>
      <c r="C23" s="25">
        <f t="shared" si="1"/>
        <v>95.744680851063833</v>
      </c>
      <c r="D23" s="26"/>
      <c r="E23" s="27" t="s">
        <v>23</v>
      </c>
      <c r="F23" s="27" t="s">
        <v>23</v>
      </c>
      <c r="G23" s="27" t="s">
        <v>23</v>
      </c>
      <c r="H23" s="27" t="s">
        <v>23</v>
      </c>
      <c r="I23" s="27" t="s">
        <v>23</v>
      </c>
      <c r="J23" s="27" t="s">
        <v>23</v>
      </c>
      <c r="K23" s="27" t="s">
        <v>23</v>
      </c>
      <c r="L23" s="27" t="s">
        <v>23</v>
      </c>
      <c r="M23" s="27" t="s">
        <v>23</v>
      </c>
      <c r="N23" s="27" t="s">
        <v>23</v>
      </c>
      <c r="O23" s="27" t="s">
        <v>23</v>
      </c>
      <c r="P23" s="27" t="s">
        <v>23</v>
      </c>
      <c r="Q23" s="27" t="s">
        <v>23</v>
      </c>
      <c r="R23" s="27" t="s">
        <v>23</v>
      </c>
      <c r="S23" s="27" t="s">
        <v>23</v>
      </c>
      <c r="T23" s="27" t="s">
        <v>23</v>
      </c>
      <c r="U23" s="27" t="s">
        <v>23</v>
      </c>
      <c r="V23" s="27" t="s">
        <v>23</v>
      </c>
      <c r="W23" s="27" t="s">
        <v>23</v>
      </c>
      <c r="X23" s="27" t="s">
        <v>23</v>
      </c>
      <c r="Y23" s="27" t="s">
        <v>23</v>
      </c>
      <c r="Z23" s="27" t="s">
        <v>23</v>
      </c>
      <c r="AA23" s="27" t="s">
        <v>23</v>
      </c>
      <c r="AB23" s="27" t="s">
        <v>23</v>
      </c>
      <c r="AC23" s="27" t="s">
        <v>23</v>
      </c>
      <c r="AD23" s="27" t="s">
        <v>23</v>
      </c>
      <c r="AE23" s="27" t="s">
        <v>23</v>
      </c>
      <c r="AF23" s="27" t="s">
        <v>23</v>
      </c>
      <c r="AG23" s="27" t="s">
        <v>23</v>
      </c>
      <c r="AH23" s="27" t="s">
        <v>23</v>
      </c>
      <c r="AI23" s="27" t="s">
        <v>23</v>
      </c>
      <c r="AJ23" s="27" t="s">
        <v>23</v>
      </c>
      <c r="AK23" s="27" t="s">
        <v>23</v>
      </c>
      <c r="AL23" s="27" t="s">
        <v>23</v>
      </c>
      <c r="AM23" s="27" t="s">
        <v>23</v>
      </c>
      <c r="AN23" s="27" t="s">
        <v>23</v>
      </c>
      <c r="AO23" s="27" t="s">
        <v>23</v>
      </c>
      <c r="AP23" s="27" t="s">
        <v>23</v>
      </c>
      <c r="AQ23" s="27" t="s">
        <v>24</v>
      </c>
      <c r="AR23" s="27" t="s">
        <v>23</v>
      </c>
      <c r="AS23" s="27" t="s">
        <v>23</v>
      </c>
      <c r="AT23" s="27" t="s">
        <v>23</v>
      </c>
      <c r="AU23" s="27" t="s">
        <v>23</v>
      </c>
      <c r="AV23" s="27" t="s">
        <v>24</v>
      </c>
      <c r="AW23" s="27" t="s">
        <v>23</v>
      </c>
      <c r="AX23" s="27" t="s">
        <v>23</v>
      </c>
      <c r="AY23" s="27" t="s">
        <v>23</v>
      </c>
      <c r="AZ23" s="29" t="s">
        <v>23</v>
      </c>
      <c r="BA23" s="29"/>
      <c r="BB23" s="30">
        <f t="shared" ref="BB23:BD23" si="20">COUNTIF($E23:$BA23,BB$4)</f>
        <v>0</v>
      </c>
      <c r="BC23" s="31">
        <f t="shared" si="20"/>
        <v>0</v>
      </c>
      <c r="BD23" s="32">
        <f t="shared" si="20"/>
        <v>2</v>
      </c>
    </row>
    <row r="24" spans="1:56" ht="19.5" customHeight="1">
      <c r="A24" s="33" t="s">
        <v>133</v>
      </c>
      <c r="B24" s="33" t="s">
        <v>152</v>
      </c>
      <c r="C24" s="25">
        <f t="shared" si="1"/>
        <v>89.361702127659569</v>
      </c>
      <c r="D24" s="26"/>
      <c r="E24" s="34" t="s">
        <v>23</v>
      </c>
      <c r="F24" s="34" t="s">
        <v>23</v>
      </c>
      <c r="G24" s="34" t="s">
        <v>23</v>
      </c>
      <c r="H24" s="34" t="s">
        <v>23</v>
      </c>
      <c r="I24" s="34" t="s">
        <v>23</v>
      </c>
      <c r="J24" s="34" t="s">
        <v>23</v>
      </c>
      <c r="K24" s="34" t="s">
        <v>23</v>
      </c>
      <c r="L24" s="34" t="s">
        <v>23</v>
      </c>
      <c r="M24" s="34" t="s">
        <v>23</v>
      </c>
      <c r="N24" s="34" t="s">
        <v>23</v>
      </c>
      <c r="O24" s="34" t="s">
        <v>23</v>
      </c>
      <c r="P24" s="34" t="s">
        <v>23</v>
      </c>
      <c r="Q24" s="34" t="s">
        <v>23</v>
      </c>
      <c r="R24" s="34" t="s">
        <v>23</v>
      </c>
      <c r="S24" s="34" t="s">
        <v>23</v>
      </c>
      <c r="T24" s="34" t="s">
        <v>23</v>
      </c>
      <c r="U24" s="34" t="s">
        <v>24</v>
      </c>
      <c r="V24" s="34" t="s">
        <v>23</v>
      </c>
      <c r="W24" s="34" t="s">
        <v>23</v>
      </c>
      <c r="X24" s="34" t="s">
        <v>23</v>
      </c>
      <c r="Y24" s="34" t="s">
        <v>23</v>
      </c>
      <c r="Z24" s="34" t="s">
        <v>23</v>
      </c>
      <c r="AA24" s="34" t="s">
        <v>23</v>
      </c>
      <c r="AB24" s="34" t="s">
        <v>23</v>
      </c>
      <c r="AC24" s="34" t="s">
        <v>23</v>
      </c>
      <c r="AD24" s="34" t="s">
        <v>23</v>
      </c>
      <c r="AE24" s="34" t="s">
        <v>23</v>
      </c>
      <c r="AF24" s="34" t="s">
        <v>23</v>
      </c>
      <c r="AG24" s="34" t="s">
        <v>24</v>
      </c>
      <c r="AH24" s="34" t="s">
        <v>23</v>
      </c>
      <c r="AI24" s="34" t="s">
        <v>23</v>
      </c>
      <c r="AJ24" s="34" t="s">
        <v>23</v>
      </c>
      <c r="AK24" s="34" t="s">
        <v>23</v>
      </c>
      <c r="AL24" s="34" t="s">
        <v>23</v>
      </c>
      <c r="AM24" s="34" t="s">
        <v>23</v>
      </c>
      <c r="AN24" s="34" t="s">
        <v>23</v>
      </c>
      <c r="AO24" s="34" t="s">
        <v>23</v>
      </c>
      <c r="AP24" s="34" t="s">
        <v>23</v>
      </c>
      <c r="AQ24" s="34" t="s">
        <v>24</v>
      </c>
      <c r="AR24" s="34" t="s">
        <v>23</v>
      </c>
      <c r="AS24" s="34" t="s">
        <v>23</v>
      </c>
      <c r="AT24" s="34" t="s">
        <v>23</v>
      </c>
      <c r="AU24" s="34" t="s">
        <v>24</v>
      </c>
      <c r="AV24" s="34" t="s">
        <v>24</v>
      </c>
      <c r="AW24" s="34" t="s">
        <v>23</v>
      </c>
      <c r="AX24" s="34" t="s">
        <v>23</v>
      </c>
      <c r="AY24" s="34" t="s">
        <v>23</v>
      </c>
      <c r="AZ24" s="35" t="s">
        <v>23</v>
      </c>
      <c r="BA24" s="35"/>
      <c r="BB24" s="36">
        <f t="shared" ref="BB24:BD24" si="21">COUNTIF($E24:$BA24,BB$4)</f>
        <v>0</v>
      </c>
      <c r="BC24" s="37">
        <f t="shared" si="21"/>
        <v>0</v>
      </c>
      <c r="BD24" s="38">
        <f t="shared" si="21"/>
        <v>5</v>
      </c>
    </row>
    <row r="25" spans="1:56" ht="19.5" customHeight="1">
      <c r="A25" s="24" t="s">
        <v>134</v>
      </c>
      <c r="B25" s="24" t="s">
        <v>153</v>
      </c>
      <c r="C25" s="25">
        <f t="shared" si="1"/>
        <v>100</v>
      </c>
      <c r="D25" s="26"/>
      <c r="E25" s="27" t="s">
        <v>23</v>
      </c>
      <c r="F25" s="27" t="s">
        <v>23</v>
      </c>
      <c r="G25" s="27" t="s">
        <v>23</v>
      </c>
      <c r="H25" s="27" t="s">
        <v>23</v>
      </c>
      <c r="I25" s="27" t="s">
        <v>23</v>
      </c>
      <c r="J25" s="27" t="s">
        <v>23</v>
      </c>
      <c r="K25" s="27" t="s">
        <v>23</v>
      </c>
      <c r="L25" s="27" t="s">
        <v>23</v>
      </c>
      <c r="M25" s="27" t="s">
        <v>23</v>
      </c>
      <c r="N25" s="27" t="s">
        <v>23</v>
      </c>
      <c r="O25" s="27" t="s">
        <v>23</v>
      </c>
      <c r="P25" s="27" t="s">
        <v>23</v>
      </c>
      <c r="Q25" s="27" t="s">
        <v>23</v>
      </c>
      <c r="R25" s="27" t="s">
        <v>23</v>
      </c>
      <c r="S25" s="27" t="s">
        <v>23</v>
      </c>
      <c r="T25" s="27" t="s">
        <v>23</v>
      </c>
      <c r="U25" s="27" t="s">
        <v>23</v>
      </c>
      <c r="V25" s="27" t="s">
        <v>23</v>
      </c>
      <c r="W25" s="27" t="s">
        <v>23</v>
      </c>
      <c r="X25" s="27" t="s">
        <v>23</v>
      </c>
      <c r="Y25" s="27" t="s">
        <v>23</v>
      </c>
      <c r="Z25" s="27" t="s">
        <v>23</v>
      </c>
      <c r="AA25" s="27" t="s">
        <v>23</v>
      </c>
      <c r="AB25" s="27" t="s">
        <v>23</v>
      </c>
      <c r="AC25" s="27" t="s">
        <v>23</v>
      </c>
      <c r="AD25" s="27" t="s">
        <v>23</v>
      </c>
      <c r="AE25" s="27" t="s">
        <v>23</v>
      </c>
      <c r="AF25" s="27" t="s">
        <v>23</v>
      </c>
      <c r="AG25" s="27" t="s">
        <v>23</v>
      </c>
      <c r="AH25" s="27" t="s">
        <v>23</v>
      </c>
      <c r="AI25" s="27" t="s">
        <v>23</v>
      </c>
      <c r="AJ25" s="27" t="s">
        <v>23</v>
      </c>
      <c r="AK25" s="27" t="s">
        <v>23</v>
      </c>
      <c r="AL25" s="27" t="s">
        <v>23</v>
      </c>
      <c r="AM25" s="27" t="s">
        <v>23</v>
      </c>
      <c r="AN25" s="27" t="s">
        <v>23</v>
      </c>
      <c r="AO25" s="27" t="s">
        <v>23</v>
      </c>
      <c r="AP25" s="27" t="s">
        <v>23</v>
      </c>
      <c r="AQ25" s="27" t="s">
        <v>23</v>
      </c>
      <c r="AR25" s="27" t="s">
        <v>23</v>
      </c>
      <c r="AS25" s="27" t="s">
        <v>23</v>
      </c>
      <c r="AT25" s="27" t="s">
        <v>23</v>
      </c>
      <c r="AU25" s="27" t="s">
        <v>23</v>
      </c>
      <c r="AV25" s="27" t="s">
        <v>23</v>
      </c>
      <c r="AW25" s="27" t="s">
        <v>23</v>
      </c>
      <c r="AX25" s="27" t="s">
        <v>23</v>
      </c>
      <c r="AY25" s="27" t="s">
        <v>23</v>
      </c>
      <c r="AZ25" s="29" t="s">
        <v>23</v>
      </c>
      <c r="BA25" s="29"/>
      <c r="BB25" s="30">
        <f t="shared" ref="BB25:BD25" si="22">COUNTIF($E25:$BA25,BB$4)</f>
        <v>0</v>
      </c>
      <c r="BC25" s="31">
        <f t="shared" si="22"/>
        <v>0</v>
      </c>
      <c r="BD25" s="32">
        <f t="shared" si="22"/>
        <v>0</v>
      </c>
    </row>
    <row r="26" spans="1:56" ht="19.5" customHeight="1">
      <c r="A26" s="33" t="s">
        <v>135</v>
      </c>
      <c r="B26" s="33" t="s">
        <v>154</v>
      </c>
      <c r="C26" s="25">
        <f t="shared" si="1"/>
        <v>97.872340425531917</v>
      </c>
      <c r="D26" s="26"/>
      <c r="E26" s="34" t="s">
        <v>23</v>
      </c>
      <c r="F26" s="34" t="s">
        <v>23</v>
      </c>
      <c r="G26" s="34" t="s">
        <v>23</v>
      </c>
      <c r="H26" s="34" t="s">
        <v>23</v>
      </c>
      <c r="I26" s="34" t="s">
        <v>23</v>
      </c>
      <c r="J26" s="34" t="s">
        <v>23</v>
      </c>
      <c r="K26" s="34" t="s">
        <v>23</v>
      </c>
      <c r="L26" s="34" t="s">
        <v>23</v>
      </c>
      <c r="M26" s="34" t="s">
        <v>23</v>
      </c>
      <c r="N26" s="34" t="s">
        <v>23</v>
      </c>
      <c r="O26" s="34" t="s">
        <v>23</v>
      </c>
      <c r="P26" s="34" t="s">
        <v>23</v>
      </c>
      <c r="Q26" s="34" t="s">
        <v>23</v>
      </c>
      <c r="R26" s="34" t="s">
        <v>23</v>
      </c>
      <c r="S26" s="34" t="s">
        <v>23</v>
      </c>
      <c r="T26" s="34" t="s">
        <v>23</v>
      </c>
      <c r="U26" s="34" t="s">
        <v>23</v>
      </c>
      <c r="V26" s="34" t="s">
        <v>23</v>
      </c>
      <c r="W26" s="34" t="s">
        <v>23</v>
      </c>
      <c r="X26" s="34" t="s">
        <v>23</v>
      </c>
      <c r="Y26" s="34" t="s">
        <v>23</v>
      </c>
      <c r="Z26" s="34" t="s">
        <v>23</v>
      </c>
      <c r="AA26" s="34" t="s">
        <v>23</v>
      </c>
      <c r="AB26" s="34" t="s">
        <v>23</v>
      </c>
      <c r="AC26" s="34" t="s">
        <v>23</v>
      </c>
      <c r="AD26" s="34" t="s">
        <v>23</v>
      </c>
      <c r="AE26" s="34" t="s">
        <v>23</v>
      </c>
      <c r="AF26" s="34" t="s">
        <v>23</v>
      </c>
      <c r="AG26" s="34" t="s">
        <v>23</v>
      </c>
      <c r="AH26" s="34" t="s">
        <v>23</v>
      </c>
      <c r="AI26" s="34" t="s">
        <v>23</v>
      </c>
      <c r="AJ26" s="34" t="s">
        <v>23</v>
      </c>
      <c r="AK26" s="34" t="s">
        <v>23</v>
      </c>
      <c r="AL26" s="34" t="s">
        <v>23</v>
      </c>
      <c r="AM26" s="34" t="s">
        <v>23</v>
      </c>
      <c r="AN26" s="34" t="s">
        <v>23</v>
      </c>
      <c r="AO26" s="34" t="s">
        <v>23</v>
      </c>
      <c r="AP26" s="34" t="s">
        <v>23</v>
      </c>
      <c r="AQ26" s="34" t="s">
        <v>23</v>
      </c>
      <c r="AR26" s="34" t="s">
        <v>23</v>
      </c>
      <c r="AS26" s="34" t="s">
        <v>23</v>
      </c>
      <c r="AT26" s="34" t="s">
        <v>23</v>
      </c>
      <c r="AU26" s="34" t="s">
        <v>23</v>
      </c>
      <c r="AV26" s="34" t="s">
        <v>23</v>
      </c>
      <c r="AW26" s="34" t="s">
        <v>24</v>
      </c>
      <c r="AX26" s="34" t="s">
        <v>23</v>
      </c>
      <c r="AY26" s="34" t="s">
        <v>23</v>
      </c>
      <c r="AZ26" s="35" t="s">
        <v>23</v>
      </c>
      <c r="BA26" s="35"/>
      <c r="BB26" s="36">
        <f t="shared" ref="BB26:BD26" si="23">COUNTIF($E26:$BA26,BB$4)</f>
        <v>0</v>
      </c>
      <c r="BC26" s="37">
        <f t="shared" si="23"/>
        <v>0</v>
      </c>
      <c r="BD26" s="38">
        <f t="shared" si="23"/>
        <v>1</v>
      </c>
    </row>
    <row r="27" spans="1:56" ht="19.5" customHeight="1">
      <c r="A27" s="24" t="s">
        <v>136</v>
      </c>
      <c r="B27" s="24" t="s">
        <v>69</v>
      </c>
      <c r="C27" s="25">
        <f t="shared" si="1"/>
        <v>97.872340425531917</v>
      </c>
      <c r="D27" s="26"/>
      <c r="E27" s="27" t="s">
        <v>23</v>
      </c>
      <c r="F27" s="27" t="s">
        <v>23</v>
      </c>
      <c r="G27" s="27" t="s">
        <v>23</v>
      </c>
      <c r="H27" s="27" t="s">
        <v>23</v>
      </c>
      <c r="I27" s="27" t="s">
        <v>23</v>
      </c>
      <c r="J27" s="27" t="s">
        <v>23</v>
      </c>
      <c r="K27" s="27" t="s">
        <v>23</v>
      </c>
      <c r="L27" s="27" t="s">
        <v>23</v>
      </c>
      <c r="M27" s="27" t="s">
        <v>23</v>
      </c>
      <c r="N27" s="27" t="s">
        <v>23</v>
      </c>
      <c r="O27" s="27" t="s">
        <v>23</v>
      </c>
      <c r="P27" s="27" t="s">
        <v>23</v>
      </c>
      <c r="Q27" s="27" t="s">
        <v>23</v>
      </c>
      <c r="R27" s="27" t="s">
        <v>23</v>
      </c>
      <c r="S27" s="27" t="s">
        <v>23</v>
      </c>
      <c r="T27" s="27" t="s">
        <v>23</v>
      </c>
      <c r="U27" s="27" t="s">
        <v>23</v>
      </c>
      <c r="V27" s="27" t="s">
        <v>23</v>
      </c>
      <c r="W27" s="27" t="s">
        <v>23</v>
      </c>
      <c r="X27" s="27" t="s">
        <v>23</v>
      </c>
      <c r="Y27" s="27" t="s">
        <v>23</v>
      </c>
      <c r="Z27" s="27" t="s">
        <v>23</v>
      </c>
      <c r="AA27" s="27" t="s">
        <v>23</v>
      </c>
      <c r="AB27" s="27" t="s">
        <v>23</v>
      </c>
      <c r="AC27" s="27" t="s">
        <v>23</v>
      </c>
      <c r="AD27" s="27" t="s">
        <v>23</v>
      </c>
      <c r="AE27" s="27" t="s">
        <v>23</v>
      </c>
      <c r="AF27" s="27" t="s">
        <v>23</v>
      </c>
      <c r="AG27" s="27" t="s">
        <v>23</v>
      </c>
      <c r="AH27" s="27" t="s">
        <v>23</v>
      </c>
      <c r="AI27" s="27" t="s">
        <v>23</v>
      </c>
      <c r="AJ27" s="27" t="s">
        <v>23</v>
      </c>
      <c r="AK27" s="27" t="s">
        <v>24</v>
      </c>
      <c r="AL27" s="27" t="s">
        <v>23</v>
      </c>
      <c r="AM27" s="27" t="s">
        <v>23</v>
      </c>
      <c r="AN27" s="27" t="s">
        <v>23</v>
      </c>
      <c r="AO27" s="27" t="s">
        <v>23</v>
      </c>
      <c r="AP27" s="27" t="s">
        <v>23</v>
      </c>
      <c r="AQ27" s="27" t="s">
        <v>23</v>
      </c>
      <c r="AR27" s="27" t="s">
        <v>23</v>
      </c>
      <c r="AS27" s="27" t="s">
        <v>23</v>
      </c>
      <c r="AT27" s="27" t="s">
        <v>23</v>
      </c>
      <c r="AU27" s="27" t="s">
        <v>23</v>
      </c>
      <c r="AV27" s="27" t="s">
        <v>23</v>
      </c>
      <c r="AW27" s="27" t="s">
        <v>23</v>
      </c>
      <c r="AX27" s="27" t="s">
        <v>23</v>
      </c>
      <c r="AY27" s="27" t="s">
        <v>23</v>
      </c>
      <c r="AZ27" s="29" t="s">
        <v>23</v>
      </c>
      <c r="BA27" s="29"/>
      <c r="BB27" s="30">
        <f t="shared" ref="BB27:BD27" si="24">COUNTIF($E27:$BA27,BB$4)</f>
        <v>0</v>
      </c>
      <c r="BC27" s="31">
        <f t="shared" si="24"/>
        <v>0</v>
      </c>
      <c r="BD27" s="32">
        <f t="shared" si="24"/>
        <v>1</v>
      </c>
    </row>
    <row r="28" spans="1:56" ht="19.5" customHeight="1">
      <c r="A28" s="33" t="s">
        <v>137</v>
      </c>
      <c r="B28" s="33" t="s">
        <v>155</v>
      </c>
      <c r="C28" s="25">
        <f t="shared" si="1"/>
        <v>95.744680851063833</v>
      </c>
      <c r="D28" s="26"/>
      <c r="E28" s="34" t="s">
        <v>23</v>
      </c>
      <c r="F28" s="34" t="s">
        <v>23</v>
      </c>
      <c r="G28" s="34" t="s">
        <v>23</v>
      </c>
      <c r="H28" s="34" t="s">
        <v>23</v>
      </c>
      <c r="I28" s="34" t="s">
        <v>23</v>
      </c>
      <c r="J28" s="34" t="s">
        <v>23</v>
      </c>
      <c r="K28" s="34" t="s">
        <v>23</v>
      </c>
      <c r="L28" s="34" t="s">
        <v>23</v>
      </c>
      <c r="M28" s="34" t="s">
        <v>23</v>
      </c>
      <c r="N28" s="34" t="s">
        <v>24</v>
      </c>
      <c r="O28" s="34" t="s">
        <v>23</v>
      </c>
      <c r="P28" s="34" t="s">
        <v>23</v>
      </c>
      <c r="Q28" s="34" t="s">
        <v>23</v>
      </c>
      <c r="R28" s="34" t="s">
        <v>23</v>
      </c>
      <c r="S28" s="34" t="s">
        <v>23</v>
      </c>
      <c r="T28" s="34" t="s">
        <v>23</v>
      </c>
      <c r="U28" s="34" t="s">
        <v>23</v>
      </c>
      <c r="V28" s="34" t="s">
        <v>23</v>
      </c>
      <c r="W28" s="34" t="s">
        <v>23</v>
      </c>
      <c r="X28" s="34" t="s">
        <v>23</v>
      </c>
      <c r="Y28" s="34" t="s">
        <v>23</v>
      </c>
      <c r="Z28" s="34" t="s">
        <v>23</v>
      </c>
      <c r="AA28" s="34" t="s">
        <v>23</v>
      </c>
      <c r="AB28" s="34" t="s">
        <v>23</v>
      </c>
      <c r="AC28" s="34" t="s">
        <v>23</v>
      </c>
      <c r="AD28" s="34" t="s">
        <v>23</v>
      </c>
      <c r="AE28" s="34" t="s">
        <v>23</v>
      </c>
      <c r="AF28" s="34" t="s">
        <v>23</v>
      </c>
      <c r="AG28" s="34" t="s">
        <v>23</v>
      </c>
      <c r="AH28" s="34" t="s">
        <v>23</v>
      </c>
      <c r="AI28" s="34" t="s">
        <v>23</v>
      </c>
      <c r="AJ28" s="34" t="s">
        <v>23</v>
      </c>
      <c r="AK28" s="34" t="s">
        <v>23</v>
      </c>
      <c r="AL28" s="34" t="s">
        <v>24</v>
      </c>
      <c r="AM28" s="34" t="s">
        <v>23</v>
      </c>
      <c r="AN28" s="34" t="s">
        <v>23</v>
      </c>
      <c r="AO28" s="34" t="s">
        <v>23</v>
      </c>
      <c r="AP28" s="34" t="s">
        <v>23</v>
      </c>
      <c r="AQ28" s="34" t="s">
        <v>23</v>
      </c>
      <c r="AR28" s="34" t="s">
        <v>23</v>
      </c>
      <c r="AS28" s="34" t="s">
        <v>23</v>
      </c>
      <c r="AT28" s="34" t="s">
        <v>23</v>
      </c>
      <c r="AU28" s="34" t="s">
        <v>23</v>
      </c>
      <c r="AV28" s="34" t="s">
        <v>23</v>
      </c>
      <c r="AW28" s="34" t="s">
        <v>23</v>
      </c>
      <c r="AX28" s="34" t="s">
        <v>23</v>
      </c>
      <c r="AY28" s="34" t="s">
        <v>23</v>
      </c>
      <c r="AZ28" s="35" t="s">
        <v>23</v>
      </c>
      <c r="BA28" s="35"/>
      <c r="BB28" s="36">
        <f t="shared" ref="BB28:BD28" si="25">COUNTIF($E28:$BA28,BB$4)</f>
        <v>0</v>
      </c>
      <c r="BC28" s="37">
        <f t="shared" si="25"/>
        <v>0</v>
      </c>
      <c r="BD28" s="38">
        <f t="shared" si="25"/>
        <v>2</v>
      </c>
    </row>
    <row r="29" spans="1:56" ht="19.5" customHeight="1">
      <c r="A29" s="24" t="s">
        <v>138</v>
      </c>
      <c r="B29" s="24" t="s">
        <v>156</v>
      </c>
      <c r="C29" s="25">
        <f t="shared" si="1"/>
        <v>76.59574468085107</v>
      </c>
      <c r="D29" s="26"/>
      <c r="E29" s="27" t="s">
        <v>23</v>
      </c>
      <c r="F29" s="27" t="s">
        <v>23</v>
      </c>
      <c r="G29" s="27" t="s">
        <v>23</v>
      </c>
      <c r="H29" s="27" t="s">
        <v>23</v>
      </c>
      <c r="I29" s="27" t="s">
        <v>23</v>
      </c>
      <c r="J29" s="27" t="s">
        <v>23</v>
      </c>
      <c r="K29" s="27" t="s">
        <v>23</v>
      </c>
      <c r="L29" s="27" t="s">
        <v>23</v>
      </c>
      <c r="M29" s="27" t="s">
        <v>23</v>
      </c>
      <c r="N29" s="27" t="s">
        <v>23</v>
      </c>
      <c r="O29" s="27" t="s">
        <v>23</v>
      </c>
      <c r="P29" s="27" t="s">
        <v>23</v>
      </c>
      <c r="Q29" s="27" t="s">
        <v>23</v>
      </c>
      <c r="R29" s="27" t="s">
        <v>23</v>
      </c>
      <c r="S29" s="27" t="s">
        <v>23</v>
      </c>
      <c r="T29" s="27" t="s">
        <v>23</v>
      </c>
      <c r="U29" s="27" t="s">
        <v>23</v>
      </c>
      <c r="V29" s="27" t="s">
        <v>23</v>
      </c>
      <c r="W29" s="27" t="s">
        <v>24</v>
      </c>
      <c r="X29" s="27" t="s">
        <v>23</v>
      </c>
      <c r="Y29" s="27" t="s">
        <v>23</v>
      </c>
      <c r="Z29" s="27" t="s">
        <v>23</v>
      </c>
      <c r="AA29" s="27" t="s">
        <v>24</v>
      </c>
      <c r="AB29" s="27" t="s">
        <v>23</v>
      </c>
      <c r="AC29" s="27" t="s">
        <v>23</v>
      </c>
      <c r="AD29" s="27" t="s">
        <v>23</v>
      </c>
      <c r="AE29" s="27" t="s">
        <v>23</v>
      </c>
      <c r="AF29" s="27" t="s">
        <v>23</v>
      </c>
      <c r="AG29" s="27" t="s">
        <v>23</v>
      </c>
      <c r="AH29" s="27" t="s">
        <v>24</v>
      </c>
      <c r="AI29" s="27" t="s">
        <v>23</v>
      </c>
      <c r="AJ29" s="27" t="s">
        <v>23</v>
      </c>
      <c r="AK29" s="27" t="s">
        <v>24</v>
      </c>
      <c r="AL29" s="27" t="s">
        <v>23</v>
      </c>
      <c r="AM29" s="27" t="s">
        <v>24</v>
      </c>
      <c r="AN29" s="27" t="s">
        <v>24</v>
      </c>
      <c r="AO29" s="27" t="s">
        <v>23</v>
      </c>
      <c r="AP29" s="27" t="s">
        <v>23</v>
      </c>
      <c r="AQ29" s="27" t="s">
        <v>24</v>
      </c>
      <c r="AR29" s="27" t="s">
        <v>23</v>
      </c>
      <c r="AS29" s="27" t="s">
        <v>23</v>
      </c>
      <c r="AT29" s="27" t="s">
        <v>23</v>
      </c>
      <c r="AU29" s="27" t="s">
        <v>24</v>
      </c>
      <c r="AV29" s="27" t="s">
        <v>23</v>
      </c>
      <c r="AW29" s="27" t="s">
        <v>24</v>
      </c>
      <c r="AX29" s="27" t="s">
        <v>24</v>
      </c>
      <c r="AY29" s="27" t="s">
        <v>24</v>
      </c>
      <c r="AZ29" s="29" t="s">
        <v>24</v>
      </c>
      <c r="BA29" s="29"/>
      <c r="BB29" s="30">
        <f t="shared" ref="BB29:BD29" si="26">COUNTIF($E29:$BA29,BB$4)</f>
        <v>0</v>
      </c>
      <c r="BC29" s="31">
        <f t="shared" si="26"/>
        <v>0</v>
      </c>
      <c r="BD29" s="32">
        <f t="shared" si="26"/>
        <v>12</v>
      </c>
    </row>
    <row r="30" spans="1:56" ht="19.5" customHeight="1">
      <c r="A30" s="33" t="s">
        <v>139</v>
      </c>
      <c r="B30" s="33" t="s">
        <v>157</v>
      </c>
      <c r="C30" s="25">
        <f t="shared" si="1"/>
        <v>87.2340425531915</v>
      </c>
      <c r="D30" s="26"/>
      <c r="E30" s="34" t="s">
        <v>23</v>
      </c>
      <c r="F30" s="34" t="s">
        <v>23</v>
      </c>
      <c r="G30" s="34" t="s">
        <v>23</v>
      </c>
      <c r="H30" s="34" t="s">
        <v>23</v>
      </c>
      <c r="I30" s="34" t="s">
        <v>23</v>
      </c>
      <c r="J30" s="34" t="s">
        <v>23</v>
      </c>
      <c r="K30" s="34" t="s">
        <v>23</v>
      </c>
      <c r="L30" s="34" t="s">
        <v>23</v>
      </c>
      <c r="M30" s="34" t="s">
        <v>23</v>
      </c>
      <c r="N30" s="34" t="s">
        <v>23</v>
      </c>
      <c r="O30" s="34" t="s">
        <v>23</v>
      </c>
      <c r="P30" s="34" t="s">
        <v>23</v>
      </c>
      <c r="Q30" s="34" t="s">
        <v>23</v>
      </c>
      <c r="R30" s="34" t="s">
        <v>23</v>
      </c>
      <c r="S30" s="34" t="s">
        <v>23</v>
      </c>
      <c r="T30" s="34" t="s">
        <v>23</v>
      </c>
      <c r="U30" s="34" t="s">
        <v>23</v>
      </c>
      <c r="V30" s="34" t="s">
        <v>23</v>
      </c>
      <c r="W30" s="34" t="s">
        <v>23</v>
      </c>
      <c r="X30" s="34" t="s">
        <v>23</v>
      </c>
      <c r="Y30" s="34" t="s">
        <v>24</v>
      </c>
      <c r="Z30" s="34" t="s">
        <v>24</v>
      </c>
      <c r="AA30" s="34" t="s">
        <v>23</v>
      </c>
      <c r="AB30" s="34" t="s">
        <v>24</v>
      </c>
      <c r="AC30" s="34" t="s">
        <v>23</v>
      </c>
      <c r="AD30" s="34" t="s">
        <v>23</v>
      </c>
      <c r="AE30" s="34" t="s">
        <v>23</v>
      </c>
      <c r="AF30" s="34" t="s">
        <v>23</v>
      </c>
      <c r="AG30" s="34" t="s">
        <v>23</v>
      </c>
      <c r="AH30" s="34" t="s">
        <v>23</v>
      </c>
      <c r="AI30" s="34" t="s">
        <v>23</v>
      </c>
      <c r="AJ30" s="34" t="s">
        <v>23</v>
      </c>
      <c r="AK30" s="34" t="s">
        <v>24</v>
      </c>
      <c r="AL30" s="34" t="s">
        <v>23</v>
      </c>
      <c r="AM30" s="34" t="s">
        <v>24</v>
      </c>
      <c r="AN30" s="34" t="s">
        <v>24</v>
      </c>
      <c r="AO30" s="34" t="s">
        <v>23</v>
      </c>
      <c r="AP30" s="34" t="s">
        <v>23</v>
      </c>
      <c r="AQ30" s="34" t="s">
        <v>23</v>
      </c>
      <c r="AR30" s="34" t="s">
        <v>23</v>
      </c>
      <c r="AS30" s="34" t="s">
        <v>23</v>
      </c>
      <c r="AT30" s="34" t="s">
        <v>23</v>
      </c>
      <c r="AU30" s="34" t="s">
        <v>23</v>
      </c>
      <c r="AV30" s="34" t="s">
        <v>23</v>
      </c>
      <c r="AW30" s="34" t="s">
        <v>23</v>
      </c>
      <c r="AX30" s="34" t="s">
        <v>23</v>
      </c>
      <c r="AY30" s="34" t="s">
        <v>23</v>
      </c>
      <c r="AZ30" s="35" t="s">
        <v>23</v>
      </c>
      <c r="BA30" s="35"/>
      <c r="BB30" s="36">
        <f t="shared" ref="BB30:BD30" si="27">COUNTIF($E30:$BA30,BB$4)</f>
        <v>0</v>
      </c>
      <c r="BC30" s="37">
        <f t="shared" si="27"/>
        <v>0</v>
      </c>
      <c r="BD30" s="38">
        <f t="shared" si="27"/>
        <v>6</v>
      </c>
    </row>
    <row r="31" spans="1:56" ht="19.5" customHeight="1">
      <c r="A31" s="24" t="s">
        <v>140</v>
      </c>
      <c r="B31" s="24" t="s">
        <v>158</v>
      </c>
      <c r="C31" s="25">
        <f t="shared" si="1"/>
        <v>100</v>
      </c>
      <c r="D31" s="26"/>
      <c r="E31" s="27" t="s">
        <v>23</v>
      </c>
      <c r="F31" s="27" t="s">
        <v>23</v>
      </c>
      <c r="G31" s="27" t="s">
        <v>23</v>
      </c>
      <c r="H31" s="27" t="s">
        <v>23</v>
      </c>
      <c r="I31" s="27" t="s">
        <v>23</v>
      </c>
      <c r="J31" s="27" t="s">
        <v>23</v>
      </c>
      <c r="K31" s="27" t="s">
        <v>23</v>
      </c>
      <c r="L31" s="27" t="s">
        <v>23</v>
      </c>
      <c r="M31" s="27" t="s">
        <v>23</v>
      </c>
      <c r="N31" s="27" t="s">
        <v>23</v>
      </c>
      <c r="O31" s="27" t="s">
        <v>23</v>
      </c>
      <c r="P31" s="27" t="s">
        <v>23</v>
      </c>
      <c r="Q31" s="27" t="s">
        <v>23</v>
      </c>
      <c r="R31" s="27" t="s">
        <v>23</v>
      </c>
      <c r="S31" s="27" t="s">
        <v>23</v>
      </c>
      <c r="T31" s="27" t="s">
        <v>23</v>
      </c>
      <c r="U31" s="27" t="s">
        <v>23</v>
      </c>
      <c r="V31" s="27" t="s">
        <v>23</v>
      </c>
      <c r="W31" s="27" t="s">
        <v>23</v>
      </c>
      <c r="X31" s="27" t="s">
        <v>23</v>
      </c>
      <c r="Y31" s="27" t="s">
        <v>23</v>
      </c>
      <c r="Z31" s="27" t="s">
        <v>23</v>
      </c>
      <c r="AA31" s="27" t="s">
        <v>23</v>
      </c>
      <c r="AB31" s="27" t="s">
        <v>23</v>
      </c>
      <c r="AC31" s="27" t="s">
        <v>23</v>
      </c>
      <c r="AD31" s="27" t="s">
        <v>23</v>
      </c>
      <c r="AE31" s="27" t="s">
        <v>23</v>
      </c>
      <c r="AF31" s="27" t="s">
        <v>23</v>
      </c>
      <c r="AG31" s="27" t="s">
        <v>23</v>
      </c>
      <c r="AH31" s="27" t="s">
        <v>23</v>
      </c>
      <c r="AI31" s="27" t="s">
        <v>23</v>
      </c>
      <c r="AJ31" s="27" t="s">
        <v>23</v>
      </c>
      <c r="AK31" s="27" t="s">
        <v>23</v>
      </c>
      <c r="AL31" s="27" t="s">
        <v>23</v>
      </c>
      <c r="AM31" s="27" t="s">
        <v>23</v>
      </c>
      <c r="AN31" s="27" t="s">
        <v>23</v>
      </c>
      <c r="AO31" s="27" t="s">
        <v>23</v>
      </c>
      <c r="AP31" s="27" t="s">
        <v>23</v>
      </c>
      <c r="AQ31" s="27" t="s">
        <v>23</v>
      </c>
      <c r="AR31" s="27" t="s">
        <v>23</v>
      </c>
      <c r="AS31" s="27" t="s">
        <v>23</v>
      </c>
      <c r="AT31" s="27" t="s">
        <v>23</v>
      </c>
      <c r="AU31" s="27" t="s">
        <v>23</v>
      </c>
      <c r="AV31" s="27" t="s">
        <v>23</v>
      </c>
      <c r="AW31" s="27" t="s">
        <v>23</v>
      </c>
      <c r="AX31" s="27" t="s">
        <v>23</v>
      </c>
      <c r="AY31" s="27" t="s">
        <v>23</v>
      </c>
      <c r="AZ31" s="29" t="s">
        <v>24</v>
      </c>
      <c r="BA31" s="29"/>
      <c r="BB31" s="30">
        <f t="shared" ref="BB31:BD31" si="28">COUNTIF($E31:$BA31,BB$4)</f>
        <v>0</v>
      </c>
      <c r="BC31" s="31">
        <f t="shared" si="28"/>
        <v>0</v>
      </c>
      <c r="BD31" s="32">
        <f t="shared" si="28"/>
        <v>1</v>
      </c>
    </row>
    <row r="32" spans="1:56" ht="19.5" customHeight="1">
      <c r="A32" s="33" t="s">
        <v>141</v>
      </c>
      <c r="B32" s="33" t="s">
        <v>159</v>
      </c>
      <c r="C32" s="25">
        <f t="shared" si="1"/>
        <v>89.361702127659569</v>
      </c>
      <c r="D32" s="26"/>
      <c r="E32" s="39" t="s">
        <v>24</v>
      </c>
      <c r="F32" s="34" t="s">
        <v>23</v>
      </c>
      <c r="G32" s="34" t="s">
        <v>23</v>
      </c>
      <c r="H32" s="34" t="s">
        <v>23</v>
      </c>
      <c r="I32" s="34" t="s">
        <v>23</v>
      </c>
      <c r="J32" s="34" t="s">
        <v>23</v>
      </c>
      <c r="K32" s="34" t="s">
        <v>23</v>
      </c>
      <c r="L32" s="34" t="s">
        <v>23</v>
      </c>
      <c r="M32" s="34" t="s">
        <v>23</v>
      </c>
      <c r="N32" s="34" t="s">
        <v>23</v>
      </c>
      <c r="O32" s="34" t="s">
        <v>23</v>
      </c>
      <c r="P32" s="34" t="s">
        <v>23</v>
      </c>
      <c r="Q32" s="34" t="s">
        <v>23</v>
      </c>
      <c r="R32" s="34" t="s">
        <v>23</v>
      </c>
      <c r="S32" s="34" t="s">
        <v>24</v>
      </c>
      <c r="T32" s="34" t="s">
        <v>23</v>
      </c>
      <c r="U32" s="34" t="s">
        <v>23</v>
      </c>
      <c r="V32" s="34" t="s">
        <v>23</v>
      </c>
      <c r="W32" s="34" t="s">
        <v>24</v>
      </c>
      <c r="X32" s="34" t="s">
        <v>23</v>
      </c>
      <c r="Y32" s="34" t="s">
        <v>23</v>
      </c>
      <c r="Z32" s="34" t="s">
        <v>23</v>
      </c>
      <c r="AA32" s="34" t="s">
        <v>23</v>
      </c>
      <c r="AB32" s="34" t="s">
        <v>23</v>
      </c>
      <c r="AC32" s="34" t="s">
        <v>23</v>
      </c>
      <c r="AD32" s="34" t="s">
        <v>23</v>
      </c>
      <c r="AE32" s="34" t="s">
        <v>23</v>
      </c>
      <c r="AF32" s="34" t="s">
        <v>23</v>
      </c>
      <c r="AG32" s="34" t="s">
        <v>23</v>
      </c>
      <c r="AH32" s="34" t="s">
        <v>23</v>
      </c>
      <c r="AI32" s="34" t="s">
        <v>23</v>
      </c>
      <c r="AJ32" s="34" t="s">
        <v>23</v>
      </c>
      <c r="AK32" s="34" t="s">
        <v>23</v>
      </c>
      <c r="AL32" s="34" t="s">
        <v>23</v>
      </c>
      <c r="AM32" s="34" t="s">
        <v>24</v>
      </c>
      <c r="AN32" s="34" t="s">
        <v>24</v>
      </c>
      <c r="AO32" s="34" t="s">
        <v>23</v>
      </c>
      <c r="AP32" s="34" t="s">
        <v>23</v>
      </c>
      <c r="AQ32" s="34" t="s">
        <v>23</v>
      </c>
      <c r="AR32" s="34" t="s">
        <v>23</v>
      </c>
      <c r="AS32" s="34" t="s">
        <v>23</v>
      </c>
      <c r="AT32" s="34" t="s">
        <v>23</v>
      </c>
      <c r="AU32" s="34" t="s">
        <v>23</v>
      </c>
      <c r="AV32" s="34" t="s">
        <v>23</v>
      </c>
      <c r="AW32" s="34" t="s">
        <v>23</v>
      </c>
      <c r="AX32" s="34" t="s">
        <v>23</v>
      </c>
      <c r="AY32" s="34" t="s">
        <v>23</v>
      </c>
      <c r="AZ32" s="35" t="s">
        <v>23</v>
      </c>
      <c r="BA32" s="35"/>
      <c r="BB32" s="36">
        <f t="shared" ref="BB32:BD32" si="29">COUNTIF($E32:$BA32,BB$4)</f>
        <v>0</v>
      </c>
      <c r="BC32" s="37">
        <f t="shared" si="29"/>
        <v>0</v>
      </c>
      <c r="BD32" s="38">
        <f t="shared" si="29"/>
        <v>5</v>
      </c>
    </row>
    <row r="33" spans="1:56" ht="19.5" customHeight="1">
      <c r="A33" s="24" t="s">
        <v>142</v>
      </c>
      <c r="B33" s="24" t="s">
        <v>160</v>
      </c>
      <c r="C33" s="25">
        <f t="shared" si="1"/>
        <v>82.978723404255319</v>
      </c>
      <c r="D33" s="26"/>
      <c r="E33" s="28" t="s">
        <v>24</v>
      </c>
      <c r="F33" s="28" t="s">
        <v>24</v>
      </c>
      <c r="G33" s="27" t="s">
        <v>23</v>
      </c>
      <c r="H33" s="27" t="s">
        <v>23</v>
      </c>
      <c r="I33" s="27" t="s">
        <v>23</v>
      </c>
      <c r="J33" s="27" t="s">
        <v>23</v>
      </c>
      <c r="K33" s="27" t="s">
        <v>23</v>
      </c>
      <c r="L33" s="27" t="s">
        <v>23</v>
      </c>
      <c r="M33" s="27" t="s">
        <v>23</v>
      </c>
      <c r="N33" s="27" t="s">
        <v>23</v>
      </c>
      <c r="O33" s="27" t="s">
        <v>23</v>
      </c>
      <c r="P33" s="27" t="s">
        <v>23</v>
      </c>
      <c r="Q33" s="27" t="s">
        <v>23</v>
      </c>
      <c r="R33" s="27" t="s">
        <v>23</v>
      </c>
      <c r="S33" s="27" t="s">
        <v>23</v>
      </c>
      <c r="T33" s="27" t="s">
        <v>23</v>
      </c>
      <c r="U33" s="27" t="s">
        <v>23</v>
      </c>
      <c r="V33" s="27" t="s">
        <v>23</v>
      </c>
      <c r="W33" s="27" t="s">
        <v>24</v>
      </c>
      <c r="X33" s="27" t="s">
        <v>23</v>
      </c>
      <c r="Y33" s="27" t="s">
        <v>23</v>
      </c>
      <c r="Z33" s="27" t="s">
        <v>23</v>
      </c>
      <c r="AA33" s="27" t="s">
        <v>23</v>
      </c>
      <c r="AB33" s="27" t="s">
        <v>23</v>
      </c>
      <c r="AC33" s="27" t="s">
        <v>23</v>
      </c>
      <c r="AD33" s="27" t="s">
        <v>23</v>
      </c>
      <c r="AE33" s="27" t="s">
        <v>23</v>
      </c>
      <c r="AF33" s="27" t="s">
        <v>23</v>
      </c>
      <c r="AG33" s="27" t="s">
        <v>23</v>
      </c>
      <c r="AH33" s="27" t="s">
        <v>23</v>
      </c>
      <c r="AI33" s="27" t="s">
        <v>23</v>
      </c>
      <c r="AJ33" s="27" t="s">
        <v>23</v>
      </c>
      <c r="AK33" s="27" t="s">
        <v>23</v>
      </c>
      <c r="AL33" s="27" t="s">
        <v>24</v>
      </c>
      <c r="AM33" s="27" t="s">
        <v>23</v>
      </c>
      <c r="AN33" s="27" t="s">
        <v>23</v>
      </c>
      <c r="AO33" s="27" t="s">
        <v>23</v>
      </c>
      <c r="AP33" s="27" t="s">
        <v>23</v>
      </c>
      <c r="AQ33" s="27" t="s">
        <v>23</v>
      </c>
      <c r="AR33" s="27" t="s">
        <v>23</v>
      </c>
      <c r="AS33" s="27" t="s">
        <v>23</v>
      </c>
      <c r="AT33" s="27" t="s">
        <v>23</v>
      </c>
      <c r="AU33" s="27" t="s">
        <v>24</v>
      </c>
      <c r="AV33" s="27" t="s">
        <v>23</v>
      </c>
      <c r="AW33" s="27" t="s">
        <v>24</v>
      </c>
      <c r="AX33" s="27" t="s">
        <v>24</v>
      </c>
      <c r="AY33" s="27" t="s">
        <v>24</v>
      </c>
      <c r="AZ33" s="29" t="s">
        <v>23</v>
      </c>
      <c r="BA33" s="29"/>
      <c r="BB33" s="30">
        <f t="shared" ref="BB33:BD33" si="30">COUNTIF($E33:$BA33,BB$4)</f>
        <v>0</v>
      </c>
      <c r="BC33" s="31">
        <f t="shared" si="30"/>
        <v>0</v>
      </c>
      <c r="BD33" s="32">
        <f t="shared" si="30"/>
        <v>8</v>
      </c>
    </row>
    <row r="34" spans="1:56" ht="19.5" customHeight="1">
      <c r="A34" s="33" t="s">
        <v>143</v>
      </c>
      <c r="B34" s="33" t="s">
        <v>161</v>
      </c>
      <c r="C34" s="25">
        <f t="shared" si="1"/>
        <v>93.61702127659575</v>
      </c>
      <c r="D34" s="26"/>
      <c r="E34" s="39" t="s">
        <v>24</v>
      </c>
      <c r="F34" s="39" t="s">
        <v>24</v>
      </c>
      <c r="G34" s="34" t="s">
        <v>23</v>
      </c>
      <c r="H34" s="34" t="s">
        <v>23</v>
      </c>
      <c r="I34" s="34" t="s">
        <v>23</v>
      </c>
      <c r="J34" s="34" t="s">
        <v>23</v>
      </c>
      <c r="K34" s="34" t="s">
        <v>23</v>
      </c>
      <c r="L34" s="34" t="s">
        <v>23</v>
      </c>
      <c r="M34" s="34" t="s">
        <v>23</v>
      </c>
      <c r="N34" s="34" t="s">
        <v>23</v>
      </c>
      <c r="O34" s="34" t="s">
        <v>23</v>
      </c>
      <c r="P34" s="34" t="s">
        <v>23</v>
      </c>
      <c r="Q34" s="34" t="s">
        <v>23</v>
      </c>
      <c r="R34" s="34" t="s">
        <v>23</v>
      </c>
      <c r="S34" s="34" t="s">
        <v>23</v>
      </c>
      <c r="T34" s="34" t="s">
        <v>23</v>
      </c>
      <c r="U34" s="34" t="s">
        <v>23</v>
      </c>
      <c r="V34" s="34" t="s">
        <v>23</v>
      </c>
      <c r="W34" s="34" t="s">
        <v>24</v>
      </c>
      <c r="X34" s="34" t="s">
        <v>23</v>
      </c>
      <c r="Y34" s="34" t="s">
        <v>23</v>
      </c>
      <c r="Z34" s="34" t="s">
        <v>23</v>
      </c>
      <c r="AA34" s="34" t="s">
        <v>23</v>
      </c>
      <c r="AB34" s="34" t="s">
        <v>23</v>
      </c>
      <c r="AC34" s="34" t="s">
        <v>23</v>
      </c>
      <c r="AD34" s="34" t="s">
        <v>23</v>
      </c>
      <c r="AE34" s="34" t="s">
        <v>23</v>
      </c>
      <c r="AF34" s="34" t="s">
        <v>23</v>
      </c>
      <c r="AG34" s="34" t="s">
        <v>23</v>
      </c>
      <c r="AH34" s="34" t="s">
        <v>23</v>
      </c>
      <c r="AI34" s="34" t="s">
        <v>23</v>
      </c>
      <c r="AJ34" s="34" t="s">
        <v>23</v>
      </c>
      <c r="AK34" s="34" t="s">
        <v>23</v>
      </c>
      <c r="AL34" s="34" t="s">
        <v>23</v>
      </c>
      <c r="AM34" s="34" t="s">
        <v>23</v>
      </c>
      <c r="AN34" s="34" t="s">
        <v>23</v>
      </c>
      <c r="AO34" s="34" t="s">
        <v>23</v>
      </c>
      <c r="AP34" s="34" t="s">
        <v>23</v>
      </c>
      <c r="AQ34" s="34" t="s">
        <v>23</v>
      </c>
      <c r="AR34" s="34" t="s">
        <v>23</v>
      </c>
      <c r="AS34" s="34" t="s">
        <v>23</v>
      </c>
      <c r="AT34" s="34" t="s">
        <v>23</v>
      </c>
      <c r="AU34" s="34" t="s">
        <v>23</v>
      </c>
      <c r="AV34" s="34" t="s">
        <v>23</v>
      </c>
      <c r="AW34" s="34" t="s">
        <v>23</v>
      </c>
      <c r="AX34" s="34" t="s">
        <v>23</v>
      </c>
      <c r="AY34" s="34" t="s">
        <v>23</v>
      </c>
      <c r="AZ34" s="35" t="s">
        <v>23</v>
      </c>
      <c r="BA34" s="35"/>
      <c r="BB34" s="36">
        <f t="shared" ref="BB34:BD34" si="31">COUNTIF($E34:$BA34,BB$4)</f>
        <v>0</v>
      </c>
      <c r="BC34" s="37">
        <f t="shared" si="31"/>
        <v>0</v>
      </c>
      <c r="BD34" s="38">
        <f t="shared" si="31"/>
        <v>3</v>
      </c>
    </row>
    <row r="35" spans="1:56" ht="19.5" customHeight="1">
      <c r="A35" s="24" t="s">
        <v>144</v>
      </c>
      <c r="B35" s="24" t="s">
        <v>162</v>
      </c>
      <c r="C35" s="25">
        <f t="shared" si="1"/>
        <v>61.702127659574465</v>
      </c>
      <c r="D35" s="26"/>
      <c r="E35" s="27" t="s">
        <v>23</v>
      </c>
      <c r="F35" s="28" t="s">
        <v>24</v>
      </c>
      <c r="G35" s="27" t="s">
        <v>24</v>
      </c>
      <c r="H35" s="27" t="s">
        <v>24</v>
      </c>
      <c r="I35" s="27" t="s">
        <v>23</v>
      </c>
      <c r="J35" s="27" t="s">
        <v>23</v>
      </c>
      <c r="K35" s="27" t="s">
        <v>23</v>
      </c>
      <c r="L35" s="27" t="s">
        <v>23</v>
      </c>
      <c r="M35" s="27" t="s">
        <v>23</v>
      </c>
      <c r="N35" s="27" t="s">
        <v>24</v>
      </c>
      <c r="O35" s="27" t="s">
        <v>23</v>
      </c>
      <c r="P35" s="27" t="s">
        <v>24</v>
      </c>
      <c r="Q35" s="27" t="s">
        <v>24</v>
      </c>
      <c r="R35" s="27" t="s">
        <v>24</v>
      </c>
      <c r="S35" s="27" t="s">
        <v>24</v>
      </c>
      <c r="T35" s="27" t="s">
        <v>23</v>
      </c>
      <c r="U35" s="27" t="s">
        <v>24</v>
      </c>
      <c r="V35" s="27" t="s">
        <v>24</v>
      </c>
      <c r="W35" s="27" t="s">
        <v>24</v>
      </c>
      <c r="X35" s="27" t="s">
        <v>23</v>
      </c>
      <c r="Y35" s="27" t="s">
        <v>23</v>
      </c>
      <c r="Z35" s="27" t="s">
        <v>23</v>
      </c>
      <c r="AA35" s="27" t="s">
        <v>24</v>
      </c>
      <c r="AB35" s="27" t="s">
        <v>23</v>
      </c>
      <c r="AC35" s="27" t="s">
        <v>23</v>
      </c>
      <c r="AD35" s="27" t="s">
        <v>23</v>
      </c>
      <c r="AE35" s="27" t="s">
        <v>23</v>
      </c>
      <c r="AF35" s="27" t="s">
        <v>23</v>
      </c>
      <c r="AG35" s="27" t="s">
        <v>23</v>
      </c>
      <c r="AH35" s="27" t="s">
        <v>23</v>
      </c>
      <c r="AI35" s="27" t="s">
        <v>23</v>
      </c>
      <c r="AJ35" s="27" t="s">
        <v>23</v>
      </c>
      <c r="AK35" s="27" t="s">
        <v>23</v>
      </c>
      <c r="AL35" s="27" t="s">
        <v>24</v>
      </c>
      <c r="AM35" s="27" t="s">
        <v>23</v>
      </c>
      <c r="AN35" s="27" t="s">
        <v>23</v>
      </c>
      <c r="AO35" s="27" t="s">
        <v>23</v>
      </c>
      <c r="AP35" s="27" t="s">
        <v>24</v>
      </c>
      <c r="AQ35" s="27" t="s">
        <v>23</v>
      </c>
      <c r="AR35" s="27" t="s">
        <v>23</v>
      </c>
      <c r="AS35" s="27" t="s">
        <v>23</v>
      </c>
      <c r="AT35" s="27" t="s">
        <v>23</v>
      </c>
      <c r="AU35" s="27" t="s">
        <v>23</v>
      </c>
      <c r="AV35" s="27" t="s">
        <v>24</v>
      </c>
      <c r="AW35" s="27" t="s">
        <v>24</v>
      </c>
      <c r="AX35" s="27" t="s">
        <v>24</v>
      </c>
      <c r="AY35" s="27" t="s">
        <v>24</v>
      </c>
      <c r="AZ35" s="29" t="s">
        <v>24</v>
      </c>
      <c r="BA35" s="29"/>
      <c r="BB35" s="30">
        <f t="shared" ref="BB35:BD35" si="32">COUNTIF($E35:$BA35,BB$4)</f>
        <v>0</v>
      </c>
      <c r="BC35" s="31">
        <f t="shared" si="32"/>
        <v>0</v>
      </c>
      <c r="BD35" s="32">
        <f t="shared" si="32"/>
        <v>19</v>
      </c>
    </row>
    <row r="36" spans="1:56" ht="19.5" customHeight="1">
      <c r="A36" s="40"/>
      <c r="B36" s="33" t="s">
        <v>86</v>
      </c>
      <c r="C36" s="41">
        <f t="shared" ref="C36:C37" si="33">(COUNTIF(E36:AO36,"P"))/2*100</f>
        <v>0</v>
      </c>
      <c r="D36" s="42"/>
      <c r="E36" s="39">
        <f t="shared" ref="E36:AZ36" si="34">COUNTIF(E5:E35,"P")</f>
        <v>25</v>
      </c>
      <c r="F36" s="39">
        <f t="shared" si="34"/>
        <v>26</v>
      </c>
      <c r="G36" s="39">
        <f t="shared" si="34"/>
        <v>28</v>
      </c>
      <c r="H36" s="39">
        <f t="shared" si="34"/>
        <v>29</v>
      </c>
      <c r="I36" s="39">
        <f t="shared" si="34"/>
        <v>30</v>
      </c>
      <c r="J36" s="39">
        <f t="shared" si="34"/>
        <v>30</v>
      </c>
      <c r="K36" s="39">
        <f t="shared" si="34"/>
        <v>30</v>
      </c>
      <c r="L36" s="39">
        <f t="shared" si="34"/>
        <v>31</v>
      </c>
      <c r="M36" s="39">
        <f t="shared" si="34"/>
        <v>31</v>
      </c>
      <c r="N36" s="39">
        <f t="shared" si="34"/>
        <v>28</v>
      </c>
      <c r="O36" s="39">
        <f t="shared" si="34"/>
        <v>30</v>
      </c>
      <c r="P36" s="39">
        <f t="shared" si="34"/>
        <v>29</v>
      </c>
      <c r="Q36" s="39">
        <f t="shared" si="34"/>
        <v>30</v>
      </c>
      <c r="R36" s="39">
        <f t="shared" si="34"/>
        <v>30</v>
      </c>
      <c r="S36" s="39">
        <f t="shared" si="34"/>
        <v>28</v>
      </c>
      <c r="T36" s="39">
        <f t="shared" si="34"/>
        <v>29</v>
      </c>
      <c r="U36" s="39">
        <f t="shared" si="34"/>
        <v>28</v>
      </c>
      <c r="V36" s="39">
        <f t="shared" si="34"/>
        <v>25</v>
      </c>
      <c r="W36" s="39">
        <f t="shared" si="34"/>
        <v>22</v>
      </c>
      <c r="X36" s="39">
        <f t="shared" si="34"/>
        <v>29</v>
      </c>
      <c r="Y36" s="39">
        <f t="shared" si="34"/>
        <v>23</v>
      </c>
      <c r="Z36" s="39">
        <f t="shared" si="34"/>
        <v>23</v>
      </c>
      <c r="AA36" s="39">
        <f t="shared" si="34"/>
        <v>28</v>
      </c>
      <c r="AB36" s="39">
        <f t="shared" si="34"/>
        <v>30</v>
      </c>
      <c r="AC36" s="39">
        <f t="shared" si="34"/>
        <v>31</v>
      </c>
      <c r="AD36" s="39">
        <f t="shared" si="34"/>
        <v>31</v>
      </c>
      <c r="AE36" s="39">
        <f t="shared" si="34"/>
        <v>31</v>
      </c>
      <c r="AF36" s="39">
        <f t="shared" si="34"/>
        <v>28</v>
      </c>
      <c r="AG36" s="39">
        <f t="shared" si="34"/>
        <v>29</v>
      </c>
      <c r="AH36" s="39">
        <f t="shared" si="34"/>
        <v>27</v>
      </c>
      <c r="AI36" s="39">
        <f t="shared" si="34"/>
        <v>28</v>
      </c>
      <c r="AJ36" s="39">
        <f t="shared" si="34"/>
        <v>31</v>
      </c>
      <c r="AK36" s="39">
        <f t="shared" si="34"/>
        <v>28</v>
      </c>
      <c r="AL36" s="39">
        <f t="shared" si="34"/>
        <v>27</v>
      </c>
      <c r="AM36" s="39">
        <f t="shared" si="34"/>
        <v>28</v>
      </c>
      <c r="AN36" s="39">
        <f t="shared" si="34"/>
        <v>28</v>
      </c>
      <c r="AO36" s="39">
        <f t="shared" si="34"/>
        <v>30</v>
      </c>
      <c r="AP36" s="39">
        <f t="shared" si="34"/>
        <v>27</v>
      </c>
      <c r="AQ36" s="39">
        <f t="shared" si="34"/>
        <v>26</v>
      </c>
      <c r="AR36" s="39">
        <f t="shared" si="34"/>
        <v>30</v>
      </c>
      <c r="AS36" s="39">
        <f t="shared" si="34"/>
        <v>29</v>
      </c>
      <c r="AT36" s="39">
        <f t="shared" si="34"/>
        <v>29</v>
      </c>
      <c r="AU36" s="39">
        <f t="shared" si="34"/>
        <v>26</v>
      </c>
      <c r="AV36" s="39">
        <f t="shared" si="34"/>
        <v>28</v>
      </c>
      <c r="AW36" s="39">
        <f t="shared" si="34"/>
        <v>24</v>
      </c>
      <c r="AX36" s="39">
        <f t="shared" si="34"/>
        <v>26</v>
      </c>
      <c r="AY36" s="39">
        <f t="shared" si="34"/>
        <v>26</v>
      </c>
      <c r="AZ36" s="39">
        <f t="shared" si="34"/>
        <v>27</v>
      </c>
      <c r="BA36" s="35"/>
      <c r="BB36" s="36">
        <f t="shared" ref="BB36:BD36" si="35">COUNTIF($E36:$BA36,BB$4)</f>
        <v>0</v>
      </c>
      <c r="BC36" s="37">
        <f t="shared" si="35"/>
        <v>0</v>
      </c>
      <c r="BD36" s="38">
        <f t="shared" si="35"/>
        <v>0</v>
      </c>
    </row>
    <row r="37" spans="1:56" ht="19.5" customHeight="1">
      <c r="A37" s="43"/>
      <c r="B37" s="24" t="s">
        <v>87</v>
      </c>
      <c r="C37" s="44">
        <f t="shared" si="33"/>
        <v>0</v>
      </c>
      <c r="D37" s="45"/>
      <c r="E37" s="28">
        <f t="shared" ref="E37:H37" si="36">COUNTIF(E5:E35,"U")</f>
        <v>6</v>
      </c>
      <c r="F37" s="28">
        <f t="shared" si="36"/>
        <v>5</v>
      </c>
      <c r="G37" s="28">
        <f t="shared" si="36"/>
        <v>3</v>
      </c>
      <c r="H37" s="28">
        <f t="shared" si="36"/>
        <v>2</v>
      </c>
      <c r="I37" s="28">
        <v>1</v>
      </c>
      <c r="J37" s="28">
        <v>1</v>
      </c>
      <c r="K37" s="28">
        <v>1</v>
      </c>
      <c r="L37" s="27">
        <v>0</v>
      </c>
      <c r="M37" s="27">
        <v>0</v>
      </c>
      <c r="N37" s="27">
        <v>3</v>
      </c>
      <c r="O37" s="27">
        <v>1</v>
      </c>
      <c r="P37" s="27">
        <v>2</v>
      </c>
      <c r="Q37" s="27">
        <v>1</v>
      </c>
      <c r="R37" s="27">
        <v>1</v>
      </c>
      <c r="S37" s="27">
        <v>3</v>
      </c>
      <c r="T37" s="27">
        <v>2</v>
      </c>
      <c r="U37" s="27">
        <v>3</v>
      </c>
      <c r="V37" s="27">
        <v>6</v>
      </c>
      <c r="W37" s="27">
        <v>9</v>
      </c>
      <c r="X37" s="27">
        <v>2</v>
      </c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9"/>
      <c r="BA37" s="29"/>
      <c r="BB37" s="30">
        <f t="shared" ref="BB37:BD37" si="37">COUNTIF($E37:$BA37,BB$4)</f>
        <v>0</v>
      </c>
      <c r="BC37" s="31">
        <f t="shared" si="37"/>
        <v>0</v>
      </c>
      <c r="BD37" s="32">
        <f t="shared" si="37"/>
        <v>0</v>
      </c>
    </row>
    <row r="38" spans="1:56" ht="19.5" customHeight="1">
      <c r="A38" s="100" t="s">
        <v>88</v>
      </c>
      <c r="B38" s="92"/>
      <c r="C38" s="46">
        <v>47</v>
      </c>
      <c r="D38" s="47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6">
        <f t="shared" ref="BB38:BD38" si="38">COUNTIF($E38:$BA38,BB$4)</f>
        <v>0</v>
      </c>
      <c r="BC38" s="37">
        <f t="shared" si="38"/>
        <v>0</v>
      </c>
      <c r="BD38" s="38">
        <f t="shared" si="38"/>
        <v>0</v>
      </c>
    </row>
    <row r="39" spans="1:56" ht="19.5" customHeight="1">
      <c r="A39" s="89" t="s">
        <v>89</v>
      </c>
      <c r="B39" s="90"/>
      <c r="C39" s="44">
        <v>9</v>
      </c>
      <c r="D39" s="4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30">
        <f t="shared" ref="BB39:BD39" si="39">COUNTIF($E39:$BA39,BB$4)</f>
        <v>0</v>
      </c>
      <c r="BC39" s="31">
        <f t="shared" si="39"/>
        <v>0</v>
      </c>
      <c r="BD39" s="32">
        <f t="shared" si="39"/>
        <v>0</v>
      </c>
    </row>
    <row r="40" spans="1:56" ht="19.5" customHeight="1">
      <c r="A40" s="91" t="s">
        <v>90</v>
      </c>
      <c r="B40" s="92"/>
      <c r="C40" s="41">
        <v>38</v>
      </c>
      <c r="D40" s="49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6">
        <f t="shared" ref="BB40:BD40" si="40">COUNTIF($E40:$BA40,BB$4)</f>
        <v>0</v>
      </c>
      <c r="BC40" s="37">
        <f t="shared" si="40"/>
        <v>0</v>
      </c>
      <c r="BD40" s="38">
        <f t="shared" si="40"/>
        <v>0</v>
      </c>
    </row>
    <row r="41" spans="1:56" ht="19.5" hidden="1" customHeight="1">
      <c r="A41" s="50"/>
      <c r="B41" s="51"/>
      <c r="C41" s="52"/>
      <c r="D41" s="50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4">
        <f t="shared" ref="BB41:BD41" si="41">COUNTIF($E41:$BA41,BB$4)</f>
        <v>0</v>
      </c>
      <c r="BC41" s="55">
        <f t="shared" si="41"/>
        <v>0</v>
      </c>
      <c r="BD41" s="56">
        <f t="shared" si="41"/>
        <v>0</v>
      </c>
    </row>
  </sheetData>
  <mergeCells count="7">
    <mergeCell ref="A39:B39"/>
    <mergeCell ref="A40:B40"/>
    <mergeCell ref="E1:U1"/>
    <mergeCell ref="C2:D2"/>
    <mergeCell ref="C3:C4"/>
    <mergeCell ref="D3:D4"/>
    <mergeCell ref="A38:B3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xr:uid="{00000000-0002-0000-0000-000000000000}">
          <x14:formula1>
            <xm:f>'Attendance key'!$B$7:$B$15</xm:f>
          </x14:formula1>
          <xm:sqref>E5:BA41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40"/>
  <sheetViews>
    <sheetView workbookViewId="0"/>
  </sheetViews>
  <sheetFormatPr defaultColWidth="14.44140625" defaultRowHeight="15.75" customHeight="1"/>
  <cols>
    <col min="1" max="1" width="14.5546875" customWidth="1"/>
    <col min="2" max="2" width="32.44140625" customWidth="1"/>
    <col min="3" max="4" width="12.109375" customWidth="1"/>
    <col min="5" max="35" width="7" customWidth="1"/>
    <col min="36" max="36" width="7" hidden="1" customWidth="1"/>
    <col min="37" max="39" width="10.6640625" customWidth="1"/>
  </cols>
  <sheetData>
    <row r="1" spans="1:39" ht="3" customHeight="1">
      <c r="A1" s="1"/>
      <c r="B1" s="1"/>
      <c r="C1" s="2"/>
      <c r="D1" s="1"/>
      <c r="E1" s="93" t="s">
        <v>112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6.25" customHeight="1">
      <c r="A2" s="4"/>
      <c r="B2" s="5"/>
      <c r="C2" s="95" t="s">
        <v>0</v>
      </c>
      <c r="D2" s="96"/>
      <c r="E2" s="6"/>
      <c r="F2" s="6"/>
      <c r="G2" s="6"/>
      <c r="H2" s="6"/>
      <c r="I2" s="6"/>
      <c r="J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9"/>
      <c r="AJ2" s="12"/>
      <c r="AK2" s="13"/>
      <c r="AL2" s="13"/>
      <c r="AM2" s="13"/>
    </row>
    <row r="3" spans="1:39" ht="26.25" customHeight="1">
      <c r="A3" s="4"/>
      <c r="B3" s="5" t="s">
        <v>9</v>
      </c>
      <c r="C3" s="97"/>
      <c r="D3" s="99"/>
      <c r="E3" s="6">
        <v>44411</v>
      </c>
      <c r="F3" s="6">
        <v>44412</v>
      </c>
      <c r="G3" s="6">
        <v>44413</v>
      </c>
      <c r="H3" s="6">
        <v>44418</v>
      </c>
      <c r="I3" s="6">
        <v>44419</v>
      </c>
      <c r="J3" s="6">
        <v>44420</v>
      </c>
      <c r="K3" s="6">
        <v>44425</v>
      </c>
      <c r="L3" s="6">
        <v>44426</v>
      </c>
      <c r="M3" s="6">
        <v>44427</v>
      </c>
      <c r="N3" s="6">
        <v>44432</v>
      </c>
      <c r="O3" s="6">
        <v>44432</v>
      </c>
      <c r="P3" s="6">
        <v>44433</v>
      </c>
      <c r="Q3" s="6">
        <v>44434</v>
      </c>
      <c r="R3" s="6">
        <v>44439</v>
      </c>
      <c r="S3" s="6">
        <v>44440</v>
      </c>
      <c r="T3" s="6">
        <v>44441</v>
      </c>
      <c r="U3" s="8" t="s">
        <v>10</v>
      </c>
      <c r="V3" s="8" t="s">
        <v>11</v>
      </c>
      <c r="W3" s="8" t="s">
        <v>12</v>
      </c>
      <c r="X3" s="8" t="s">
        <v>13</v>
      </c>
      <c r="Y3" s="8" t="s">
        <v>14</v>
      </c>
      <c r="Z3" s="8" t="s">
        <v>15</v>
      </c>
      <c r="AA3" s="8" t="s">
        <v>16</v>
      </c>
      <c r="AB3" s="6">
        <v>44357</v>
      </c>
      <c r="AC3" s="6">
        <v>44387</v>
      </c>
      <c r="AD3" s="6"/>
      <c r="AE3" s="6"/>
      <c r="AF3" s="6"/>
      <c r="AG3" s="6"/>
      <c r="AH3" s="6"/>
      <c r="AI3" s="6"/>
      <c r="AJ3" s="14"/>
      <c r="AK3" s="15" t="str">
        <f>'Attendance key'!$C8</f>
        <v>Late</v>
      </c>
      <c r="AL3" s="15" t="str">
        <f>'Attendance key'!$C9</f>
        <v>Excused absence</v>
      </c>
      <c r="AM3" s="16" t="str">
        <f>'Attendance key'!$C10</f>
        <v>Unexcused absence</v>
      </c>
    </row>
    <row r="4" spans="1:39" ht="18" customHeight="1">
      <c r="A4" s="17" t="s">
        <v>19</v>
      </c>
      <c r="B4" s="18" t="s">
        <v>20</v>
      </c>
      <c r="C4" s="98"/>
      <c r="D4" s="98"/>
      <c r="E4" s="19">
        <f t="shared" ref="E4:T4" si="0">E3</f>
        <v>44411</v>
      </c>
      <c r="F4" s="19">
        <f t="shared" si="0"/>
        <v>44412</v>
      </c>
      <c r="G4" s="19">
        <f t="shared" si="0"/>
        <v>44413</v>
      </c>
      <c r="H4" s="19">
        <f t="shared" si="0"/>
        <v>44418</v>
      </c>
      <c r="I4" s="19">
        <f t="shared" si="0"/>
        <v>44419</v>
      </c>
      <c r="J4" s="19">
        <f t="shared" si="0"/>
        <v>44420</v>
      </c>
      <c r="K4" s="19">
        <f t="shared" si="0"/>
        <v>44425</v>
      </c>
      <c r="L4" s="19">
        <f t="shared" si="0"/>
        <v>44426</v>
      </c>
      <c r="M4" s="19">
        <f t="shared" si="0"/>
        <v>44427</v>
      </c>
      <c r="N4" s="19">
        <f t="shared" si="0"/>
        <v>44432</v>
      </c>
      <c r="O4" s="19">
        <f t="shared" si="0"/>
        <v>44432</v>
      </c>
      <c r="P4" s="19">
        <f t="shared" si="0"/>
        <v>44433</v>
      </c>
      <c r="Q4" s="19">
        <f t="shared" si="0"/>
        <v>44434</v>
      </c>
      <c r="R4" s="19">
        <f t="shared" si="0"/>
        <v>44439</v>
      </c>
      <c r="S4" s="19">
        <f t="shared" si="0"/>
        <v>44440</v>
      </c>
      <c r="T4" s="19">
        <f t="shared" si="0"/>
        <v>44441</v>
      </c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>
        <f t="shared" ref="AI4:AJ4" si="1">AI3</f>
        <v>0</v>
      </c>
      <c r="AJ4" s="21">
        <f t="shared" si="1"/>
        <v>0</v>
      </c>
      <c r="AK4" s="22" t="str">
        <f>'Attendance key'!$B8</f>
        <v>L</v>
      </c>
      <c r="AL4" s="22" t="str">
        <f>'Attendance key'!$B9</f>
        <v>E</v>
      </c>
      <c r="AM4" s="23" t="str">
        <f>'Attendance key'!$B10</f>
        <v>U</v>
      </c>
    </row>
    <row r="5" spans="1:39" ht="19.5" customHeight="1">
      <c r="A5" s="24" t="s">
        <v>21</v>
      </c>
      <c r="B5" s="24" t="s">
        <v>22</v>
      </c>
      <c r="C5" s="25">
        <f>(COUNTIF(E5:AI5,"P"))/(C38)*100</f>
        <v>84</v>
      </c>
      <c r="D5" s="26"/>
      <c r="E5" s="27" t="s">
        <v>23</v>
      </c>
      <c r="F5" s="27" t="s">
        <v>23</v>
      </c>
      <c r="G5" s="27" t="s">
        <v>23</v>
      </c>
      <c r="H5" s="27" t="s">
        <v>23</v>
      </c>
      <c r="I5" s="27" t="s">
        <v>23</v>
      </c>
      <c r="J5" s="27" t="s">
        <v>23</v>
      </c>
      <c r="K5" s="27" t="s">
        <v>23</v>
      </c>
      <c r="L5" s="27" t="s">
        <v>23</v>
      </c>
      <c r="M5" s="27" t="s">
        <v>23</v>
      </c>
      <c r="N5" s="27" t="s">
        <v>23</v>
      </c>
      <c r="O5" s="27" t="s">
        <v>23</v>
      </c>
      <c r="P5" s="27" t="s">
        <v>23</v>
      </c>
      <c r="Q5" s="27" t="s">
        <v>23</v>
      </c>
      <c r="R5" s="27" t="s">
        <v>24</v>
      </c>
      <c r="S5" s="27" t="s">
        <v>23</v>
      </c>
      <c r="T5" s="27" t="s">
        <v>23</v>
      </c>
      <c r="U5" s="27" t="s">
        <v>24</v>
      </c>
      <c r="V5" s="27" t="s">
        <v>24</v>
      </c>
      <c r="W5" s="27" t="s">
        <v>23</v>
      </c>
      <c r="X5" s="27" t="s">
        <v>23</v>
      </c>
      <c r="Y5" s="27" t="s">
        <v>23</v>
      </c>
      <c r="Z5" s="27" t="s">
        <v>23</v>
      </c>
      <c r="AA5" s="27" t="s">
        <v>23</v>
      </c>
      <c r="AB5" s="27" t="s">
        <v>23</v>
      </c>
      <c r="AC5" s="27" t="s">
        <v>24</v>
      </c>
      <c r="AD5" s="27"/>
      <c r="AE5" s="27"/>
      <c r="AF5" s="27"/>
      <c r="AG5" s="27"/>
      <c r="AH5" s="27"/>
      <c r="AI5" s="27"/>
      <c r="AJ5" s="29"/>
      <c r="AK5" s="30">
        <f t="shared" ref="AK5:AM5" si="2">COUNTIF($E5:$AJ5,AK$4)</f>
        <v>0</v>
      </c>
      <c r="AL5" s="31">
        <f t="shared" si="2"/>
        <v>0</v>
      </c>
      <c r="AM5" s="32">
        <f t="shared" si="2"/>
        <v>4</v>
      </c>
    </row>
    <row r="6" spans="1:39" ht="19.5" customHeight="1">
      <c r="A6" s="33" t="s">
        <v>25</v>
      </c>
      <c r="B6" s="33" t="s">
        <v>26</v>
      </c>
      <c r="C6" s="25">
        <f>(COUNTIF(E6:AI6,"P"))/(C38)*100</f>
        <v>100</v>
      </c>
      <c r="D6" s="26"/>
      <c r="E6" s="34" t="s">
        <v>23</v>
      </c>
      <c r="F6" s="34" t="s">
        <v>23</v>
      </c>
      <c r="G6" s="34" t="s">
        <v>23</v>
      </c>
      <c r="H6" s="34" t="s">
        <v>23</v>
      </c>
      <c r="I6" s="34" t="s">
        <v>23</v>
      </c>
      <c r="J6" s="34" t="s">
        <v>23</v>
      </c>
      <c r="K6" s="34" t="s">
        <v>23</v>
      </c>
      <c r="L6" s="34" t="s">
        <v>23</v>
      </c>
      <c r="M6" s="34" t="s">
        <v>23</v>
      </c>
      <c r="N6" s="34" t="s">
        <v>23</v>
      </c>
      <c r="O6" s="34" t="s">
        <v>23</v>
      </c>
      <c r="P6" s="34" t="s">
        <v>23</v>
      </c>
      <c r="Q6" s="34" t="s">
        <v>23</v>
      </c>
      <c r="R6" s="34" t="s">
        <v>23</v>
      </c>
      <c r="S6" s="34" t="s">
        <v>23</v>
      </c>
      <c r="T6" s="34" t="s">
        <v>23</v>
      </c>
      <c r="U6" s="34" t="s">
        <v>23</v>
      </c>
      <c r="V6" s="34" t="s">
        <v>23</v>
      </c>
      <c r="W6" s="34" t="s">
        <v>23</v>
      </c>
      <c r="X6" s="34" t="s">
        <v>23</v>
      </c>
      <c r="Y6" s="34" t="s">
        <v>23</v>
      </c>
      <c r="Z6" s="34" t="s">
        <v>23</v>
      </c>
      <c r="AA6" s="34" t="s">
        <v>23</v>
      </c>
      <c r="AB6" s="34" t="s">
        <v>23</v>
      </c>
      <c r="AC6" s="34" t="s">
        <v>23</v>
      </c>
      <c r="AD6" s="34"/>
      <c r="AE6" s="34"/>
      <c r="AF6" s="34"/>
      <c r="AG6" s="34"/>
      <c r="AH6" s="34"/>
      <c r="AI6" s="34"/>
      <c r="AJ6" s="35"/>
      <c r="AK6" s="36">
        <f t="shared" ref="AK6:AM6" si="3">COUNTIF($E6:$AJ6,AK$4)</f>
        <v>0</v>
      </c>
      <c r="AL6" s="37">
        <f t="shared" si="3"/>
        <v>0</v>
      </c>
      <c r="AM6" s="38">
        <f t="shared" si="3"/>
        <v>0</v>
      </c>
    </row>
    <row r="7" spans="1:39" ht="19.5" customHeight="1">
      <c r="A7" s="24" t="s">
        <v>27</v>
      </c>
      <c r="B7" s="24" t="s">
        <v>28</v>
      </c>
      <c r="C7" s="25">
        <f>(COUNTIF(E7:AI7,"P"))/(C38)*100</f>
        <v>92</v>
      </c>
      <c r="D7" s="26"/>
      <c r="E7" s="27" t="s">
        <v>23</v>
      </c>
      <c r="F7" s="27" t="s">
        <v>23</v>
      </c>
      <c r="G7" s="27" t="s">
        <v>23</v>
      </c>
      <c r="H7" s="27" t="s">
        <v>23</v>
      </c>
      <c r="I7" s="27" t="s">
        <v>23</v>
      </c>
      <c r="J7" s="27" t="s">
        <v>23</v>
      </c>
      <c r="K7" s="27" t="s">
        <v>23</v>
      </c>
      <c r="L7" s="27" t="s">
        <v>23</v>
      </c>
      <c r="M7" s="27" t="s">
        <v>23</v>
      </c>
      <c r="N7" s="27" t="s">
        <v>23</v>
      </c>
      <c r="O7" s="27" t="s">
        <v>23</v>
      </c>
      <c r="P7" s="27" t="s">
        <v>23</v>
      </c>
      <c r="Q7" s="27" t="s">
        <v>23</v>
      </c>
      <c r="R7" s="27" t="s">
        <v>24</v>
      </c>
      <c r="S7" s="27" t="s">
        <v>23</v>
      </c>
      <c r="T7" s="27" t="s">
        <v>23</v>
      </c>
      <c r="U7" s="27" t="s">
        <v>23</v>
      </c>
      <c r="V7" s="27" t="s">
        <v>23</v>
      </c>
      <c r="W7" s="27" t="s">
        <v>23</v>
      </c>
      <c r="X7" s="27" t="s">
        <v>23</v>
      </c>
      <c r="Y7" s="27" t="s">
        <v>23</v>
      </c>
      <c r="Z7" s="27" t="s">
        <v>23</v>
      </c>
      <c r="AA7" s="27" t="s">
        <v>23</v>
      </c>
      <c r="AB7" s="27" t="s">
        <v>24</v>
      </c>
      <c r="AC7" s="27" t="s">
        <v>23</v>
      </c>
      <c r="AD7" s="27"/>
      <c r="AE7" s="27"/>
      <c r="AF7" s="27"/>
      <c r="AG7" s="27"/>
      <c r="AH7" s="27"/>
      <c r="AI7" s="27"/>
      <c r="AJ7" s="29"/>
      <c r="AK7" s="30">
        <f t="shared" ref="AK7:AM7" si="4">COUNTIF($E7:$AJ7,AK$4)</f>
        <v>0</v>
      </c>
      <c r="AL7" s="31">
        <f t="shared" si="4"/>
        <v>0</v>
      </c>
      <c r="AM7" s="32">
        <f t="shared" si="4"/>
        <v>2</v>
      </c>
    </row>
    <row r="8" spans="1:39" ht="19.5" customHeight="1">
      <c r="A8" s="33" t="s">
        <v>29</v>
      </c>
      <c r="B8" s="33" t="s">
        <v>30</v>
      </c>
      <c r="C8" s="25">
        <f>(COUNTIF(E8:AI8,"P"))/(C38)*100</f>
        <v>76</v>
      </c>
      <c r="D8" s="26"/>
      <c r="E8" s="39" t="s">
        <v>24</v>
      </c>
      <c r="F8" s="34" t="s">
        <v>24</v>
      </c>
      <c r="G8" s="34" t="s">
        <v>23</v>
      </c>
      <c r="H8" s="34" t="s">
        <v>23</v>
      </c>
      <c r="I8" s="34" t="s">
        <v>23</v>
      </c>
      <c r="J8" s="34" t="s">
        <v>23</v>
      </c>
      <c r="K8" s="34" t="s">
        <v>23</v>
      </c>
      <c r="L8" s="34" t="s">
        <v>23</v>
      </c>
      <c r="M8" s="34" t="s">
        <v>23</v>
      </c>
      <c r="N8" s="34" t="s">
        <v>23</v>
      </c>
      <c r="O8" s="34" t="s">
        <v>23</v>
      </c>
      <c r="P8" s="34" t="s">
        <v>23</v>
      </c>
      <c r="Q8" s="34" t="s">
        <v>23</v>
      </c>
      <c r="R8" s="34" t="s">
        <v>23</v>
      </c>
      <c r="S8" s="34" t="s">
        <v>24</v>
      </c>
      <c r="T8" s="34" t="s">
        <v>23</v>
      </c>
      <c r="U8" s="34" t="s">
        <v>24</v>
      </c>
      <c r="V8" s="34" t="s">
        <v>24</v>
      </c>
      <c r="W8" s="34" t="s">
        <v>23</v>
      </c>
      <c r="X8" s="34" t="s">
        <v>23</v>
      </c>
      <c r="Y8" s="34" t="s">
        <v>23</v>
      </c>
      <c r="Z8" s="34" t="s">
        <v>23</v>
      </c>
      <c r="AA8" s="34" t="s">
        <v>23</v>
      </c>
      <c r="AB8" s="34" t="s">
        <v>23</v>
      </c>
      <c r="AC8" s="34" t="s">
        <v>24</v>
      </c>
      <c r="AD8" s="34"/>
      <c r="AE8" s="34"/>
      <c r="AF8" s="34"/>
      <c r="AG8" s="34"/>
      <c r="AH8" s="34"/>
      <c r="AI8" s="34"/>
      <c r="AJ8" s="35"/>
      <c r="AK8" s="36">
        <f t="shared" ref="AK8:AM8" si="5">COUNTIF($E8:$AJ8,AK$4)</f>
        <v>0</v>
      </c>
      <c r="AL8" s="37">
        <f t="shared" si="5"/>
        <v>0</v>
      </c>
      <c r="AM8" s="38">
        <f t="shared" si="5"/>
        <v>6</v>
      </c>
    </row>
    <row r="9" spans="1:39" ht="19.5" customHeight="1">
      <c r="A9" s="24" t="s">
        <v>31</v>
      </c>
      <c r="B9" s="24" t="s">
        <v>32</v>
      </c>
      <c r="C9" s="25">
        <f>(COUNTIF(E9:AI9,"P"))/(C38)*100</f>
        <v>92</v>
      </c>
      <c r="D9" s="26"/>
      <c r="E9" s="27" t="s">
        <v>23</v>
      </c>
      <c r="F9" s="27" t="s">
        <v>23</v>
      </c>
      <c r="G9" s="27" t="s">
        <v>23</v>
      </c>
      <c r="H9" s="27" t="s">
        <v>23</v>
      </c>
      <c r="I9" s="27" t="s">
        <v>23</v>
      </c>
      <c r="J9" s="27" t="s">
        <v>23</v>
      </c>
      <c r="K9" s="27" t="s">
        <v>23</v>
      </c>
      <c r="L9" s="27" t="s">
        <v>23</v>
      </c>
      <c r="M9" s="27" t="s">
        <v>24</v>
      </c>
      <c r="N9" s="27" t="s">
        <v>23</v>
      </c>
      <c r="O9" s="27" t="s">
        <v>23</v>
      </c>
      <c r="P9" s="27" t="s">
        <v>23</v>
      </c>
      <c r="Q9" s="27" t="s">
        <v>23</v>
      </c>
      <c r="R9" s="27" t="s">
        <v>23</v>
      </c>
      <c r="S9" s="27" t="s">
        <v>23</v>
      </c>
      <c r="T9" s="27" t="s">
        <v>23</v>
      </c>
      <c r="U9" s="27" t="s">
        <v>23</v>
      </c>
      <c r="V9" s="27" t="s">
        <v>23</v>
      </c>
      <c r="W9" s="27" t="s">
        <v>24</v>
      </c>
      <c r="X9" s="27" t="s">
        <v>23</v>
      </c>
      <c r="Y9" s="27" t="s">
        <v>23</v>
      </c>
      <c r="Z9" s="27" t="s">
        <v>23</v>
      </c>
      <c r="AA9" s="27" t="s">
        <v>23</v>
      </c>
      <c r="AB9" s="27" t="s">
        <v>23</v>
      </c>
      <c r="AC9" s="27" t="s">
        <v>23</v>
      </c>
      <c r="AD9" s="27"/>
      <c r="AE9" s="27"/>
      <c r="AF9" s="27"/>
      <c r="AG9" s="27"/>
      <c r="AH9" s="27"/>
      <c r="AI9" s="27"/>
      <c r="AJ9" s="29"/>
      <c r="AK9" s="30">
        <f t="shared" ref="AK9:AM9" si="6">COUNTIF($E9:$AJ9,AK$4)</f>
        <v>0</v>
      </c>
      <c r="AL9" s="31">
        <f t="shared" si="6"/>
        <v>0</v>
      </c>
      <c r="AM9" s="32">
        <f t="shared" si="6"/>
        <v>2</v>
      </c>
    </row>
    <row r="10" spans="1:39" ht="19.5" customHeight="1">
      <c r="A10" s="33" t="s">
        <v>33</v>
      </c>
      <c r="B10" s="33" t="s">
        <v>34</v>
      </c>
      <c r="C10" s="25">
        <f>(COUNTIF(E10:AI10,"P"))/(C38)*100</f>
        <v>84</v>
      </c>
      <c r="D10" s="26"/>
      <c r="E10" s="39" t="s">
        <v>24</v>
      </c>
      <c r="F10" s="34" t="s">
        <v>23</v>
      </c>
      <c r="G10" s="34" t="s">
        <v>23</v>
      </c>
      <c r="H10" s="34" t="s">
        <v>23</v>
      </c>
      <c r="I10" s="34" t="s">
        <v>23</v>
      </c>
      <c r="J10" s="34" t="s">
        <v>23</v>
      </c>
      <c r="K10" s="34" t="s">
        <v>23</v>
      </c>
      <c r="L10" s="34" t="s">
        <v>23</v>
      </c>
      <c r="M10" s="34" t="s">
        <v>23</v>
      </c>
      <c r="N10" s="34" t="s">
        <v>23</v>
      </c>
      <c r="O10" s="34" t="s">
        <v>23</v>
      </c>
      <c r="P10" s="34" t="s">
        <v>24</v>
      </c>
      <c r="Q10" s="34" t="s">
        <v>23</v>
      </c>
      <c r="R10" s="34" t="s">
        <v>24</v>
      </c>
      <c r="S10" s="34" t="s">
        <v>23</v>
      </c>
      <c r="T10" s="34" t="s">
        <v>23</v>
      </c>
      <c r="U10" s="34" t="s">
        <v>23</v>
      </c>
      <c r="V10" s="34" t="s">
        <v>23</v>
      </c>
      <c r="W10" s="34" t="s">
        <v>23</v>
      </c>
      <c r="X10" s="34" t="s">
        <v>23</v>
      </c>
      <c r="Y10" s="34" t="s">
        <v>23</v>
      </c>
      <c r="Z10" s="34" t="s">
        <v>23</v>
      </c>
      <c r="AA10" s="34" t="s">
        <v>23</v>
      </c>
      <c r="AB10" s="34" t="s">
        <v>24</v>
      </c>
      <c r="AC10" s="34" t="s">
        <v>23</v>
      </c>
      <c r="AD10" s="34"/>
      <c r="AE10" s="34"/>
      <c r="AF10" s="34"/>
      <c r="AG10" s="34"/>
      <c r="AH10" s="34"/>
      <c r="AI10" s="34"/>
      <c r="AJ10" s="35"/>
      <c r="AK10" s="36">
        <f t="shared" ref="AK10:AM10" si="7">COUNTIF($E10:$AJ10,AK$4)</f>
        <v>0</v>
      </c>
      <c r="AL10" s="37">
        <f t="shared" si="7"/>
        <v>0</v>
      </c>
      <c r="AM10" s="38">
        <f t="shared" si="7"/>
        <v>4</v>
      </c>
    </row>
    <row r="11" spans="1:39" ht="19.5" customHeight="1">
      <c r="A11" s="24" t="s">
        <v>35</v>
      </c>
      <c r="B11" s="24" t="s">
        <v>36</v>
      </c>
      <c r="C11" s="25">
        <f>(COUNTIF(E11:AI11,"P"))/(C38)*100</f>
        <v>100</v>
      </c>
      <c r="D11" s="26"/>
      <c r="E11" s="27" t="s">
        <v>23</v>
      </c>
      <c r="F11" s="27" t="s">
        <v>23</v>
      </c>
      <c r="G11" s="27" t="s">
        <v>23</v>
      </c>
      <c r="H11" s="27" t="s">
        <v>23</v>
      </c>
      <c r="I11" s="27" t="s">
        <v>23</v>
      </c>
      <c r="J11" s="27" t="s">
        <v>23</v>
      </c>
      <c r="K11" s="27" t="s">
        <v>23</v>
      </c>
      <c r="L11" s="27" t="s">
        <v>23</v>
      </c>
      <c r="M11" s="27" t="s">
        <v>23</v>
      </c>
      <c r="N11" s="27" t="s">
        <v>23</v>
      </c>
      <c r="O11" s="27" t="s">
        <v>23</v>
      </c>
      <c r="P11" s="27" t="s">
        <v>23</v>
      </c>
      <c r="Q11" s="27" t="s">
        <v>23</v>
      </c>
      <c r="R11" s="27" t="s">
        <v>23</v>
      </c>
      <c r="S11" s="27" t="s">
        <v>23</v>
      </c>
      <c r="T11" s="27" t="s">
        <v>23</v>
      </c>
      <c r="U11" s="27" t="s">
        <v>23</v>
      </c>
      <c r="V11" s="27" t="s">
        <v>23</v>
      </c>
      <c r="W11" s="27" t="s">
        <v>23</v>
      </c>
      <c r="X11" s="27" t="s">
        <v>23</v>
      </c>
      <c r="Y11" s="27" t="s">
        <v>23</v>
      </c>
      <c r="Z11" s="27" t="s">
        <v>23</v>
      </c>
      <c r="AA11" s="27" t="s">
        <v>23</v>
      </c>
      <c r="AB11" s="27" t="s">
        <v>23</v>
      </c>
      <c r="AC11" s="27" t="s">
        <v>23</v>
      </c>
      <c r="AD11" s="27"/>
      <c r="AE11" s="27"/>
      <c r="AF11" s="27"/>
      <c r="AG11" s="27"/>
      <c r="AH11" s="27"/>
      <c r="AI11" s="27"/>
      <c r="AJ11" s="29"/>
      <c r="AK11" s="30">
        <f t="shared" ref="AK11:AM11" si="8">COUNTIF($E11:$AJ11,AK$4)</f>
        <v>0</v>
      </c>
      <c r="AL11" s="31">
        <f t="shared" si="8"/>
        <v>0</v>
      </c>
      <c r="AM11" s="32">
        <f t="shared" si="8"/>
        <v>0</v>
      </c>
    </row>
    <row r="12" spans="1:39" ht="19.5" customHeight="1">
      <c r="A12" s="33" t="s">
        <v>37</v>
      </c>
      <c r="B12" s="33" t="s">
        <v>38</v>
      </c>
      <c r="C12" s="25">
        <f>(COUNTIF(E12:AI12,"P"))/(C38)*100</f>
        <v>96</v>
      </c>
      <c r="D12" s="26"/>
      <c r="E12" s="34" t="s">
        <v>23</v>
      </c>
      <c r="F12" s="34" t="s">
        <v>23</v>
      </c>
      <c r="G12" s="34" t="s">
        <v>23</v>
      </c>
      <c r="H12" s="34" t="s">
        <v>23</v>
      </c>
      <c r="I12" s="34" t="s">
        <v>23</v>
      </c>
      <c r="J12" s="34" t="s">
        <v>23</v>
      </c>
      <c r="K12" s="34" t="s">
        <v>23</v>
      </c>
      <c r="L12" s="34" t="s">
        <v>23</v>
      </c>
      <c r="M12" s="34" t="s">
        <v>23</v>
      </c>
      <c r="N12" s="34" t="s">
        <v>23</v>
      </c>
      <c r="O12" s="34" t="s">
        <v>23</v>
      </c>
      <c r="P12" s="34" t="s">
        <v>23</v>
      </c>
      <c r="Q12" s="34" t="s">
        <v>23</v>
      </c>
      <c r="R12" s="34" t="s">
        <v>23</v>
      </c>
      <c r="S12" s="34" t="s">
        <v>24</v>
      </c>
      <c r="T12" s="34" t="s">
        <v>23</v>
      </c>
      <c r="U12" s="34" t="s">
        <v>23</v>
      </c>
      <c r="V12" s="34" t="s">
        <v>23</v>
      </c>
      <c r="W12" s="34" t="s">
        <v>23</v>
      </c>
      <c r="X12" s="34" t="s">
        <v>23</v>
      </c>
      <c r="Y12" s="34" t="s">
        <v>23</v>
      </c>
      <c r="Z12" s="34" t="s">
        <v>23</v>
      </c>
      <c r="AA12" s="34" t="s">
        <v>23</v>
      </c>
      <c r="AB12" s="34" t="s">
        <v>23</v>
      </c>
      <c r="AC12" s="34" t="s">
        <v>23</v>
      </c>
      <c r="AD12" s="34"/>
      <c r="AE12" s="34"/>
      <c r="AF12" s="34"/>
      <c r="AG12" s="34"/>
      <c r="AH12" s="34"/>
      <c r="AI12" s="34"/>
      <c r="AJ12" s="35"/>
      <c r="AK12" s="36">
        <f t="shared" ref="AK12:AM12" si="9">COUNTIF($E12:$AJ12,AK$4)</f>
        <v>0</v>
      </c>
      <c r="AL12" s="37">
        <f t="shared" si="9"/>
        <v>0</v>
      </c>
      <c r="AM12" s="38">
        <f t="shared" si="9"/>
        <v>1</v>
      </c>
    </row>
    <row r="13" spans="1:39" ht="19.5" customHeight="1">
      <c r="A13" s="24" t="s">
        <v>39</v>
      </c>
      <c r="B13" s="24" t="s">
        <v>40</v>
      </c>
      <c r="C13" s="25">
        <f>(COUNTIF(E13:AI13,"P"))/(C38)*100</f>
        <v>88</v>
      </c>
      <c r="D13" s="26"/>
      <c r="E13" s="27" t="s">
        <v>23</v>
      </c>
      <c r="F13" s="27" t="s">
        <v>23</v>
      </c>
      <c r="G13" s="27" t="s">
        <v>23</v>
      </c>
      <c r="H13" s="27" t="s">
        <v>23</v>
      </c>
      <c r="I13" s="27" t="s">
        <v>23</v>
      </c>
      <c r="J13" s="27" t="s">
        <v>23</v>
      </c>
      <c r="K13" s="27" t="s">
        <v>23</v>
      </c>
      <c r="L13" s="27" t="s">
        <v>23</v>
      </c>
      <c r="M13" s="27" t="s">
        <v>23</v>
      </c>
      <c r="N13" s="27" t="s">
        <v>23</v>
      </c>
      <c r="O13" s="27" t="s">
        <v>23</v>
      </c>
      <c r="P13" s="27" t="s">
        <v>23</v>
      </c>
      <c r="Q13" s="27" t="s">
        <v>23</v>
      </c>
      <c r="R13" s="27" t="s">
        <v>23</v>
      </c>
      <c r="S13" s="27" t="s">
        <v>23</v>
      </c>
      <c r="T13" s="27" t="s">
        <v>24</v>
      </c>
      <c r="U13" s="27" t="s">
        <v>24</v>
      </c>
      <c r="V13" s="27" t="s">
        <v>24</v>
      </c>
      <c r="W13" s="27" t="s">
        <v>23</v>
      </c>
      <c r="X13" s="27" t="s">
        <v>23</v>
      </c>
      <c r="Y13" s="27" t="s">
        <v>23</v>
      </c>
      <c r="Z13" s="27" t="s">
        <v>23</v>
      </c>
      <c r="AA13" s="27" t="s">
        <v>23</v>
      </c>
      <c r="AB13" s="27" t="s">
        <v>23</v>
      </c>
      <c r="AC13" s="27" t="s">
        <v>23</v>
      </c>
      <c r="AD13" s="27"/>
      <c r="AE13" s="27"/>
      <c r="AF13" s="27"/>
      <c r="AG13" s="27"/>
      <c r="AH13" s="27"/>
      <c r="AI13" s="27"/>
      <c r="AJ13" s="29"/>
      <c r="AK13" s="30">
        <f t="shared" ref="AK13:AM13" si="10">COUNTIF($E13:$AJ13,AK$4)</f>
        <v>0</v>
      </c>
      <c r="AL13" s="31">
        <f t="shared" si="10"/>
        <v>0</v>
      </c>
      <c r="AM13" s="32">
        <f t="shared" si="10"/>
        <v>3</v>
      </c>
    </row>
    <row r="14" spans="1:39" ht="19.5" customHeight="1">
      <c r="A14" s="33" t="s">
        <v>41</v>
      </c>
      <c r="B14" s="33" t="s">
        <v>42</v>
      </c>
      <c r="C14" s="25">
        <f>(COUNTIF(E14:AI14,"P"))/(C38)*100</f>
        <v>92</v>
      </c>
      <c r="D14" s="26"/>
      <c r="E14" s="34" t="s">
        <v>23</v>
      </c>
      <c r="F14" s="34" t="s">
        <v>23</v>
      </c>
      <c r="G14" s="34" t="s">
        <v>23</v>
      </c>
      <c r="H14" s="34" t="s">
        <v>23</v>
      </c>
      <c r="I14" s="34" t="s">
        <v>23</v>
      </c>
      <c r="J14" s="34" t="s">
        <v>23</v>
      </c>
      <c r="K14" s="34" t="s">
        <v>23</v>
      </c>
      <c r="L14" s="34" t="s">
        <v>23</v>
      </c>
      <c r="M14" s="34" t="s">
        <v>23</v>
      </c>
      <c r="N14" s="34" t="s">
        <v>23</v>
      </c>
      <c r="O14" s="34" t="s">
        <v>23</v>
      </c>
      <c r="P14" s="34" t="s">
        <v>24</v>
      </c>
      <c r="Q14" s="34" t="s">
        <v>23</v>
      </c>
      <c r="R14" s="34" t="s">
        <v>24</v>
      </c>
      <c r="S14" s="34" t="s">
        <v>23</v>
      </c>
      <c r="T14" s="34" t="s">
        <v>23</v>
      </c>
      <c r="U14" s="34" t="s">
        <v>23</v>
      </c>
      <c r="V14" s="34" t="s">
        <v>23</v>
      </c>
      <c r="W14" s="34" t="s">
        <v>23</v>
      </c>
      <c r="X14" s="34" t="s">
        <v>23</v>
      </c>
      <c r="Y14" s="34" t="s">
        <v>23</v>
      </c>
      <c r="Z14" s="34" t="s">
        <v>23</v>
      </c>
      <c r="AA14" s="34" t="s">
        <v>23</v>
      </c>
      <c r="AB14" s="34" t="s">
        <v>23</v>
      </c>
      <c r="AC14" s="34" t="s">
        <v>23</v>
      </c>
      <c r="AD14" s="34"/>
      <c r="AE14" s="34"/>
      <c r="AF14" s="34"/>
      <c r="AG14" s="34"/>
      <c r="AH14" s="34"/>
      <c r="AI14" s="34"/>
      <c r="AJ14" s="35"/>
      <c r="AK14" s="36">
        <f t="shared" ref="AK14:AM14" si="11">COUNTIF($E14:$AJ14,AK$4)</f>
        <v>0</v>
      </c>
      <c r="AL14" s="37">
        <f t="shared" si="11"/>
        <v>0</v>
      </c>
      <c r="AM14" s="38">
        <f t="shared" si="11"/>
        <v>2</v>
      </c>
    </row>
    <row r="15" spans="1:39" ht="19.5" customHeight="1">
      <c r="A15" s="24" t="s">
        <v>43</v>
      </c>
      <c r="B15" s="24" t="s">
        <v>44</v>
      </c>
      <c r="C15" s="25">
        <f>(COUNTIF(E15:AI15,"P"))/(C38)*100</f>
        <v>88</v>
      </c>
      <c r="D15" s="26"/>
      <c r="E15" s="27" t="s">
        <v>23</v>
      </c>
      <c r="F15" s="27" t="s">
        <v>23</v>
      </c>
      <c r="G15" s="27" t="s">
        <v>23</v>
      </c>
      <c r="H15" s="27" t="s">
        <v>23</v>
      </c>
      <c r="I15" s="27" t="s">
        <v>23</v>
      </c>
      <c r="J15" s="27" t="s">
        <v>23</v>
      </c>
      <c r="K15" s="27" t="s">
        <v>23</v>
      </c>
      <c r="L15" s="27" t="s">
        <v>23</v>
      </c>
      <c r="M15" s="27" t="s">
        <v>23</v>
      </c>
      <c r="N15" s="27" t="s">
        <v>23</v>
      </c>
      <c r="O15" s="27" t="s">
        <v>23</v>
      </c>
      <c r="P15" s="27" t="s">
        <v>23</v>
      </c>
      <c r="Q15" s="27" t="s">
        <v>24</v>
      </c>
      <c r="R15" s="27" t="s">
        <v>23</v>
      </c>
      <c r="S15" s="27" t="s">
        <v>23</v>
      </c>
      <c r="T15" s="27" t="s">
        <v>23</v>
      </c>
      <c r="U15" s="27" t="s">
        <v>24</v>
      </c>
      <c r="V15" s="27" t="s">
        <v>24</v>
      </c>
      <c r="W15" s="27" t="s">
        <v>23</v>
      </c>
      <c r="X15" s="27" t="s">
        <v>23</v>
      </c>
      <c r="Y15" s="27" t="s">
        <v>23</v>
      </c>
      <c r="Z15" s="27" t="s">
        <v>23</v>
      </c>
      <c r="AA15" s="27" t="s">
        <v>23</v>
      </c>
      <c r="AB15" s="27" t="s">
        <v>23</v>
      </c>
      <c r="AC15" s="27" t="s">
        <v>23</v>
      </c>
      <c r="AD15" s="27"/>
      <c r="AE15" s="27"/>
      <c r="AF15" s="27"/>
      <c r="AG15" s="27"/>
      <c r="AH15" s="27"/>
      <c r="AI15" s="27"/>
      <c r="AJ15" s="29"/>
      <c r="AK15" s="30">
        <f t="shared" ref="AK15:AM15" si="12">COUNTIF($E15:$AJ15,AK$4)</f>
        <v>0</v>
      </c>
      <c r="AL15" s="31">
        <f t="shared" si="12"/>
        <v>0</v>
      </c>
      <c r="AM15" s="32">
        <f t="shared" si="12"/>
        <v>3</v>
      </c>
    </row>
    <row r="16" spans="1:39" ht="19.5" customHeight="1">
      <c r="A16" s="33" t="s">
        <v>45</v>
      </c>
      <c r="B16" s="33" t="s">
        <v>46</v>
      </c>
      <c r="C16" s="25">
        <f>(COUNTIF(E16:AI16,"P"))/(C38)*100</f>
        <v>100</v>
      </c>
      <c r="D16" s="26"/>
      <c r="E16" s="34" t="s">
        <v>23</v>
      </c>
      <c r="F16" s="34" t="s">
        <v>23</v>
      </c>
      <c r="G16" s="34" t="s">
        <v>23</v>
      </c>
      <c r="H16" s="34" t="s">
        <v>23</v>
      </c>
      <c r="I16" s="34" t="s">
        <v>23</v>
      </c>
      <c r="J16" s="34" t="s">
        <v>23</v>
      </c>
      <c r="K16" s="34" t="s">
        <v>23</v>
      </c>
      <c r="L16" s="34" t="s">
        <v>23</v>
      </c>
      <c r="M16" s="34" t="s">
        <v>23</v>
      </c>
      <c r="N16" s="34" t="s">
        <v>23</v>
      </c>
      <c r="O16" s="34" t="s">
        <v>23</v>
      </c>
      <c r="P16" s="34" t="s">
        <v>23</v>
      </c>
      <c r="Q16" s="34" t="s">
        <v>23</v>
      </c>
      <c r="R16" s="34" t="s">
        <v>23</v>
      </c>
      <c r="S16" s="34" t="s">
        <v>23</v>
      </c>
      <c r="T16" s="34" t="s">
        <v>23</v>
      </c>
      <c r="U16" s="34" t="s">
        <v>23</v>
      </c>
      <c r="V16" s="34" t="s">
        <v>23</v>
      </c>
      <c r="W16" s="34" t="s">
        <v>23</v>
      </c>
      <c r="X16" s="34" t="s">
        <v>23</v>
      </c>
      <c r="Y16" s="34" t="s">
        <v>23</v>
      </c>
      <c r="Z16" s="34" t="s">
        <v>23</v>
      </c>
      <c r="AA16" s="34" t="s">
        <v>23</v>
      </c>
      <c r="AB16" s="34" t="s">
        <v>23</v>
      </c>
      <c r="AC16" s="34" t="s">
        <v>23</v>
      </c>
      <c r="AD16" s="34"/>
      <c r="AE16" s="34"/>
      <c r="AF16" s="34"/>
      <c r="AG16" s="34"/>
      <c r="AH16" s="34"/>
      <c r="AI16" s="34"/>
      <c r="AJ16" s="35"/>
      <c r="AK16" s="36">
        <f t="shared" ref="AK16:AM16" si="13">COUNTIF($E16:$AJ16,AK$4)</f>
        <v>0</v>
      </c>
      <c r="AL16" s="37">
        <f t="shared" si="13"/>
        <v>0</v>
      </c>
      <c r="AM16" s="38">
        <f t="shared" si="13"/>
        <v>0</v>
      </c>
    </row>
    <row r="17" spans="1:39" ht="19.5" customHeight="1">
      <c r="A17" s="24" t="s">
        <v>47</v>
      </c>
      <c r="B17" s="24" t="s">
        <v>48</v>
      </c>
      <c r="C17" s="25">
        <f>(COUNTIF(E17:AI17,"P"))/(C38)*100</f>
        <v>92</v>
      </c>
      <c r="D17" s="26"/>
      <c r="E17" s="27" t="s">
        <v>23</v>
      </c>
      <c r="F17" s="27" t="s">
        <v>24</v>
      </c>
      <c r="G17" s="27" t="s">
        <v>24</v>
      </c>
      <c r="H17" s="27" t="s">
        <v>23</v>
      </c>
      <c r="I17" s="27" t="s">
        <v>23</v>
      </c>
      <c r="J17" s="27" t="s">
        <v>23</v>
      </c>
      <c r="K17" s="27" t="s">
        <v>23</v>
      </c>
      <c r="L17" s="27" t="s">
        <v>23</v>
      </c>
      <c r="M17" s="27" t="s">
        <v>23</v>
      </c>
      <c r="N17" s="27" t="s">
        <v>23</v>
      </c>
      <c r="O17" s="27" t="s">
        <v>23</v>
      </c>
      <c r="P17" s="27" t="s">
        <v>23</v>
      </c>
      <c r="Q17" s="27" t="s">
        <v>23</v>
      </c>
      <c r="R17" s="27" t="s">
        <v>23</v>
      </c>
      <c r="S17" s="27" t="s">
        <v>23</v>
      </c>
      <c r="T17" s="27" t="s">
        <v>23</v>
      </c>
      <c r="U17" s="27" t="s">
        <v>23</v>
      </c>
      <c r="V17" s="27" t="s">
        <v>23</v>
      </c>
      <c r="W17" s="27" t="s">
        <v>23</v>
      </c>
      <c r="X17" s="27" t="s">
        <v>23</v>
      </c>
      <c r="Y17" s="27" t="s">
        <v>23</v>
      </c>
      <c r="Z17" s="27" t="s">
        <v>23</v>
      </c>
      <c r="AA17" s="27" t="s">
        <v>23</v>
      </c>
      <c r="AB17" s="27" t="s">
        <v>23</v>
      </c>
      <c r="AC17" s="27" t="s">
        <v>23</v>
      </c>
      <c r="AD17" s="27"/>
      <c r="AE17" s="27"/>
      <c r="AF17" s="27"/>
      <c r="AG17" s="27"/>
      <c r="AH17" s="27"/>
      <c r="AI17" s="27"/>
      <c r="AJ17" s="29"/>
      <c r="AK17" s="30">
        <f t="shared" ref="AK17:AM17" si="14">COUNTIF($E17:$AJ17,AK$4)</f>
        <v>0</v>
      </c>
      <c r="AL17" s="31">
        <f t="shared" si="14"/>
        <v>0</v>
      </c>
      <c r="AM17" s="32">
        <f t="shared" si="14"/>
        <v>2</v>
      </c>
    </row>
    <row r="18" spans="1:39" ht="19.5" customHeight="1">
      <c r="A18" s="33" t="s">
        <v>49</v>
      </c>
      <c r="B18" s="33" t="s">
        <v>50</v>
      </c>
      <c r="C18" s="25">
        <f>(COUNTIF(E18:AI18,"P"))/(C38)*100</f>
        <v>84</v>
      </c>
      <c r="D18" s="26"/>
      <c r="E18" s="34" t="s">
        <v>23</v>
      </c>
      <c r="F18" s="34" t="s">
        <v>23</v>
      </c>
      <c r="G18" s="34" t="s">
        <v>23</v>
      </c>
      <c r="H18" s="34" t="s">
        <v>23</v>
      </c>
      <c r="I18" s="34" t="s">
        <v>23</v>
      </c>
      <c r="J18" s="34" t="s">
        <v>23</v>
      </c>
      <c r="K18" s="34" t="s">
        <v>23</v>
      </c>
      <c r="L18" s="34" t="s">
        <v>51</v>
      </c>
      <c r="M18" s="34" t="s">
        <v>23</v>
      </c>
      <c r="N18" s="34" t="s">
        <v>23</v>
      </c>
      <c r="O18" s="34" t="s">
        <v>23</v>
      </c>
      <c r="P18" s="34" t="s">
        <v>23</v>
      </c>
      <c r="Q18" s="34" t="s">
        <v>23</v>
      </c>
      <c r="R18" s="34" t="s">
        <v>23</v>
      </c>
      <c r="S18" s="34" t="s">
        <v>23</v>
      </c>
      <c r="T18" s="34" t="s">
        <v>23</v>
      </c>
      <c r="U18" s="34" t="s">
        <v>24</v>
      </c>
      <c r="V18" s="34" t="s">
        <v>24</v>
      </c>
      <c r="W18" s="34" t="s">
        <v>23</v>
      </c>
      <c r="X18" s="34" t="s">
        <v>23</v>
      </c>
      <c r="Y18" s="34" t="s">
        <v>23</v>
      </c>
      <c r="Z18" s="34" t="s">
        <v>23</v>
      </c>
      <c r="AA18" s="34" t="s">
        <v>24</v>
      </c>
      <c r="AB18" s="34" t="s">
        <v>23</v>
      </c>
      <c r="AC18" s="34" t="s">
        <v>23</v>
      </c>
      <c r="AD18" s="34"/>
      <c r="AE18" s="34"/>
      <c r="AF18" s="34"/>
      <c r="AG18" s="34"/>
      <c r="AH18" s="34"/>
      <c r="AI18" s="34"/>
      <c r="AJ18" s="35"/>
      <c r="AK18" s="36">
        <f t="shared" ref="AK18:AM18" si="15">COUNTIF($E18:$AJ18,AK$4)</f>
        <v>0</v>
      </c>
      <c r="AL18" s="37">
        <f t="shared" si="15"/>
        <v>1</v>
      </c>
      <c r="AM18" s="38">
        <f t="shared" si="15"/>
        <v>3</v>
      </c>
    </row>
    <row r="19" spans="1:39" ht="19.5" customHeight="1">
      <c r="A19" s="24" t="s">
        <v>52</v>
      </c>
      <c r="B19" s="24" t="s">
        <v>53</v>
      </c>
      <c r="C19" s="25">
        <f>(COUNTIF(E19:AI19,"P"))/(C38)*100</f>
        <v>96</v>
      </c>
      <c r="D19" s="26"/>
      <c r="E19" s="27" t="s">
        <v>23</v>
      </c>
      <c r="F19" s="27" t="s">
        <v>23</v>
      </c>
      <c r="G19" s="27" t="s">
        <v>23</v>
      </c>
      <c r="H19" s="27" t="s">
        <v>23</v>
      </c>
      <c r="I19" s="27" t="s">
        <v>23</v>
      </c>
      <c r="J19" s="27" t="s">
        <v>23</v>
      </c>
      <c r="K19" s="27" t="s">
        <v>23</v>
      </c>
      <c r="L19" s="27" t="s">
        <v>23</v>
      </c>
      <c r="M19" s="27" t="s">
        <v>23</v>
      </c>
      <c r="N19" s="27" t="s">
        <v>23</v>
      </c>
      <c r="O19" s="27" t="s">
        <v>23</v>
      </c>
      <c r="P19" s="27" t="s">
        <v>23</v>
      </c>
      <c r="Q19" s="27" t="s">
        <v>23</v>
      </c>
      <c r="R19" s="27" t="s">
        <v>23</v>
      </c>
      <c r="S19" s="27" t="s">
        <v>24</v>
      </c>
      <c r="T19" s="27" t="s">
        <v>23</v>
      </c>
      <c r="U19" s="27" t="s">
        <v>23</v>
      </c>
      <c r="V19" s="27" t="s">
        <v>23</v>
      </c>
      <c r="W19" s="27" t="s">
        <v>23</v>
      </c>
      <c r="X19" s="27" t="s">
        <v>23</v>
      </c>
      <c r="Y19" s="27" t="s">
        <v>23</v>
      </c>
      <c r="Z19" s="27" t="s">
        <v>23</v>
      </c>
      <c r="AA19" s="27" t="s">
        <v>23</v>
      </c>
      <c r="AB19" s="27" t="s">
        <v>23</v>
      </c>
      <c r="AC19" s="27" t="s">
        <v>23</v>
      </c>
      <c r="AD19" s="27"/>
      <c r="AE19" s="27"/>
      <c r="AF19" s="27"/>
      <c r="AG19" s="27"/>
      <c r="AH19" s="27"/>
      <c r="AI19" s="27"/>
      <c r="AJ19" s="29"/>
      <c r="AK19" s="30">
        <f t="shared" ref="AK19:AM19" si="16">COUNTIF($E19:$AJ19,AK$4)</f>
        <v>0</v>
      </c>
      <c r="AL19" s="31">
        <f t="shared" si="16"/>
        <v>0</v>
      </c>
      <c r="AM19" s="32">
        <f t="shared" si="16"/>
        <v>1</v>
      </c>
    </row>
    <row r="20" spans="1:39" ht="19.5" customHeight="1">
      <c r="A20" s="33" t="s">
        <v>54</v>
      </c>
      <c r="B20" s="33" t="s">
        <v>55</v>
      </c>
      <c r="C20" s="25">
        <f>(COUNTIF(E20:AI20,"P"))/(C38)*100</f>
        <v>100</v>
      </c>
      <c r="D20" s="26"/>
      <c r="E20" s="34" t="s">
        <v>23</v>
      </c>
      <c r="F20" s="34" t="s">
        <v>23</v>
      </c>
      <c r="G20" s="34" t="s">
        <v>23</v>
      </c>
      <c r="H20" s="34" t="s">
        <v>23</v>
      </c>
      <c r="I20" s="34" t="s">
        <v>23</v>
      </c>
      <c r="J20" s="34" t="s">
        <v>23</v>
      </c>
      <c r="K20" s="34" t="s">
        <v>23</v>
      </c>
      <c r="L20" s="34" t="s">
        <v>23</v>
      </c>
      <c r="M20" s="34" t="s">
        <v>23</v>
      </c>
      <c r="N20" s="34" t="s">
        <v>23</v>
      </c>
      <c r="O20" s="34" t="s">
        <v>23</v>
      </c>
      <c r="P20" s="34" t="s">
        <v>23</v>
      </c>
      <c r="Q20" s="34" t="s">
        <v>23</v>
      </c>
      <c r="R20" s="34" t="s">
        <v>23</v>
      </c>
      <c r="S20" s="34" t="s">
        <v>23</v>
      </c>
      <c r="T20" s="34" t="s">
        <v>23</v>
      </c>
      <c r="U20" s="34" t="s">
        <v>23</v>
      </c>
      <c r="V20" s="34" t="s">
        <v>23</v>
      </c>
      <c r="W20" s="34" t="s">
        <v>23</v>
      </c>
      <c r="X20" s="34" t="s">
        <v>23</v>
      </c>
      <c r="Y20" s="34" t="s">
        <v>23</v>
      </c>
      <c r="Z20" s="34" t="s">
        <v>23</v>
      </c>
      <c r="AA20" s="34" t="s">
        <v>23</v>
      </c>
      <c r="AB20" s="34" t="s">
        <v>23</v>
      </c>
      <c r="AC20" s="34" t="s">
        <v>23</v>
      </c>
      <c r="AD20" s="34"/>
      <c r="AE20" s="34"/>
      <c r="AF20" s="34"/>
      <c r="AG20" s="34"/>
      <c r="AH20" s="34"/>
      <c r="AI20" s="34"/>
      <c r="AJ20" s="35"/>
      <c r="AK20" s="36">
        <f t="shared" ref="AK20:AM20" si="17">COUNTIF($E20:$AJ20,AK$4)</f>
        <v>0</v>
      </c>
      <c r="AL20" s="37">
        <f t="shared" si="17"/>
        <v>0</v>
      </c>
      <c r="AM20" s="38">
        <f t="shared" si="17"/>
        <v>0</v>
      </c>
    </row>
    <row r="21" spans="1:39" ht="19.5" customHeight="1">
      <c r="A21" s="24" t="s">
        <v>56</v>
      </c>
      <c r="B21" s="24" t="s">
        <v>57</v>
      </c>
      <c r="C21" s="25">
        <f>(COUNTIF(E21:AI21,"P"))/(C38)*100</f>
        <v>80</v>
      </c>
      <c r="D21" s="26"/>
      <c r="E21" s="28" t="s">
        <v>24</v>
      </c>
      <c r="F21" s="27" t="s">
        <v>23</v>
      </c>
      <c r="G21" s="27" t="s">
        <v>23</v>
      </c>
      <c r="H21" s="27" t="s">
        <v>51</v>
      </c>
      <c r="I21" s="27" t="s">
        <v>51</v>
      </c>
      <c r="J21" s="27" t="s">
        <v>23</v>
      </c>
      <c r="K21" s="27" t="s">
        <v>23</v>
      </c>
      <c r="L21" s="27" t="s">
        <v>23</v>
      </c>
      <c r="M21" s="27" t="s">
        <v>23</v>
      </c>
      <c r="N21" s="27" t="s">
        <v>23</v>
      </c>
      <c r="O21" s="27" t="s">
        <v>23</v>
      </c>
      <c r="P21" s="27" t="s">
        <v>23</v>
      </c>
      <c r="Q21" s="27" t="s">
        <v>23</v>
      </c>
      <c r="R21" s="27" t="s">
        <v>23</v>
      </c>
      <c r="S21" s="27" t="s">
        <v>23</v>
      </c>
      <c r="T21" s="27" t="s">
        <v>23</v>
      </c>
      <c r="U21" s="27" t="s">
        <v>24</v>
      </c>
      <c r="V21" s="27" t="s">
        <v>24</v>
      </c>
      <c r="W21" s="27" t="s">
        <v>23</v>
      </c>
      <c r="X21" s="27" t="s">
        <v>23</v>
      </c>
      <c r="Y21" s="27" t="s">
        <v>23</v>
      </c>
      <c r="Z21" s="27" t="s">
        <v>23</v>
      </c>
      <c r="AA21" s="27" t="s">
        <v>23</v>
      </c>
      <c r="AB21" s="27" t="s">
        <v>23</v>
      </c>
      <c r="AC21" s="27" t="s">
        <v>23</v>
      </c>
      <c r="AD21" s="27"/>
      <c r="AE21" s="27"/>
      <c r="AF21" s="27"/>
      <c r="AG21" s="27"/>
      <c r="AH21" s="27"/>
      <c r="AI21" s="27"/>
      <c r="AJ21" s="29"/>
      <c r="AK21" s="30">
        <f t="shared" ref="AK21:AM21" si="18">COUNTIF($E21:$AJ21,AK$4)</f>
        <v>0</v>
      </c>
      <c r="AL21" s="31">
        <f t="shared" si="18"/>
        <v>2</v>
      </c>
      <c r="AM21" s="32">
        <f t="shared" si="18"/>
        <v>3</v>
      </c>
    </row>
    <row r="22" spans="1:39" ht="19.5" customHeight="1">
      <c r="A22" s="33" t="s">
        <v>58</v>
      </c>
      <c r="B22" s="33" t="s">
        <v>59</v>
      </c>
      <c r="C22" s="25">
        <f>(COUNTIF(E22:AI22,"P"))/(C38)*100</f>
        <v>72</v>
      </c>
      <c r="D22" s="26"/>
      <c r="E22" s="34" t="s">
        <v>23</v>
      </c>
      <c r="F22" s="34" t="s">
        <v>23</v>
      </c>
      <c r="G22" s="34" t="s">
        <v>23</v>
      </c>
      <c r="H22" s="34" t="s">
        <v>23</v>
      </c>
      <c r="I22" s="34" t="s">
        <v>23</v>
      </c>
      <c r="J22" s="34" t="s">
        <v>23</v>
      </c>
      <c r="K22" s="34" t="s">
        <v>23</v>
      </c>
      <c r="L22" s="34" t="s">
        <v>23</v>
      </c>
      <c r="M22" s="34" t="s">
        <v>23</v>
      </c>
      <c r="N22" s="34" t="s">
        <v>23</v>
      </c>
      <c r="O22" s="34" t="s">
        <v>23</v>
      </c>
      <c r="P22" s="34" t="s">
        <v>23</v>
      </c>
      <c r="Q22" s="34" t="s">
        <v>23</v>
      </c>
      <c r="R22" s="34" t="s">
        <v>24</v>
      </c>
      <c r="S22" s="34" t="s">
        <v>24</v>
      </c>
      <c r="T22" s="34" t="s">
        <v>24</v>
      </c>
      <c r="U22" s="34" t="s">
        <v>24</v>
      </c>
      <c r="V22" s="34" t="s">
        <v>24</v>
      </c>
      <c r="W22" s="34" t="s">
        <v>23</v>
      </c>
      <c r="X22" s="34" t="s">
        <v>23</v>
      </c>
      <c r="Y22" s="34" t="s">
        <v>23</v>
      </c>
      <c r="Z22" s="34" t="s">
        <v>23</v>
      </c>
      <c r="AA22" s="34" t="s">
        <v>23</v>
      </c>
      <c r="AB22" s="34" t="s">
        <v>24</v>
      </c>
      <c r="AC22" s="34" t="s">
        <v>24</v>
      </c>
      <c r="AD22" s="34"/>
      <c r="AE22" s="34"/>
      <c r="AF22" s="34"/>
      <c r="AG22" s="34"/>
      <c r="AH22" s="34"/>
      <c r="AI22" s="34"/>
      <c r="AJ22" s="35"/>
      <c r="AK22" s="36">
        <f t="shared" ref="AK22:AM22" si="19">COUNTIF($E22:$AJ22,AK$4)</f>
        <v>0</v>
      </c>
      <c r="AL22" s="37">
        <f t="shared" si="19"/>
        <v>0</v>
      </c>
      <c r="AM22" s="38">
        <f t="shared" si="19"/>
        <v>7</v>
      </c>
    </row>
    <row r="23" spans="1:39" ht="19.5" customHeight="1">
      <c r="A23" s="24" t="s">
        <v>60</v>
      </c>
      <c r="B23" s="24" t="s">
        <v>61</v>
      </c>
      <c r="C23" s="25">
        <f>(COUNTIF(E23:AI23,"P"))/(C38)*100</f>
        <v>100</v>
      </c>
      <c r="D23" s="26"/>
      <c r="E23" s="27" t="s">
        <v>23</v>
      </c>
      <c r="F23" s="27" t="s">
        <v>23</v>
      </c>
      <c r="G23" s="27" t="s">
        <v>23</v>
      </c>
      <c r="H23" s="27" t="s">
        <v>23</v>
      </c>
      <c r="I23" s="27" t="s">
        <v>23</v>
      </c>
      <c r="J23" s="27" t="s">
        <v>23</v>
      </c>
      <c r="K23" s="27" t="s">
        <v>23</v>
      </c>
      <c r="L23" s="27" t="s">
        <v>23</v>
      </c>
      <c r="M23" s="27" t="s">
        <v>23</v>
      </c>
      <c r="N23" s="27" t="s">
        <v>23</v>
      </c>
      <c r="O23" s="27" t="s">
        <v>23</v>
      </c>
      <c r="P23" s="27" t="s">
        <v>23</v>
      </c>
      <c r="Q23" s="27" t="s">
        <v>23</v>
      </c>
      <c r="R23" s="27" t="s">
        <v>23</v>
      </c>
      <c r="S23" s="27" t="s">
        <v>23</v>
      </c>
      <c r="T23" s="27" t="s">
        <v>23</v>
      </c>
      <c r="U23" s="27" t="s">
        <v>23</v>
      </c>
      <c r="V23" s="27" t="s">
        <v>23</v>
      </c>
      <c r="W23" s="27" t="s">
        <v>23</v>
      </c>
      <c r="X23" s="27" t="s">
        <v>23</v>
      </c>
      <c r="Y23" s="27" t="s">
        <v>23</v>
      </c>
      <c r="Z23" s="27" t="s">
        <v>23</v>
      </c>
      <c r="AA23" s="27" t="s">
        <v>23</v>
      </c>
      <c r="AB23" s="27" t="s">
        <v>23</v>
      </c>
      <c r="AC23" s="27" t="s">
        <v>23</v>
      </c>
      <c r="AD23" s="27"/>
      <c r="AE23" s="27"/>
      <c r="AF23" s="27"/>
      <c r="AG23" s="27"/>
      <c r="AH23" s="27"/>
      <c r="AI23" s="27"/>
      <c r="AJ23" s="29"/>
      <c r="AK23" s="30">
        <f t="shared" ref="AK23:AM23" si="20">COUNTIF($E23:$AJ23,AK$4)</f>
        <v>0</v>
      </c>
      <c r="AL23" s="31">
        <f t="shared" si="20"/>
        <v>0</v>
      </c>
      <c r="AM23" s="32">
        <f t="shared" si="20"/>
        <v>0</v>
      </c>
    </row>
    <row r="24" spans="1:39" ht="19.5" customHeight="1">
      <c r="A24" s="33" t="s">
        <v>62</v>
      </c>
      <c r="B24" s="33" t="s">
        <v>63</v>
      </c>
      <c r="C24" s="25">
        <f>(COUNTIF(E24:AI24,"P"))/(C38)*100</f>
        <v>92</v>
      </c>
      <c r="D24" s="26"/>
      <c r="E24" s="34" t="s">
        <v>23</v>
      </c>
      <c r="F24" s="34" t="s">
        <v>23</v>
      </c>
      <c r="G24" s="34" t="s">
        <v>23</v>
      </c>
      <c r="H24" s="34" t="s">
        <v>23</v>
      </c>
      <c r="I24" s="34" t="s">
        <v>23</v>
      </c>
      <c r="J24" s="34" t="s">
        <v>23</v>
      </c>
      <c r="K24" s="34" t="s">
        <v>23</v>
      </c>
      <c r="L24" s="34" t="s">
        <v>23</v>
      </c>
      <c r="M24" s="34" t="s">
        <v>23</v>
      </c>
      <c r="N24" s="34" t="s">
        <v>23</v>
      </c>
      <c r="O24" s="34" t="s">
        <v>23</v>
      </c>
      <c r="P24" s="34" t="s">
        <v>23</v>
      </c>
      <c r="Q24" s="34" t="s">
        <v>24</v>
      </c>
      <c r="R24" s="34" t="s">
        <v>23</v>
      </c>
      <c r="S24" s="34" t="s">
        <v>23</v>
      </c>
      <c r="T24" s="34" t="s">
        <v>23</v>
      </c>
      <c r="U24" s="34" t="s">
        <v>23</v>
      </c>
      <c r="V24" s="34" t="s">
        <v>23</v>
      </c>
      <c r="W24" s="34" t="s">
        <v>23</v>
      </c>
      <c r="X24" s="34" t="s">
        <v>23</v>
      </c>
      <c r="Y24" s="34" t="s">
        <v>23</v>
      </c>
      <c r="Z24" s="34" t="s">
        <v>23</v>
      </c>
      <c r="AA24" s="34" t="s">
        <v>24</v>
      </c>
      <c r="AB24" s="34" t="s">
        <v>23</v>
      </c>
      <c r="AC24" s="34" t="s">
        <v>23</v>
      </c>
      <c r="AD24" s="34"/>
      <c r="AE24" s="34"/>
      <c r="AF24" s="34"/>
      <c r="AG24" s="34"/>
      <c r="AH24" s="34"/>
      <c r="AI24" s="34"/>
      <c r="AJ24" s="35"/>
      <c r="AK24" s="36">
        <f t="shared" ref="AK24:AM24" si="21">COUNTIF($E24:$AJ24,AK$4)</f>
        <v>0</v>
      </c>
      <c r="AL24" s="37">
        <f t="shared" si="21"/>
        <v>0</v>
      </c>
      <c r="AM24" s="38">
        <f t="shared" si="21"/>
        <v>2</v>
      </c>
    </row>
    <row r="25" spans="1:39" ht="19.5" customHeight="1">
      <c r="A25" s="24" t="s">
        <v>64</v>
      </c>
      <c r="B25" s="24" t="s">
        <v>65</v>
      </c>
      <c r="C25" s="25">
        <f>(COUNTIF(E25:AI25,"P"))/(C38)*100</f>
        <v>100</v>
      </c>
      <c r="D25" s="26"/>
      <c r="E25" s="27" t="s">
        <v>23</v>
      </c>
      <c r="F25" s="27" t="s">
        <v>23</v>
      </c>
      <c r="G25" s="27" t="s">
        <v>23</v>
      </c>
      <c r="H25" s="27" t="s">
        <v>23</v>
      </c>
      <c r="I25" s="27" t="s">
        <v>23</v>
      </c>
      <c r="J25" s="27" t="s">
        <v>23</v>
      </c>
      <c r="K25" s="27" t="s">
        <v>23</v>
      </c>
      <c r="L25" s="27" t="s">
        <v>23</v>
      </c>
      <c r="M25" s="27" t="s">
        <v>23</v>
      </c>
      <c r="N25" s="27" t="s">
        <v>23</v>
      </c>
      <c r="O25" s="27" t="s">
        <v>23</v>
      </c>
      <c r="P25" s="27" t="s">
        <v>23</v>
      </c>
      <c r="Q25" s="27" t="s">
        <v>23</v>
      </c>
      <c r="R25" s="27" t="s">
        <v>23</v>
      </c>
      <c r="S25" s="27" t="s">
        <v>23</v>
      </c>
      <c r="T25" s="27" t="s">
        <v>23</v>
      </c>
      <c r="U25" s="27" t="s">
        <v>23</v>
      </c>
      <c r="V25" s="27" t="s">
        <v>23</v>
      </c>
      <c r="W25" s="27" t="s">
        <v>23</v>
      </c>
      <c r="X25" s="27" t="s">
        <v>23</v>
      </c>
      <c r="Y25" s="27" t="s">
        <v>23</v>
      </c>
      <c r="Z25" s="27" t="s">
        <v>23</v>
      </c>
      <c r="AA25" s="27" t="s">
        <v>23</v>
      </c>
      <c r="AB25" s="27" t="s">
        <v>23</v>
      </c>
      <c r="AC25" s="27" t="s">
        <v>23</v>
      </c>
      <c r="AD25" s="27"/>
      <c r="AE25" s="27"/>
      <c r="AF25" s="27"/>
      <c r="AG25" s="27"/>
      <c r="AH25" s="27"/>
      <c r="AI25" s="27"/>
      <c r="AJ25" s="29"/>
      <c r="AK25" s="30">
        <f t="shared" ref="AK25:AM25" si="22">COUNTIF($E25:$AJ25,AK$4)</f>
        <v>0</v>
      </c>
      <c r="AL25" s="31">
        <f t="shared" si="22"/>
        <v>0</v>
      </c>
      <c r="AM25" s="32">
        <f t="shared" si="22"/>
        <v>0</v>
      </c>
    </row>
    <row r="26" spans="1:39" ht="19.5" customHeight="1">
      <c r="A26" s="33" t="s">
        <v>66</v>
      </c>
      <c r="B26" s="33" t="s">
        <v>67</v>
      </c>
      <c r="C26" s="25">
        <f>(COUNTIF(E26:AI26,"P"))/(C38)*100</f>
        <v>100</v>
      </c>
      <c r="D26" s="26"/>
      <c r="E26" s="34" t="s">
        <v>23</v>
      </c>
      <c r="F26" s="34" t="s">
        <v>23</v>
      </c>
      <c r="G26" s="34" t="s">
        <v>23</v>
      </c>
      <c r="H26" s="34" t="s">
        <v>23</v>
      </c>
      <c r="I26" s="34" t="s">
        <v>23</v>
      </c>
      <c r="J26" s="34" t="s">
        <v>23</v>
      </c>
      <c r="K26" s="34" t="s">
        <v>23</v>
      </c>
      <c r="L26" s="34" t="s">
        <v>23</v>
      </c>
      <c r="M26" s="34" t="s">
        <v>23</v>
      </c>
      <c r="N26" s="34" t="s">
        <v>23</v>
      </c>
      <c r="O26" s="34" t="s">
        <v>23</v>
      </c>
      <c r="P26" s="34" t="s">
        <v>23</v>
      </c>
      <c r="Q26" s="34" t="s">
        <v>23</v>
      </c>
      <c r="R26" s="34" t="s">
        <v>23</v>
      </c>
      <c r="S26" s="34" t="s">
        <v>23</v>
      </c>
      <c r="T26" s="34" t="s">
        <v>23</v>
      </c>
      <c r="U26" s="34" t="s">
        <v>23</v>
      </c>
      <c r="V26" s="34" t="s">
        <v>23</v>
      </c>
      <c r="W26" s="34" t="s">
        <v>23</v>
      </c>
      <c r="X26" s="34" t="s">
        <v>23</v>
      </c>
      <c r="Y26" s="34" t="s">
        <v>23</v>
      </c>
      <c r="Z26" s="34" t="s">
        <v>23</v>
      </c>
      <c r="AA26" s="34" t="s">
        <v>23</v>
      </c>
      <c r="AB26" s="34" t="s">
        <v>23</v>
      </c>
      <c r="AC26" s="34" t="s">
        <v>23</v>
      </c>
      <c r="AD26" s="34"/>
      <c r="AE26" s="34"/>
      <c r="AF26" s="34"/>
      <c r="AG26" s="34"/>
      <c r="AH26" s="34"/>
      <c r="AI26" s="34"/>
      <c r="AJ26" s="35"/>
      <c r="AK26" s="36">
        <f t="shared" ref="AK26:AM26" si="23">COUNTIF($E26:$AJ26,AK$4)</f>
        <v>0</v>
      </c>
      <c r="AL26" s="37">
        <f t="shared" si="23"/>
        <v>0</v>
      </c>
      <c r="AM26" s="38">
        <f t="shared" si="23"/>
        <v>0</v>
      </c>
    </row>
    <row r="27" spans="1:39" ht="19.5" customHeight="1">
      <c r="A27" s="24" t="s">
        <v>68</v>
      </c>
      <c r="B27" s="24" t="s">
        <v>69</v>
      </c>
      <c r="C27" s="25">
        <f>(COUNTIF(E27:AI27,"P"))/(C38)*100</f>
        <v>100</v>
      </c>
      <c r="D27" s="26"/>
      <c r="E27" s="27" t="s">
        <v>23</v>
      </c>
      <c r="F27" s="27" t="s">
        <v>23</v>
      </c>
      <c r="G27" s="27" t="s">
        <v>23</v>
      </c>
      <c r="H27" s="27" t="s">
        <v>23</v>
      </c>
      <c r="I27" s="27" t="s">
        <v>23</v>
      </c>
      <c r="J27" s="27" t="s">
        <v>23</v>
      </c>
      <c r="K27" s="27" t="s">
        <v>23</v>
      </c>
      <c r="L27" s="27" t="s">
        <v>23</v>
      </c>
      <c r="M27" s="27" t="s">
        <v>23</v>
      </c>
      <c r="N27" s="27" t="s">
        <v>23</v>
      </c>
      <c r="O27" s="27" t="s">
        <v>23</v>
      </c>
      <c r="P27" s="27" t="s">
        <v>23</v>
      </c>
      <c r="Q27" s="27" t="s">
        <v>23</v>
      </c>
      <c r="R27" s="27" t="s">
        <v>23</v>
      </c>
      <c r="S27" s="27" t="s">
        <v>23</v>
      </c>
      <c r="T27" s="27" t="s">
        <v>23</v>
      </c>
      <c r="U27" s="27" t="s">
        <v>23</v>
      </c>
      <c r="V27" s="27" t="s">
        <v>23</v>
      </c>
      <c r="W27" s="27" t="s">
        <v>23</v>
      </c>
      <c r="X27" s="27" t="s">
        <v>23</v>
      </c>
      <c r="Y27" s="27" t="s">
        <v>23</v>
      </c>
      <c r="Z27" s="27" t="s">
        <v>23</v>
      </c>
      <c r="AA27" s="27" t="s">
        <v>23</v>
      </c>
      <c r="AB27" s="27" t="s">
        <v>23</v>
      </c>
      <c r="AC27" s="27" t="s">
        <v>23</v>
      </c>
      <c r="AD27" s="27"/>
      <c r="AE27" s="27"/>
      <c r="AF27" s="27"/>
      <c r="AG27" s="27"/>
      <c r="AH27" s="27"/>
      <c r="AI27" s="27"/>
      <c r="AJ27" s="29"/>
      <c r="AK27" s="30">
        <f t="shared" ref="AK27:AM27" si="24">COUNTIF($E27:$AJ27,AK$4)</f>
        <v>0</v>
      </c>
      <c r="AL27" s="31">
        <f t="shared" si="24"/>
        <v>0</v>
      </c>
      <c r="AM27" s="32">
        <f t="shared" si="24"/>
        <v>0</v>
      </c>
    </row>
    <row r="28" spans="1:39" ht="19.5" customHeight="1">
      <c r="A28" s="33" t="s">
        <v>70</v>
      </c>
      <c r="B28" s="33" t="s">
        <v>71</v>
      </c>
      <c r="C28" s="25">
        <f>(COUNTIF(E28:AI28,"P"))/(C38)*100</f>
        <v>100</v>
      </c>
      <c r="D28" s="26"/>
      <c r="E28" s="34" t="s">
        <v>23</v>
      </c>
      <c r="F28" s="34" t="s">
        <v>23</v>
      </c>
      <c r="G28" s="34" t="s">
        <v>23</v>
      </c>
      <c r="H28" s="34" t="s">
        <v>23</v>
      </c>
      <c r="I28" s="34" t="s">
        <v>23</v>
      </c>
      <c r="J28" s="34" t="s">
        <v>23</v>
      </c>
      <c r="K28" s="34" t="s">
        <v>23</v>
      </c>
      <c r="L28" s="34" t="s">
        <v>23</v>
      </c>
      <c r="M28" s="34" t="s">
        <v>23</v>
      </c>
      <c r="N28" s="34" t="s">
        <v>23</v>
      </c>
      <c r="O28" s="34" t="s">
        <v>23</v>
      </c>
      <c r="P28" s="34" t="s">
        <v>23</v>
      </c>
      <c r="Q28" s="34" t="s">
        <v>23</v>
      </c>
      <c r="R28" s="34" t="s">
        <v>23</v>
      </c>
      <c r="S28" s="34" t="s">
        <v>23</v>
      </c>
      <c r="T28" s="34" t="s">
        <v>23</v>
      </c>
      <c r="U28" s="34" t="s">
        <v>23</v>
      </c>
      <c r="V28" s="34" t="s">
        <v>23</v>
      </c>
      <c r="W28" s="34" t="s">
        <v>23</v>
      </c>
      <c r="X28" s="34" t="s">
        <v>23</v>
      </c>
      <c r="Y28" s="34" t="s">
        <v>23</v>
      </c>
      <c r="Z28" s="34" t="s">
        <v>23</v>
      </c>
      <c r="AA28" s="34" t="s">
        <v>23</v>
      </c>
      <c r="AB28" s="34" t="s">
        <v>23</v>
      </c>
      <c r="AC28" s="34" t="s">
        <v>23</v>
      </c>
      <c r="AD28" s="34"/>
      <c r="AE28" s="34"/>
      <c r="AF28" s="34"/>
      <c r="AG28" s="34"/>
      <c r="AH28" s="34"/>
      <c r="AI28" s="34"/>
      <c r="AJ28" s="35"/>
      <c r="AK28" s="36">
        <f t="shared" ref="AK28:AM28" si="25">COUNTIF($E28:$AJ28,AK$4)</f>
        <v>0</v>
      </c>
      <c r="AL28" s="37">
        <f t="shared" si="25"/>
        <v>0</v>
      </c>
      <c r="AM28" s="38">
        <f t="shared" si="25"/>
        <v>0</v>
      </c>
    </row>
    <row r="29" spans="1:39" ht="19.5" customHeight="1">
      <c r="A29" s="24" t="s">
        <v>72</v>
      </c>
      <c r="B29" s="24" t="s">
        <v>73</v>
      </c>
      <c r="C29" s="25">
        <f>(COUNTIF(E29:AI29,"P"))/(C38)*100</f>
        <v>88</v>
      </c>
      <c r="D29" s="26"/>
      <c r="E29" s="27" t="s">
        <v>23</v>
      </c>
      <c r="F29" s="27" t="s">
        <v>23</v>
      </c>
      <c r="G29" s="27" t="s">
        <v>23</v>
      </c>
      <c r="H29" s="27" t="s">
        <v>23</v>
      </c>
      <c r="I29" s="27" t="s">
        <v>23</v>
      </c>
      <c r="J29" s="27" t="s">
        <v>23</v>
      </c>
      <c r="K29" s="27" t="s">
        <v>23</v>
      </c>
      <c r="L29" s="27" t="s">
        <v>23</v>
      </c>
      <c r="M29" s="27" t="s">
        <v>23</v>
      </c>
      <c r="N29" s="27" t="s">
        <v>23</v>
      </c>
      <c r="O29" s="27" t="s">
        <v>23</v>
      </c>
      <c r="P29" s="27" t="s">
        <v>23</v>
      </c>
      <c r="Q29" s="27" t="s">
        <v>23</v>
      </c>
      <c r="R29" s="27" t="s">
        <v>23</v>
      </c>
      <c r="S29" s="27" t="s">
        <v>24</v>
      </c>
      <c r="T29" s="27" t="s">
        <v>23</v>
      </c>
      <c r="U29" s="27" t="s">
        <v>23</v>
      </c>
      <c r="V29" s="27" t="s">
        <v>23</v>
      </c>
      <c r="W29" s="27" t="s">
        <v>24</v>
      </c>
      <c r="X29" s="27" t="s">
        <v>23</v>
      </c>
      <c r="Y29" s="27" t="s">
        <v>23</v>
      </c>
      <c r="Z29" s="27" t="s">
        <v>23</v>
      </c>
      <c r="AA29" s="27" t="s">
        <v>23</v>
      </c>
      <c r="AB29" s="27" t="s">
        <v>24</v>
      </c>
      <c r="AC29" s="27" t="s">
        <v>23</v>
      </c>
      <c r="AD29" s="27"/>
      <c r="AE29" s="27"/>
      <c r="AF29" s="27"/>
      <c r="AG29" s="27"/>
      <c r="AH29" s="27"/>
      <c r="AI29" s="27"/>
      <c r="AJ29" s="29"/>
      <c r="AK29" s="30">
        <f t="shared" ref="AK29:AM29" si="26">COUNTIF($E29:$AJ29,AK$4)</f>
        <v>0</v>
      </c>
      <c r="AL29" s="31">
        <f t="shared" si="26"/>
        <v>0</v>
      </c>
      <c r="AM29" s="32">
        <f t="shared" si="26"/>
        <v>3</v>
      </c>
    </row>
    <row r="30" spans="1:39" ht="19.5" customHeight="1">
      <c r="A30" s="33" t="s">
        <v>74</v>
      </c>
      <c r="B30" s="33" t="s">
        <v>75</v>
      </c>
      <c r="C30" s="25">
        <f>(COUNTIF(E30:AI30,"P"))/(C38)*100</f>
        <v>92</v>
      </c>
      <c r="D30" s="26"/>
      <c r="E30" s="34" t="s">
        <v>23</v>
      </c>
      <c r="F30" s="34" t="s">
        <v>23</v>
      </c>
      <c r="G30" s="34" t="s">
        <v>23</v>
      </c>
      <c r="H30" s="34" t="s">
        <v>23</v>
      </c>
      <c r="I30" s="34" t="s">
        <v>23</v>
      </c>
      <c r="J30" s="34" t="s">
        <v>23</v>
      </c>
      <c r="K30" s="34" t="s">
        <v>23</v>
      </c>
      <c r="L30" s="34" t="s">
        <v>23</v>
      </c>
      <c r="M30" s="34" t="s">
        <v>23</v>
      </c>
      <c r="N30" s="34" t="s">
        <v>23</v>
      </c>
      <c r="O30" s="34" t="s">
        <v>23</v>
      </c>
      <c r="P30" s="34" t="s">
        <v>23</v>
      </c>
      <c r="Q30" s="34" t="s">
        <v>23</v>
      </c>
      <c r="R30" s="34" t="s">
        <v>23</v>
      </c>
      <c r="S30" s="34" t="s">
        <v>23</v>
      </c>
      <c r="T30" s="34" t="s">
        <v>23</v>
      </c>
      <c r="U30" s="34" t="s">
        <v>24</v>
      </c>
      <c r="V30" s="34" t="s">
        <v>24</v>
      </c>
      <c r="W30" s="34" t="s">
        <v>23</v>
      </c>
      <c r="X30" s="34" t="s">
        <v>23</v>
      </c>
      <c r="Y30" s="34" t="s">
        <v>23</v>
      </c>
      <c r="Z30" s="34" t="s">
        <v>23</v>
      </c>
      <c r="AA30" s="34" t="s">
        <v>23</v>
      </c>
      <c r="AB30" s="34" t="s">
        <v>23</v>
      </c>
      <c r="AC30" s="34" t="s">
        <v>23</v>
      </c>
      <c r="AD30" s="34"/>
      <c r="AE30" s="34"/>
      <c r="AF30" s="34"/>
      <c r="AG30" s="34"/>
      <c r="AH30" s="34"/>
      <c r="AI30" s="34"/>
      <c r="AJ30" s="35"/>
      <c r="AK30" s="36">
        <f t="shared" ref="AK30:AM30" si="27">COUNTIF($E30:$AJ30,AK$4)</f>
        <v>0</v>
      </c>
      <c r="AL30" s="37">
        <f t="shared" si="27"/>
        <v>0</v>
      </c>
      <c r="AM30" s="38">
        <f t="shared" si="27"/>
        <v>2</v>
      </c>
    </row>
    <row r="31" spans="1:39" ht="19.5" customHeight="1">
      <c r="A31" s="24" t="s">
        <v>76</v>
      </c>
      <c r="B31" s="24" t="s">
        <v>77</v>
      </c>
      <c r="C31" s="25">
        <f>(COUNTIF(E31:AI31,"P"))/(C38)*100</f>
        <v>100</v>
      </c>
      <c r="D31" s="26"/>
      <c r="E31" s="27" t="s">
        <v>23</v>
      </c>
      <c r="F31" s="27" t="s">
        <v>23</v>
      </c>
      <c r="G31" s="27" t="s">
        <v>23</v>
      </c>
      <c r="H31" s="27" t="s">
        <v>23</v>
      </c>
      <c r="I31" s="27" t="s">
        <v>23</v>
      </c>
      <c r="J31" s="27" t="s">
        <v>23</v>
      </c>
      <c r="K31" s="27" t="s">
        <v>23</v>
      </c>
      <c r="L31" s="27" t="s">
        <v>23</v>
      </c>
      <c r="M31" s="27" t="s">
        <v>23</v>
      </c>
      <c r="N31" s="27" t="s">
        <v>23</v>
      </c>
      <c r="O31" s="27" t="s">
        <v>23</v>
      </c>
      <c r="P31" s="27" t="s">
        <v>23</v>
      </c>
      <c r="Q31" s="27" t="s">
        <v>23</v>
      </c>
      <c r="R31" s="27" t="s">
        <v>23</v>
      </c>
      <c r="S31" s="27" t="s">
        <v>23</v>
      </c>
      <c r="T31" s="27" t="s">
        <v>23</v>
      </c>
      <c r="U31" s="27" t="s">
        <v>23</v>
      </c>
      <c r="V31" s="27" t="s">
        <v>23</v>
      </c>
      <c r="W31" s="27" t="s">
        <v>23</v>
      </c>
      <c r="X31" s="27" t="s">
        <v>23</v>
      </c>
      <c r="Y31" s="27" t="s">
        <v>23</v>
      </c>
      <c r="Z31" s="27" t="s">
        <v>23</v>
      </c>
      <c r="AA31" s="27" t="s">
        <v>23</v>
      </c>
      <c r="AB31" s="27" t="s">
        <v>23</v>
      </c>
      <c r="AC31" s="27" t="s">
        <v>23</v>
      </c>
      <c r="AD31" s="27"/>
      <c r="AE31" s="27"/>
      <c r="AF31" s="27"/>
      <c r="AG31" s="27"/>
      <c r="AH31" s="27"/>
      <c r="AI31" s="27"/>
      <c r="AJ31" s="29"/>
      <c r="AK31" s="30">
        <f t="shared" ref="AK31:AM31" si="28">COUNTIF($E31:$AJ31,AK$4)</f>
        <v>0</v>
      </c>
      <c r="AL31" s="31">
        <f t="shared" si="28"/>
        <v>0</v>
      </c>
      <c r="AM31" s="32">
        <f t="shared" si="28"/>
        <v>0</v>
      </c>
    </row>
    <row r="32" spans="1:39" ht="19.5" customHeight="1">
      <c r="A32" s="33" t="s">
        <v>78</v>
      </c>
      <c r="B32" s="33" t="s">
        <v>79</v>
      </c>
      <c r="C32" s="25">
        <f>(COUNTIF(E32:AI32,"P"))/(C38)*100</f>
        <v>92</v>
      </c>
      <c r="D32" s="26"/>
      <c r="E32" s="39" t="s">
        <v>24</v>
      </c>
      <c r="F32" s="34" t="s">
        <v>23</v>
      </c>
      <c r="G32" s="34" t="s">
        <v>23</v>
      </c>
      <c r="H32" s="34" t="s">
        <v>23</v>
      </c>
      <c r="I32" s="34" t="s">
        <v>23</v>
      </c>
      <c r="J32" s="34" t="s">
        <v>23</v>
      </c>
      <c r="K32" s="34" t="s">
        <v>23</v>
      </c>
      <c r="L32" s="34" t="s">
        <v>23</v>
      </c>
      <c r="M32" s="34" t="s">
        <v>23</v>
      </c>
      <c r="N32" s="34" t="s">
        <v>23</v>
      </c>
      <c r="O32" s="34" t="s">
        <v>23</v>
      </c>
      <c r="P32" s="34" t="s">
        <v>23</v>
      </c>
      <c r="Q32" s="34" t="s">
        <v>23</v>
      </c>
      <c r="R32" s="34" t="s">
        <v>23</v>
      </c>
      <c r="S32" s="34" t="s">
        <v>24</v>
      </c>
      <c r="T32" s="34" t="s">
        <v>23</v>
      </c>
      <c r="U32" s="34" t="s">
        <v>23</v>
      </c>
      <c r="V32" s="34" t="s">
        <v>23</v>
      </c>
      <c r="W32" s="34" t="s">
        <v>23</v>
      </c>
      <c r="X32" s="34" t="s">
        <v>23</v>
      </c>
      <c r="Y32" s="34" t="s">
        <v>23</v>
      </c>
      <c r="Z32" s="34" t="s">
        <v>23</v>
      </c>
      <c r="AA32" s="34" t="s">
        <v>23</v>
      </c>
      <c r="AB32" s="34" t="s">
        <v>23</v>
      </c>
      <c r="AC32" s="34" t="s">
        <v>23</v>
      </c>
      <c r="AD32" s="34"/>
      <c r="AE32" s="34"/>
      <c r="AF32" s="34"/>
      <c r="AG32" s="34"/>
      <c r="AH32" s="34"/>
      <c r="AI32" s="34"/>
      <c r="AJ32" s="35"/>
      <c r="AK32" s="36">
        <f t="shared" ref="AK32:AM32" si="29">COUNTIF($E32:$AJ32,AK$4)</f>
        <v>0</v>
      </c>
      <c r="AL32" s="37">
        <f t="shared" si="29"/>
        <v>0</v>
      </c>
      <c r="AM32" s="38">
        <f t="shared" si="29"/>
        <v>2</v>
      </c>
    </row>
    <row r="33" spans="1:39" ht="19.5" customHeight="1">
      <c r="A33" s="24" t="s">
        <v>80</v>
      </c>
      <c r="B33" s="24" t="s">
        <v>81</v>
      </c>
      <c r="C33" s="25">
        <f>(COUNTIF(E33:AI33,"P"))/(C38)*100</f>
        <v>92</v>
      </c>
      <c r="D33" s="26"/>
      <c r="E33" s="28" t="s">
        <v>24</v>
      </c>
      <c r="F33" s="27" t="s">
        <v>23</v>
      </c>
      <c r="G33" s="27" t="s">
        <v>23</v>
      </c>
      <c r="H33" s="27" t="s">
        <v>23</v>
      </c>
      <c r="I33" s="27" t="s">
        <v>23</v>
      </c>
      <c r="J33" s="27" t="s">
        <v>23</v>
      </c>
      <c r="K33" s="27" t="s">
        <v>23</v>
      </c>
      <c r="L33" s="27" t="s">
        <v>23</v>
      </c>
      <c r="M33" s="27" t="s">
        <v>23</v>
      </c>
      <c r="N33" s="27" t="s">
        <v>23</v>
      </c>
      <c r="O33" s="27" t="s">
        <v>23</v>
      </c>
      <c r="P33" s="27" t="s">
        <v>23</v>
      </c>
      <c r="Q33" s="27" t="s">
        <v>23</v>
      </c>
      <c r="R33" s="27" t="s">
        <v>23</v>
      </c>
      <c r="S33" s="27" t="s">
        <v>24</v>
      </c>
      <c r="T33" s="27" t="s">
        <v>23</v>
      </c>
      <c r="U33" s="27" t="s">
        <v>23</v>
      </c>
      <c r="V33" s="27" t="s">
        <v>23</v>
      </c>
      <c r="W33" s="27" t="s">
        <v>23</v>
      </c>
      <c r="X33" s="27" t="s">
        <v>23</v>
      </c>
      <c r="Y33" s="27" t="s">
        <v>23</v>
      </c>
      <c r="Z33" s="27" t="s">
        <v>23</v>
      </c>
      <c r="AA33" s="27" t="s">
        <v>23</v>
      </c>
      <c r="AB33" s="27" t="s">
        <v>23</v>
      </c>
      <c r="AC33" s="27" t="s">
        <v>23</v>
      </c>
      <c r="AD33" s="27"/>
      <c r="AE33" s="27"/>
      <c r="AF33" s="27"/>
      <c r="AG33" s="27"/>
      <c r="AH33" s="27"/>
      <c r="AI33" s="27"/>
      <c r="AJ33" s="29"/>
      <c r="AK33" s="30">
        <f t="shared" ref="AK33:AM33" si="30">COUNTIF($E33:$AJ33,AK$4)</f>
        <v>0</v>
      </c>
      <c r="AL33" s="31">
        <f t="shared" si="30"/>
        <v>0</v>
      </c>
      <c r="AM33" s="32">
        <f t="shared" si="30"/>
        <v>2</v>
      </c>
    </row>
    <row r="34" spans="1:39" ht="19.5" customHeight="1">
      <c r="A34" s="33" t="s">
        <v>82</v>
      </c>
      <c r="B34" s="33" t="s">
        <v>83</v>
      </c>
      <c r="C34" s="25">
        <f>(COUNTIF(E34:AI34,"P"))/(C38)*100</f>
        <v>92</v>
      </c>
      <c r="D34" s="26"/>
      <c r="E34" s="39" t="s">
        <v>24</v>
      </c>
      <c r="F34" s="34" t="s">
        <v>23</v>
      </c>
      <c r="G34" s="34" t="s">
        <v>23</v>
      </c>
      <c r="H34" s="34" t="s">
        <v>23</v>
      </c>
      <c r="I34" s="34" t="s">
        <v>23</v>
      </c>
      <c r="J34" s="34" t="s">
        <v>23</v>
      </c>
      <c r="K34" s="34" t="s">
        <v>23</v>
      </c>
      <c r="L34" s="34" t="s">
        <v>23</v>
      </c>
      <c r="M34" s="34" t="s">
        <v>23</v>
      </c>
      <c r="N34" s="34" t="s">
        <v>23</v>
      </c>
      <c r="O34" s="34" t="s">
        <v>23</v>
      </c>
      <c r="P34" s="34" t="s">
        <v>23</v>
      </c>
      <c r="Q34" s="34" t="s">
        <v>23</v>
      </c>
      <c r="R34" s="34" t="s">
        <v>23</v>
      </c>
      <c r="S34" s="34" t="s">
        <v>24</v>
      </c>
      <c r="T34" s="34" t="s">
        <v>23</v>
      </c>
      <c r="U34" s="34" t="s">
        <v>23</v>
      </c>
      <c r="V34" s="34" t="s">
        <v>23</v>
      </c>
      <c r="W34" s="34" t="s">
        <v>23</v>
      </c>
      <c r="X34" s="34" t="s">
        <v>23</v>
      </c>
      <c r="Y34" s="34" t="s">
        <v>23</v>
      </c>
      <c r="Z34" s="34" t="s">
        <v>23</v>
      </c>
      <c r="AA34" s="34" t="s">
        <v>23</v>
      </c>
      <c r="AB34" s="34" t="s">
        <v>23</v>
      </c>
      <c r="AC34" s="34" t="s">
        <v>23</v>
      </c>
      <c r="AD34" s="34"/>
      <c r="AE34" s="34"/>
      <c r="AF34" s="34"/>
      <c r="AG34" s="34"/>
      <c r="AH34" s="34"/>
      <c r="AI34" s="34"/>
      <c r="AJ34" s="35"/>
      <c r="AK34" s="36">
        <f t="shared" ref="AK34:AM34" si="31">COUNTIF($E34:$AJ34,AK$4)</f>
        <v>0</v>
      </c>
      <c r="AL34" s="37">
        <f t="shared" si="31"/>
        <v>0</v>
      </c>
      <c r="AM34" s="38">
        <f t="shared" si="31"/>
        <v>2</v>
      </c>
    </row>
    <row r="35" spans="1:39" ht="19.5" customHeight="1">
      <c r="A35" s="24" t="s">
        <v>84</v>
      </c>
      <c r="B35" s="24" t="s">
        <v>85</v>
      </c>
      <c r="C35" s="25">
        <f>(COUNTIF(E35:AI35,"P"))/(C38)*100</f>
        <v>64</v>
      </c>
      <c r="D35" s="26"/>
      <c r="E35" s="27" t="s">
        <v>23</v>
      </c>
      <c r="F35" s="27" t="s">
        <v>24</v>
      </c>
      <c r="G35" s="27" t="s">
        <v>24</v>
      </c>
      <c r="H35" s="27" t="s">
        <v>23</v>
      </c>
      <c r="I35" s="27" t="s">
        <v>23</v>
      </c>
      <c r="J35" s="27" t="s">
        <v>23</v>
      </c>
      <c r="K35" s="27" t="s">
        <v>23</v>
      </c>
      <c r="L35" s="27" t="s">
        <v>23</v>
      </c>
      <c r="M35" s="27" t="s">
        <v>24</v>
      </c>
      <c r="N35" s="27" t="s">
        <v>24</v>
      </c>
      <c r="O35" s="27" t="s">
        <v>24</v>
      </c>
      <c r="P35" s="27" t="s">
        <v>23</v>
      </c>
      <c r="Q35" s="27" t="s">
        <v>24</v>
      </c>
      <c r="R35" s="27" t="s">
        <v>24</v>
      </c>
      <c r="S35" s="27" t="s">
        <v>24</v>
      </c>
      <c r="T35" s="27" t="s">
        <v>23</v>
      </c>
      <c r="U35" s="27" t="s">
        <v>23</v>
      </c>
      <c r="V35" s="27" t="s">
        <v>23</v>
      </c>
      <c r="W35" s="27" t="s">
        <v>24</v>
      </c>
      <c r="X35" s="27" t="s">
        <v>23</v>
      </c>
      <c r="Y35" s="27" t="s">
        <v>23</v>
      </c>
      <c r="Z35" s="27" t="s">
        <v>23</v>
      </c>
      <c r="AA35" s="27" t="s">
        <v>23</v>
      </c>
      <c r="AB35" s="27" t="s">
        <v>23</v>
      </c>
      <c r="AC35" s="27" t="s">
        <v>23</v>
      </c>
      <c r="AD35" s="27"/>
      <c r="AE35" s="27"/>
      <c r="AF35" s="27"/>
      <c r="AG35" s="27"/>
      <c r="AH35" s="27"/>
      <c r="AI35" s="27"/>
      <c r="AJ35" s="29"/>
      <c r="AK35" s="30">
        <f t="shared" ref="AK35:AM35" si="32">COUNTIF($E35:$AJ35,AK$4)</f>
        <v>0</v>
      </c>
      <c r="AL35" s="31">
        <f t="shared" si="32"/>
        <v>0</v>
      </c>
      <c r="AM35" s="32">
        <f t="shared" si="32"/>
        <v>9</v>
      </c>
    </row>
    <row r="36" spans="1:39" ht="19.5" customHeight="1">
      <c r="A36" s="40"/>
      <c r="B36" s="33" t="s">
        <v>86</v>
      </c>
      <c r="C36" s="41">
        <f t="shared" ref="C36:C37" si="33">(COUNTIF(E36:AI36,"P"))/2*100</f>
        <v>0</v>
      </c>
      <c r="D36" s="42"/>
      <c r="E36" s="39">
        <f t="shared" ref="E36:AC36" si="34">COUNTIF(E5:E35,"P")</f>
        <v>25</v>
      </c>
      <c r="F36" s="39">
        <f t="shared" si="34"/>
        <v>28</v>
      </c>
      <c r="G36" s="39">
        <f t="shared" si="34"/>
        <v>29</v>
      </c>
      <c r="H36" s="39">
        <f t="shared" si="34"/>
        <v>30</v>
      </c>
      <c r="I36" s="39">
        <f t="shared" si="34"/>
        <v>30</v>
      </c>
      <c r="J36" s="39">
        <f t="shared" si="34"/>
        <v>31</v>
      </c>
      <c r="K36" s="39">
        <f t="shared" si="34"/>
        <v>31</v>
      </c>
      <c r="L36" s="39">
        <f t="shared" si="34"/>
        <v>30</v>
      </c>
      <c r="M36" s="39">
        <f t="shared" si="34"/>
        <v>29</v>
      </c>
      <c r="N36" s="39">
        <f t="shared" si="34"/>
        <v>30</v>
      </c>
      <c r="O36" s="39">
        <f t="shared" si="34"/>
        <v>30</v>
      </c>
      <c r="P36" s="39">
        <f t="shared" si="34"/>
        <v>29</v>
      </c>
      <c r="Q36" s="39">
        <f t="shared" si="34"/>
        <v>28</v>
      </c>
      <c r="R36" s="39">
        <f t="shared" si="34"/>
        <v>25</v>
      </c>
      <c r="S36" s="39">
        <f t="shared" si="34"/>
        <v>22</v>
      </c>
      <c r="T36" s="39">
        <f t="shared" si="34"/>
        <v>29</v>
      </c>
      <c r="U36" s="39">
        <f t="shared" si="34"/>
        <v>23</v>
      </c>
      <c r="V36" s="39">
        <f t="shared" si="34"/>
        <v>23</v>
      </c>
      <c r="W36" s="39">
        <f t="shared" si="34"/>
        <v>28</v>
      </c>
      <c r="X36" s="39">
        <f t="shared" si="34"/>
        <v>31</v>
      </c>
      <c r="Y36" s="39">
        <f t="shared" si="34"/>
        <v>31</v>
      </c>
      <c r="Z36" s="39">
        <f t="shared" si="34"/>
        <v>31</v>
      </c>
      <c r="AA36" s="39">
        <f t="shared" si="34"/>
        <v>29</v>
      </c>
      <c r="AB36" s="39">
        <f t="shared" si="34"/>
        <v>27</v>
      </c>
      <c r="AC36" s="39">
        <f t="shared" si="34"/>
        <v>28</v>
      </c>
      <c r="AD36" s="34"/>
      <c r="AE36" s="34"/>
      <c r="AF36" s="34"/>
      <c r="AG36" s="34"/>
      <c r="AH36" s="34"/>
      <c r="AI36" s="34"/>
      <c r="AJ36" s="35"/>
      <c r="AK36" s="36">
        <f t="shared" ref="AK36:AM36" si="35">COUNTIF($E36:$AJ36,AK$4)</f>
        <v>0</v>
      </c>
      <c r="AL36" s="37">
        <f t="shared" si="35"/>
        <v>0</v>
      </c>
      <c r="AM36" s="38">
        <f t="shared" si="35"/>
        <v>0</v>
      </c>
    </row>
    <row r="37" spans="1:39" ht="19.5" customHeight="1">
      <c r="A37" s="43"/>
      <c r="B37" s="24" t="s">
        <v>87</v>
      </c>
      <c r="C37" s="44">
        <f t="shared" si="33"/>
        <v>0</v>
      </c>
      <c r="D37" s="45"/>
      <c r="E37" s="28">
        <f t="shared" ref="E37:G37" si="36">COUNTIF(E5:E35,"U")</f>
        <v>6</v>
      </c>
      <c r="F37" s="28">
        <f t="shared" si="36"/>
        <v>3</v>
      </c>
      <c r="G37" s="28">
        <f t="shared" si="36"/>
        <v>2</v>
      </c>
      <c r="H37" s="28">
        <v>1</v>
      </c>
      <c r="I37" s="28">
        <v>1</v>
      </c>
      <c r="J37" s="27">
        <v>0</v>
      </c>
      <c r="K37" s="27">
        <v>0</v>
      </c>
      <c r="L37" s="27">
        <v>1</v>
      </c>
      <c r="M37" s="27">
        <v>2</v>
      </c>
      <c r="N37" s="27">
        <v>1</v>
      </c>
      <c r="O37" s="27">
        <v>1</v>
      </c>
      <c r="P37" s="27">
        <v>2</v>
      </c>
      <c r="Q37" s="27">
        <v>3</v>
      </c>
      <c r="R37" s="27">
        <v>6</v>
      </c>
      <c r="S37" s="27">
        <v>9</v>
      </c>
      <c r="T37" s="27">
        <v>2</v>
      </c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9"/>
      <c r="AK37" s="30">
        <f t="shared" ref="AK37:AM37" si="37">COUNTIF($E37:$AJ37,AK$4)</f>
        <v>0</v>
      </c>
      <c r="AL37" s="31">
        <f t="shared" si="37"/>
        <v>0</v>
      </c>
      <c r="AM37" s="32">
        <f t="shared" si="37"/>
        <v>0</v>
      </c>
    </row>
    <row r="38" spans="1:39" ht="19.5" customHeight="1">
      <c r="A38" s="100" t="s">
        <v>88</v>
      </c>
      <c r="B38" s="92"/>
      <c r="C38" s="46">
        <v>25</v>
      </c>
      <c r="D38" s="47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6">
        <f t="shared" ref="AK38:AM38" si="38">COUNTIF($E38:$AJ38,AK$4)</f>
        <v>0</v>
      </c>
      <c r="AL38" s="37">
        <f t="shared" si="38"/>
        <v>0</v>
      </c>
      <c r="AM38" s="38">
        <f t="shared" si="38"/>
        <v>0</v>
      </c>
    </row>
    <row r="39" spans="1:39" ht="19.5" customHeight="1">
      <c r="A39" s="89" t="s">
        <v>90</v>
      </c>
      <c r="B39" s="90"/>
      <c r="C39" s="44">
        <v>25</v>
      </c>
      <c r="D39" s="4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30">
        <f t="shared" ref="AK39:AM39" si="39">COUNTIF($E39:$AJ39,AK$4)</f>
        <v>0</v>
      </c>
      <c r="AL39" s="31">
        <f t="shared" si="39"/>
        <v>0</v>
      </c>
      <c r="AM39" s="32">
        <f t="shared" si="39"/>
        <v>0</v>
      </c>
    </row>
    <row r="40" spans="1:39" ht="19.5" hidden="1" customHeight="1">
      <c r="A40" s="50"/>
      <c r="B40" s="51"/>
      <c r="C40" s="52"/>
      <c r="D40" s="50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4">
        <f t="shared" ref="AK40:AM40" si="40">COUNTIF($E40:$AJ40,AK$4)</f>
        <v>0</v>
      </c>
      <c r="AL40" s="55">
        <f t="shared" si="40"/>
        <v>0</v>
      </c>
      <c r="AM40" s="56">
        <f t="shared" si="40"/>
        <v>0</v>
      </c>
    </row>
  </sheetData>
  <mergeCells count="6">
    <mergeCell ref="A39:B39"/>
    <mergeCell ref="E1:Q1"/>
    <mergeCell ref="C2:D2"/>
    <mergeCell ref="C3:C4"/>
    <mergeCell ref="D3:D4"/>
    <mergeCell ref="A38:B3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xr:uid="{00000000-0002-0000-0100-000000000000}">
          <x14:formula1>
            <xm:f>'Attendance key'!$B$7:$B$15</xm:f>
          </x14:formula1>
          <xm:sqref>E5:AJ40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W4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.75" customHeight="1"/>
  <cols>
    <col min="1" max="1" width="14.5546875" customWidth="1"/>
    <col min="2" max="2" width="32.44140625" customWidth="1"/>
    <col min="3" max="3" width="12.109375" customWidth="1"/>
    <col min="4" max="11" width="7" customWidth="1"/>
    <col min="12" max="12" width="12.109375" customWidth="1"/>
    <col min="13" max="20" width="7" customWidth="1"/>
    <col min="21" max="21" width="12.109375" customWidth="1"/>
    <col min="22" max="22" width="11.6640625" customWidth="1"/>
    <col min="23" max="71" width="7" customWidth="1"/>
    <col min="72" max="72" width="7" hidden="1" customWidth="1"/>
    <col min="73" max="75" width="10.6640625" customWidth="1"/>
  </cols>
  <sheetData>
    <row r="1" spans="1:75" ht="3" customHeight="1">
      <c r="A1" s="1"/>
      <c r="B1" s="1"/>
      <c r="C1" s="1"/>
      <c r="D1" s="93" t="s">
        <v>112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</row>
    <row r="2" spans="1:75" ht="26.25" customHeight="1">
      <c r="A2" s="4"/>
      <c r="B2" s="5"/>
      <c r="C2" s="101" t="s">
        <v>91</v>
      </c>
      <c r="D2" s="6">
        <v>44410</v>
      </c>
      <c r="E2" s="6">
        <v>44412</v>
      </c>
      <c r="F2" s="6">
        <v>44413</v>
      </c>
      <c r="G2" s="6">
        <v>44417</v>
      </c>
      <c r="H2" s="6">
        <v>44419</v>
      </c>
      <c r="I2" s="6">
        <v>44420</v>
      </c>
      <c r="J2" s="6">
        <v>44424</v>
      </c>
      <c r="K2" s="6">
        <v>44426</v>
      </c>
      <c r="L2" s="6">
        <v>44427</v>
      </c>
      <c r="M2" s="6">
        <v>44431</v>
      </c>
      <c r="N2" s="6">
        <v>44431</v>
      </c>
      <c r="O2" s="6">
        <v>44433</v>
      </c>
      <c r="P2" s="6">
        <v>44434</v>
      </c>
      <c r="Q2" s="6">
        <v>44436</v>
      </c>
      <c r="R2" s="6">
        <v>44436</v>
      </c>
      <c r="S2" s="6">
        <v>44440</v>
      </c>
      <c r="T2" s="6">
        <v>44441</v>
      </c>
      <c r="U2" s="6">
        <v>44445</v>
      </c>
      <c r="V2" s="6">
        <v>44447</v>
      </c>
      <c r="W2" s="6">
        <v>44448</v>
      </c>
      <c r="X2" s="6">
        <v>44452</v>
      </c>
      <c r="Y2" s="6">
        <v>44454</v>
      </c>
      <c r="Z2" s="6">
        <v>44455</v>
      </c>
      <c r="AA2" s="6">
        <v>44459</v>
      </c>
      <c r="AB2" s="6">
        <v>44461</v>
      </c>
      <c r="AC2" s="6">
        <v>44462</v>
      </c>
      <c r="AD2" s="6">
        <v>44466</v>
      </c>
      <c r="AE2" s="6">
        <v>44468</v>
      </c>
      <c r="AF2" s="6">
        <v>44469</v>
      </c>
      <c r="AG2" s="6">
        <v>44473</v>
      </c>
      <c r="AH2" s="6">
        <v>44475</v>
      </c>
      <c r="AI2" s="6">
        <v>44476</v>
      </c>
      <c r="AJ2" s="6">
        <v>44480</v>
      </c>
      <c r="AK2" s="6">
        <v>44482</v>
      </c>
      <c r="AL2" s="6">
        <v>44484</v>
      </c>
      <c r="AM2" s="6">
        <v>44487</v>
      </c>
      <c r="AN2" s="6">
        <v>44489</v>
      </c>
      <c r="AO2" s="6">
        <v>44491</v>
      </c>
      <c r="AP2" s="6">
        <v>44494</v>
      </c>
      <c r="AQ2" s="6">
        <v>44496</v>
      </c>
      <c r="AR2" s="6">
        <v>44497</v>
      </c>
      <c r="AS2" s="6">
        <v>44501</v>
      </c>
      <c r="AT2" s="6">
        <v>44503</v>
      </c>
      <c r="AU2" s="6">
        <v>44504</v>
      </c>
      <c r="AV2" s="6">
        <v>44508</v>
      </c>
      <c r="AW2" s="6">
        <v>44510</v>
      </c>
      <c r="AX2" s="6">
        <v>44511</v>
      </c>
      <c r="AY2" s="6">
        <v>44513</v>
      </c>
      <c r="AZ2" s="6">
        <v>44513</v>
      </c>
      <c r="BA2" s="6">
        <v>44514</v>
      </c>
      <c r="BB2" s="6">
        <v>44515</v>
      </c>
      <c r="BC2" s="6">
        <v>44517</v>
      </c>
      <c r="BD2" s="6">
        <v>44517</v>
      </c>
      <c r="BE2" s="6">
        <v>44517</v>
      </c>
      <c r="BF2" s="6">
        <v>44518</v>
      </c>
      <c r="BG2" s="6">
        <v>44522</v>
      </c>
      <c r="BH2" s="6">
        <v>44522</v>
      </c>
      <c r="BI2" s="6">
        <v>44524</v>
      </c>
      <c r="BJ2" s="6">
        <v>44525</v>
      </c>
      <c r="BK2" s="6"/>
      <c r="BL2" s="57" t="s">
        <v>92</v>
      </c>
      <c r="BM2" s="57" t="s">
        <v>93</v>
      </c>
      <c r="BN2" s="57" t="s">
        <v>94</v>
      </c>
      <c r="BO2" s="57" t="s">
        <v>93</v>
      </c>
      <c r="BP2" s="57" t="s">
        <v>95</v>
      </c>
      <c r="BQ2" s="57" t="s">
        <v>96</v>
      </c>
      <c r="BR2" s="58"/>
      <c r="BS2" s="58"/>
      <c r="BT2" s="14"/>
      <c r="BU2" s="15" t="str">
        <f>'Attendance key'!$C8</f>
        <v>Late</v>
      </c>
      <c r="BV2" s="15" t="str">
        <f>'Attendance key'!$C9</f>
        <v>Excused absence</v>
      </c>
      <c r="BW2" s="16" t="str">
        <f>'Attendance key'!$C10</f>
        <v>Unexcused absence</v>
      </c>
    </row>
    <row r="3" spans="1:75" ht="18" customHeight="1">
      <c r="A3" s="17" t="s">
        <v>19</v>
      </c>
      <c r="B3" s="18"/>
      <c r="C3" s="98"/>
      <c r="D3" s="19">
        <f t="shared" ref="D3:BJ3" si="0">D2</f>
        <v>44410</v>
      </c>
      <c r="E3" s="19">
        <f t="shared" si="0"/>
        <v>44412</v>
      </c>
      <c r="F3" s="19">
        <f t="shared" si="0"/>
        <v>44413</v>
      </c>
      <c r="G3" s="19">
        <f t="shared" si="0"/>
        <v>44417</v>
      </c>
      <c r="H3" s="19">
        <f t="shared" si="0"/>
        <v>44419</v>
      </c>
      <c r="I3" s="19">
        <f t="shared" si="0"/>
        <v>44420</v>
      </c>
      <c r="J3" s="19">
        <f t="shared" si="0"/>
        <v>44424</v>
      </c>
      <c r="K3" s="19">
        <f t="shared" si="0"/>
        <v>44426</v>
      </c>
      <c r="L3" s="19">
        <f t="shared" si="0"/>
        <v>44427</v>
      </c>
      <c r="M3" s="19">
        <f t="shared" si="0"/>
        <v>44431</v>
      </c>
      <c r="N3" s="19">
        <f t="shared" si="0"/>
        <v>44431</v>
      </c>
      <c r="O3" s="19">
        <f t="shared" si="0"/>
        <v>44433</v>
      </c>
      <c r="P3" s="19">
        <f t="shared" si="0"/>
        <v>44434</v>
      </c>
      <c r="Q3" s="19">
        <f t="shared" si="0"/>
        <v>44436</v>
      </c>
      <c r="R3" s="19">
        <f t="shared" si="0"/>
        <v>44436</v>
      </c>
      <c r="S3" s="19">
        <f t="shared" si="0"/>
        <v>44440</v>
      </c>
      <c r="T3" s="19">
        <f t="shared" si="0"/>
        <v>44441</v>
      </c>
      <c r="U3" s="19">
        <f t="shared" si="0"/>
        <v>44445</v>
      </c>
      <c r="V3" s="19">
        <f t="shared" si="0"/>
        <v>44447</v>
      </c>
      <c r="W3" s="19">
        <f t="shared" si="0"/>
        <v>44448</v>
      </c>
      <c r="X3" s="19">
        <f t="shared" si="0"/>
        <v>44452</v>
      </c>
      <c r="Y3" s="19">
        <f t="shared" si="0"/>
        <v>44454</v>
      </c>
      <c r="Z3" s="19">
        <f t="shared" si="0"/>
        <v>44455</v>
      </c>
      <c r="AA3" s="19">
        <f t="shared" si="0"/>
        <v>44459</v>
      </c>
      <c r="AB3" s="19">
        <f t="shared" si="0"/>
        <v>44461</v>
      </c>
      <c r="AC3" s="19">
        <f t="shared" si="0"/>
        <v>44462</v>
      </c>
      <c r="AD3" s="19">
        <f t="shared" si="0"/>
        <v>44466</v>
      </c>
      <c r="AE3" s="19">
        <f t="shared" si="0"/>
        <v>44468</v>
      </c>
      <c r="AF3" s="19">
        <f t="shared" si="0"/>
        <v>44469</v>
      </c>
      <c r="AG3" s="19">
        <f t="shared" si="0"/>
        <v>44473</v>
      </c>
      <c r="AH3" s="19">
        <f t="shared" si="0"/>
        <v>44475</v>
      </c>
      <c r="AI3" s="19">
        <f t="shared" si="0"/>
        <v>44476</v>
      </c>
      <c r="AJ3" s="19">
        <f t="shared" si="0"/>
        <v>44480</v>
      </c>
      <c r="AK3" s="19">
        <f t="shared" si="0"/>
        <v>44482</v>
      </c>
      <c r="AL3" s="19">
        <f t="shared" si="0"/>
        <v>44484</v>
      </c>
      <c r="AM3" s="19">
        <f t="shared" si="0"/>
        <v>44487</v>
      </c>
      <c r="AN3" s="19">
        <f t="shared" si="0"/>
        <v>44489</v>
      </c>
      <c r="AO3" s="19">
        <f t="shared" si="0"/>
        <v>44491</v>
      </c>
      <c r="AP3" s="19">
        <f t="shared" si="0"/>
        <v>44494</v>
      </c>
      <c r="AQ3" s="19">
        <f t="shared" si="0"/>
        <v>44496</v>
      </c>
      <c r="AR3" s="19">
        <f t="shared" si="0"/>
        <v>44497</v>
      </c>
      <c r="AS3" s="19">
        <f t="shared" si="0"/>
        <v>44501</v>
      </c>
      <c r="AT3" s="19">
        <f t="shared" si="0"/>
        <v>44503</v>
      </c>
      <c r="AU3" s="19">
        <f t="shared" si="0"/>
        <v>44504</v>
      </c>
      <c r="AV3" s="19">
        <f t="shared" si="0"/>
        <v>44508</v>
      </c>
      <c r="AW3" s="19">
        <f t="shared" si="0"/>
        <v>44510</v>
      </c>
      <c r="AX3" s="19">
        <f t="shared" si="0"/>
        <v>44511</v>
      </c>
      <c r="AY3" s="19">
        <f t="shared" si="0"/>
        <v>44513</v>
      </c>
      <c r="AZ3" s="19">
        <f t="shared" si="0"/>
        <v>44513</v>
      </c>
      <c r="BA3" s="19">
        <f t="shared" si="0"/>
        <v>44514</v>
      </c>
      <c r="BB3" s="19">
        <f t="shared" si="0"/>
        <v>44515</v>
      </c>
      <c r="BC3" s="19">
        <f t="shared" si="0"/>
        <v>44517</v>
      </c>
      <c r="BD3" s="19">
        <f t="shared" si="0"/>
        <v>44517</v>
      </c>
      <c r="BE3" s="19">
        <f t="shared" si="0"/>
        <v>44517</v>
      </c>
      <c r="BF3" s="19">
        <f t="shared" si="0"/>
        <v>44518</v>
      </c>
      <c r="BG3" s="19">
        <f t="shared" si="0"/>
        <v>44522</v>
      </c>
      <c r="BH3" s="19">
        <f t="shared" si="0"/>
        <v>44522</v>
      </c>
      <c r="BI3" s="19">
        <f t="shared" si="0"/>
        <v>44524</v>
      </c>
      <c r="BJ3" s="19">
        <f t="shared" si="0"/>
        <v>44525</v>
      </c>
      <c r="BK3" s="19"/>
      <c r="BL3" s="19"/>
      <c r="BM3" s="19"/>
      <c r="BN3" s="19"/>
      <c r="BO3" s="19"/>
      <c r="BP3" s="19"/>
      <c r="BQ3" s="19"/>
      <c r="BR3" s="20"/>
      <c r="BS3" s="20"/>
      <c r="BT3" s="21">
        <f>BT2</f>
        <v>0</v>
      </c>
      <c r="BU3" s="22" t="str">
        <f>'Attendance key'!$B8</f>
        <v>L</v>
      </c>
      <c r="BV3" s="22" t="str">
        <f>'Attendance key'!$B9</f>
        <v>E</v>
      </c>
      <c r="BW3" s="23" t="str">
        <f>'Attendance key'!$B10</f>
        <v>U</v>
      </c>
    </row>
    <row r="4" spans="1:75" ht="19.5" customHeight="1">
      <c r="A4" s="24" t="s">
        <v>21</v>
      </c>
      <c r="B4" s="24" t="s">
        <v>22</v>
      </c>
      <c r="C4" s="59">
        <f>(COUNTIF(D4:BO4,"P"))/C37*100</f>
        <v>84.090909090909093</v>
      </c>
      <c r="D4" s="27" t="s">
        <v>23</v>
      </c>
      <c r="E4" s="28" t="s">
        <v>24</v>
      </c>
      <c r="F4" s="27" t="s">
        <v>23</v>
      </c>
      <c r="G4" s="27" t="s">
        <v>23</v>
      </c>
      <c r="H4" s="27" t="s">
        <v>23</v>
      </c>
      <c r="I4" s="27" t="s">
        <v>23</v>
      </c>
      <c r="J4" s="27" t="s">
        <v>23</v>
      </c>
      <c r="K4" s="27" t="s">
        <v>23</v>
      </c>
      <c r="L4" s="102" t="s">
        <v>97</v>
      </c>
      <c r="M4" s="27" t="s">
        <v>23</v>
      </c>
      <c r="N4" s="27" t="s">
        <v>23</v>
      </c>
      <c r="O4" s="27" t="s">
        <v>23</v>
      </c>
      <c r="P4" s="27" t="s">
        <v>23</v>
      </c>
      <c r="Q4" s="60" t="s">
        <v>23</v>
      </c>
      <c r="R4" s="60" t="s">
        <v>23</v>
      </c>
      <c r="S4" s="27" t="s">
        <v>23</v>
      </c>
      <c r="T4" s="27" t="s">
        <v>23</v>
      </c>
      <c r="U4" s="102" t="s">
        <v>98</v>
      </c>
      <c r="V4" s="102" t="s">
        <v>98</v>
      </c>
      <c r="W4" s="27" t="s">
        <v>23</v>
      </c>
      <c r="X4" s="27" t="s">
        <v>23</v>
      </c>
      <c r="Y4" s="27" t="s">
        <v>24</v>
      </c>
      <c r="Z4" s="27" t="s">
        <v>23</v>
      </c>
      <c r="AA4" s="27" t="s">
        <v>23</v>
      </c>
      <c r="AB4" s="27" t="s">
        <v>23</v>
      </c>
      <c r="AC4" s="27" t="s">
        <v>23</v>
      </c>
      <c r="AD4" s="27"/>
      <c r="AE4" s="27" t="s">
        <v>24</v>
      </c>
      <c r="AF4" s="27" t="s">
        <v>23</v>
      </c>
      <c r="AG4" s="27" t="s">
        <v>23</v>
      </c>
      <c r="AH4" s="27" t="s">
        <v>23</v>
      </c>
      <c r="AI4" s="27" t="s">
        <v>23</v>
      </c>
      <c r="AJ4" s="27" t="s">
        <v>24</v>
      </c>
      <c r="AK4" s="27"/>
      <c r="AL4" s="27"/>
      <c r="AM4" s="27"/>
      <c r="AN4" s="27"/>
      <c r="AO4" s="27"/>
      <c r="AP4" s="27" t="s">
        <v>24</v>
      </c>
      <c r="AQ4" s="27" t="s">
        <v>23</v>
      </c>
      <c r="AR4" s="27" t="s">
        <v>23</v>
      </c>
      <c r="AS4" s="27" t="s">
        <v>23</v>
      </c>
      <c r="AT4" s="27"/>
      <c r="AU4" s="27"/>
      <c r="AV4" s="27"/>
      <c r="AW4" s="27"/>
      <c r="AX4" s="27"/>
      <c r="AY4" s="27" t="s">
        <v>23</v>
      </c>
      <c r="AZ4" s="27" t="s">
        <v>23</v>
      </c>
      <c r="BA4" s="27" t="s">
        <v>24</v>
      </c>
      <c r="BB4" s="27" t="s">
        <v>24</v>
      </c>
      <c r="BC4" s="27" t="s">
        <v>23</v>
      </c>
      <c r="BD4" s="27" t="s">
        <v>23</v>
      </c>
      <c r="BE4" s="27"/>
      <c r="BF4" s="27" t="s">
        <v>23</v>
      </c>
      <c r="BG4" s="27" t="s">
        <v>23</v>
      </c>
      <c r="BH4" s="27" t="s">
        <v>23</v>
      </c>
      <c r="BI4" s="27" t="s">
        <v>23</v>
      </c>
      <c r="BJ4" s="27" t="s">
        <v>23</v>
      </c>
      <c r="BK4" s="27"/>
      <c r="BL4" s="27" t="s">
        <v>99</v>
      </c>
      <c r="BM4" s="27" t="s">
        <v>99</v>
      </c>
      <c r="BN4" s="27" t="s">
        <v>99</v>
      </c>
      <c r="BO4" s="27" t="s">
        <v>99</v>
      </c>
      <c r="BP4" s="27"/>
      <c r="BQ4" s="27"/>
      <c r="BR4" s="29"/>
      <c r="BS4" s="29"/>
      <c r="BT4" s="29"/>
      <c r="BU4" s="30">
        <f t="shared" ref="BU4:BW4" si="1">COUNTIF($D4:$BT4,BU$3)</f>
        <v>0</v>
      </c>
      <c r="BV4" s="31">
        <f t="shared" si="1"/>
        <v>0</v>
      </c>
      <c r="BW4" s="32">
        <f t="shared" si="1"/>
        <v>7</v>
      </c>
    </row>
    <row r="5" spans="1:75" ht="19.5" customHeight="1">
      <c r="A5" s="33" t="s">
        <v>25</v>
      </c>
      <c r="B5" s="33" t="s">
        <v>26</v>
      </c>
      <c r="C5" s="59">
        <f>(COUNTIF(D5:BO5,"P"))/C37*100</f>
        <v>95.454545454545453</v>
      </c>
      <c r="D5" s="34" t="s">
        <v>23</v>
      </c>
      <c r="E5" s="34" t="s">
        <v>23</v>
      </c>
      <c r="F5" s="34" t="s">
        <v>23</v>
      </c>
      <c r="G5" s="34" t="s">
        <v>23</v>
      </c>
      <c r="H5" s="34" t="s">
        <v>23</v>
      </c>
      <c r="I5" s="34" t="s">
        <v>23</v>
      </c>
      <c r="J5" s="34" t="s">
        <v>23</v>
      </c>
      <c r="K5" s="34" t="s">
        <v>23</v>
      </c>
      <c r="L5" s="103"/>
      <c r="M5" s="34" t="s">
        <v>23</v>
      </c>
      <c r="N5" s="34" t="s">
        <v>23</v>
      </c>
      <c r="O5" s="34" t="s">
        <v>23</v>
      </c>
      <c r="P5" s="34" t="s">
        <v>23</v>
      </c>
      <c r="Q5" s="60" t="s">
        <v>23</v>
      </c>
      <c r="R5" s="60" t="s">
        <v>23</v>
      </c>
      <c r="S5" s="34" t="s">
        <v>23</v>
      </c>
      <c r="T5" s="34" t="s">
        <v>23</v>
      </c>
      <c r="U5" s="103"/>
      <c r="V5" s="103"/>
      <c r="W5" s="34" t="s">
        <v>23</v>
      </c>
      <c r="X5" s="34" t="s">
        <v>23</v>
      </c>
      <c r="Y5" s="34" t="s">
        <v>23</v>
      </c>
      <c r="Z5" s="34" t="s">
        <v>23</v>
      </c>
      <c r="AA5" s="34" t="s">
        <v>23</v>
      </c>
      <c r="AB5" s="34" t="s">
        <v>23</v>
      </c>
      <c r="AC5" s="34" t="s">
        <v>24</v>
      </c>
      <c r="AD5" s="34"/>
      <c r="AE5" s="34" t="s">
        <v>23</v>
      </c>
      <c r="AF5" s="34" t="s">
        <v>23</v>
      </c>
      <c r="AG5" s="34" t="s">
        <v>23</v>
      </c>
      <c r="AH5" s="34" t="s">
        <v>23</v>
      </c>
      <c r="AI5" s="34" t="s">
        <v>23</v>
      </c>
      <c r="AJ5" s="34" t="s">
        <v>23</v>
      </c>
      <c r="AK5" s="34"/>
      <c r="AL5" s="34"/>
      <c r="AM5" s="34"/>
      <c r="AN5" s="34"/>
      <c r="AO5" s="34"/>
      <c r="AP5" s="34" t="s">
        <v>23</v>
      </c>
      <c r="AQ5" s="34" t="s">
        <v>23</v>
      </c>
      <c r="AR5" s="34" t="s">
        <v>23</v>
      </c>
      <c r="AS5" s="34" t="s">
        <v>23</v>
      </c>
      <c r="AT5" s="34"/>
      <c r="AU5" s="34"/>
      <c r="AV5" s="34"/>
      <c r="AW5" s="34"/>
      <c r="AX5" s="34"/>
      <c r="AY5" s="34" t="s">
        <v>23</v>
      </c>
      <c r="AZ5" s="34" t="s">
        <v>23</v>
      </c>
      <c r="BA5" s="34" t="s">
        <v>23</v>
      </c>
      <c r="BB5" s="34" t="s">
        <v>23</v>
      </c>
      <c r="BC5" s="34" t="s">
        <v>23</v>
      </c>
      <c r="BD5" s="34" t="s">
        <v>23</v>
      </c>
      <c r="BE5" s="34"/>
      <c r="BF5" s="34" t="s">
        <v>24</v>
      </c>
      <c r="BG5" s="34" t="s">
        <v>23</v>
      </c>
      <c r="BH5" s="34" t="s">
        <v>23</v>
      </c>
      <c r="BI5" s="34" t="s">
        <v>23</v>
      </c>
      <c r="BJ5" s="34" t="s">
        <v>23</v>
      </c>
      <c r="BK5" s="34"/>
      <c r="BL5" s="34" t="s">
        <v>99</v>
      </c>
      <c r="BM5" s="34" t="s">
        <v>99</v>
      </c>
      <c r="BN5" s="34" t="s">
        <v>99</v>
      </c>
      <c r="BO5" s="34" t="s">
        <v>99</v>
      </c>
      <c r="BP5" s="34"/>
      <c r="BQ5" s="34"/>
      <c r="BR5" s="35"/>
      <c r="BS5" s="35"/>
      <c r="BT5" s="35"/>
      <c r="BU5" s="36">
        <f t="shared" ref="BU5:BW5" si="2">COUNTIF($D5:$BT5,BU$3)</f>
        <v>0</v>
      </c>
      <c r="BV5" s="37">
        <f t="shared" si="2"/>
        <v>0</v>
      </c>
      <c r="BW5" s="38">
        <f t="shared" si="2"/>
        <v>2</v>
      </c>
    </row>
    <row r="6" spans="1:75" ht="19.5" customHeight="1">
      <c r="A6" s="24" t="s">
        <v>27</v>
      </c>
      <c r="B6" s="24" t="s">
        <v>28</v>
      </c>
      <c r="C6" s="59">
        <f>(COUNTIF(D6:BO6,"P"))/C37*100</f>
        <v>84.090909090909093</v>
      </c>
      <c r="D6" s="27" t="s">
        <v>23</v>
      </c>
      <c r="E6" s="27" t="s">
        <v>24</v>
      </c>
      <c r="F6" s="27" t="s">
        <v>23</v>
      </c>
      <c r="G6" s="27" t="s">
        <v>23</v>
      </c>
      <c r="H6" s="27" t="s">
        <v>23</v>
      </c>
      <c r="I6" s="27" t="s">
        <v>24</v>
      </c>
      <c r="J6" s="27" t="s">
        <v>23</v>
      </c>
      <c r="K6" s="27" t="s">
        <v>23</v>
      </c>
      <c r="L6" s="104"/>
      <c r="M6" s="27" t="s">
        <v>23</v>
      </c>
      <c r="N6" s="27" t="s">
        <v>23</v>
      </c>
      <c r="O6" s="27" t="s">
        <v>23</v>
      </c>
      <c r="P6" s="27" t="s">
        <v>23</v>
      </c>
      <c r="Q6" s="60" t="s">
        <v>23</v>
      </c>
      <c r="R6" s="60" t="s">
        <v>23</v>
      </c>
      <c r="S6" s="27" t="s">
        <v>23</v>
      </c>
      <c r="T6" s="27" t="s">
        <v>24</v>
      </c>
      <c r="U6" s="104"/>
      <c r="V6" s="104"/>
      <c r="W6" s="27" t="s">
        <v>23</v>
      </c>
      <c r="X6" s="27" t="s">
        <v>23</v>
      </c>
      <c r="Y6" s="27" t="s">
        <v>23</v>
      </c>
      <c r="Z6" s="27" t="s">
        <v>23</v>
      </c>
      <c r="AA6" s="27" t="s">
        <v>23</v>
      </c>
      <c r="AB6" s="27" t="s">
        <v>23</v>
      </c>
      <c r="AC6" s="27" t="s">
        <v>23</v>
      </c>
      <c r="AD6" s="27"/>
      <c r="AE6" s="27" t="s">
        <v>23</v>
      </c>
      <c r="AF6" s="27" t="s">
        <v>24</v>
      </c>
      <c r="AG6" s="27" t="s">
        <v>23</v>
      </c>
      <c r="AH6" s="27" t="s">
        <v>23</v>
      </c>
      <c r="AI6" s="27" t="s">
        <v>24</v>
      </c>
      <c r="AJ6" s="27" t="s">
        <v>23</v>
      </c>
      <c r="AK6" s="27"/>
      <c r="AL6" s="27"/>
      <c r="AM6" s="27"/>
      <c r="AN6" s="27"/>
      <c r="AO6" s="27"/>
      <c r="AP6" s="27" t="s">
        <v>23</v>
      </c>
      <c r="AQ6" s="27" t="s">
        <v>23</v>
      </c>
      <c r="AR6" s="27" t="s">
        <v>23</v>
      </c>
      <c r="AS6" s="27" t="s">
        <v>23</v>
      </c>
      <c r="AT6" s="27"/>
      <c r="AU6" s="27"/>
      <c r="AV6" s="27"/>
      <c r="AW6" s="27"/>
      <c r="AX6" s="27"/>
      <c r="AY6" s="27" t="s">
        <v>23</v>
      </c>
      <c r="AZ6" s="27" t="s">
        <v>23</v>
      </c>
      <c r="BA6" s="27" t="s">
        <v>23</v>
      </c>
      <c r="BB6" s="27" t="s">
        <v>23</v>
      </c>
      <c r="BC6" s="27" t="s">
        <v>24</v>
      </c>
      <c r="BD6" s="27" t="s">
        <v>23</v>
      </c>
      <c r="BE6" s="27"/>
      <c r="BF6" s="27" t="s">
        <v>23</v>
      </c>
      <c r="BG6" s="27" t="s">
        <v>23</v>
      </c>
      <c r="BH6" s="27" t="s">
        <v>23</v>
      </c>
      <c r="BI6" s="27" t="s">
        <v>24</v>
      </c>
      <c r="BJ6" s="27" t="s">
        <v>23</v>
      </c>
      <c r="BK6" s="27"/>
      <c r="BL6" s="27" t="s">
        <v>99</v>
      </c>
      <c r="BM6" s="27" t="s">
        <v>99</v>
      </c>
      <c r="BN6" s="27" t="s">
        <v>99</v>
      </c>
      <c r="BO6" s="27" t="s">
        <v>99</v>
      </c>
      <c r="BP6" s="27"/>
      <c r="BQ6" s="27"/>
      <c r="BR6" s="29"/>
      <c r="BS6" s="29"/>
      <c r="BT6" s="29"/>
      <c r="BU6" s="30">
        <f t="shared" ref="BU6:BW6" si="3">COUNTIF($D6:$BT6,BU$3)</f>
        <v>0</v>
      </c>
      <c r="BV6" s="31">
        <f t="shared" si="3"/>
        <v>0</v>
      </c>
      <c r="BW6" s="32">
        <f t="shared" si="3"/>
        <v>7</v>
      </c>
    </row>
    <row r="7" spans="1:75" ht="19.5" customHeight="1">
      <c r="A7" s="33" t="s">
        <v>29</v>
      </c>
      <c r="B7" s="33" t="s">
        <v>30</v>
      </c>
      <c r="C7" s="59">
        <f>(COUNTIF(D7:BO7,"P"))/C37*100</f>
        <v>81.818181818181827</v>
      </c>
      <c r="D7" s="34" t="s">
        <v>24</v>
      </c>
      <c r="E7" s="34" t="s">
        <v>24</v>
      </c>
      <c r="F7" s="34" t="s">
        <v>23</v>
      </c>
      <c r="G7" s="34" t="s">
        <v>23</v>
      </c>
      <c r="H7" s="34" t="s">
        <v>23</v>
      </c>
      <c r="I7" s="34" t="s">
        <v>23</v>
      </c>
      <c r="J7" s="34" t="s">
        <v>23</v>
      </c>
      <c r="K7" s="34" t="s">
        <v>23</v>
      </c>
      <c r="L7" s="103"/>
      <c r="M7" s="34" t="s">
        <v>23</v>
      </c>
      <c r="N7" s="34" t="s">
        <v>23</v>
      </c>
      <c r="O7" s="34" t="s">
        <v>23</v>
      </c>
      <c r="P7" s="34" t="s">
        <v>23</v>
      </c>
      <c r="Q7" s="60" t="s">
        <v>23</v>
      </c>
      <c r="R7" s="60" t="s">
        <v>23</v>
      </c>
      <c r="S7" s="34" t="s">
        <v>23</v>
      </c>
      <c r="T7" s="34" t="s">
        <v>23</v>
      </c>
      <c r="U7" s="103"/>
      <c r="V7" s="103"/>
      <c r="W7" s="34" t="s">
        <v>23</v>
      </c>
      <c r="X7" s="34" t="s">
        <v>23</v>
      </c>
      <c r="Y7" s="34" t="s">
        <v>23</v>
      </c>
      <c r="Z7" s="34" t="s">
        <v>24</v>
      </c>
      <c r="AA7" s="34" t="s">
        <v>24</v>
      </c>
      <c r="AB7" s="34" t="s">
        <v>24</v>
      </c>
      <c r="AC7" s="34" t="s">
        <v>24</v>
      </c>
      <c r="AD7" s="34"/>
      <c r="AE7" s="34" t="s">
        <v>23</v>
      </c>
      <c r="AF7" s="34" t="s">
        <v>23</v>
      </c>
      <c r="AG7" s="34" t="s">
        <v>23</v>
      </c>
      <c r="AH7" s="34" t="s">
        <v>23</v>
      </c>
      <c r="AI7" s="34" t="s">
        <v>24</v>
      </c>
      <c r="AJ7" s="34" t="s">
        <v>24</v>
      </c>
      <c r="AK7" s="34"/>
      <c r="AL7" s="34"/>
      <c r="AM7" s="34"/>
      <c r="AN7" s="34"/>
      <c r="AO7" s="34"/>
      <c r="AP7" s="34" t="s">
        <v>23</v>
      </c>
      <c r="AQ7" s="34" t="s">
        <v>23</v>
      </c>
      <c r="AR7" s="34" t="s">
        <v>23</v>
      </c>
      <c r="AS7" s="34" t="s">
        <v>23</v>
      </c>
      <c r="AT7" s="34"/>
      <c r="AU7" s="34"/>
      <c r="AV7" s="34"/>
      <c r="AW7" s="34"/>
      <c r="AX7" s="34"/>
      <c r="AY7" s="34" t="s">
        <v>23</v>
      </c>
      <c r="AZ7" s="34" t="s">
        <v>23</v>
      </c>
      <c r="BA7" s="34" t="s">
        <v>23</v>
      </c>
      <c r="BB7" s="34" t="s">
        <v>23</v>
      </c>
      <c r="BC7" s="34" t="s">
        <v>23</v>
      </c>
      <c r="BD7" s="34" t="s">
        <v>23</v>
      </c>
      <c r="BE7" s="34"/>
      <c r="BF7" s="34" t="s">
        <v>23</v>
      </c>
      <c r="BG7" s="34" t="s">
        <v>23</v>
      </c>
      <c r="BH7" s="34" t="s">
        <v>23</v>
      </c>
      <c r="BI7" s="34" t="s">
        <v>23</v>
      </c>
      <c r="BJ7" s="34" t="s">
        <v>23</v>
      </c>
      <c r="BK7" s="34"/>
      <c r="BL7" s="34" t="s">
        <v>99</v>
      </c>
      <c r="BM7" s="34" t="s">
        <v>99</v>
      </c>
      <c r="BN7" s="34" t="s">
        <v>99</v>
      </c>
      <c r="BO7" s="34" t="s">
        <v>99</v>
      </c>
      <c r="BP7" s="34"/>
      <c r="BQ7" s="34"/>
      <c r="BR7" s="35"/>
      <c r="BS7" s="35"/>
      <c r="BT7" s="35"/>
      <c r="BU7" s="36">
        <f t="shared" ref="BU7:BW7" si="4">COUNTIF($D7:$BT7,BU$3)</f>
        <v>0</v>
      </c>
      <c r="BV7" s="37">
        <f t="shared" si="4"/>
        <v>0</v>
      </c>
      <c r="BW7" s="38">
        <f t="shared" si="4"/>
        <v>8</v>
      </c>
    </row>
    <row r="8" spans="1:75" ht="19.5" customHeight="1">
      <c r="A8" s="24" t="s">
        <v>31</v>
      </c>
      <c r="B8" s="24" t="s">
        <v>32</v>
      </c>
      <c r="C8" s="59">
        <f>(COUNTIF(D8:BO8,"P"))/C37*100</f>
        <v>81.818181818181827</v>
      </c>
      <c r="D8" s="27" t="s">
        <v>24</v>
      </c>
      <c r="E8" s="27" t="s">
        <v>23</v>
      </c>
      <c r="F8" s="27" t="s">
        <v>24</v>
      </c>
      <c r="G8" s="27" t="s">
        <v>24</v>
      </c>
      <c r="H8" s="27" t="s">
        <v>23</v>
      </c>
      <c r="I8" s="27" t="s">
        <v>24</v>
      </c>
      <c r="J8" s="27" t="s">
        <v>24</v>
      </c>
      <c r="K8" s="27" t="s">
        <v>24</v>
      </c>
      <c r="L8" s="104"/>
      <c r="M8" s="27" t="s">
        <v>23</v>
      </c>
      <c r="N8" s="27" t="s">
        <v>23</v>
      </c>
      <c r="O8" s="27" t="s">
        <v>23</v>
      </c>
      <c r="P8" s="27" t="s">
        <v>23</v>
      </c>
      <c r="Q8" s="60" t="s">
        <v>23</v>
      </c>
      <c r="R8" s="60" t="s">
        <v>23</v>
      </c>
      <c r="S8" s="27" t="s">
        <v>23</v>
      </c>
      <c r="T8" s="27" t="s">
        <v>23</v>
      </c>
      <c r="U8" s="104"/>
      <c r="V8" s="104"/>
      <c r="W8" s="27" t="s">
        <v>23</v>
      </c>
      <c r="X8" s="27" t="s">
        <v>23</v>
      </c>
      <c r="Y8" s="27" t="s">
        <v>23</v>
      </c>
      <c r="Z8" s="27" t="s">
        <v>23</v>
      </c>
      <c r="AA8" s="27" t="s">
        <v>23</v>
      </c>
      <c r="AB8" s="27" t="s">
        <v>23</v>
      </c>
      <c r="AC8" s="27" t="s">
        <v>23</v>
      </c>
      <c r="AD8" s="27"/>
      <c r="AE8" s="27" t="s">
        <v>23</v>
      </c>
      <c r="AF8" s="27" t="s">
        <v>23</v>
      </c>
      <c r="AG8" s="27" t="s">
        <v>23</v>
      </c>
      <c r="AH8" s="27" t="s">
        <v>23</v>
      </c>
      <c r="AI8" s="27" t="s">
        <v>24</v>
      </c>
      <c r="AJ8" s="27" t="s">
        <v>23</v>
      </c>
      <c r="AK8" s="27"/>
      <c r="AL8" s="27"/>
      <c r="AM8" s="27"/>
      <c r="AN8" s="27"/>
      <c r="AO8" s="27"/>
      <c r="AP8" s="27" t="s">
        <v>23</v>
      </c>
      <c r="AQ8" s="27" t="s">
        <v>23</v>
      </c>
      <c r="AR8" s="27" t="s">
        <v>23</v>
      </c>
      <c r="AS8" s="27" t="s">
        <v>23</v>
      </c>
      <c r="AT8" s="27"/>
      <c r="AU8" s="27"/>
      <c r="AV8" s="27"/>
      <c r="AW8" s="27"/>
      <c r="AX8" s="27"/>
      <c r="AY8" s="27" t="s">
        <v>23</v>
      </c>
      <c r="AZ8" s="27" t="s">
        <v>23</v>
      </c>
      <c r="BA8" s="27" t="s">
        <v>23</v>
      </c>
      <c r="BB8" s="27" t="s">
        <v>23</v>
      </c>
      <c r="BC8" s="27" t="s">
        <v>23</v>
      </c>
      <c r="BD8" s="27" t="s">
        <v>23</v>
      </c>
      <c r="BE8" s="27"/>
      <c r="BF8" s="27" t="s">
        <v>23</v>
      </c>
      <c r="BG8" s="27" t="s">
        <v>23</v>
      </c>
      <c r="BH8" s="27" t="s">
        <v>23</v>
      </c>
      <c r="BI8" s="27" t="s">
        <v>23</v>
      </c>
      <c r="BJ8" s="27" t="s">
        <v>24</v>
      </c>
      <c r="BK8" s="27"/>
      <c r="BL8" s="27" t="s">
        <v>99</v>
      </c>
      <c r="BM8" s="27" t="s">
        <v>99</v>
      </c>
      <c r="BN8" s="27" t="s">
        <v>99</v>
      </c>
      <c r="BO8" s="27" t="s">
        <v>100</v>
      </c>
      <c r="BP8" s="27"/>
      <c r="BQ8" s="27"/>
      <c r="BR8" s="29"/>
      <c r="BS8" s="29"/>
      <c r="BT8" s="29"/>
      <c r="BU8" s="30">
        <f t="shared" ref="BU8:BW8" si="5">COUNTIF($D8:$BT8,BU$3)</f>
        <v>0</v>
      </c>
      <c r="BV8" s="31">
        <f t="shared" si="5"/>
        <v>0</v>
      </c>
      <c r="BW8" s="32">
        <f t="shared" si="5"/>
        <v>8</v>
      </c>
    </row>
    <row r="9" spans="1:75" ht="19.5" customHeight="1">
      <c r="A9" s="33" t="s">
        <v>33</v>
      </c>
      <c r="B9" s="33" t="s">
        <v>34</v>
      </c>
      <c r="C9" s="59">
        <f>(COUNTIF(D9:BO9,"P"))/C37*100</f>
        <v>88.63636363636364</v>
      </c>
      <c r="D9" s="34" t="s">
        <v>23</v>
      </c>
      <c r="E9" s="34" t="s">
        <v>23</v>
      </c>
      <c r="F9" s="34" t="s">
        <v>23</v>
      </c>
      <c r="G9" s="34" t="s">
        <v>23</v>
      </c>
      <c r="H9" s="34" t="s">
        <v>23</v>
      </c>
      <c r="I9" s="34" t="s">
        <v>24</v>
      </c>
      <c r="J9" s="34" t="s">
        <v>23</v>
      </c>
      <c r="K9" s="34" t="s">
        <v>23</v>
      </c>
      <c r="L9" s="103"/>
      <c r="M9" s="34" t="s">
        <v>23</v>
      </c>
      <c r="N9" s="34" t="s">
        <v>23</v>
      </c>
      <c r="O9" s="34" t="s">
        <v>23</v>
      </c>
      <c r="P9" s="34" t="s">
        <v>23</v>
      </c>
      <c r="Q9" s="60" t="s">
        <v>23</v>
      </c>
      <c r="R9" s="60" t="s">
        <v>23</v>
      </c>
      <c r="S9" s="34" t="s">
        <v>23</v>
      </c>
      <c r="T9" s="34" t="s">
        <v>23</v>
      </c>
      <c r="U9" s="103"/>
      <c r="V9" s="103"/>
      <c r="W9" s="34" t="s">
        <v>23</v>
      </c>
      <c r="X9" s="34" t="s">
        <v>23</v>
      </c>
      <c r="Y9" s="34" t="s">
        <v>23</v>
      </c>
      <c r="Z9" s="34" t="s">
        <v>24</v>
      </c>
      <c r="AA9" s="34" t="s">
        <v>23</v>
      </c>
      <c r="AB9" s="34" t="s">
        <v>23</v>
      </c>
      <c r="AC9" s="34" t="s">
        <v>23</v>
      </c>
      <c r="AD9" s="34"/>
      <c r="AE9" s="34" t="s">
        <v>23</v>
      </c>
      <c r="AF9" s="34" t="s">
        <v>24</v>
      </c>
      <c r="AG9" s="34" t="s">
        <v>23</v>
      </c>
      <c r="AH9" s="34" t="s">
        <v>24</v>
      </c>
      <c r="AI9" s="34" t="s">
        <v>23</v>
      </c>
      <c r="AJ9" s="34" t="s">
        <v>23</v>
      </c>
      <c r="AK9" s="34"/>
      <c r="AL9" s="34"/>
      <c r="AM9" s="34"/>
      <c r="AN9" s="34"/>
      <c r="AO9" s="34"/>
      <c r="AP9" s="34" t="s">
        <v>23</v>
      </c>
      <c r="AQ9" s="34" t="s">
        <v>23</v>
      </c>
      <c r="AR9" s="34" t="s">
        <v>23</v>
      </c>
      <c r="AS9" s="34" t="s">
        <v>23</v>
      </c>
      <c r="AT9" s="34"/>
      <c r="AU9" s="34"/>
      <c r="AV9" s="34"/>
      <c r="AW9" s="34"/>
      <c r="AX9" s="34"/>
      <c r="AY9" s="34" t="s">
        <v>23</v>
      </c>
      <c r="AZ9" s="34" t="s">
        <v>23</v>
      </c>
      <c r="BA9" s="34" t="s">
        <v>23</v>
      </c>
      <c r="BB9" s="34" t="s">
        <v>23</v>
      </c>
      <c r="BC9" s="34" t="s">
        <v>24</v>
      </c>
      <c r="BD9" s="34" t="s">
        <v>23</v>
      </c>
      <c r="BE9" s="34"/>
      <c r="BF9" s="34" t="s">
        <v>23</v>
      </c>
      <c r="BG9" s="34" t="s">
        <v>23</v>
      </c>
      <c r="BH9" s="34" t="s">
        <v>23</v>
      </c>
      <c r="BI9" s="34" t="s">
        <v>23</v>
      </c>
      <c r="BJ9" s="34" t="s">
        <v>23</v>
      </c>
      <c r="BK9" s="34"/>
      <c r="BL9" s="34" t="s">
        <v>99</v>
      </c>
      <c r="BM9" s="34" t="s">
        <v>99</v>
      </c>
      <c r="BN9" s="34" t="s">
        <v>99</v>
      </c>
      <c r="BO9" s="34" t="s">
        <v>99</v>
      </c>
      <c r="BP9" s="34"/>
      <c r="BQ9" s="34"/>
      <c r="BR9" s="35"/>
      <c r="BS9" s="35"/>
      <c r="BT9" s="35"/>
      <c r="BU9" s="36">
        <f t="shared" ref="BU9:BW9" si="6">COUNTIF($D9:$BT9,BU$3)</f>
        <v>0</v>
      </c>
      <c r="BV9" s="37">
        <f t="shared" si="6"/>
        <v>0</v>
      </c>
      <c r="BW9" s="38">
        <f t="shared" si="6"/>
        <v>5</v>
      </c>
    </row>
    <row r="10" spans="1:75" ht="19.5" customHeight="1">
      <c r="A10" s="24" t="s">
        <v>35</v>
      </c>
      <c r="B10" s="24" t="s">
        <v>36</v>
      </c>
      <c r="C10" s="59">
        <f>(COUNTIF(D10:BO10,"P"))/C37*100</f>
        <v>88.63636363636364</v>
      </c>
      <c r="D10" s="27" t="s">
        <v>24</v>
      </c>
      <c r="E10" s="27" t="s">
        <v>23</v>
      </c>
      <c r="F10" s="27" t="s">
        <v>24</v>
      </c>
      <c r="G10" s="27" t="s">
        <v>23</v>
      </c>
      <c r="H10" s="27" t="s">
        <v>23</v>
      </c>
      <c r="I10" s="27" t="s">
        <v>23</v>
      </c>
      <c r="J10" s="27" t="s">
        <v>23</v>
      </c>
      <c r="K10" s="27" t="s">
        <v>23</v>
      </c>
      <c r="L10" s="104"/>
      <c r="M10" s="27" t="s">
        <v>23</v>
      </c>
      <c r="N10" s="27" t="s">
        <v>23</v>
      </c>
      <c r="O10" s="27" t="s">
        <v>23</v>
      </c>
      <c r="P10" s="27" t="s">
        <v>23</v>
      </c>
      <c r="Q10" s="60" t="s">
        <v>23</v>
      </c>
      <c r="R10" s="60" t="s">
        <v>23</v>
      </c>
      <c r="S10" s="27" t="s">
        <v>23</v>
      </c>
      <c r="T10" s="27" t="s">
        <v>23</v>
      </c>
      <c r="U10" s="104"/>
      <c r="V10" s="104"/>
      <c r="W10" s="27" t="s">
        <v>23</v>
      </c>
      <c r="X10" s="27" t="s">
        <v>23</v>
      </c>
      <c r="Y10" s="27" t="s">
        <v>23</v>
      </c>
      <c r="Z10" s="27" t="s">
        <v>23</v>
      </c>
      <c r="AA10" s="27" t="s">
        <v>23</v>
      </c>
      <c r="AB10" s="27" t="s">
        <v>23</v>
      </c>
      <c r="AC10" s="27" t="s">
        <v>23</v>
      </c>
      <c r="AD10" s="27"/>
      <c r="AE10" s="27" t="s">
        <v>24</v>
      </c>
      <c r="AF10" s="27" t="s">
        <v>23</v>
      </c>
      <c r="AG10" s="27" t="s">
        <v>23</v>
      </c>
      <c r="AH10" s="27" t="s">
        <v>23</v>
      </c>
      <c r="AI10" s="27" t="s">
        <v>23</v>
      </c>
      <c r="AJ10" s="27" t="s">
        <v>23</v>
      </c>
      <c r="AK10" s="27"/>
      <c r="AL10" s="27"/>
      <c r="AM10" s="27"/>
      <c r="AN10" s="27"/>
      <c r="AO10" s="27"/>
      <c r="AP10" s="27" t="s">
        <v>23</v>
      </c>
      <c r="AQ10" s="27" t="s">
        <v>23</v>
      </c>
      <c r="AR10" s="27" t="s">
        <v>23</v>
      </c>
      <c r="AS10" s="27" t="s">
        <v>24</v>
      </c>
      <c r="AT10" s="27"/>
      <c r="AU10" s="27"/>
      <c r="AV10" s="27"/>
      <c r="AW10" s="27"/>
      <c r="AX10" s="27"/>
      <c r="AY10" s="27" t="s">
        <v>23</v>
      </c>
      <c r="AZ10" s="27" t="s">
        <v>23</v>
      </c>
      <c r="BA10" s="27" t="s">
        <v>23</v>
      </c>
      <c r="BB10" s="27" t="s">
        <v>23</v>
      </c>
      <c r="BC10" s="27" t="s">
        <v>23</v>
      </c>
      <c r="BD10" s="27" t="s">
        <v>23</v>
      </c>
      <c r="BE10" s="27"/>
      <c r="BF10" s="27" t="s">
        <v>24</v>
      </c>
      <c r="BG10" s="27" t="s">
        <v>23</v>
      </c>
      <c r="BH10" s="27" t="s">
        <v>23</v>
      </c>
      <c r="BI10" s="27" t="s">
        <v>23</v>
      </c>
      <c r="BJ10" s="27" t="s">
        <v>23</v>
      </c>
      <c r="BK10" s="27"/>
      <c r="BL10" s="27" t="s">
        <v>99</v>
      </c>
      <c r="BM10" s="27" t="s">
        <v>99</v>
      </c>
      <c r="BN10" s="27" t="s">
        <v>99</v>
      </c>
      <c r="BO10" s="27" t="s">
        <v>99</v>
      </c>
      <c r="BP10" s="27"/>
      <c r="BQ10" s="27"/>
      <c r="BR10" s="29"/>
      <c r="BS10" s="29"/>
      <c r="BT10" s="29"/>
      <c r="BU10" s="30">
        <f t="shared" ref="BU10:BW10" si="7">COUNTIF($D10:$BT10,BU$3)</f>
        <v>0</v>
      </c>
      <c r="BV10" s="31">
        <f t="shared" si="7"/>
        <v>0</v>
      </c>
      <c r="BW10" s="32">
        <f t="shared" si="7"/>
        <v>5</v>
      </c>
    </row>
    <row r="11" spans="1:75" ht="19.5" customHeight="1">
      <c r="A11" s="33" t="s">
        <v>37</v>
      </c>
      <c r="B11" s="33" t="s">
        <v>38</v>
      </c>
      <c r="C11" s="59">
        <f>(COUNTIF(D11:BO11,"P"))/C37*100</f>
        <v>93.181818181818173</v>
      </c>
      <c r="D11" s="34" t="s">
        <v>23</v>
      </c>
      <c r="E11" s="34" t="s">
        <v>23</v>
      </c>
      <c r="F11" s="34" t="s">
        <v>23</v>
      </c>
      <c r="G11" s="34" t="s">
        <v>23</v>
      </c>
      <c r="H11" s="34" t="s">
        <v>23</v>
      </c>
      <c r="I11" s="34" t="s">
        <v>23</v>
      </c>
      <c r="J11" s="34" t="s">
        <v>23</v>
      </c>
      <c r="K11" s="34" t="s">
        <v>23</v>
      </c>
      <c r="L11" s="103"/>
      <c r="M11" s="34" t="s">
        <v>23</v>
      </c>
      <c r="N11" s="34" t="s">
        <v>23</v>
      </c>
      <c r="O11" s="34" t="s">
        <v>23</v>
      </c>
      <c r="P11" s="34" t="s">
        <v>23</v>
      </c>
      <c r="Q11" s="60" t="s">
        <v>24</v>
      </c>
      <c r="R11" s="60" t="s">
        <v>24</v>
      </c>
      <c r="S11" s="34" t="s">
        <v>23</v>
      </c>
      <c r="T11" s="34" t="s">
        <v>23</v>
      </c>
      <c r="U11" s="103"/>
      <c r="V11" s="103"/>
      <c r="W11" s="34" t="s">
        <v>23</v>
      </c>
      <c r="X11" s="34" t="s">
        <v>23</v>
      </c>
      <c r="Y11" s="34" t="s">
        <v>23</v>
      </c>
      <c r="Z11" s="34" t="s">
        <v>23</v>
      </c>
      <c r="AA11" s="34" t="s">
        <v>23</v>
      </c>
      <c r="AB11" s="34" t="s">
        <v>23</v>
      </c>
      <c r="AC11" s="34" t="s">
        <v>23</v>
      </c>
      <c r="AD11" s="34"/>
      <c r="AE11" s="34" t="s">
        <v>23</v>
      </c>
      <c r="AF11" s="34" t="s">
        <v>23</v>
      </c>
      <c r="AG11" s="34" t="s">
        <v>23</v>
      </c>
      <c r="AH11" s="34" t="s">
        <v>23</v>
      </c>
      <c r="AI11" s="34" t="s">
        <v>23</v>
      </c>
      <c r="AJ11" s="34" t="s">
        <v>23</v>
      </c>
      <c r="AK11" s="34"/>
      <c r="AL11" s="34"/>
      <c r="AM11" s="34"/>
      <c r="AN11" s="34"/>
      <c r="AO11" s="34"/>
      <c r="AP11" s="34" t="s">
        <v>23</v>
      </c>
      <c r="AQ11" s="34" t="s">
        <v>23</v>
      </c>
      <c r="AR11" s="34" t="s">
        <v>23</v>
      </c>
      <c r="AS11" s="34" t="s">
        <v>23</v>
      </c>
      <c r="AT11" s="34"/>
      <c r="AU11" s="34"/>
      <c r="AV11" s="34"/>
      <c r="AW11" s="34"/>
      <c r="AX11" s="34"/>
      <c r="AY11" s="34" t="s">
        <v>23</v>
      </c>
      <c r="AZ11" s="34" t="s">
        <v>23</v>
      </c>
      <c r="BA11" s="34" t="s">
        <v>23</v>
      </c>
      <c r="BB11" s="34" t="s">
        <v>23</v>
      </c>
      <c r="BC11" s="34" t="s">
        <v>23</v>
      </c>
      <c r="BD11" s="34" t="s">
        <v>23</v>
      </c>
      <c r="BE11" s="34"/>
      <c r="BF11" s="34" t="s">
        <v>23</v>
      </c>
      <c r="BG11" s="34" t="s">
        <v>23</v>
      </c>
      <c r="BH11" s="34" t="s">
        <v>23</v>
      </c>
      <c r="BI11" s="34" t="s">
        <v>23</v>
      </c>
      <c r="BJ11" s="34" t="s">
        <v>24</v>
      </c>
      <c r="BK11" s="34"/>
      <c r="BL11" s="34" t="s">
        <v>99</v>
      </c>
      <c r="BM11" s="34" t="s">
        <v>99</v>
      </c>
      <c r="BN11" s="34" t="s">
        <v>99</v>
      </c>
      <c r="BO11" s="34" t="s">
        <v>99</v>
      </c>
      <c r="BP11" s="34"/>
      <c r="BQ11" s="34"/>
      <c r="BR11" s="35"/>
      <c r="BS11" s="35"/>
      <c r="BT11" s="35"/>
      <c r="BU11" s="36">
        <f t="shared" ref="BU11:BW11" si="8">COUNTIF($D11:$BT11,BU$3)</f>
        <v>0</v>
      </c>
      <c r="BV11" s="37">
        <f t="shared" si="8"/>
        <v>0</v>
      </c>
      <c r="BW11" s="38">
        <f t="shared" si="8"/>
        <v>3</v>
      </c>
    </row>
    <row r="12" spans="1:75" ht="19.5" customHeight="1">
      <c r="A12" s="24" t="s">
        <v>39</v>
      </c>
      <c r="B12" s="24" t="s">
        <v>40</v>
      </c>
      <c r="C12" s="59">
        <f>(COUNTIF(D12:BO12,"P"))/C37*100</f>
        <v>97.727272727272734</v>
      </c>
      <c r="D12" s="27" t="s">
        <v>23</v>
      </c>
      <c r="E12" s="27" t="s">
        <v>24</v>
      </c>
      <c r="F12" s="27" t="s">
        <v>23</v>
      </c>
      <c r="G12" s="27" t="s">
        <v>23</v>
      </c>
      <c r="H12" s="27" t="s">
        <v>23</v>
      </c>
      <c r="I12" s="27" t="s">
        <v>23</v>
      </c>
      <c r="J12" s="27" t="s">
        <v>23</v>
      </c>
      <c r="K12" s="27" t="s">
        <v>23</v>
      </c>
      <c r="L12" s="104"/>
      <c r="M12" s="27" t="s">
        <v>23</v>
      </c>
      <c r="N12" s="27" t="s">
        <v>23</v>
      </c>
      <c r="O12" s="27" t="s">
        <v>23</v>
      </c>
      <c r="P12" s="27" t="s">
        <v>23</v>
      </c>
      <c r="Q12" s="60" t="s">
        <v>23</v>
      </c>
      <c r="R12" s="60" t="s">
        <v>23</v>
      </c>
      <c r="S12" s="27" t="s">
        <v>23</v>
      </c>
      <c r="T12" s="27" t="s">
        <v>23</v>
      </c>
      <c r="U12" s="104"/>
      <c r="V12" s="104"/>
      <c r="W12" s="27" t="s">
        <v>23</v>
      </c>
      <c r="X12" s="27" t="s">
        <v>23</v>
      </c>
      <c r="Y12" s="27" t="s">
        <v>23</v>
      </c>
      <c r="Z12" s="27" t="s">
        <v>23</v>
      </c>
      <c r="AA12" s="27" t="s">
        <v>23</v>
      </c>
      <c r="AB12" s="27" t="s">
        <v>23</v>
      </c>
      <c r="AC12" s="27" t="s">
        <v>23</v>
      </c>
      <c r="AD12" s="27"/>
      <c r="AE12" s="27" t="s">
        <v>23</v>
      </c>
      <c r="AF12" s="27" t="s">
        <v>23</v>
      </c>
      <c r="AG12" s="27" t="s">
        <v>23</v>
      </c>
      <c r="AH12" s="27" t="s">
        <v>23</v>
      </c>
      <c r="AI12" s="27" t="s">
        <v>23</v>
      </c>
      <c r="AJ12" s="27" t="s">
        <v>23</v>
      </c>
      <c r="AK12" s="27"/>
      <c r="AL12" s="27"/>
      <c r="AM12" s="27"/>
      <c r="AN12" s="27"/>
      <c r="AO12" s="27"/>
      <c r="AP12" s="27" t="s">
        <v>23</v>
      </c>
      <c r="AQ12" s="27" t="s">
        <v>23</v>
      </c>
      <c r="AR12" s="27" t="s">
        <v>23</v>
      </c>
      <c r="AS12" s="27" t="s">
        <v>23</v>
      </c>
      <c r="AT12" s="27"/>
      <c r="AU12" s="27"/>
      <c r="AV12" s="27"/>
      <c r="AW12" s="27"/>
      <c r="AX12" s="27"/>
      <c r="AY12" s="27" t="s">
        <v>23</v>
      </c>
      <c r="AZ12" s="27" t="s">
        <v>23</v>
      </c>
      <c r="BA12" s="27" t="s">
        <v>23</v>
      </c>
      <c r="BB12" s="27" t="s">
        <v>23</v>
      </c>
      <c r="BC12" s="27" t="s">
        <v>23</v>
      </c>
      <c r="BD12" s="27" t="s">
        <v>23</v>
      </c>
      <c r="BE12" s="27"/>
      <c r="BF12" s="27" t="s">
        <v>23</v>
      </c>
      <c r="BG12" s="27" t="s">
        <v>23</v>
      </c>
      <c r="BH12" s="27" t="s">
        <v>23</v>
      </c>
      <c r="BI12" s="27" t="s">
        <v>23</v>
      </c>
      <c r="BJ12" s="27" t="s">
        <v>23</v>
      </c>
      <c r="BK12" s="27"/>
      <c r="BL12" s="27" t="s">
        <v>99</v>
      </c>
      <c r="BM12" s="27" t="s">
        <v>99</v>
      </c>
      <c r="BN12" s="27" t="s">
        <v>99</v>
      </c>
      <c r="BO12" s="27" t="s">
        <v>99</v>
      </c>
      <c r="BP12" s="27"/>
      <c r="BQ12" s="27"/>
      <c r="BR12" s="29"/>
      <c r="BS12" s="29"/>
      <c r="BT12" s="29"/>
      <c r="BU12" s="30">
        <f t="shared" ref="BU12:BW12" si="9">COUNTIF($D12:$BT12,BU$3)</f>
        <v>0</v>
      </c>
      <c r="BV12" s="31">
        <f t="shared" si="9"/>
        <v>0</v>
      </c>
      <c r="BW12" s="32">
        <f t="shared" si="9"/>
        <v>1</v>
      </c>
    </row>
    <row r="13" spans="1:75" ht="19.5" customHeight="1">
      <c r="A13" s="33" t="s">
        <v>41</v>
      </c>
      <c r="B13" s="33" t="s">
        <v>42</v>
      </c>
      <c r="C13" s="59">
        <f>(COUNTIF(D13:BO13,"P"))/C37*100</f>
        <v>84.090909090909093</v>
      </c>
      <c r="D13" s="34" t="s">
        <v>23</v>
      </c>
      <c r="E13" s="34" t="s">
        <v>23</v>
      </c>
      <c r="F13" s="34" t="s">
        <v>23</v>
      </c>
      <c r="G13" s="34" t="s">
        <v>23</v>
      </c>
      <c r="H13" s="34" t="s">
        <v>23</v>
      </c>
      <c r="I13" s="34" t="s">
        <v>23</v>
      </c>
      <c r="J13" s="34" t="s">
        <v>24</v>
      </c>
      <c r="K13" s="34" t="s">
        <v>23</v>
      </c>
      <c r="L13" s="103"/>
      <c r="M13" s="34" t="s">
        <v>23</v>
      </c>
      <c r="N13" s="34" t="s">
        <v>23</v>
      </c>
      <c r="O13" s="34" t="s">
        <v>23</v>
      </c>
      <c r="P13" s="34" t="s">
        <v>23</v>
      </c>
      <c r="Q13" s="60" t="s">
        <v>24</v>
      </c>
      <c r="R13" s="60" t="s">
        <v>24</v>
      </c>
      <c r="S13" s="34" t="s">
        <v>23</v>
      </c>
      <c r="T13" s="34" t="s">
        <v>23</v>
      </c>
      <c r="U13" s="103"/>
      <c r="V13" s="103"/>
      <c r="W13" s="34" t="s">
        <v>23</v>
      </c>
      <c r="X13" s="34" t="s">
        <v>24</v>
      </c>
      <c r="Y13" s="34" t="s">
        <v>23</v>
      </c>
      <c r="Z13" s="34" t="s">
        <v>23</v>
      </c>
      <c r="AA13" s="34" t="s">
        <v>23</v>
      </c>
      <c r="AB13" s="34" t="s">
        <v>23</v>
      </c>
      <c r="AC13" s="34" t="s">
        <v>24</v>
      </c>
      <c r="AD13" s="34"/>
      <c r="AE13" s="34" t="s">
        <v>23</v>
      </c>
      <c r="AF13" s="34" t="s">
        <v>23</v>
      </c>
      <c r="AG13" s="34" t="s">
        <v>23</v>
      </c>
      <c r="AH13" s="34" t="s">
        <v>23</v>
      </c>
      <c r="AI13" s="34" t="s">
        <v>24</v>
      </c>
      <c r="AJ13" s="34" t="s">
        <v>23</v>
      </c>
      <c r="AK13" s="34"/>
      <c r="AL13" s="34"/>
      <c r="AM13" s="34"/>
      <c r="AN13" s="34"/>
      <c r="AO13" s="34"/>
      <c r="AP13" s="34" t="s">
        <v>23</v>
      </c>
      <c r="AQ13" s="34" t="s">
        <v>23</v>
      </c>
      <c r="AR13" s="34" t="s">
        <v>23</v>
      </c>
      <c r="AS13" s="34" t="s">
        <v>23</v>
      </c>
      <c r="AT13" s="34"/>
      <c r="AU13" s="34"/>
      <c r="AV13" s="34"/>
      <c r="AW13" s="34"/>
      <c r="AX13" s="34"/>
      <c r="AY13" s="34" t="s">
        <v>23</v>
      </c>
      <c r="AZ13" s="34" t="s">
        <v>23</v>
      </c>
      <c r="BA13" s="34" t="s">
        <v>23</v>
      </c>
      <c r="BB13" s="34" t="s">
        <v>23</v>
      </c>
      <c r="BC13" s="34" t="s">
        <v>23</v>
      </c>
      <c r="BD13" s="34" t="s">
        <v>23</v>
      </c>
      <c r="BE13" s="34"/>
      <c r="BF13" s="34" t="s">
        <v>23</v>
      </c>
      <c r="BG13" s="34" t="s">
        <v>24</v>
      </c>
      <c r="BH13" s="34" t="s">
        <v>23</v>
      </c>
      <c r="BI13" s="34" t="s">
        <v>23</v>
      </c>
      <c r="BJ13" s="34" t="s">
        <v>23</v>
      </c>
      <c r="BK13" s="34"/>
      <c r="BL13" s="34" t="s">
        <v>99</v>
      </c>
      <c r="BM13" s="34" t="s">
        <v>99</v>
      </c>
      <c r="BN13" s="34" t="s">
        <v>99</v>
      </c>
      <c r="BO13" s="34" t="s">
        <v>99</v>
      </c>
      <c r="BP13" s="34"/>
      <c r="BQ13" s="34"/>
      <c r="BR13" s="35"/>
      <c r="BS13" s="35"/>
      <c r="BT13" s="35"/>
      <c r="BU13" s="36">
        <f t="shared" ref="BU13:BW13" si="10">COUNTIF($D13:$BT13,BU$3)</f>
        <v>0</v>
      </c>
      <c r="BV13" s="37">
        <f t="shared" si="10"/>
        <v>0</v>
      </c>
      <c r="BW13" s="38">
        <f t="shared" si="10"/>
        <v>7</v>
      </c>
    </row>
    <row r="14" spans="1:75" ht="19.5" customHeight="1">
      <c r="A14" s="24" t="s">
        <v>43</v>
      </c>
      <c r="B14" s="24" t="s">
        <v>44</v>
      </c>
      <c r="C14" s="59">
        <f>(COUNTIF(D14:BO14,"P"))/C37*100</f>
        <v>81.818181818181827</v>
      </c>
      <c r="D14" s="27" t="s">
        <v>23</v>
      </c>
      <c r="E14" s="27" t="s">
        <v>23</v>
      </c>
      <c r="F14" s="27" t="s">
        <v>23</v>
      </c>
      <c r="G14" s="27" t="s">
        <v>23</v>
      </c>
      <c r="H14" s="27" t="s">
        <v>23</v>
      </c>
      <c r="I14" s="27" t="s">
        <v>23</v>
      </c>
      <c r="J14" s="27" t="s">
        <v>23</v>
      </c>
      <c r="K14" s="27" t="s">
        <v>23</v>
      </c>
      <c r="L14" s="104"/>
      <c r="M14" s="27" t="s">
        <v>23</v>
      </c>
      <c r="N14" s="27" t="s">
        <v>23</v>
      </c>
      <c r="O14" s="27" t="s">
        <v>23</v>
      </c>
      <c r="P14" s="27" t="s">
        <v>24</v>
      </c>
      <c r="Q14" s="60" t="s">
        <v>23</v>
      </c>
      <c r="R14" s="60" t="s">
        <v>23</v>
      </c>
      <c r="S14" s="27" t="s">
        <v>23</v>
      </c>
      <c r="T14" s="27" t="s">
        <v>23</v>
      </c>
      <c r="U14" s="104"/>
      <c r="V14" s="104"/>
      <c r="W14" s="27" t="s">
        <v>23</v>
      </c>
      <c r="X14" s="27" t="s">
        <v>23</v>
      </c>
      <c r="Y14" s="27" t="s">
        <v>23</v>
      </c>
      <c r="Z14" s="27" t="s">
        <v>23</v>
      </c>
      <c r="AA14" s="27" t="s">
        <v>23</v>
      </c>
      <c r="AB14" s="27" t="s">
        <v>23</v>
      </c>
      <c r="AC14" s="27" t="s">
        <v>23</v>
      </c>
      <c r="AD14" s="27"/>
      <c r="AE14" s="27" t="s">
        <v>23</v>
      </c>
      <c r="AF14" s="27" t="s">
        <v>23</v>
      </c>
      <c r="AG14" s="27" t="s">
        <v>23</v>
      </c>
      <c r="AH14" s="27" t="s">
        <v>23</v>
      </c>
      <c r="AI14" s="27" t="s">
        <v>24</v>
      </c>
      <c r="AJ14" s="27" t="s">
        <v>24</v>
      </c>
      <c r="AK14" s="27"/>
      <c r="AL14" s="27"/>
      <c r="AM14" s="27"/>
      <c r="AN14" s="27"/>
      <c r="AO14" s="27"/>
      <c r="AP14" s="27" t="s">
        <v>23</v>
      </c>
      <c r="AQ14" s="27" t="s">
        <v>23</v>
      </c>
      <c r="AR14" s="27" t="s">
        <v>24</v>
      </c>
      <c r="AS14" s="27" t="s">
        <v>23</v>
      </c>
      <c r="AT14" s="27"/>
      <c r="AU14" s="27"/>
      <c r="AV14" s="27"/>
      <c r="AW14" s="27"/>
      <c r="AX14" s="27"/>
      <c r="AY14" s="27" t="s">
        <v>23</v>
      </c>
      <c r="AZ14" s="27" t="s">
        <v>23</v>
      </c>
      <c r="BA14" s="27" t="s">
        <v>24</v>
      </c>
      <c r="BB14" s="27" t="s">
        <v>23</v>
      </c>
      <c r="BC14" s="27" t="s">
        <v>24</v>
      </c>
      <c r="BD14" s="27" t="s">
        <v>23</v>
      </c>
      <c r="BE14" s="27"/>
      <c r="BF14" s="27" t="s">
        <v>23</v>
      </c>
      <c r="BG14" s="27" t="s">
        <v>24</v>
      </c>
      <c r="BH14" s="27" t="s">
        <v>23</v>
      </c>
      <c r="BI14" s="27" t="s">
        <v>23</v>
      </c>
      <c r="BJ14" s="27" t="s">
        <v>24</v>
      </c>
      <c r="BK14" s="27"/>
      <c r="BL14" s="27" t="s">
        <v>99</v>
      </c>
      <c r="BM14" s="27" t="s">
        <v>99</v>
      </c>
      <c r="BN14" s="27" t="s">
        <v>99</v>
      </c>
      <c r="BO14" s="27" t="s">
        <v>99</v>
      </c>
      <c r="BP14" s="27"/>
      <c r="BQ14" s="27"/>
      <c r="BR14" s="29"/>
      <c r="BS14" s="29"/>
      <c r="BT14" s="29"/>
      <c r="BU14" s="30">
        <f t="shared" ref="BU14:BW14" si="11">COUNTIF($D14:$BT14,BU$3)</f>
        <v>0</v>
      </c>
      <c r="BV14" s="31">
        <f t="shared" si="11"/>
        <v>0</v>
      </c>
      <c r="BW14" s="32">
        <f t="shared" si="11"/>
        <v>8</v>
      </c>
    </row>
    <row r="15" spans="1:75" ht="19.5" customHeight="1">
      <c r="A15" s="33" t="s">
        <v>45</v>
      </c>
      <c r="B15" s="33" t="s">
        <v>46</v>
      </c>
      <c r="C15" s="59">
        <f>(COUNTIF(D15:BO15,"P"))/C37*100</f>
        <v>90.909090909090907</v>
      </c>
      <c r="D15" s="34" t="s">
        <v>23</v>
      </c>
      <c r="E15" s="34" t="s">
        <v>23</v>
      </c>
      <c r="F15" s="34" t="s">
        <v>23</v>
      </c>
      <c r="G15" s="34" t="s">
        <v>23</v>
      </c>
      <c r="H15" s="34" t="s">
        <v>23</v>
      </c>
      <c r="I15" s="34" t="s">
        <v>23</v>
      </c>
      <c r="J15" s="34" t="s">
        <v>23</v>
      </c>
      <c r="K15" s="34" t="s">
        <v>23</v>
      </c>
      <c r="L15" s="103"/>
      <c r="M15" s="34" t="s">
        <v>23</v>
      </c>
      <c r="N15" s="34" t="s">
        <v>23</v>
      </c>
      <c r="O15" s="34" t="s">
        <v>24</v>
      </c>
      <c r="P15" s="34" t="s">
        <v>23</v>
      </c>
      <c r="Q15" s="60" t="s">
        <v>23</v>
      </c>
      <c r="R15" s="60" t="s">
        <v>23</v>
      </c>
      <c r="S15" s="34" t="s">
        <v>23</v>
      </c>
      <c r="T15" s="34" t="s">
        <v>23</v>
      </c>
      <c r="U15" s="103"/>
      <c r="V15" s="103"/>
      <c r="W15" s="34" t="s">
        <v>23</v>
      </c>
      <c r="X15" s="34" t="s">
        <v>23</v>
      </c>
      <c r="Y15" s="34" t="s">
        <v>23</v>
      </c>
      <c r="Z15" s="34" t="s">
        <v>23</v>
      </c>
      <c r="AA15" s="34" t="s">
        <v>23</v>
      </c>
      <c r="AB15" s="34" t="s">
        <v>24</v>
      </c>
      <c r="AC15" s="34" t="s">
        <v>23</v>
      </c>
      <c r="AD15" s="34"/>
      <c r="AE15" s="34" t="s">
        <v>23</v>
      </c>
      <c r="AF15" s="34" t="s">
        <v>23</v>
      </c>
      <c r="AG15" s="34" t="s">
        <v>23</v>
      </c>
      <c r="AH15" s="34" t="s">
        <v>23</v>
      </c>
      <c r="AI15" s="34" t="s">
        <v>23</v>
      </c>
      <c r="AJ15" s="34" t="s">
        <v>23</v>
      </c>
      <c r="AK15" s="34"/>
      <c r="AL15" s="34"/>
      <c r="AM15" s="34"/>
      <c r="AN15" s="34"/>
      <c r="AO15" s="34"/>
      <c r="AP15" s="34" t="s">
        <v>23</v>
      </c>
      <c r="AQ15" s="34" t="s">
        <v>23</v>
      </c>
      <c r="AR15" s="34" t="s">
        <v>23</v>
      </c>
      <c r="AS15" s="34" t="s">
        <v>24</v>
      </c>
      <c r="AT15" s="34"/>
      <c r="AU15" s="34"/>
      <c r="AV15" s="34"/>
      <c r="AW15" s="34"/>
      <c r="AX15" s="34"/>
      <c r="AY15" s="34" t="s">
        <v>23</v>
      </c>
      <c r="AZ15" s="34" t="s">
        <v>23</v>
      </c>
      <c r="BA15" s="34" t="s">
        <v>23</v>
      </c>
      <c r="BB15" s="34" t="s">
        <v>23</v>
      </c>
      <c r="BC15" s="34" t="s">
        <v>23</v>
      </c>
      <c r="BD15" s="34" t="s">
        <v>23</v>
      </c>
      <c r="BE15" s="34"/>
      <c r="BF15" s="34" t="s">
        <v>23</v>
      </c>
      <c r="BG15" s="34" t="s">
        <v>23</v>
      </c>
      <c r="BH15" s="34" t="s">
        <v>23</v>
      </c>
      <c r="BI15" s="34" t="s">
        <v>23</v>
      </c>
      <c r="BJ15" s="34" t="s">
        <v>24</v>
      </c>
      <c r="BK15" s="34"/>
      <c r="BL15" s="34" t="s">
        <v>99</v>
      </c>
      <c r="BM15" s="34" t="s">
        <v>99</v>
      </c>
      <c r="BN15" s="34" t="s">
        <v>99</v>
      </c>
      <c r="BO15" s="34" t="s">
        <v>99</v>
      </c>
      <c r="BP15" s="34"/>
      <c r="BQ15" s="34"/>
      <c r="BR15" s="35"/>
      <c r="BS15" s="35"/>
      <c r="BT15" s="35"/>
      <c r="BU15" s="36">
        <f t="shared" ref="BU15:BW15" si="12">COUNTIF($D15:$BT15,BU$3)</f>
        <v>0</v>
      </c>
      <c r="BV15" s="37">
        <f t="shared" si="12"/>
        <v>0</v>
      </c>
      <c r="BW15" s="38">
        <f t="shared" si="12"/>
        <v>4</v>
      </c>
    </row>
    <row r="16" spans="1:75" ht="19.5" customHeight="1">
      <c r="A16" s="24" t="s">
        <v>47</v>
      </c>
      <c r="B16" s="24" t="s">
        <v>48</v>
      </c>
      <c r="C16" s="59">
        <f>(COUNTIF(D16:BO16,"P"))/C37*100</f>
        <v>84.090909090909093</v>
      </c>
      <c r="D16" s="27" t="s">
        <v>23</v>
      </c>
      <c r="E16" s="27" t="s">
        <v>24</v>
      </c>
      <c r="F16" s="27" t="s">
        <v>24</v>
      </c>
      <c r="G16" s="27" t="s">
        <v>23</v>
      </c>
      <c r="H16" s="27" t="s">
        <v>23</v>
      </c>
      <c r="I16" s="27" t="s">
        <v>23</v>
      </c>
      <c r="J16" s="27" t="s">
        <v>24</v>
      </c>
      <c r="K16" s="27" t="s">
        <v>23</v>
      </c>
      <c r="L16" s="104"/>
      <c r="M16" s="27" t="s">
        <v>23</v>
      </c>
      <c r="N16" s="27" t="s">
        <v>23</v>
      </c>
      <c r="O16" s="27" t="s">
        <v>23</v>
      </c>
      <c r="P16" s="27" t="s">
        <v>23</v>
      </c>
      <c r="Q16" s="60" t="s">
        <v>23</v>
      </c>
      <c r="R16" s="60" t="s">
        <v>23</v>
      </c>
      <c r="S16" s="27" t="s">
        <v>23</v>
      </c>
      <c r="T16" s="27" t="s">
        <v>23</v>
      </c>
      <c r="U16" s="104"/>
      <c r="V16" s="104"/>
      <c r="W16" s="27" t="s">
        <v>23</v>
      </c>
      <c r="X16" s="27" t="s">
        <v>23</v>
      </c>
      <c r="Y16" s="27" t="s">
        <v>23</v>
      </c>
      <c r="Z16" s="27" t="s">
        <v>23</v>
      </c>
      <c r="AA16" s="27" t="s">
        <v>23</v>
      </c>
      <c r="AB16" s="27" t="s">
        <v>23</v>
      </c>
      <c r="AC16" s="27" t="s">
        <v>23</v>
      </c>
      <c r="AD16" s="27"/>
      <c r="AE16" s="27" t="s">
        <v>23</v>
      </c>
      <c r="AF16" s="27" t="s">
        <v>23</v>
      </c>
      <c r="AG16" s="27" t="s">
        <v>24</v>
      </c>
      <c r="AH16" s="27" t="s">
        <v>23</v>
      </c>
      <c r="AI16" s="27" t="s">
        <v>24</v>
      </c>
      <c r="AJ16" s="27" t="s">
        <v>23</v>
      </c>
      <c r="AK16" s="27"/>
      <c r="AL16" s="27"/>
      <c r="AM16" s="27"/>
      <c r="AN16" s="27"/>
      <c r="AO16" s="27"/>
      <c r="AP16" s="27" t="s">
        <v>23</v>
      </c>
      <c r="AQ16" s="27" t="s">
        <v>23</v>
      </c>
      <c r="AR16" s="27" t="s">
        <v>23</v>
      </c>
      <c r="AS16" s="27" t="s">
        <v>23</v>
      </c>
      <c r="AT16" s="27"/>
      <c r="AU16" s="27"/>
      <c r="AV16" s="27"/>
      <c r="AW16" s="27"/>
      <c r="AX16" s="27"/>
      <c r="AY16" s="27" t="s">
        <v>23</v>
      </c>
      <c r="AZ16" s="27" t="s">
        <v>23</v>
      </c>
      <c r="BA16" s="27" t="s">
        <v>23</v>
      </c>
      <c r="BB16" s="27" t="s">
        <v>23</v>
      </c>
      <c r="BC16" s="27" t="s">
        <v>23</v>
      </c>
      <c r="BD16" s="27" t="s">
        <v>23</v>
      </c>
      <c r="BE16" s="27"/>
      <c r="BF16" s="27" t="s">
        <v>23</v>
      </c>
      <c r="BG16" s="27" t="s">
        <v>23</v>
      </c>
      <c r="BH16" s="27" t="s">
        <v>24</v>
      </c>
      <c r="BI16" s="27" t="s">
        <v>23</v>
      </c>
      <c r="BJ16" s="27" t="s">
        <v>24</v>
      </c>
      <c r="BK16" s="27"/>
      <c r="BL16" s="27" t="s">
        <v>99</v>
      </c>
      <c r="BM16" s="27" t="s">
        <v>99</v>
      </c>
      <c r="BN16" s="27" t="s">
        <v>99</v>
      </c>
      <c r="BO16" s="27" t="s">
        <v>99</v>
      </c>
      <c r="BP16" s="27"/>
      <c r="BQ16" s="27"/>
      <c r="BR16" s="29"/>
      <c r="BS16" s="29"/>
      <c r="BT16" s="29"/>
      <c r="BU16" s="30">
        <f t="shared" ref="BU16:BW16" si="13">COUNTIF($D16:$BT16,BU$3)</f>
        <v>0</v>
      </c>
      <c r="BV16" s="31">
        <f t="shared" si="13"/>
        <v>0</v>
      </c>
      <c r="BW16" s="32">
        <f t="shared" si="13"/>
        <v>7</v>
      </c>
    </row>
    <row r="17" spans="1:75" ht="19.5" customHeight="1">
      <c r="A17" s="33" t="s">
        <v>49</v>
      </c>
      <c r="B17" s="33" t="s">
        <v>50</v>
      </c>
      <c r="C17" s="59">
        <f>(COUNTIF(D17:BO17,"P"))/C37*100</f>
        <v>93.181818181818173</v>
      </c>
      <c r="D17" s="34" t="s">
        <v>23</v>
      </c>
      <c r="E17" s="34" t="s">
        <v>23</v>
      </c>
      <c r="F17" s="34" t="s">
        <v>23</v>
      </c>
      <c r="G17" s="34" t="s">
        <v>23</v>
      </c>
      <c r="H17" s="34" t="s">
        <v>23</v>
      </c>
      <c r="I17" s="34" t="s">
        <v>23</v>
      </c>
      <c r="J17" s="34" t="s">
        <v>23</v>
      </c>
      <c r="K17" s="34" t="s">
        <v>23</v>
      </c>
      <c r="L17" s="103"/>
      <c r="M17" s="34" t="s">
        <v>23</v>
      </c>
      <c r="N17" s="34" t="s">
        <v>23</v>
      </c>
      <c r="O17" s="34" t="s">
        <v>23</v>
      </c>
      <c r="P17" s="34" t="s">
        <v>23</v>
      </c>
      <c r="Q17" s="60" t="s">
        <v>23</v>
      </c>
      <c r="R17" s="60" t="s">
        <v>23</v>
      </c>
      <c r="S17" s="34" t="s">
        <v>23</v>
      </c>
      <c r="T17" s="34" t="s">
        <v>23</v>
      </c>
      <c r="U17" s="103"/>
      <c r="V17" s="103"/>
      <c r="W17" s="34" t="s">
        <v>23</v>
      </c>
      <c r="X17" s="34" t="s">
        <v>23</v>
      </c>
      <c r="Y17" s="34" t="s">
        <v>23</v>
      </c>
      <c r="Z17" s="34" t="s">
        <v>23</v>
      </c>
      <c r="AA17" s="34" t="s">
        <v>23</v>
      </c>
      <c r="AB17" s="34" t="s">
        <v>23</v>
      </c>
      <c r="AC17" s="34" t="s">
        <v>23</v>
      </c>
      <c r="AD17" s="34"/>
      <c r="AE17" s="34" t="s">
        <v>23</v>
      </c>
      <c r="AF17" s="34" t="s">
        <v>23</v>
      </c>
      <c r="AG17" s="34" t="s">
        <v>23</v>
      </c>
      <c r="AH17" s="34" t="s">
        <v>23</v>
      </c>
      <c r="AI17" s="34" t="s">
        <v>24</v>
      </c>
      <c r="AJ17" s="34" t="s">
        <v>24</v>
      </c>
      <c r="AK17" s="34"/>
      <c r="AL17" s="34"/>
      <c r="AM17" s="34"/>
      <c r="AN17" s="34"/>
      <c r="AO17" s="34"/>
      <c r="AP17" s="34" t="s">
        <v>23</v>
      </c>
      <c r="AQ17" s="34" t="s">
        <v>23</v>
      </c>
      <c r="AR17" s="34" t="s">
        <v>23</v>
      </c>
      <c r="AS17" s="34" t="s">
        <v>23</v>
      </c>
      <c r="AT17" s="34"/>
      <c r="AU17" s="34"/>
      <c r="AV17" s="34"/>
      <c r="AW17" s="34"/>
      <c r="AX17" s="34"/>
      <c r="AY17" s="34" t="s">
        <v>23</v>
      </c>
      <c r="AZ17" s="34" t="s">
        <v>23</v>
      </c>
      <c r="BA17" s="34" t="s">
        <v>23</v>
      </c>
      <c r="BB17" s="34" t="s">
        <v>23</v>
      </c>
      <c r="BC17" s="34" t="s">
        <v>23</v>
      </c>
      <c r="BD17" s="34" t="s">
        <v>23</v>
      </c>
      <c r="BE17" s="34"/>
      <c r="BF17" s="34" t="s">
        <v>23</v>
      </c>
      <c r="BG17" s="34" t="s">
        <v>23</v>
      </c>
      <c r="BH17" s="34" t="s">
        <v>23</v>
      </c>
      <c r="BI17" s="34" t="s">
        <v>23</v>
      </c>
      <c r="BJ17" s="34" t="s">
        <v>24</v>
      </c>
      <c r="BK17" s="34"/>
      <c r="BL17" s="34" t="s">
        <v>99</v>
      </c>
      <c r="BM17" s="34" t="s">
        <v>99</v>
      </c>
      <c r="BN17" s="34" t="s">
        <v>99</v>
      </c>
      <c r="BO17" s="34" t="s">
        <v>99</v>
      </c>
      <c r="BP17" s="34"/>
      <c r="BQ17" s="34"/>
      <c r="BR17" s="35"/>
      <c r="BS17" s="35"/>
      <c r="BT17" s="35"/>
      <c r="BU17" s="36">
        <f t="shared" ref="BU17:BW17" si="14">COUNTIF($D17:$BT17,BU$3)</f>
        <v>0</v>
      </c>
      <c r="BV17" s="37">
        <f t="shared" si="14"/>
        <v>0</v>
      </c>
      <c r="BW17" s="38">
        <f t="shared" si="14"/>
        <v>3</v>
      </c>
    </row>
    <row r="18" spans="1:75" ht="19.5" customHeight="1">
      <c r="A18" s="24" t="s">
        <v>52</v>
      </c>
      <c r="B18" s="24" t="s">
        <v>53</v>
      </c>
      <c r="C18" s="59">
        <f>(COUNTIF(D18:BO18,"P"))/C37*100</f>
        <v>86.36363636363636</v>
      </c>
      <c r="D18" s="27" t="s">
        <v>23</v>
      </c>
      <c r="E18" s="27" t="s">
        <v>24</v>
      </c>
      <c r="F18" s="27" t="s">
        <v>23</v>
      </c>
      <c r="G18" s="27" t="s">
        <v>23</v>
      </c>
      <c r="H18" s="27" t="s">
        <v>23</v>
      </c>
      <c r="I18" s="27" t="s">
        <v>23</v>
      </c>
      <c r="J18" s="27" t="s">
        <v>23</v>
      </c>
      <c r="K18" s="27" t="s">
        <v>23</v>
      </c>
      <c r="L18" s="104"/>
      <c r="M18" s="27" t="s">
        <v>23</v>
      </c>
      <c r="N18" s="27" t="s">
        <v>23</v>
      </c>
      <c r="O18" s="27" t="s">
        <v>23</v>
      </c>
      <c r="P18" s="27" t="s">
        <v>23</v>
      </c>
      <c r="Q18" s="60" t="s">
        <v>23</v>
      </c>
      <c r="R18" s="60" t="s">
        <v>23</v>
      </c>
      <c r="S18" s="27" t="s">
        <v>23</v>
      </c>
      <c r="T18" s="27" t="s">
        <v>23</v>
      </c>
      <c r="U18" s="104"/>
      <c r="V18" s="104"/>
      <c r="W18" s="27" t="s">
        <v>23</v>
      </c>
      <c r="X18" s="27" t="s">
        <v>23</v>
      </c>
      <c r="Y18" s="27" t="s">
        <v>23</v>
      </c>
      <c r="Z18" s="27" t="s">
        <v>23</v>
      </c>
      <c r="AA18" s="27" t="s">
        <v>23</v>
      </c>
      <c r="AB18" s="27" t="s">
        <v>23</v>
      </c>
      <c r="AC18" s="27" t="s">
        <v>23</v>
      </c>
      <c r="AD18" s="27"/>
      <c r="AE18" s="27" t="s">
        <v>23</v>
      </c>
      <c r="AF18" s="27" t="s">
        <v>23</v>
      </c>
      <c r="AG18" s="27" t="s">
        <v>23</v>
      </c>
      <c r="AH18" s="27" t="s">
        <v>23</v>
      </c>
      <c r="AI18" s="27" t="s">
        <v>23</v>
      </c>
      <c r="AJ18" s="27" t="s">
        <v>24</v>
      </c>
      <c r="AK18" s="27"/>
      <c r="AL18" s="27"/>
      <c r="AM18" s="27"/>
      <c r="AN18" s="27"/>
      <c r="AO18" s="27"/>
      <c r="AP18" s="27" t="s">
        <v>23</v>
      </c>
      <c r="AQ18" s="27" t="s">
        <v>23</v>
      </c>
      <c r="AR18" s="27" t="s">
        <v>23</v>
      </c>
      <c r="AS18" s="27" t="s">
        <v>23</v>
      </c>
      <c r="AT18" s="27"/>
      <c r="AU18" s="27"/>
      <c r="AV18" s="27"/>
      <c r="AW18" s="27"/>
      <c r="AX18" s="27"/>
      <c r="AY18" s="27" t="s">
        <v>23</v>
      </c>
      <c r="AZ18" s="27" t="s">
        <v>23</v>
      </c>
      <c r="BA18" s="27" t="s">
        <v>23</v>
      </c>
      <c r="BB18" s="27" t="s">
        <v>23</v>
      </c>
      <c r="BC18" s="27" t="s">
        <v>24</v>
      </c>
      <c r="BD18" s="27" t="s">
        <v>23</v>
      </c>
      <c r="BE18" s="27"/>
      <c r="BF18" s="27" t="s">
        <v>24</v>
      </c>
      <c r="BG18" s="27" t="s">
        <v>24</v>
      </c>
      <c r="BH18" s="27" t="s">
        <v>23</v>
      </c>
      <c r="BI18" s="27" t="s">
        <v>23</v>
      </c>
      <c r="BJ18" s="27" t="s">
        <v>24</v>
      </c>
      <c r="BK18" s="27"/>
      <c r="BL18" s="27" t="s">
        <v>99</v>
      </c>
      <c r="BM18" s="27" t="s">
        <v>99</v>
      </c>
      <c r="BN18" s="27" t="s">
        <v>99</v>
      </c>
      <c r="BO18" s="27" t="s">
        <v>99</v>
      </c>
      <c r="BP18" s="27"/>
      <c r="BQ18" s="27"/>
      <c r="BR18" s="29"/>
      <c r="BS18" s="29"/>
      <c r="BT18" s="29"/>
      <c r="BU18" s="30">
        <f t="shared" ref="BU18:BW18" si="15">COUNTIF($D18:$BT18,BU$3)</f>
        <v>0</v>
      </c>
      <c r="BV18" s="31">
        <f t="shared" si="15"/>
        <v>0</v>
      </c>
      <c r="BW18" s="32">
        <f t="shared" si="15"/>
        <v>6</v>
      </c>
    </row>
    <row r="19" spans="1:75" ht="19.5" customHeight="1">
      <c r="A19" s="33" t="s">
        <v>54</v>
      </c>
      <c r="B19" s="33" t="s">
        <v>55</v>
      </c>
      <c r="C19" s="59">
        <f>(COUNTIF(D19:BO19,"P"))/C37*100</f>
        <v>100</v>
      </c>
      <c r="D19" s="34" t="s">
        <v>23</v>
      </c>
      <c r="E19" s="34" t="s">
        <v>23</v>
      </c>
      <c r="F19" s="34" t="s">
        <v>23</v>
      </c>
      <c r="G19" s="34" t="s">
        <v>23</v>
      </c>
      <c r="H19" s="34" t="s">
        <v>23</v>
      </c>
      <c r="I19" s="34" t="s">
        <v>23</v>
      </c>
      <c r="J19" s="34" t="s">
        <v>23</v>
      </c>
      <c r="K19" s="34" t="s">
        <v>23</v>
      </c>
      <c r="L19" s="103"/>
      <c r="M19" s="34" t="s">
        <v>23</v>
      </c>
      <c r="N19" s="34" t="s">
        <v>23</v>
      </c>
      <c r="O19" s="34" t="s">
        <v>23</v>
      </c>
      <c r="P19" s="34" t="s">
        <v>23</v>
      </c>
      <c r="Q19" s="60" t="s">
        <v>23</v>
      </c>
      <c r="R19" s="60" t="s">
        <v>23</v>
      </c>
      <c r="S19" s="34" t="s">
        <v>23</v>
      </c>
      <c r="T19" s="34" t="s">
        <v>23</v>
      </c>
      <c r="U19" s="103"/>
      <c r="V19" s="103"/>
      <c r="W19" s="34" t="s">
        <v>23</v>
      </c>
      <c r="X19" s="34" t="s">
        <v>23</v>
      </c>
      <c r="Y19" s="34" t="s">
        <v>23</v>
      </c>
      <c r="Z19" s="34" t="s">
        <v>23</v>
      </c>
      <c r="AA19" s="34" t="s">
        <v>23</v>
      </c>
      <c r="AB19" s="34" t="s">
        <v>23</v>
      </c>
      <c r="AC19" s="34" t="s">
        <v>23</v>
      </c>
      <c r="AD19" s="34"/>
      <c r="AE19" s="34" t="s">
        <v>23</v>
      </c>
      <c r="AF19" s="34" t="s">
        <v>23</v>
      </c>
      <c r="AG19" s="34" t="s">
        <v>23</v>
      </c>
      <c r="AH19" s="34" t="s">
        <v>23</v>
      </c>
      <c r="AI19" s="34" t="s">
        <v>23</v>
      </c>
      <c r="AJ19" s="34" t="s">
        <v>23</v>
      </c>
      <c r="AK19" s="34"/>
      <c r="AL19" s="34"/>
      <c r="AM19" s="34"/>
      <c r="AN19" s="34"/>
      <c r="AO19" s="34"/>
      <c r="AP19" s="34" t="s">
        <v>23</v>
      </c>
      <c r="AQ19" s="34" t="s">
        <v>23</v>
      </c>
      <c r="AR19" s="34" t="s">
        <v>23</v>
      </c>
      <c r="AS19" s="34" t="s">
        <v>23</v>
      </c>
      <c r="AT19" s="34"/>
      <c r="AU19" s="34"/>
      <c r="AV19" s="34"/>
      <c r="AW19" s="34"/>
      <c r="AX19" s="34"/>
      <c r="AY19" s="34" t="s">
        <v>23</v>
      </c>
      <c r="AZ19" s="34" t="s">
        <v>23</v>
      </c>
      <c r="BA19" s="34" t="s">
        <v>23</v>
      </c>
      <c r="BB19" s="34" t="s">
        <v>23</v>
      </c>
      <c r="BC19" s="34" t="s">
        <v>23</v>
      </c>
      <c r="BD19" s="34" t="s">
        <v>23</v>
      </c>
      <c r="BE19" s="34"/>
      <c r="BF19" s="34" t="s">
        <v>23</v>
      </c>
      <c r="BG19" s="34" t="s">
        <v>23</v>
      </c>
      <c r="BH19" s="34" t="s">
        <v>23</v>
      </c>
      <c r="BI19" s="34" t="s">
        <v>23</v>
      </c>
      <c r="BJ19" s="34" t="s">
        <v>23</v>
      </c>
      <c r="BK19" s="34"/>
      <c r="BL19" s="34" t="s">
        <v>99</v>
      </c>
      <c r="BM19" s="34" t="s">
        <v>99</v>
      </c>
      <c r="BN19" s="34" t="s">
        <v>99</v>
      </c>
      <c r="BO19" s="34" t="s">
        <v>99</v>
      </c>
      <c r="BP19" s="34"/>
      <c r="BQ19" s="34"/>
      <c r="BR19" s="35"/>
      <c r="BS19" s="35"/>
      <c r="BT19" s="35"/>
      <c r="BU19" s="36">
        <f t="shared" ref="BU19:BW19" si="16">COUNTIF($D19:$BT19,BU$3)</f>
        <v>0</v>
      </c>
      <c r="BV19" s="37">
        <f t="shared" si="16"/>
        <v>0</v>
      </c>
      <c r="BW19" s="38">
        <f t="shared" si="16"/>
        <v>0</v>
      </c>
    </row>
    <row r="20" spans="1:75" ht="19.5" customHeight="1">
      <c r="A20" s="24" t="s">
        <v>56</v>
      </c>
      <c r="B20" s="24" t="s">
        <v>57</v>
      </c>
      <c r="C20" s="59">
        <f>(COUNTIF(D20:BO20,"P"))/C37*100</f>
        <v>84.090909090909093</v>
      </c>
      <c r="D20" s="28" t="s">
        <v>24</v>
      </c>
      <c r="E20" s="27" t="s">
        <v>23</v>
      </c>
      <c r="F20" s="27" t="s">
        <v>24</v>
      </c>
      <c r="G20" s="27" t="s">
        <v>24</v>
      </c>
      <c r="H20" s="27" t="s">
        <v>24</v>
      </c>
      <c r="I20" s="27" t="s">
        <v>23</v>
      </c>
      <c r="J20" s="27" t="s">
        <v>23</v>
      </c>
      <c r="K20" s="27" t="s">
        <v>23</v>
      </c>
      <c r="L20" s="104"/>
      <c r="M20" s="27" t="s">
        <v>23</v>
      </c>
      <c r="N20" s="27" t="s">
        <v>23</v>
      </c>
      <c r="O20" s="27" t="s">
        <v>23</v>
      </c>
      <c r="P20" s="27" t="s">
        <v>23</v>
      </c>
      <c r="Q20" s="60" t="s">
        <v>24</v>
      </c>
      <c r="R20" s="60" t="s">
        <v>24</v>
      </c>
      <c r="S20" s="27" t="s">
        <v>23</v>
      </c>
      <c r="T20" s="27" t="s">
        <v>23</v>
      </c>
      <c r="U20" s="104"/>
      <c r="V20" s="104"/>
      <c r="W20" s="27" t="s">
        <v>23</v>
      </c>
      <c r="X20" s="27" t="s">
        <v>23</v>
      </c>
      <c r="Y20" s="27" t="s">
        <v>23</v>
      </c>
      <c r="Z20" s="27" t="s">
        <v>23</v>
      </c>
      <c r="AA20" s="27" t="s">
        <v>23</v>
      </c>
      <c r="AB20" s="27" t="s">
        <v>23</v>
      </c>
      <c r="AC20" s="27" t="s">
        <v>23</v>
      </c>
      <c r="AD20" s="27"/>
      <c r="AE20" s="27" t="s">
        <v>23</v>
      </c>
      <c r="AF20" s="27" t="s">
        <v>23</v>
      </c>
      <c r="AG20" s="27" t="s">
        <v>23</v>
      </c>
      <c r="AH20" s="27" t="s">
        <v>23</v>
      </c>
      <c r="AI20" s="27" t="s">
        <v>23</v>
      </c>
      <c r="AJ20" s="27" t="s">
        <v>23</v>
      </c>
      <c r="AK20" s="27"/>
      <c r="AL20" s="27"/>
      <c r="AM20" s="27"/>
      <c r="AN20" s="27"/>
      <c r="AO20" s="27"/>
      <c r="AP20" s="27" t="s">
        <v>23</v>
      </c>
      <c r="AQ20" s="27" t="s">
        <v>23</v>
      </c>
      <c r="AR20" s="27" t="s">
        <v>24</v>
      </c>
      <c r="AS20" s="27" t="s">
        <v>23</v>
      </c>
      <c r="AT20" s="27"/>
      <c r="AU20" s="27"/>
      <c r="AV20" s="27"/>
      <c r="AW20" s="27"/>
      <c r="AX20" s="27"/>
      <c r="AY20" s="27" t="s">
        <v>23</v>
      </c>
      <c r="AZ20" s="27" t="s">
        <v>23</v>
      </c>
      <c r="BA20" s="27" t="s">
        <v>23</v>
      </c>
      <c r="BB20" s="27" t="s">
        <v>23</v>
      </c>
      <c r="BC20" s="27" t="s">
        <v>23</v>
      </c>
      <c r="BD20" s="27" t="s">
        <v>23</v>
      </c>
      <c r="BE20" s="27"/>
      <c r="BF20" s="27" t="s">
        <v>23</v>
      </c>
      <c r="BG20" s="27" t="s">
        <v>23</v>
      </c>
      <c r="BH20" s="27" t="s">
        <v>23</v>
      </c>
      <c r="BI20" s="27" t="s">
        <v>23</v>
      </c>
      <c r="BJ20" s="27" t="s">
        <v>23</v>
      </c>
      <c r="BK20" s="27"/>
      <c r="BL20" s="27" t="s">
        <v>99</v>
      </c>
      <c r="BM20" s="27" t="s">
        <v>99</v>
      </c>
      <c r="BN20" s="27" t="s">
        <v>99</v>
      </c>
      <c r="BO20" s="27" t="s">
        <v>99</v>
      </c>
      <c r="BP20" s="27"/>
      <c r="BQ20" s="27"/>
      <c r="BR20" s="29"/>
      <c r="BS20" s="29"/>
      <c r="BT20" s="29"/>
      <c r="BU20" s="30">
        <f t="shared" ref="BU20:BW20" si="17">COUNTIF($D20:$BT20,BU$3)</f>
        <v>0</v>
      </c>
      <c r="BV20" s="31">
        <f t="shared" si="17"/>
        <v>0</v>
      </c>
      <c r="BW20" s="32">
        <f t="shared" si="17"/>
        <v>7</v>
      </c>
    </row>
    <row r="21" spans="1:75" ht="19.5" customHeight="1">
      <c r="A21" s="33" t="s">
        <v>58</v>
      </c>
      <c r="B21" s="33" t="s">
        <v>59</v>
      </c>
      <c r="C21" s="59">
        <f>(COUNTIF(D21:BO21,"P"))/C37*100</f>
        <v>81.818181818181827</v>
      </c>
      <c r="D21" s="34" t="s">
        <v>23</v>
      </c>
      <c r="E21" s="34" t="s">
        <v>23</v>
      </c>
      <c r="F21" s="34" t="s">
        <v>23</v>
      </c>
      <c r="G21" s="34" t="s">
        <v>23</v>
      </c>
      <c r="H21" s="34" t="s">
        <v>23</v>
      </c>
      <c r="I21" s="34" t="s">
        <v>23</v>
      </c>
      <c r="J21" s="34" t="s">
        <v>24</v>
      </c>
      <c r="K21" s="34" t="s">
        <v>23</v>
      </c>
      <c r="L21" s="103"/>
      <c r="M21" s="34" t="s">
        <v>23</v>
      </c>
      <c r="N21" s="34" t="s">
        <v>23</v>
      </c>
      <c r="O21" s="34" t="s">
        <v>23</v>
      </c>
      <c r="P21" s="34" t="s">
        <v>23</v>
      </c>
      <c r="Q21" s="60" t="s">
        <v>24</v>
      </c>
      <c r="R21" s="60" t="s">
        <v>24</v>
      </c>
      <c r="S21" s="34" t="s">
        <v>23</v>
      </c>
      <c r="T21" s="34" t="s">
        <v>23</v>
      </c>
      <c r="U21" s="103"/>
      <c r="V21" s="103"/>
      <c r="W21" s="34" t="s">
        <v>24</v>
      </c>
      <c r="X21" s="34" t="s">
        <v>24</v>
      </c>
      <c r="Y21" s="34" t="s">
        <v>23</v>
      </c>
      <c r="Z21" s="34" t="s">
        <v>23</v>
      </c>
      <c r="AA21" s="34" t="s">
        <v>24</v>
      </c>
      <c r="AB21" s="34" t="s">
        <v>23</v>
      </c>
      <c r="AC21" s="34" t="s">
        <v>23</v>
      </c>
      <c r="AD21" s="34"/>
      <c r="AE21" s="34" t="s">
        <v>23</v>
      </c>
      <c r="AF21" s="34" t="s">
        <v>23</v>
      </c>
      <c r="AG21" s="34" t="s">
        <v>24</v>
      </c>
      <c r="AH21" s="34" t="s">
        <v>23</v>
      </c>
      <c r="AI21" s="34" t="s">
        <v>23</v>
      </c>
      <c r="AJ21" s="34" t="s">
        <v>23</v>
      </c>
      <c r="AK21" s="34"/>
      <c r="AL21" s="34"/>
      <c r="AM21" s="34"/>
      <c r="AN21" s="34"/>
      <c r="AO21" s="34"/>
      <c r="AP21" s="34" t="s">
        <v>23</v>
      </c>
      <c r="AQ21" s="34" t="s">
        <v>23</v>
      </c>
      <c r="AR21" s="34" t="s">
        <v>23</v>
      </c>
      <c r="AS21" s="34" t="s">
        <v>23</v>
      </c>
      <c r="AT21" s="34"/>
      <c r="AU21" s="34"/>
      <c r="AV21" s="34"/>
      <c r="AW21" s="34"/>
      <c r="AX21" s="34"/>
      <c r="AY21" s="34" t="s">
        <v>23</v>
      </c>
      <c r="AZ21" s="34" t="s">
        <v>23</v>
      </c>
      <c r="BA21" s="34" t="s">
        <v>23</v>
      </c>
      <c r="BB21" s="34" t="s">
        <v>23</v>
      </c>
      <c r="BC21" s="34" t="s">
        <v>23</v>
      </c>
      <c r="BD21" s="34" t="s">
        <v>23</v>
      </c>
      <c r="BE21" s="34"/>
      <c r="BF21" s="34" t="s">
        <v>23</v>
      </c>
      <c r="BG21" s="34" t="s">
        <v>23</v>
      </c>
      <c r="BH21" s="34" t="s">
        <v>23</v>
      </c>
      <c r="BI21" s="34" t="s">
        <v>23</v>
      </c>
      <c r="BJ21" s="34" t="s">
        <v>24</v>
      </c>
      <c r="BK21" s="34"/>
      <c r="BL21" s="34" t="s">
        <v>99</v>
      </c>
      <c r="BM21" s="34" t="s">
        <v>99</v>
      </c>
      <c r="BN21" s="34" t="s">
        <v>99</v>
      </c>
      <c r="BO21" s="34" t="s">
        <v>100</v>
      </c>
      <c r="BP21" s="34"/>
      <c r="BQ21" s="34"/>
      <c r="BR21" s="35"/>
      <c r="BS21" s="35"/>
      <c r="BT21" s="35"/>
      <c r="BU21" s="36">
        <f t="shared" ref="BU21:BW21" si="18">COUNTIF($D21:$BT21,BU$3)</f>
        <v>0</v>
      </c>
      <c r="BV21" s="37">
        <f t="shared" si="18"/>
        <v>0</v>
      </c>
      <c r="BW21" s="38">
        <f t="shared" si="18"/>
        <v>8</v>
      </c>
    </row>
    <row r="22" spans="1:75" ht="19.5" customHeight="1">
      <c r="A22" s="24" t="s">
        <v>60</v>
      </c>
      <c r="B22" s="24" t="s">
        <v>61</v>
      </c>
      <c r="C22" s="59">
        <f>(COUNTIF(D22:BO22,"P"))/C37*100</f>
        <v>93.181818181818173</v>
      </c>
      <c r="D22" s="27" t="s">
        <v>23</v>
      </c>
      <c r="E22" s="27" t="s">
        <v>23</v>
      </c>
      <c r="F22" s="27" t="s">
        <v>23</v>
      </c>
      <c r="G22" s="27" t="s">
        <v>23</v>
      </c>
      <c r="H22" s="27" t="s">
        <v>23</v>
      </c>
      <c r="I22" s="27" t="s">
        <v>23</v>
      </c>
      <c r="J22" s="27" t="s">
        <v>23</v>
      </c>
      <c r="K22" s="27" t="s">
        <v>23</v>
      </c>
      <c r="L22" s="104"/>
      <c r="M22" s="27" t="s">
        <v>23</v>
      </c>
      <c r="N22" s="27" t="s">
        <v>23</v>
      </c>
      <c r="O22" s="27" t="s">
        <v>23</v>
      </c>
      <c r="P22" s="27" t="s">
        <v>23</v>
      </c>
      <c r="Q22" s="60" t="s">
        <v>23</v>
      </c>
      <c r="R22" s="60" t="s">
        <v>23</v>
      </c>
      <c r="S22" s="27" t="s">
        <v>23</v>
      </c>
      <c r="T22" s="27" t="s">
        <v>23</v>
      </c>
      <c r="U22" s="104"/>
      <c r="V22" s="104"/>
      <c r="W22" s="27" t="s">
        <v>23</v>
      </c>
      <c r="X22" s="27" t="s">
        <v>23</v>
      </c>
      <c r="Y22" s="27" t="s">
        <v>23</v>
      </c>
      <c r="Z22" s="27" t="s">
        <v>23</v>
      </c>
      <c r="AA22" s="27" t="s">
        <v>23</v>
      </c>
      <c r="AB22" s="27" t="s">
        <v>23</v>
      </c>
      <c r="AC22" s="27" t="s">
        <v>23</v>
      </c>
      <c r="AD22" s="27"/>
      <c r="AE22" s="27" t="s">
        <v>23</v>
      </c>
      <c r="AF22" s="27" t="s">
        <v>23</v>
      </c>
      <c r="AG22" s="27" t="s">
        <v>23</v>
      </c>
      <c r="AH22" s="27" t="s">
        <v>23</v>
      </c>
      <c r="AI22" s="27" t="s">
        <v>23</v>
      </c>
      <c r="AJ22" s="27" t="s">
        <v>23</v>
      </c>
      <c r="AK22" s="27"/>
      <c r="AL22" s="27"/>
      <c r="AM22" s="27"/>
      <c r="AN22" s="27"/>
      <c r="AO22" s="27"/>
      <c r="AP22" s="27" t="s">
        <v>23</v>
      </c>
      <c r="AQ22" s="27" t="s">
        <v>23</v>
      </c>
      <c r="AR22" s="27" t="s">
        <v>23</v>
      </c>
      <c r="AS22" s="27" t="s">
        <v>23</v>
      </c>
      <c r="AT22" s="27"/>
      <c r="AU22" s="27"/>
      <c r="AV22" s="27"/>
      <c r="AW22" s="27"/>
      <c r="AX22" s="27"/>
      <c r="AY22" s="27" t="s">
        <v>24</v>
      </c>
      <c r="AZ22" s="27" t="s">
        <v>24</v>
      </c>
      <c r="BA22" s="27" t="s">
        <v>23</v>
      </c>
      <c r="BB22" s="27" t="s">
        <v>23</v>
      </c>
      <c r="BC22" s="27" t="s">
        <v>23</v>
      </c>
      <c r="BD22" s="27" t="s">
        <v>23</v>
      </c>
      <c r="BE22" s="27"/>
      <c r="BF22" s="27" t="s">
        <v>24</v>
      </c>
      <c r="BG22" s="27" t="s">
        <v>23</v>
      </c>
      <c r="BH22" s="27" t="s">
        <v>23</v>
      </c>
      <c r="BI22" s="27" t="s">
        <v>23</v>
      </c>
      <c r="BJ22" s="27" t="s">
        <v>23</v>
      </c>
      <c r="BK22" s="27"/>
      <c r="BL22" s="27" t="s">
        <v>99</v>
      </c>
      <c r="BM22" s="27" t="s">
        <v>99</v>
      </c>
      <c r="BN22" s="27" t="s">
        <v>99</v>
      </c>
      <c r="BO22" s="27" t="s">
        <v>99</v>
      </c>
      <c r="BP22" s="27"/>
      <c r="BQ22" s="27"/>
      <c r="BR22" s="29"/>
      <c r="BS22" s="29"/>
      <c r="BT22" s="29"/>
      <c r="BU22" s="30">
        <f t="shared" ref="BU22:BW22" si="19">COUNTIF($D22:$BT22,BU$3)</f>
        <v>0</v>
      </c>
      <c r="BV22" s="31">
        <f t="shared" si="19"/>
        <v>0</v>
      </c>
      <c r="BW22" s="32">
        <f t="shared" si="19"/>
        <v>3</v>
      </c>
    </row>
    <row r="23" spans="1:75" ht="19.5" customHeight="1">
      <c r="A23" s="33" t="s">
        <v>62</v>
      </c>
      <c r="B23" s="33" t="s">
        <v>63</v>
      </c>
      <c r="C23" s="59">
        <f>(COUNTIF(D23:BO23,"P"))/C37*100</f>
        <v>79.545454545454547</v>
      </c>
      <c r="D23" s="34" t="s">
        <v>23</v>
      </c>
      <c r="E23" s="34" t="s">
        <v>23</v>
      </c>
      <c r="F23" s="34" t="s">
        <v>23</v>
      </c>
      <c r="G23" s="34" t="s">
        <v>23</v>
      </c>
      <c r="H23" s="34" t="s">
        <v>23</v>
      </c>
      <c r="I23" s="34" t="s">
        <v>23</v>
      </c>
      <c r="J23" s="34" t="s">
        <v>23</v>
      </c>
      <c r="K23" s="34" t="s">
        <v>23</v>
      </c>
      <c r="L23" s="103"/>
      <c r="M23" s="34" t="s">
        <v>23</v>
      </c>
      <c r="N23" s="34" t="s">
        <v>23</v>
      </c>
      <c r="O23" s="34" t="s">
        <v>23</v>
      </c>
      <c r="P23" s="34" t="s">
        <v>24</v>
      </c>
      <c r="Q23" s="60" t="s">
        <v>24</v>
      </c>
      <c r="R23" s="60" t="s">
        <v>24</v>
      </c>
      <c r="S23" s="34" t="s">
        <v>23</v>
      </c>
      <c r="T23" s="34" t="s">
        <v>23</v>
      </c>
      <c r="U23" s="103"/>
      <c r="V23" s="103"/>
      <c r="W23" s="34" t="s">
        <v>23</v>
      </c>
      <c r="X23" s="34" t="s">
        <v>23</v>
      </c>
      <c r="Y23" s="34" t="s">
        <v>23</v>
      </c>
      <c r="Z23" s="34" t="s">
        <v>23</v>
      </c>
      <c r="AA23" s="34" t="s">
        <v>23</v>
      </c>
      <c r="AB23" s="34" t="s">
        <v>24</v>
      </c>
      <c r="AC23" s="34" t="s">
        <v>23</v>
      </c>
      <c r="AD23" s="34"/>
      <c r="AE23" s="34" t="s">
        <v>23</v>
      </c>
      <c r="AF23" s="34" t="s">
        <v>23</v>
      </c>
      <c r="AG23" s="34" t="s">
        <v>23</v>
      </c>
      <c r="AH23" s="34" t="s">
        <v>23</v>
      </c>
      <c r="AI23" s="34" t="s">
        <v>23</v>
      </c>
      <c r="AJ23" s="34" t="s">
        <v>24</v>
      </c>
      <c r="AK23" s="34"/>
      <c r="AL23" s="34"/>
      <c r="AM23" s="34"/>
      <c r="AN23" s="34"/>
      <c r="AO23" s="34"/>
      <c r="AP23" s="34" t="s">
        <v>23</v>
      </c>
      <c r="AQ23" s="34" t="s">
        <v>23</v>
      </c>
      <c r="AR23" s="34" t="s">
        <v>23</v>
      </c>
      <c r="AS23" s="34" t="s">
        <v>23</v>
      </c>
      <c r="AT23" s="34"/>
      <c r="AU23" s="34"/>
      <c r="AV23" s="34"/>
      <c r="AW23" s="34"/>
      <c r="AX23" s="34"/>
      <c r="AY23" s="34" t="s">
        <v>24</v>
      </c>
      <c r="AZ23" s="34" t="s">
        <v>24</v>
      </c>
      <c r="BA23" s="34" t="s">
        <v>24</v>
      </c>
      <c r="BB23" s="34" t="s">
        <v>23</v>
      </c>
      <c r="BC23" s="34" t="s">
        <v>23</v>
      </c>
      <c r="BD23" s="34" t="s">
        <v>23</v>
      </c>
      <c r="BE23" s="34"/>
      <c r="BF23" s="34" t="s">
        <v>24</v>
      </c>
      <c r="BG23" s="34" t="s">
        <v>23</v>
      </c>
      <c r="BH23" s="34" t="s">
        <v>23</v>
      </c>
      <c r="BI23" s="34" t="s">
        <v>23</v>
      </c>
      <c r="BJ23" s="34" t="s">
        <v>23</v>
      </c>
      <c r="BK23" s="34"/>
      <c r="BL23" s="34" t="s">
        <v>99</v>
      </c>
      <c r="BM23" s="34" t="s">
        <v>99</v>
      </c>
      <c r="BN23" s="34" t="s">
        <v>99</v>
      </c>
      <c r="BO23" s="34" t="s">
        <v>99</v>
      </c>
      <c r="BP23" s="34"/>
      <c r="BQ23" s="34"/>
      <c r="BR23" s="35"/>
      <c r="BS23" s="35"/>
      <c r="BT23" s="35"/>
      <c r="BU23" s="36">
        <f t="shared" ref="BU23:BW23" si="20">COUNTIF($D23:$BT23,BU$3)</f>
        <v>0</v>
      </c>
      <c r="BV23" s="37">
        <f t="shared" si="20"/>
        <v>0</v>
      </c>
      <c r="BW23" s="38">
        <f t="shared" si="20"/>
        <v>9</v>
      </c>
    </row>
    <row r="24" spans="1:75" ht="19.5" customHeight="1">
      <c r="A24" s="24" t="s">
        <v>64</v>
      </c>
      <c r="B24" s="24" t="s">
        <v>65</v>
      </c>
      <c r="C24" s="59">
        <f>(COUNTIF(D24:BO24,"P"))/C37*100</f>
        <v>95.454545454545453</v>
      </c>
      <c r="D24" s="27" t="s">
        <v>23</v>
      </c>
      <c r="E24" s="27" t="s">
        <v>23</v>
      </c>
      <c r="F24" s="27" t="s">
        <v>23</v>
      </c>
      <c r="G24" s="27" t="s">
        <v>23</v>
      </c>
      <c r="H24" s="27" t="s">
        <v>23</v>
      </c>
      <c r="I24" s="27" t="s">
        <v>23</v>
      </c>
      <c r="J24" s="27" t="s">
        <v>23</v>
      </c>
      <c r="K24" s="27" t="s">
        <v>23</v>
      </c>
      <c r="L24" s="104"/>
      <c r="M24" s="27" t="s">
        <v>23</v>
      </c>
      <c r="N24" s="27" t="s">
        <v>23</v>
      </c>
      <c r="O24" s="27" t="s">
        <v>24</v>
      </c>
      <c r="P24" s="27" t="s">
        <v>23</v>
      </c>
      <c r="Q24" s="60" t="s">
        <v>23</v>
      </c>
      <c r="R24" s="60" t="s">
        <v>23</v>
      </c>
      <c r="S24" s="27" t="s">
        <v>23</v>
      </c>
      <c r="T24" s="27" t="s">
        <v>23</v>
      </c>
      <c r="U24" s="104"/>
      <c r="V24" s="104"/>
      <c r="W24" s="27" t="s">
        <v>23</v>
      </c>
      <c r="X24" s="27" t="s">
        <v>23</v>
      </c>
      <c r="Y24" s="27" t="s">
        <v>23</v>
      </c>
      <c r="Z24" s="27" t="s">
        <v>23</v>
      </c>
      <c r="AA24" s="27" t="s">
        <v>23</v>
      </c>
      <c r="AB24" s="27" t="s">
        <v>23</v>
      </c>
      <c r="AC24" s="27" t="s">
        <v>23</v>
      </c>
      <c r="AD24" s="27"/>
      <c r="AE24" s="27" t="s">
        <v>23</v>
      </c>
      <c r="AF24" s="27" t="s">
        <v>23</v>
      </c>
      <c r="AG24" s="27" t="s">
        <v>23</v>
      </c>
      <c r="AH24" s="27" t="s">
        <v>23</v>
      </c>
      <c r="AI24" s="27" t="s">
        <v>23</v>
      </c>
      <c r="AJ24" s="27" t="s">
        <v>23</v>
      </c>
      <c r="AK24" s="27"/>
      <c r="AL24" s="27"/>
      <c r="AM24" s="27"/>
      <c r="AN24" s="27"/>
      <c r="AO24" s="27"/>
      <c r="AP24" s="27" t="s">
        <v>23</v>
      </c>
      <c r="AQ24" s="27" t="s">
        <v>23</v>
      </c>
      <c r="AR24" s="27" t="s">
        <v>23</v>
      </c>
      <c r="AS24" s="27" t="s">
        <v>23</v>
      </c>
      <c r="AT24" s="27"/>
      <c r="AU24" s="27"/>
      <c r="AV24" s="27"/>
      <c r="AW24" s="27"/>
      <c r="AX24" s="27"/>
      <c r="AY24" s="27" t="s">
        <v>23</v>
      </c>
      <c r="AZ24" s="27" t="s">
        <v>23</v>
      </c>
      <c r="BA24" s="27" t="s">
        <v>23</v>
      </c>
      <c r="BB24" s="27" t="s">
        <v>23</v>
      </c>
      <c r="BC24" s="27" t="s">
        <v>23</v>
      </c>
      <c r="BD24" s="27" t="s">
        <v>23</v>
      </c>
      <c r="BE24" s="27"/>
      <c r="BF24" s="27" t="s">
        <v>23</v>
      </c>
      <c r="BG24" s="27" t="s">
        <v>23</v>
      </c>
      <c r="BH24" s="27" t="s">
        <v>23</v>
      </c>
      <c r="BI24" s="27" t="s">
        <v>24</v>
      </c>
      <c r="BJ24" s="27" t="s">
        <v>23</v>
      </c>
      <c r="BK24" s="27"/>
      <c r="BL24" s="27" t="s">
        <v>99</v>
      </c>
      <c r="BM24" s="27" t="s">
        <v>99</v>
      </c>
      <c r="BN24" s="27" t="s">
        <v>99</v>
      </c>
      <c r="BO24" s="27" t="s">
        <v>99</v>
      </c>
      <c r="BP24" s="27"/>
      <c r="BQ24" s="27"/>
      <c r="BR24" s="29"/>
      <c r="BS24" s="29"/>
      <c r="BT24" s="29"/>
      <c r="BU24" s="30">
        <f t="shared" ref="BU24:BW24" si="21">COUNTIF($D24:$BT24,BU$3)</f>
        <v>0</v>
      </c>
      <c r="BV24" s="31">
        <f t="shared" si="21"/>
        <v>0</v>
      </c>
      <c r="BW24" s="32">
        <f t="shared" si="21"/>
        <v>2</v>
      </c>
    </row>
    <row r="25" spans="1:75" ht="19.5" customHeight="1">
      <c r="A25" s="33" t="s">
        <v>66</v>
      </c>
      <c r="B25" s="33" t="s">
        <v>67</v>
      </c>
      <c r="C25" s="59">
        <f>(COUNTIF(D25:BO25,"P"))/C37*100</f>
        <v>84.090909090909093</v>
      </c>
      <c r="D25" s="34" t="s">
        <v>23</v>
      </c>
      <c r="E25" s="34" t="s">
        <v>23</v>
      </c>
      <c r="F25" s="34" t="s">
        <v>23</v>
      </c>
      <c r="G25" s="34" t="s">
        <v>23</v>
      </c>
      <c r="H25" s="34" t="s">
        <v>23</v>
      </c>
      <c r="I25" s="34" t="s">
        <v>24</v>
      </c>
      <c r="J25" s="34" t="s">
        <v>23</v>
      </c>
      <c r="K25" s="34" t="s">
        <v>23</v>
      </c>
      <c r="L25" s="103"/>
      <c r="M25" s="34" t="s">
        <v>24</v>
      </c>
      <c r="N25" s="34" t="s">
        <v>24</v>
      </c>
      <c r="O25" s="34" t="s">
        <v>23</v>
      </c>
      <c r="P25" s="34" t="s">
        <v>23</v>
      </c>
      <c r="Q25" s="60" t="s">
        <v>23</v>
      </c>
      <c r="R25" s="60" t="s">
        <v>23</v>
      </c>
      <c r="S25" s="34" t="s">
        <v>23</v>
      </c>
      <c r="T25" s="34" t="s">
        <v>23</v>
      </c>
      <c r="U25" s="103"/>
      <c r="V25" s="103"/>
      <c r="W25" s="34" t="s">
        <v>23</v>
      </c>
      <c r="X25" s="34" t="s">
        <v>23</v>
      </c>
      <c r="Y25" s="34" t="s">
        <v>23</v>
      </c>
      <c r="Z25" s="34" t="s">
        <v>23</v>
      </c>
      <c r="AA25" s="34" t="s">
        <v>23</v>
      </c>
      <c r="AB25" s="34" t="s">
        <v>23</v>
      </c>
      <c r="AC25" s="34" t="s">
        <v>23</v>
      </c>
      <c r="AD25" s="34"/>
      <c r="AE25" s="34" t="s">
        <v>23</v>
      </c>
      <c r="AF25" s="34" t="s">
        <v>23</v>
      </c>
      <c r="AG25" s="34" t="s">
        <v>23</v>
      </c>
      <c r="AH25" s="34" t="s">
        <v>23</v>
      </c>
      <c r="AI25" s="34" t="s">
        <v>23</v>
      </c>
      <c r="AJ25" s="34" t="s">
        <v>23</v>
      </c>
      <c r="AK25" s="34"/>
      <c r="AL25" s="34"/>
      <c r="AM25" s="34"/>
      <c r="AN25" s="34"/>
      <c r="AO25" s="34"/>
      <c r="AP25" s="34" t="s">
        <v>23</v>
      </c>
      <c r="AQ25" s="34" t="s">
        <v>23</v>
      </c>
      <c r="AR25" s="34" t="s">
        <v>23</v>
      </c>
      <c r="AS25" s="34" t="s">
        <v>23</v>
      </c>
      <c r="AT25" s="34"/>
      <c r="AU25" s="34"/>
      <c r="AV25" s="34"/>
      <c r="AW25" s="34"/>
      <c r="AX25" s="34"/>
      <c r="AY25" s="34" t="s">
        <v>24</v>
      </c>
      <c r="AZ25" s="34" t="s">
        <v>24</v>
      </c>
      <c r="BA25" s="34" t="s">
        <v>23</v>
      </c>
      <c r="BB25" s="34" t="s">
        <v>23</v>
      </c>
      <c r="BC25" s="34" t="s">
        <v>23</v>
      </c>
      <c r="BD25" s="34" t="s">
        <v>23</v>
      </c>
      <c r="BE25" s="34"/>
      <c r="BF25" s="34" t="s">
        <v>23</v>
      </c>
      <c r="BG25" s="34" t="s">
        <v>24</v>
      </c>
      <c r="BH25" s="34" t="s">
        <v>23</v>
      </c>
      <c r="BI25" s="34" t="s">
        <v>24</v>
      </c>
      <c r="BJ25" s="34" t="s">
        <v>23</v>
      </c>
      <c r="BK25" s="34"/>
      <c r="BL25" s="34" t="s">
        <v>99</v>
      </c>
      <c r="BM25" s="34" t="s">
        <v>99</v>
      </c>
      <c r="BN25" s="34" t="s">
        <v>99</v>
      </c>
      <c r="BO25" s="34" t="s">
        <v>100</v>
      </c>
      <c r="BP25" s="34"/>
      <c r="BQ25" s="34"/>
      <c r="BR25" s="35"/>
      <c r="BS25" s="35"/>
      <c r="BT25" s="35"/>
      <c r="BU25" s="36">
        <f t="shared" ref="BU25:BW25" si="22">COUNTIF($D25:$BT25,BU$3)</f>
        <v>0</v>
      </c>
      <c r="BV25" s="37">
        <f t="shared" si="22"/>
        <v>0</v>
      </c>
      <c r="BW25" s="38">
        <f t="shared" si="22"/>
        <v>7</v>
      </c>
    </row>
    <row r="26" spans="1:75" ht="19.5" customHeight="1">
      <c r="A26" s="24" t="s">
        <v>68</v>
      </c>
      <c r="B26" s="24" t="s">
        <v>69</v>
      </c>
      <c r="C26" s="59">
        <f>(COUNTIF(D26:BO26,"P"))/C37*100</f>
        <v>90.909090909090907</v>
      </c>
      <c r="D26" s="27" t="s">
        <v>23</v>
      </c>
      <c r="E26" s="27" t="s">
        <v>23</v>
      </c>
      <c r="F26" s="27" t="s">
        <v>23</v>
      </c>
      <c r="G26" s="27" t="s">
        <v>23</v>
      </c>
      <c r="H26" s="27" t="s">
        <v>23</v>
      </c>
      <c r="I26" s="27" t="s">
        <v>23</v>
      </c>
      <c r="J26" s="27" t="s">
        <v>23</v>
      </c>
      <c r="K26" s="27" t="s">
        <v>23</v>
      </c>
      <c r="L26" s="104"/>
      <c r="M26" s="27" t="s">
        <v>23</v>
      </c>
      <c r="N26" s="27" t="s">
        <v>23</v>
      </c>
      <c r="O26" s="27" t="s">
        <v>23</v>
      </c>
      <c r="P26" s="27" t="s">
        <v>23</v>
      </c>
      <c r="Q26" s="60" t="s">
        <v>23</v>
      </c>
      <c r="R26" s="60" t="s">
        <v>23</v>
      </c>
      <c r="S26" s="27" t="s">
        <v>23</v>
      </c>
      <c r="T26" s="27" t="s">
        <v>23</v>
      </c>
      <c r="U26" s="104"/>
      <c r="V26" s="104"/>
      <c r="W26" s="27" t="s">
        <v>23</v>
      </c>
      <c r="X26" s="27" t="s">
        <v>23</v>
      </c>
      <c r="Y26" s="27" t="s">
        <v>23</v>
      </c>
      <c r="Z26" s="27" t="s">
        <v>23</v>
      </c>
      <c r="AA26" s="27" t="s">
        <v>23</v>
      </c>
      <c r="AB26" s="27" t="s">
        <v>24</v>
      </c>
      <c r="AC26" s="27" t="s">
        <v>23</v>
      </c>
      <c r="AD26" s="27"/>
      <c r="AE26" s="27" t="s">
        <v>23</v>
      </c>
      <c r="AF26" s="27" t="s">
        <v>24</v>
      </c>
      <c r="AG26" s="27" t="s">
        <v>23</v>
      </c>
      <c r="AH26" s="27" t="s">
        <v>23</v>
      </c>
      <c r="AI26" s="27" t="s">
        <v>23</v>
      </c>
      <c r="AJ26" s="27" t="s">
        <v>24</v>
      </c>
      <c r="AK26" s="27"/>
      <c r="AL26" s="27"/>
      <c r="AM26" s="27"/>
      <c r="AN26" s="27"/>
      <c r="AO26" s="27"/>
      <c r="AP26" s="27" t="s">
        <v>23</v>
      </c>
      <c r="AQ26" s="27" t="s">
        <v>23</v>
      </c>
      <c r="AR26" s="27" t="s">
        <v>23</v>
      </c>
      <c r="AS26" s="27" t="s">
        <v>23</v>
      </c>
      <c r="AT26" s="27"/>
      <c r="AU26" s="27"/>
      <c r="AV26" s="27"/>
      <c r="AW26" s="27"/>
      <c r="AX26" s="27"/>
      <c r="AY26" s="27" t="s">
        <v>23</v>
      </c>
      <c r="AZ26" s="27" t="s">
        <v>23</v>
      </c>
      <c r="BA26" s="27" t="s">
        <v>23</v>
      </c>
      <c r="BB26" s="27" t="s">
        <v>23</v>
      </c>
      <c r="BC26" s="27" t="s">
        <v>23</v>
      </c>
      <c r="BD26" s="27" t="s">
        <v>23</v>
      </c>
      <c r="BE26" s="27"/>
      <c r="BF26" s="27" t="s">
        <v>23</v>
      </c>
      <c r="BG26" s="27" t="s">
        <v>23</v>
      </c>
      <c r="BH26" s="27" t="s">
        <v>23</v>
      </c>
      <c r="BI26" s="27" t="s">
        <v>24</v>
      </c>
      <c r="BJ26" s="27" t="s">
        <v>23</v>
      </c>
      <c r="BK26" s="27"/>
      <c r="BL26" s="27" t="s">
        <v>99</v>
      </c>
      <c r="BM26" s="27" t="s">
        <v>99</v>
      </c>
      <c r="BN26" s="27" t="s">
        <v>99</v>
      </c>
      <c r="BO26" s="27" t="s">
        <v>99</v>
      </c>
      <c r="BP26" s="27"/>
      <c r="BQ26" s="27"/>
      <c r="BR26" s="29"/>
      <c r="BS26" s="29"/>
      <c r="BT26" s="29"/>
      <c r="BU26" s="30">
        <f t="shared" ref="BU26:BW26" si="23">COUNTIF($D26:$BT26,BU$3)</f>
        <v>0</v>
      </c>
      <c r="BV26" s="31">
        <f t="shared" si="23"/>
        <v>0</v>
      </c>
      <c r="BW26" s="32">
        <f t="shared" si="23"/>
        <v>4</v>
      </c>
    </row>
    <row r="27" spans="1:75" ht="19.5" customHeight="1">
      <c r="A27" s="33" t="s">
        <v>70</v>
      </c>
      <c r="B27" s="33" t="s">
        <v>71</v>
      </c>
      <c r="C27" s="59">
        <f>(COUNTIF(D27:BO27,"P"))/C37*100</f>
        <v>86.36363636363636</v>
      </c>
      <c r="D27" s="34" t="s">
        <v>23</v>
      </c>
      <c r="E27" s="34" t="s">
        <v>23</v>
      </c>
      <c r="F27" s="34" t="s">
        <v>23</v>
      </c>
      <c r="G27" s="34" t="s">
        <v>23</v>
      </c>
      <c r="H27" s="34" t="s">
        <v>23</v>
      </c>
      <c r="I27" s="34" t="s">
        <v>23</v>
      </c>
      <c r="J27" s="34" t="s">
        <v>23</v>
      </c>
      <c r="K27" s="34" t="s">
        <v>23</v>
      </c>
      <c r="L27" s="103"/>
      <c r="M27" s="34" t="s">
        <v>23</v>
      </c>
      <c r="N27" s="34" t="s">
        <v>23</v>
      </c>
      <c r="O27" s="34" t="s">
        <v>23</v>
      </c>
      <c r="P27" s="34" t="s">
        <v>23</v>
      </c>
      <c r="Q27" s="60" t="s">
        <v>24</v>
      </c>
      <c r="R27" s="60" t="s">
        <v>24</v>
      </c>
      <c r="S27" s="34" t="s">
        <v>23</v>
      </c>
      <c r="T27" s="34" t="s">
        <v>23</v>
      </c>
      <c r="U27" s="103"/>
      <c r="V27" s="103"/>
      <c r="W27" s="34" t="s">
        <v>23</v>
      </c>
      <c r="X27" s="34" t="s">
        <v>23</v>
      </c>
      <c r="Y27" s="34" t="s">
        <v>23</v>
      </c>
      <c r="Z27" s="34" t="s">
        <v>23</v>
      </c>
      <c r="AA27" s="34" t="s">
        <v>23</v>
      </c>
      <c r="AB27" s="34" t="s">
        <v>23</v>
      </c>
      <c r="AC27" s="34" t="s">
        <v>23</v>
      </c>
      <c r="AD27" s="34"/>
      <c r="AE27" s="34" t="s">
        <v>23</v>
      </c>
      <c r="AF27" s="34" t="s">
        <v>23</v>
      </c>
      <c r="AG27" s="34" t="s">
        <v>23</v>
      </c>
      <c r="AH27" s="34" t="s">
        <v>23</v>
      </c>
      <c r="AI27" s="34" t="s">
        <v>24</v>
      </c>
      <c r="AJ27" s="34" t="s">
        <v>24</v>
      </c>
      <c r="AK27" s="34"/>
      <c r="AL27" s="34"/>
      <c r="AM27" s="34"/>
      <c r="AN27" s="34"/>
      <c r="AO27" s="34"/>
      <c r="AP27" s="34" t="s">
        <v>23</v>
      </c>
      <c r="AQ27" s="34" t="s">
        <v>24</v>
      </c>
      <c r="AR27" s="34" t="s">
        <v>23</v>
      </c>
      <c r="AS27" s="34" t="s">
        <v>23</v>
      </c>
      <c r="AT27" s="34"/>
      <c r="AU27" s="34"/>
      <c r="AV27" s="34"/>
      <c r="AW27" s="34"/>
      <c r="AX27" s="34"/>
      <c r="AY27" s="34" t="s">
        <v>23</v>
      </c>
      <c r="AZ27" s="34" t="s">
        <v>23</v>
      </c>
      <c r="BA27" s="34" t="s">
        <v>23</v>
      </c>
      <c r="BB27" s="34" t="s">
        <v>23</v>
      </c>
      <c r="BC27" s="34" t="s">
        <v>23</v>
      </c>
      <c r="BD27" s="34" t="s">
        <v>23</v>
      </c>
      <c r="BE27" s="34"/>
      <c r="BF27" s="34" t="s">
        <v>23</v>
      </c>
      <c r="BG27" s="34" t="s">
        <v>23</v>
      </c>
      <c r="BH27" s="34" t="s">
        <v>23</v>
      </c>
      <c r="BI27" s="34" t="s">
        <v>23</v>
      </c>
      <c r="BJ27" s="34" t="s">
        <v>24</v>
      </c>
      <c r="BK27" s="34"/>
      <c r="BL27" s="34" t="s">
        <v>99</v>
      </c>
      <c r="BM27" s="34" t="s">
        <v>99</v>
      </c>
      <c r="BN27" s="34" t="s">
        <v>99</v>
      </c>
      <c r="BO27" s="34" t="s">
        <v>99</v>
      </c>
      <c r="BP27" s="34"/>
      <c r="BQ27" s="34"/>
      <c r="BR27" s="35"/>
      <c r="BS27" s="35"/>
      <c r="BT27" s="35"/>
      <c r="BU27" s="36">
        <f t="shared" ref="BU27:BW27" si="24">COUNTIF($D27:$BT27,BU$3)</f>
        <v>0</v>
      </c>
      <c r="BV27" s="37">
        <f t="shared" si="24"/>
        <v>0</v>
      </c>
      <c r="BW27" s="38">
        <f t="shared" si="24"/>
        <v>6</v>
      </c>
    </row>
    <row r="28" spans="1:75" ht="19.5" customHeight="1">
      <c r="A28" s="24" t="s">
        <v>72</v>
      </c>
      <c r="B28" s="24" t="s">
        <v>73</v>
      </c>
      <c r="C28" s="59">
        <f>(COUNTIF(D28:BO28,"P"))/C37*100</f>
        <v>86.36363636363636</v>
      </c>
      <c r="D28" s="27" t="s">
        <v>23</v>
      </c>
      <c r="E28" s="27" t="s">
        <v>23</v>
      </c>
      <c r="F28" s="27" t="s">
        <v>23</v>
      </c>
      <c r="G28" s="27" t="s">
        <v>23</v>
      </c>
      <c r="H28" s="27" t="s">
        <v>23</v>
      </c>
      <c r="I28" s="27" t="s">
        <v>23</v>
      </c>
      <c r="J28" s="27" t="s">
        <v>23</v>
      </c>
      <c r="K28" s="27" t="s">
        <v>23</v>
      </c>
      <c r="L28" s="104"/>
      <c r="M28" s="27" t="s">
        <v>23</v>
      </c>
      <c r="N28" s="27" t="s">
        <v>23</v>
      </c>
      <c r="O28" s="27" t="s">
        <v>23</v>
      </c>
      <c r="P28" s="27" t="s">
        <v>23</v>
      </c>
      <c r="Q28" s="60" t="s">
        <v>23</v>
      </c>
      <c r="R28" s="60" t="s">
        <v>23</v>
      </c>
      <c r="S28" s="27" t="s">
        <v>24</v>
      </c>
      <c r="T28" s="27" t="s">
        <v>23</v>
      </c>
      <c r="U28" s="104"/>
      <c r="V28" s="104"/>
      <c r="W28" s="27" t="s">
        <v>23</v>
      </c>
      <c r="X28" s="27" t="s">
        <v>23</v>
      </c>
      <c r="Y28" s="27" t="s">
        <v>23</v>
      </c>
      <c r="Z28" s="27" t="s">
        <v>23</v>
      </c>
      <c r="AA28" s="27" t="s">
        <v>24</v>
      </c>
      <c r="AB28" s="27" t="s">
        <v>23</v>
      </c>
      <c r="AC28" s="27" t="s">
        <v>23</v>
      </c>
      <c r="AD28" s="27"/>
      <c r="AE28" s="27" t="s">
        <v>23</v>
      </c>
      <c r="AF28" s="27" t="s">
        <v>23</v>
      </c>
      <c r="AG28" s="27" t="s">
        <v>23</v>
      </c>
      <c r="AH28" s="27" t="s">
        <v>23</v>
      </c>
      <c r="AI28" s="27" t="s">
        <v>23</v>
      </c>
      <c r="AJ28" s="27" t="s">
        <v>24</v>
      </c>
      <c r="AK28" s="27"/>
      <c r="AL28" s="27"/>
      <c r="AM28" s="27"/>
      <c r="AN28" s="27"/>
      <c r="AO28" s="27"/>
      <c r="AP28" s="27" t="s">
        <v>23</v>
      </c>
      <c r="AQ28" s="27" t="s">
        <v>23</v>
      </c>
      <c r="AR28" s="27" t="s">
        <v>23</v>
      </c>
      <c r="AS28" s="27" t="s">
        <v>23</v>
      </c>
      <c r="AT28" s="27"/>
      <c r="AU28" s="27"/>
      <c r="AV28" s="27"/>
      <c r="AW28" s="27"/>
      <c r="AX28" s="27"/>
      <c r="AY28" s="27" t="s">
        <v>23</v>
      </c>
      <c r="AZ28" s="27" t="s">
        <v>23</v>
      </c>
      <c r="BA28" s="27" t="s">
        <v>23</v>
      </c>
      <c r="BB28" s="27" t="s">
        <v>23</v>
      </c>
      <c r="BC28" s="27" t="s">
        <v>24</v>
      </c>
      <c r="BD28" s="27" t="s">
        <v>24</v>
      </c>
      <c r="BE28" s="27"/>
      <c r="BF28" s="27" t="s">
        <v>23</v>
      </c>
      <c r="BG28" s="27" t="s">
        <v>23</v>
      </c>
      <c r="BH28" s="27" t="s">
        <v>23</v>
      </c>
      <c r="BI28" s="27" t="s">
        <v>23</v>
      </c>
      <c r="BJ28" s="27" t="s">
        <v>24</v>
      </c>
      <c r="BK28" s="27"/>
      <c r="BL28" s="27" t="s">
        <v>99</v>
      </c>
      <c r="BM28" s="27" t="s">
        <v>99</v>
      </c>
      <c r="BN28" s="27" t="s">
        <v>99</v>
      </c>
      <c r="BO28" s="27" t="s">
        <v>99</v>
      </c>
      <c r="BP28" s="27"/>
      <c r="BQ28" s="27"/>
      <c r="BR28" s="29"/>
      <c r="BS28" s="29"/>
      <c r="BT28" s="29"/>
      <c r="BU28" s="30">
        <f t="shared" ref="BU28:BW28" si="25">COUNTIF($D28:$BT28,BU$3)</f>
        <v>0</v>
      </c>
      <c r="BV28" s="31">
        <f t="shared" si="25"/>
        <v>0</v>
      </c>
      <c r="BW28" s="32">
        <f t="shared" si="25"/>
        <v>6</v>
      </c>
    </row>
    <row r="29" spans="1:75" ht="19.5" customHeight="1">
      <c r="A29" s="33" t="s">
        <v>74</v>
      </c>
      <c r="B29" s="33" t="s">
        <v>75</v>
      </c>
      <c r="C29" s="59">
        <f>(COUNTIF(D29:BO29,"P"))/C37*100</f>
        <v>81.818181818181827</v>
      </c>
      <c r="D29" s="34" t="s">
        <v>23</v>
      </c>
      <c r="E29" s="34" t="s">
        <v>23</v>
      </c>
      <c r="F29" s="34" t="s">
        <v>23</v>
      </c>
      <c r="G29" s="34" t="s">
        <v>23</v>
      </c>
      <c r="H29" s="34" t="s">
        <v>24</v>
      </c>
      <c r="I29" s="34" t="s">
        <v>23</v>
      </c>
      <c r="J29" s="34" t="s">
        <v>23</v>
      </c>
      <c r="K29" s="34" t="s">
        <v>23</v>
      </c>
      <c r="L29" s="103"/>
      <c r="M29" s="34" t="s">
        <v>23</v>
      </c>
      <c r="N29" s="34" t="s">
        <v>23</v>
      </c>
      <c r="O29" s="34" t="s">
        <v>23</v>
      </c>
      <c r="P29" s="34" t="s">
        <v>23</v>
      </c>
      <c r="Q29" s="60" t="s">
        <v>24</v>
      </c>
      <c r="R29" s="60" t="s">
        <v>24</v>
      </c>
      <c r="S29" s="34" t="s">
        <v>23</v>
      </c>
      <c r="T29" s="34" t="s">
        <v>24</v>
      </c>
      <c r="U29" s="103"/>
      <c r="V29" s="103"/>
      <c r="W29" s="34" t="s">
        <v>23</v>
      </c>
      <c r="X29" s="34" t="s">
        <v>23</v>
      </c>
      <c r="Y29" s="34" t="s">
        <v>23</v>
      </c>
      <c r="Z29" s="34" t="s">
        <v>23</v>
      </c>
      <c r="AA29" s="34" t="s">
        <v>23</v>
      </c>
      <c r="AB29" s="34" t="s">
        <v>24</v>
      </c>
      <c r="AC29" s="34" t="s">
        <v>23</v>
      </c>
      <c r="AD29" s="34"/>
      <c r="AE29" s="34" t="s">
        <v>23</v>
      </c>
      <c r="AF29" s="34" t="s">
        <v>23</v>
      </c>
      <c r="AG29" s="34" t="s">
        <v>23</v>
      </c>
      <c r="AH29" s="34" t="s">
        <v>23</v>
      </c>
      <c r="AI29" s="34" t="s">
        <v>24</v>
      </c>
      <c r="AJ29" s="34" t="s">
        <v>23</v>
      </c>
      <c r="AK29" s="34"/>
      <c r="AL29" s="34"/>
      <c r="AM29" s="34"/>
      <c r="AN29" s="34"/>
      <c r="AO29" s="34"/>
      <c r="AP29" s="34" t="s">
        <v>24</v>
      </c>
      <c r="AQ29" s="34" t="s">
        <v>23</v>
      </c>
      <c r="AR29" s="34" t="s">
        <v>23</v>
      </c>
      <c r="AS29" s="34" t="s">
        <v>23</v>
      </c>
      <c r="AT29" s="34"/>
      <c r="AU29" s="34"/>
      <c r="AV29" s="34"/>
      <c r="AW29" s="34"/>
      <c r="AX29" s="34"/>
      <c r="AY29" s="34" t="s">
        <v>23</v>
      </c>
      <c r="AZ29" s="34" t="s">
        <v>23</v>
      </c>
      <c r="BA29" s="34" t="s">
        <v>23</v>
      </c>
      <c r="BB29" s="34" t="s">
        <v>23</v>
      </c>
      <c r="BC29" s="34" t="s">
        <v>23</v>
      </c>
      <c r="BD29" s="34" t="s">
        <v>23</v>
      </c>
      <c r="BE29" s="34"/>
      <c r="BF29" s="34" t="s">
        <v>23</v>
      </c>
      <c r="BG29" s="34" t="s">
        <v>24</v>
      </c>
      <c r="BH29" s="34" t="s">
        <v>23</v>
      </c>
      <c r="BI29" s="34" t="s">
        <v>23</v>
      </c>
      <c r="BJ29" s="34" t="s">
        <v>23</v>
      </c>
      <c r="BK29" s="34"/>
      <c r="BL29" s="34" t="s">
        <v>99</v>
      </c>
      <c r="BM29" s="34" t="s">
        <v>99</v>
      </c>
      <c r="BN29" s="34" t="s">
        <v>99</v>
      </c>
      <c r="BO29" s="34" t="s">
        <v>99</v>
      </c>
      <c r="BP29" s="34"/>
      <c r="BQ29" s="34"/>
      <c r="BR29" s="35"/>
      <c r="BS29" s="35"/>
      <c r="BT29" s="35"/>
      <c r="BU29" s="36">
        <f t="shared" ref="BU29:BW29" si="26">COUNTIF($D29:$BT29,BU$3)</f>
        <v>0</v>
      </c>
      <c r="BV29" s="37">
        <f t="shared" si="26"/>
        <v>0</v>
      </c>
      <c r="BW29" s="38">
        <f t="shared" si="26"/>
        <v>8</v>
      </c>
    </row>
    <row r="30" spans="1:75" ht="19.5" customHeight="1">
      <c r="A30" s="24" t="s">
        <v>76</v>
      </c>
      <c r="B30" s="24" t="s">
        <v>77</v>
      </c>
      <c r="C30" s="59">
        <f>(COUNTIF(D30:BO30,"P"))/C37*100</f>
        <v>97.727272727272734</v>
      </c>
      <c r="D30" s="27" t="s">
        <v>23</v>
      </c>
      <c r="E30" s="27" t="s">
        <v>23</v>
      </c>
      <c r="F30" s="27" t="s">
        <v>23</v>
      </c>
      <c r="G30" s="27" t="s">
        <v>23</v>
      </c>
      <c r="H30" s="27" t="s">
        <v>23</v>
      </c>
      <c r="I30" s="27" t="s">
        <v>23</v>
      </c>
      <c r="J30" s="27" t="s">
        <v>23</v>
      </c>
      <c r="K30" s="27" t="s">
        <v>23</v>
      </c>
      <c r="L30" s="104"/>
      <c r="M30" s="27" t="s">
        <v>23</v>
      </c>
      <c r="N30" s="27" t="s">
        <v>23</v>
      </c>
      <c r="O30" s="27" t="s">
        <v>23</v>
      </c>
      <c r="P30" s="27" t="s">
        <v>23</v>
      </c>
      <c r="Q30" s="60" t="s">
        <v>23</v>
      </c>
      <c r="R30" s="60" t="s">
        <v>23</v>
      </c>
      <c r="S30" s="27" t="s">
        <v>23</v>
      </c>
      <c r="T30" s="27" t="s">
        <v>23</v>
      </c>
      <c r="U30" s="104"/>
      <c r="V30" s="104"/>
      <c r="W30" s="27" t="s">
        <v>23</v>
      </c>
      <c r="X30" s="27" t="s">
        <v>23</v>
      </c>
      <c r="Y30" s="27" t="s">
        <v>23</v>
      </c>
      <c r="Z30" s="27" t="s">
        <v>23</v>
      </c>
      <c r="AA30" s="27" t="s">
        <v>23</v>
      </c>
      <c r="AB30" s="27" t="s">
        <v>23</v>
      </c>
      <c r="AC30" s="27" t="s">
        <v>23</v>
      </c>
      <c r="AD30" s="27"/>
      <c r="AE30" s="27" t="s">
        <v>23</v>
      </c>
      <c r="AF30" s="27" t="s">
        <v>23</v>
      </c>
      <c r="AG30" s="27" t="s">
        <v>23</v>
      </c>
      <c r="AH30" s="27" t="s">
        <v>23</v>
      </c>
      <c r="AI30" s="27" t="s">
        <v>23</v>
      </c>
      <c r="AJ30" s="27" t="s">
        <v>23</v>
      </c>
      <c r="AK30" s="27"/>
      <c r="AL30" s="27"/>
      <c r="AM30" s="27"/>
      <c r="AN30" s="27"/>
      <c r="AO30" s="27"/>
      <c r="AP30" s="27" t="s">
        <v>23</v>
      </c>
      <c r="AQ30" s="27" t="s">
        <v>23</v>
      </c>
      <c r="AR30" s="27" t="s">
        <v>23</v>
      </c>
      <c r="AS30" s="27" t="s">
        <v>23</v>
      </c>
      <c r="AT30" s="27"/>
      <c r="AU30" s="27"/>
      <c r="AV30" s="27"/>
      <c r="AW30" s="27"/>
      <c r="AX30" s="27"/>
      <c r="AY30" s="27" t="s">
        <v>23</v>
      </c>
      <c r="AZ30" s="27" t="s">
        <v>23</v>
      </c>
      <c r="BA30" s="27" t="s">
        <v>24</v>
      </c>
      <c r="BB30" s="27" t="s">
        <v>23</v>
      </c>
      <c r="BC30" s="27" t="s">
        <v>23</v>
      </c>
      <c r="BD30" s="27" t="s">
        <v>23</v>
      </c>
      <c r="BE30" s="27"/>
      <c r="BF30" s="27" t="s">
        <v>23</v>
      </c>
      <c r="BG30" s="27" t="s">
        <v>23</v>
      </c>
      <c r="BH30" s="27" t="s">
        <v>23</v>
      </c>
      <c r="BI30" s="27" t="s">
        <v>23</v>
      </c>
      <c r="BJ30" s="27" t="s">
        <v>23</v>
      </c>
      <c r="BK30" s="27"/>
      <c r="BL30" s="27" t="s">
        <v>99</v>
      </c>
      <c r="BM30" s="27" t="s">
        <v>99</v>
      </c>
      <c r="BN30" s="27" t="s">
        <v>99</v>
      </c>
      <c r="BO30" s="27" t="s">
        <v>99</v>
      </c>
      <c r="BP30" s="27"/>
      <c r="BQ30" s="27"/>
      <c r="BR30" s="29"/>
      <c r="BS30" s="29"/>
      <c r="BT30" s="29"/>
      <c r="BU30" s="30">
        <f t="shared" ref="BU30:BW30" si="27">COUNTIF($D30:$BT30,BU$3)</f>
        <v>0</v>
      </c>
      <c r="BV30" s="31">
        <f t="shared" si="27"/>
        <v>0</v>
      </c>
      <c r="BW30" s="32">
        <f t="shared" si="27"/>
        <v>1</v>
      </c>
    </row>
    <row r="31" spans="1:75" ht="19.5" customHeight="1">
      <c r="A31" s="33" t="s">
        <v>78</v>
      </c>
      <c r="B31" s="33" t="s">
        <v>79</v>
      </c>
      <c r="C31" s="59">
        <f>(COUNTIF(D31:BO31,"P"))/C37*100</f>
        <v>86.36363636363636</v>
      </c>
      <c r="D31" s="39" t="s">
        <v>24</v>
      </c>
      <c r="E31" s="34" t="s">
        <v>23</v>
      </c>
      <c r="F31" s="34" t="s">
        <v>24</v>
      </c>
      <c r="G31" s="34" t="s">
        <v>23</v>
      </c>
      <c r="H31" s="34" t="s">
        <v>24</v>
      </c>
      <c r="I31" s="34" t="s">
        <v>23</v>
      </c>
      <c r="J31" s="34" t="s">
        <v>23</v>
      </c>
      <c r="K31" s="34" t="s">
        <v>23</v>
      </c>
      <c r="L31" s="103"/>
      <c r="M31" s="34" t="s">
        <v>23</v>
      </c>
      <c r="N31" s="34" t="s">
        <v>23</v>
      </c>
      <c r="O31" s="34" t="s">
        <v>23</v>
      </c>
      <c r="P31" s="34" t="s">
        <v>23</v>
      </c>
      <c r="Q31" s="60" t="s">
        <v>23</v>
      </c>
      <c r="R31" s="60" t="s">
        <v>23</v>
      </c>
      <c r="S31" s="34" t="s">
        <v>24</v>
      </c>
      <c r="T31" s="34" t="s">
        <v>23</v>
      </c>
      <c r="U31" s="103"/>
      <c r="V31" s="103"/>
      <c r="W31" s="34" t="s">
        <v>23</v>
      </c>
      <c r="X31" s="34" t="s">
        <v>23</v>
      </c>
      <c r="Y31" s="34" t="s">
        <v>23</v>
      </c>
      <c r="Z31" s="34" t="s">
        <v>23</v>
      </c>
      <c r="AA31" s="34" t="s">
        <v>23</v>
      </c>
      <c r="AB31" s="34" t="s">
        <v>23</v>
      </c>
      <c r="AC31" s="34" t="s">
        <v>23</v>
      </c>
      <c r="AD31" s="34"/>
      <c r="AE31" s="34" t="s">
        <v>23</v>
      </c>
      <c r="AF31" s="34" t="s">
        <v>23</v>
      </c>
      <c r="AG31" s="34" t="s">
        <v>23</v>
      </c>
      <c r="AH31" s="34" t="s">
        <v>23</v>
      </c>
      <c r="AI31" s="34" t="s">
        <v>23</v>
      </c>
      <c r="AJ31" s="34" t="s">
        <v>23</v>
      </c>
      <c r="AK31" s="34"/>
      <c r="AL31" s="34"/>
      <c r="AM31" s="34"/>
      <c r="AN31" s="34"/>
      <c r="AO31" s="34"/>
      <c r="AP31" s="34" t="s">
        <v>23</v>
      </c>
      <c r="AQ31" s="34" t="s">
        <v>23</v>
      </c>
      <c r="AR31" s="34" t="s">
        <v>23</v>
      </c>
      <c r="AS31" s="34" t="s">
        <v>24</v>
      </c>
      <c r="AT31" s="34"/>
      <c r="AU31" s="34"/>
      <c r="AV31" s="34"/>
      <c r="AW31" s="34"/>
      <c r="AX31" s="34"/>
      <c r="AY31" s="34" t="s">
        <v>23</v>
      </c>
      <c r="AZ31" s="34" t="s">
        <v>23</v>
      </c>
      <c r="BA31" s="34" t="s">
        <v>23</v>
      </c>
      <c r="BB31" s="34" t="s">
        <v>23</v>
      </c>
      <c r="BC31" s="34" t="s">
        <v>23</v>
      </c>
      <c r="BD31" s="34" t="s">
        <v>23</v>
      </c>
      <c r="BE31" s="34"/>
      <c r="BF31" s="34" t="s">
        <v>24</v>
      </c>
      <c r="BG31" s="34" t="s">
        <v>23</v>
      </c>
      <c r="BH31" s="34" t="s">
        <v>23</v>
      </c>
      <c r="BI31" s="34" t="s">
        <v>23</v>
      </c>
      <c r="BJ31" s="34" t="s">
        <v>23</v>
      </c>
      <c r="BK31" s="34"/>
      <c r="BL31" s="34" t="s">
        <v>99</v>
      </c>
      <c r="BM31" s="34" t="s">
        <v>99</v>
      </c>
      <c r="BN31" s="34" t="s">
        <v>99</v>
      </c>
      <c r="BO31" s="34" t="s">
        <v>99</v>
      </c>
      <c r="BP31" s="34"/>
      <c r="BQ31" s="34"/>
      <c r="BR31" s="35"/>
      <c r="BS31" s="35"/>
      <c r="BT31" s="35"/>
      <c r="BU31" s="36">
        <f t="shared" ref="BU31:BW31" si="28">COUNTIF($D31:$BT31,BU$3)</f>
        <v>0</v>
      </c>
      <c r="BV31" s="37">
        <f t="shared" si="28"/>
        <v>0</v>
      </c>
      <c r="BW31" s="38">
        <f t="shared" si="28"/>
        <v>6</v>
      </c>
    </row>
    <row r="32" spans="1:75" ht="19.5" customHeight="1">
      <c r="A32" s="24" t="s">
        <v>80</v>
      </c>
      <c r="B32" s="24" t="s">
        <v>81</v>
      </c>
      <c r="C32" s="59">
        <f>(COUNTIF(D32:BO32,"P"))/C37*100</f>
        <v>86.36363636363636</v>
      </c>
      <c r="D32" s="28" t="s">
        <v>24</v>
      </c>
      <c r="E32" s="27" t="s">
        <v>23</v>
      </c>
      <c r="F32" s="27" t="s">
        <v>23</v>
      </c>
      <c r="G32" s="27" t="s">
        <v>23</v>
      </c>
      <c r="H32" s="27" t="s">
        <v>23</v>
      </c>
      <c r="I32" s="27" t="s">
        <v>23</v>
      </c>
      <c r="J32" s="27" t="s">
        <v>23</v>
      </c>
      <c r="K32" s="27" t="s">
        <v>23</v>
      </c>
      <c r="L32" s="104"/>
      <c r="M32" s="27" t="s">
        <v>23</v>
      </c>
      <c r="N32" s="27" t="s">
        <v>23</v>
      </c>
      <c r="O32" s="27" t="s">
        <v>23</v>
      </c>
      <c r="P32" s="27" t="s">
        <v>23</v>
      </c>
      <c r="Q32" s="60" t="s">
        <v>23</v>
      </c>
      <c r="R32" s="60" t="s">
        <v>23</v>
      </c>
      <c r="S32" s="27" t="s">
        <v>23</v>
      </c>
      <c r="T32" s="27" t="s">
        <v>23</v>
      </c>
      <c r="U32" s="104"/>
      <c r="V32" s="104"/>
      <c r="W32" s="27" t="s">
        <v>24</v>
      </c>
      <c r="X32" s="27" t="s">
        <v>23</v>
      </c>
      <c r="Y32" s="27" t="s">
        <v>23</v>
      </c>
      <c r="Z32" s="27" t="s">
        <v>23</v>
      </c>
      <c r="AA32" s="27" t="s">
        <v>23</v>
      </c>
      <c r="AB32" s="27" t="s">
        <v>23</v>
      </c>
      <c r="AC32" s="27" t="s">
        <v>23</v>
      </c>
      <c r="AD32" s="27"/>
      <c r="AE32" s="27" t="s">
        <v>23</v>
      </c>
      <c r="AF32" s="27" t="s">
        <v>23</v>
      </c>
      <c r="AG32" s="27" t="s">
        <v>23</v>
      </c>
      <c r="AH32" s="27" t="s">
        <v>23</v>
      </c>
      <c r="AI32" s="27" t="s">
        <v>24</v>
      </c>
      <c r="AJ32" s="27" t="s">
        <v>23</v>
      </c>
      <c r="AK32" s="27"/>
      <c r="AL32" s="27"/>
      <c r="AM32" s="27"/>
      <c r="AN32" s="27"/>
      <c r="AO32" s="27"/>
      <c r="AP32" s="27" t="s">
        <v>23</v>
      </c>
      <c r="AQ32" s="27" t="s">
        <v>23</v>
      </c>
      <c r="AR32" s="27" t="s">
        <v>23</v>
      </c>
      <c r="AS32" s="27" t="s">
        <v>23</v>
      </c>
      <c r="AT32" s="27"/>
      <c r="AU32" s="27"/>
      <c r="AV32" s="27"/>
      <c r="AW32" s="27"/>
      <c r="AX32" s="27"/>
      <c r="AY32" s="27" t="s">
        <v>23</v>
      </c>
      <c r="AZ32" s="27" t="s">
        <v>23</v>
      </c>
      <c r="BA32" s="27" t="s">
        <v>24</v>
      </c>
      <c r="BB32" s="27" t="s">
        <v>23</v>
      </c>
      <c r="BC32" s="27" t="s">
        <v>23</v>
      </c>
      <c r="BD32" s="27" t="s">
        <v>23</v>
      </c>
      <c r="BE32" s="27"/>
      <c r="BF32" s="27" t="s">
        <v>24</v>
      </c>
      <c r="BG32" s="27" t="s">
        <v>23</v>
      </c>
      <c r="BH32" s="27" t="s">
        <v>23</v>
      </c>
      <c r="BI32" s="27" t="s">
        <v>23</v>
      </c>
      <c r="BJ32" s="27" t="s">
        <v>24</v>
      </c>
      <c r="BK32" s="27"/>
      <c r="BL32" s="27" t="s">
        <v>99</v>
      </c>
      <c r="BM32" s="27" t="s">
        <v>99</v>
      </c>
      <c r="BN32" s="27" t="s">
        <v>99</v>
      </c>
      <c r="BO32" s="27" t="s">
        <v>99</v>
      </c>
      <c r="BP32" s="27"/>
      <c r="BQ32" s="27"/>
      <c r="BR32" s="29"/>
      <c r="BS32" s="29"/>
      <c r="BT32" s="29"/>
      <c r="BU32" s="30">
        <f t="shared" ref="BU32:BW32" si="29">COUNTIF($D32:$BT32,BU$3)</f>
        <v>0</v>
      </c>
      <c r="BV32" s="31">
        <f t="shared" si="29"/>
        <v>0</v>
      </c>
      <c r="BW32" s="32">
        <f t="shared" si="29"/>
        <v>6</v>
      </c>
    </row>
    <row r="33" spans="1:75" ht="19.5" customHeight="1">
      <c r="A33" s="33" t="s">
        <v>82</v>
      </c>
      <c r="B33" s="33" t="s">
        <v>83</v>
      </c>
      <c r="C33" s="59">
        <f>(COUNTIF(D33:BO33,"P"))/C37*100</f>
        <v>81.818181818181827</v>
      </c>
      <c r="D33" s="39" t="s">
        <v>24</v>
      </c>
      <c r="E33" s="34" t="s">
        <v>23</v>
      </c>
      <c r="F33" s="34" t="s">
        <v>23</v>
      </c>
      <c r="G33" s="34" t="s">
        <v>23</v>
      </c>
      <c r="H33" s="34" t="s">
        <v>23</v>
      </c>
      <c r="I33" s="34" t="s">
        <v>23</v>
      </c>
      <c r="J33" s="34" t="s">
        <v>23</v>
      </c>
      <c r="K33" s="34" t="s">
        <v>23</v>
      </c>
      <c r="L33" s="103"/>
      <c r="M33" s="34" t="s">
        <v>23</v>
      </c>
      <c r="N33" s="34" t="s">
        <v>23</v>
      </c>
      <c r="O33" s="34" t="s">
        <v>23</v>
      </c>
      <c r="P33" s="34" t="s">
        <v>23</v>
      </c>
      <c r="Q33" s="60" t="s">
        <v>23</v>
      </c>
      <c r="R33" s="60" t="s">
        <v>23</v>
      </c>
      <c r="S33" s="34" t="s">
        <v>24</v>
      </c>
      <c r="T33" s="34" t="s">
        <v>23</v>
      </c>
      <c r="U33" s="103"/>
      <c r="V33" s="103"/>
      <c r="W33" s="34" t="s">
        <v>23</v>
      </c>
      <c r="X33" s="34" t="s">
        <v>23</v>
      </c>
      <c r="Y33" s="34" t="s">
        <v>23</v>
      </c>
      <c r="Z33" s="34" t="s">
        <v>23</v>
      </c>
      <c r="AA33" s="34" t="s">
        <v>23</v>
      </c>
      <c r="AB33" s="34" t="s">
        <v>23</v>
      </c>
      <c r="AC33" s="34" t="s">
        <v>23</v>
      </c>
      <c r="AD33" s="34"/>
      <c r="AE33" s="34" t="s">
        <v>23</v>
      </c>
      <c r="AF33" s="34" t="s">
        <v>24</v>
      </c>
      <c r="AG33" s="34" t="s">
        <v>23</v>
      </c>
      <c r="AH33" s="34" t="s">
        <v>24</v>
      </c>
      <c r="AI33" s="34" t="s">
        <v>24</v>
      </c>
      <c r="AJ33" s="34" t="s">
        <v>23</v>
      </c>
      <c r="AK33" s="34"/>
      <c r="AL33" s="34"/>
      <c r="AM33" s="34"/>
      <c r="AN33" s="34"/>
      <c r="AO33" s="34"/>
      <c r="AP33" s="34" t="s">
        <v>23</v>
      </c>
      <c r="AQ33" s="34" t="s">
        <v>23</v>
      </c>
      <c r="AR33" s="34" t="s">
        <v>24</v>
      </c>
      <c r="AS33" s="34" t="s">
        <v>23</v>
      </c>
      <c r="AT33" s="34"/>
      <c r="AU33" s="34"/>
      <c r="AV33" s="34"/>
      <c r="AW33" s="34"/>
      <c r="AX33" s="34"/>
      <c r="AY33" s="34" t="s">
        <v>23</v>
      </c>
      <c r="AZ33" s="34" t="s">
        <v>23</v>
      </c>
      <c r="BA33" s="34" t="s">
        <v>24</v>
      </c>
      <c r="BB33" s="34" t="s">
        <v>23</v>
      </c>
      <c r="BC33" s="34" t="s">
        <v>23</v>
      </c>
      <c r="BD33" s="34" t="s">
        <v>23</v>
      </c>
      <c r="BE33" s="34"/>
      <c r="BF33" s="34" t="s">
        <v>23</v>
      </c>
      <c r="BG33" s="34" t="s">
        <v>23</v>
      </c>
      <c r="BH33" s="34" t="s">
        <v>23</v>
      </c>
      <c r="BI33" s="34" t="s">
        <v>23</v>
      </c>
      <c r="BJ33" s="34" t="s">
        <v>24</v>
      </c>
      <c r="BK33" s="34"/>
      <c r="BL33" s="34" t="s">
        <v>99</v>
      </c>
      <c r="BM33" s="34" t="s">
        <v>99</v>
      </c>
      <c r="BN33" s="34" t="s">
        <v>99</v>
      </c>
      <c r="BO33" s="34" t="s">
        <v>99</v>
      </c>
      <c r="BP33" s="34"/>
      <c r="BQ33" s="34"/>
      <c r="BR33" s="35"/>
      <c r="BS33" s="35"/>
      <c r="BT33" s="35"/>
      <c r="BU33" s="36">
        <f t="shared" ref="BU33:BW33" si="30">COUNTIF($D33:$BT33,BU$3)</f>
        <v>0</v>
      </c>
      <c r="BV33" s="37">
        <f t="shared" si="30"/>
        <v>0</v>
      </c>
      <c r="BW33" s="38">
        <f t="shared" si="30"/>
        <v>8</v>
      </c>
    </row>
    <row r="34" spans="1:75" ht="19.5" customHeight="1">
      <c r="A34" s="24" t="s">
        <v>84</v>
      </c>
      <c r="B34" s="24" t="s">
        <v>85</v>
      </c>
      <c r="C34" s="59">
        <f>(COUNTIF(D34:BO34,"P"))/C37*100</f>
        <v>56.81818181818182</v>
      </c>
      <c r="D34" s="27" t="s">
        <v>24</v>
      </c>
      <c r="E34" s="27" t="s">
        <v>23</v>
      </c>
      <c r="F34" s="27" t="s">
        <v>23</v>
      </c>
      <c r="G34" s="27" t="s">
        <v>23</v>
      </c>
      <c r="H34" s="27" t="s">
        <v>24</v>
      </c>
      <c r="I34" s="27" t="s">
        <v>24</v>
      </c>
      <c r="J34" s="27" t="s">
        <v>23</v>
      </c>
      <c r="K34" s="27" t="s">
        <v>23</v>
      </c>
      <c r="L34" s="105"/>
      <c r="M34" s="27" t="s">
        <v>23</v>
      </c>
      <c r="N34" s="27" t="s">
        <v>23</v>
      </c>
      <c r="O34" s="27" t="s">
        <v>24</v>
      </c>
      <c r="P34" s="27" t="s">
        <v>24</v>
      </c>
      <c r="Q34" s="60" t="s">
        <v>24</v>
      </c>
      <c r="R34" s="60" t="s">
        <v>24</v>
      </c>
      <c r="S34" s="27" t="s">
        <v>23</v>
      </c>
      <c r="T34" s="27" t="s">
        <v>24</v>
      </c>
      <c r="U34" s="105"/>
      <c r="V34" s="105"/>
      <c r="W34" s="27" t="s">
        <v>23</v>
      </c>
      <c r="X34" s="27" t="s">
        <v>23</v>
      </c>
      <c r="Y34" s="27" t="s">
        <v>23</v>
      </c>
      <c r="Z34" s="27" t="s">
        <v>23</v>
      </c>
      <c r="AA34" s="27" t="s">
        <v>23</v>
      </c>
      <c r="AB34" s="27" t="s">
        <v>23</v>
      </c>
      <c r="AC34" s="27" t="s">
        <v>23</v>
      </c>
      <c r="AD34" s="27"/>
      <c r="AE34" s="27" t="s">
        <v>23</v>
      </c>
      <c r="AF34" s="27" t="s">
        <v>23</v>
      </c>
      <c r="AG34" s="27" t="s">
        <v>23</v>
      </c>
      <c r="AH34" s="27" t="s">
        <v>24</v>
      </c>
      <c r="AI34" s="27" t="s">
        <v>24</v>
      </c>
      <c r="AJ34" s="27" t="s">
        <v>24</v>
      </c>
      <c r="AK34" s="27"/>
      <c r="AL34" s="27"/>
      <c r="AM34" s="27"/>
      <c r="AN34" s="27"/>
      <c r="AO34" s="27"/>
      <c r="AP34" s="27" t="s">
        <v>23</v>
      </c>
      <c r="AQ34" s="27" t="s">
        <v>23</v>
      </c>
      <c r="AR34" s="27" t="s">
        <v>23</v>
      </c>
      <c r="AS34" s="27" t="s">
        <v>23</v>
      </c>
      <c r="AT34" s="27"/>
      <c r="AU34" s="27"/>
      <c r="AV34" s="27"/>
      <c r="AW34" s="27"/>
      <c r="AX34" s="27"/>
      <c r="AY34" s="27" t="s">
        <v>24</v>
      </c>
      <c r="AZ34" s="27" t="s">
        <v>24</v>
      </c>
      <c r="BA34" s="27" t="s">
        <v>23</v>
      </c>
      <c r="BB34" s="27" t="s">
        <v>23</v>
      </c>
      <c r="BC34" s="27" t="s">
        <v>23</v>
      </c>
      <c r="BD34" s="27" t="s">
        <v>24</v>
      </c>
      <c r="BE34" s="27"/>
      <c r="BF34" s="27" t="s">
        <v>24</v>
      </c>
      <c r="BG34" s="27" t="s">
        <v>24</v>
      </c>
      <c r="BH34" s="27" t="s">
        <v>24</v>
      </c>
      <c r="BI34" s="27" t="s">
        <v>24</v>
      </c>
      <c r="BJ34" s="27" t="s">
        <v>24</v>
      </c>
      <c r="BK34" s="27"/>
      <c r="BL34" s="27" t="s">
        <v>99</v>
      </c>
      <c r="BM34" s="27" t="s">
        <v>99</v>
      </c>
      <c r="BN34" s="27" t="s">
        <v>99</v>
      </c>
      <c r="BO34" s="27" t="s">
        <v>99</v>
      </c>
      <c r="BP34" s="27"/>
      <c r="BQ34" s="27"/>
      <c r="BR34" s="29"/>
      <c r="BS34" s="29"/>
      <c r="BT34" s="29"/>
      <c r="BU34" s="30">
        <f t="shared" ref="BU34:BW34" si="31">COUNTIF($D34:$BT34,BU$3)</f>
        <v>0</v>
      </c>
      <c r="BV34" s="31">
        <f t="shared" si="31"/>
        <v>0</v>
      </c>
      <c r="BW34" s="32">
        <f t="shared" si="31"/>
        <v>19</v>
      </c>
    </row>
    <row r="35" spans="1:75" ht="19.5" customHeight="1">
      <c r="A35" s="40"/>
      <c r="B35" s="33" t="s">
        <v>86</v>
      </c>
      <c r="C35" s="42">
        <f t="shared" ref="C35:C36" si="32">(COUNTIF(D35:BO35,"P"))/2*100</f>
        <v>0</v>
      </c>
      <c r="D35" s="39">
        <f t="shared" ref="D35:BG35" si="33">COUNTIF(D4:D34,"P")</f>
        <v>23</v>
      </c>
      <c r="E35" s="39">
        <f t="shared" si="33"/>
        <v>25</v>
      </c>
      <c r="F35" s="39">
        <f t="shared" si="33"/>
        <v>26</v>
      </c>
      <c r="G35" s="39">
        <f t="shared" si="33"/>
        <v>29</v>
      </c>
      <c r="H35" s="39">
        <f t="shared" si="33"/>
        <v>27</v>
      </c>
      <c r="I35" s="39">
        <f t="shared" si="33"/>
        <v>26</v>
      </c>
      <c r="J35" s="39">
        <f t="shared" si="33"/>
        <v>27</v>
      </c>
      <c r="K35" s="39">
        <f t="shared" si="33"/>
        <v>30</v>
      </c>
      <c r="L35" s="39">
        <f t="shared" si="33"/>
        <v>0</v>
      </c>
      <c r="M35" s="39">
        <f t="shared" si="33"/>
        <v>30</v>
      </c>
      <c r="N35" s="39">
        <f t="shared" si="33"/>
        <v>30</v>
      </c>
      <c r="O35" s="39">
        <f t="shared" si="33"/>
        <v>28</v>
      </c>
      <c r="P35" s="39">
        <f t="shared" si="33"/>
        <v>28</v>
      </c>
      <c r="Q35" s="61">
        <f t="shared" si="33"/>
        <v>23</v>
      </c>
      <c r="R35" s="61">
        <f t="shared" si="33"/>
        <v>23</v>
      </c>
      <c r="S35" s="39">
        <f t="shared" si="33"/>
        <v>28</v>
      </c>
      <c r="T35" s="39">
        <f t="shared" si="33"/>
        <v>28</v>
      </c>
      <c r="U35" s="39">
        <f t="shared" si="33"/>
        <v>0</v>
      </c>
      <c r="V35" s="39">
        <f t="shared" si="33"/>
        <v>0</v>
      </c>
      <c r="W35" s="39">
        <f t="shared" si="33"/>
        <v>29</v>
      </c>
      <c r="X35" s="39">
        <f t="shared" si="33"/>
        <v>29</v>
      </c>
      <c r="Y35" s="39">
        <f t="shared" si="33"/>
        <v>30</v>
      </c>
      <c r="Z35" s="39">
        <f t="shared" si="33"/>
        <v>29</v>
      </c>
      <c r="AA35" s="39">
        <f t="shared" si="33"/>
        <v>28</v>
      </c>
      <c r="AB35" s="39">
        <f t="shared" si="33"/>
        <v>26</v>
      </c>
      <c r="AC35" s="39">
        <f t="shared" si="33"/>
        <v>28</v>
      </c>
      <c r="AD35" s="39">
        <f t="shared" si="33"/>
        <v>0</v>
      </c>
      <c r="AE35" s="39">
        <f t="shared" si="33"/>
        <v>29</v>
      </c>
      <c r="AF35" s="39">
        <f t="shared" si="33"/>
        <v>27</v>
      </c>
      <c r="AG35" s="39">
        <f t="shared" si="33"/>
        <v>29</v>
      </c>
      <c r="AH35" s="39">
        <f t="shared" si="33"/>
        <v>28</v>
      </c>
      <c r="AI35" s="39">
        <f t="shared" si="33"/>
        <v>19</v>
      </c>
      <c r="AJ35" s="39">
        <f t="shared" si="33"/>
        <v>21</v>
      </c>
      <c r="AK35" s="39">
        <f t="shared" si="33"/>
        <v>0</v>
      </c>
      <c r="AL35" s="39">
        <f t="shared" si="33"/>
        <v>0</v>
      </c>
      <c r="AM35" s="39">
        <f t="shared" si="33"/>
        <v>0</v>
      </c>
      <c r="AN35" s="39">
        <f t="shared" si="33"/>
        <v>0</v>
      </c>
      <c r="AO35" s="39">
        <f t="shared" si="33"/>
        <v>0</v>
      </c>
      <c r="AP35" s="39">
        <f t="shared" si="33"/>
        <v>29</v>
      </c>
      <c r="AQ35" s="39">
        <f t="shared" si="33"/>
        <v>30</v>
      </c>
      <c r="AR35" s="39">
        <f t="shared" si="33"/>
        <v>28</v>
      </c>
      <c r="AS35" s="39">
        <f t="shared" si="33"/>
        <v>28</v>
      </c>
      <c r="AT35" s="39">
        <f t="shared" si="33"/>
        <v>0</v>
      </c>
      <c r="AU35" s="39">
        <f t="shared" si="33"/>
        <v>0</v>
      </c>
      <c r="AV35" s="39">
        <f t="shared" si="33"/>
        <v>0</v>
      </c>
      <c r="AW35" s="39">
        <f t="shared" si="33"/>
        <v>0</v>
      </c>
      <c r="AX35" s="39">
        <f t="shared" si="33"/>
        <v>0</v>
      </c>
      <c r="AY35" s="39">
        <f t="shared" si="33"/>
        <v>27</v>
      </c>
      <c r="AZ35" s="39">
        <f t="shared" si="33"/>
        <v>27</v>
      </c>
      <c r="BA35" s="39">
        <f t="shared" si="33"/>
        <v>25</v>
      </c>
      <c r="BB35" s="39">
        <f t="shared" si="33"/>
        <v>30</v>
      </c>
      <c r="BC35" s="39">
        <f t="shared" si="33"/>
        <v>26</v>
      </c>
      <c r="BD35" s="39">
        <f t="shared" si="33"/>
        <v>29</v>
      </c>
      <c r="BE35" s="39">
        <f t="shared" si="33"/>
        <v>0</v>
      </c>
      <c r="BF35" s="39">
        <f t="shared" si="33"/>
        <v>23</v>
      </c>
      <c r="BG35" s="39">
        <f t="shared" si="33"/>
        <v>25</v>
      </c>
      <c r="BH35" s="39"/>
      <c r="BI35" s="39">
        <f t="shared" ref="BI35:BK35" si="34">COUNTIF(BI4:BI34,"P")</f>
        <v>26</v>
      </c>
      <c r="BJ35" s="39">
        <f t="shared" si="34"/>
        <v>18</v>
      </c>
      <c r="BK35" s="39">
        <f t="shared" si="34"/>
        <v>0</v>
      </c>
      <c r="BL35" s="39"/>
      <c r="BM35" s="39"/>
      <c r="BN35" s="39"/>
      <c r="BO35" s="39">
        <f>COUNTIF(BO4:BO34,"P")</f>
        <v>0</v>
      </c>
      <c r="BP35" s="39"/>
      <c r="BQ35" s="39"/>
      <c r="BR35" s="62"/>
      <c r="BS35" s="62"/>
      <c r="BT35" s="35"/>
      <c r="BU35" s="36">
        <f t="shared" ref="BU35:BW35" si="35">COUNTIF($D35:$BT35,BU$3)</f>
        <v>0</v>
      </c>
      <c r="BV35" s="37">
        <f t="shared" si="35"/>
        <v>0</v>
      </c>
      <c r="BW35" s="38">
        <f t="shared" si="35"/>
        <v>0</v>
      </c>
    </row>
    <row r="36" spans="1:75" ht="19.5" customHeight="1">
      <c r="A36" s="43"/>
      <c r="B36" s="24" t="s">
        <v>87</v>
      </c>
      <c r="C36" s="45">
        <f t="shared" si="32"/>
        <v>0</v>
      </c>
      <c r="D36" s="28">
        <f t="shared" ref="D36:BG36" si="36">COUNTIF(D4:D34,"U")</f>
        <v>8</v>
      </c>
      <c r="E36" s="28">
        <f t="shared" si="36"/>
        <v>6</v>
      </c>
      <c r="F36" s="28">
        <f t="shared" si="36"/>
        <v>5</v>
      </c>
      <c r="G36" s="28">
        <f t="shared" si="36"/>
        <v>2</v>
      </c>
      <c r="H36" s="28">
        <f t="shared" si="36"/>
        <v>4</v>
      </c>
      <c r="I36" s="28">
        <f t="shared" si="36"/>
        <v>5</v>
      </c>
      <c r="J36" s="28">
        <f t="shared" si="36"/>
        <v>4</v>
      </c>
      <c r="K36" s="28">
        <f t="shared" si="36"/>
        <v>1</v>
      </c>
      <c r="L36" s="28">
        <f t="shared" si="36"/>
        <v>0</v>
      </c>
      <c r="M36" s="28">
        <f t="shared" si="36"/>
        <v>1</v>
      </c>
      <c r="N36" s="28">
        <f t="shared" si="36"/>
        <v>1</v>
      </c>
      <c r="O36" s="28">
        <f t="shared" si="36"/>
        <v>3</v>
      </c>
      <c r="P36" s="28">
        <f t="shared" si="36"/>
        <v>3</v>
      </c>
      <c r="Q36" s="61">
        <f t="shared" si="36"/>
        <v>8</v>
      </c>
      <c r="R36" s="61">
        <f t="shared" si="36"/>
        <v>8</v>
      </c>
      <c r="S36" s="28">
        <f t="shared" si="36"/>
        <v>3</v>
      </c>
      <c r="T36" s="28">
        <f t="shared" si="36"/>
        <v>3</v>
      </c>
      <c r="U36" s="28">
        <f t="shared" si="36"/>
        <v>0</v>
      </c>
      <c r="V36" s="28">
        <f t="shared" si="36"/>
        <v>0</v>
      </c>
      <c r="W36" s="28">
        <f t="shared" si="36"/>
        <v>2</v>
      </c>
      <c r="X36" s="28">
        <f t="shared" si="36"/>
        <v>2</v>
      </c>
      <c r="Y36" s="28">
        <f t="shared" si="36"/>
        <v>1</v>
      </c>
      <c r="Z36" s="28">
        <f t="shared" si="36"/>
        <v>2</v>
      </c>
      <c r="AA36" s="28">
        <f t="shared" si="36"/>
        <v>3</v>
      </c>
      <c r="AB36" s="28">
        <f t="shared" si="36"/>
        <v>5</v>
      </c>
      <c r="AC36" s="28">
        <f t="shared" si="36"/>
        <v>3</v>
      </c>
      <c r="AD36" s="28">
        <f t="shared" si="36"/>
        <v>0</v>
      </c>
      <c r="AE36" s="28">
        <f t="shared" si="36"/>
        <v>2</v>
      </c>
      <c r="AF36" s="28">
        <f t="shared" si="36"/>
        <v>4</v>
      </c>
      <c r="AG36" s="28">
        <f t="shared" si="36"/>
        <v>2</v>
      </c>
      <c r="AH36" s="28">
        <f t="shared" si="36"/>
        <v>3</v>
      </c>
      <c r="AI36" s="28">
        <f t="shared" si="36"/>
        <v>12</v>
      </c>
      <c r="AJ36" s="28">
        <f t="shared" si="36"/>
        <v>10</v>
      </c>
      <c r="AK36" s="28">
        <f t="shared" si="36"/>
        <v>0</v>
      </c>
      <c r="AL36" s="28">
        <f t="shared" si="36"/>
        <v>0</v>
      </c>
      <c r="AM36" s="28">
        <f t="shared" si="36"/>
        <v>0</v>
      </c>
      <c r="AN36" s="28">
        <f t="shared" si="36"/>
        <v>0</v>
      </c>
      <c r="AO36" s="28">
        <f t="shared" si="36"/>
        <v>0</v>
      </c>
      <c r="AP36" s="28">
        <f t="shared" si="36"/>
        <v>2</v>
      </c>
      <c r="AQ36" s="28">
        <f t="shared" si="36"/>
        <v>1</v>
      </c>
      <c r="AR36" s="28">
        <f t="shared" si="36"/>
        <v>3</v>
      </c>
      <c r="AS36" s="28">
        <f t="shared" si="36"/>
        <v>3</v>
      </c>
      <c r="AT36" s="28">
        <f t="shared" si="36"/>
        <v>0</v>
      </c>
      <c r="AU36" s="28">
        <f t="shared" si="36"/>
        <v>0</v>
      </c>
      <c r="AV36" s="28">
        <f t="shared" si="36"/>
        <v>0</v>
      </c>
      <c r="AW36" s="28">
        <f t="shared" si="36"/>
        <v>0</v>
      </c>
      <c r="AX36" s="28">
        <f t="shared" si="36"/>
        <v>0</v>
      </c>
      <c r="AY36" s="28">
        <f t="shared" si="36"/>
        <v>4</v>
      </c>
      <c r="AZ36" s="28">
        <f t="shared" si="36"/>
        <v>4</v>
      </c>
      <c r="BA36" s="28">
        <f t="shared" si="36"/>
        <v>6</v>
      </c>
      <c r="BB36" s="28">
        <f t="shared" si="36"/>
        <v>1</v>
      </c>
      <c r="BC36" s="28">
        <f t="shared" si="36"/>
        <v>5</v>
      </c>
      <c r="BD36" s="28">
        <f t="shared" si="36"/>
        <v>2</v>
      </c>
      <c r="BE36" s="28">
        <f t="shared" si="36"/>
        <v>0</v>
      </c>
      <c r="BF36" s="28">
        <f t="shared" si="36"/>
        <v>8</v>
      </c>
      <c r="BG36" s="28">
        <f t="shared" si="36"/>
        <v>6</v>
      </c>
      <c r="BH36" s="28"/>
      <c r="BI36" s="28">
        <f t="shared" ref="BI36:BK36" si="37">COUNTIF(BI4:BI34,"U")</f>
        <v>5</v>
      </c>
      <c r="BJ36" s="28">
        <f t="shared" si="37"/>
        <v>13</v>
      </c>
      <c r="BK36" s="28">
        <f t="shared" si="37"/>
        <v>0</v>
      </c>
      <c r="BL36" s="28"/>
      <c r="BM36" s="28"/>
      <c r="BN36" s="28"/>
      <c r="BO36" s="28">
        <f>COUNTIF(BO4:BO34,"U")</f>
        <v>0</v>
      </c>
      <c r="BP36" s="28"/>
      <c r="BQ36" s="28"/>
      <c r="BR36" s="63"/>
      <c r="BS36" s="63"/>
      <c r="BT36" s="29"/>
      <c r="BU36" s="30">
        <f t="shared" ref="BU36:BW36" si="38">COUNTIF($D36:$BT36,BU$3)</f>
        <v>0</v>
      </c>
      <c r="BV36" s="31">
        <f t="shared" si="38"/>
        <v>0</v>
      </c>
      <c r="BW36" s="32">
        <f t="shared" si="38"/>
        <v>0</v>
      </c>
    </row>
    <row r="37" spans="1:75" ht="19.5" customHeight="1">
      <c r="A37" s="100" t="s">
        <v>88</v>
      </c>
      <c r="B37" s="92"/>
      <c r="C37" s="46">
        <v>44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6">
        <f t="shared" ref="BU37:BW37" si="39">COUNTIF($D37:$BT37,BU$3)</f>
        <v>0</v>
      </c>
      <c r="BV37" s="37">
        <f t="shared" si="39"/>
        <v>0</v>
      </c>
      <c r="BW37" s="38">
        <f t="shared" si="39"/>
        <v>0</v>
      </c>
    </row>
    <row r="38" spans="1:75" ht="19.5" customHeight="1">
      <c r="A38" s="48"/>
      <c r="B38" s="64"/>
      <c r="C38" s="48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30">
        <f t="shared" ref="BU38:BW38" si="40">COUNTIF($D38:$BT38,BU$3)</f>
        <v>0</v>
      </c>
      <c r="BV38" s="31">
        <f t="shared" si="40"/>
        <v>0</v>
      </c>
      <c r="BW38" s="32">
        <f t="shared" si="40"/>
        <v>0</v>
      </c>
    </row>
    <row r="39" spans="1:75" ht="19.5" customHeight="1">
      <c r="A39" s="49"/>
      <c r="B39" s="65"/>
      <c r="C39" s="49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6">
        <f t="shared" ref="BU39:BW39" si="41">COUNTIF($D39:$BT39,BU$3)</f>
        <v>0</v>
      </c>
      <c r="BV39" s="37">
        <f t="shared" si="41"/>
        <v>0</v>
      </c>
      <c r="BW39" s="38">
        <f t="shared" si="41"/>
        <v>0</v>
      </c>
    </row>
    <row r="40" spans="1:75" ht="19.5" hidden="1" customHeight="1">
      <c r="A40" s="50"/>
      <c r="B40" s="51"/>
      <c r="C40" s="50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4">
        <f t="shared" ref="BU40:BW40" si="42">COUNTIF($D40:$BT40,BU$3)</f>
        <v>0</v>
      </c>
      <c r="BV40" s="55">
        <f t="shared" si="42"/>
        <v>0</v>
      </c>
      <c r="BW40" s="56">
        <f t="shared" si="42"/>
        <v>0</v>
      </c>
    </row>
  </sheetData>
  <mergeCells count="6">
    <mergeCell ref="V4:V34"/>
    <mergeCell ref="A37:B37"/>
    <mergeCell ref="D1:T1"/>
    <mergeCell ref="C2:C3"/>
    <mergeCell ref="L4:L34"/>
    <mergeCell ref="U4:U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xr:uid="{00000000-0002-0000-0200-000000000000}">
          <x14:formula1>
            <xm:f>'Attendance key'!$B$7:$B$15</xm:f>
          </x14:formula1>
          <xm:sqref>D4:BT4 D5:K34 M5:T34 W5:BT34 D35:BT40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R40"/>
  <sheetViews>
    <sheetView workbookViewId="0"/>
  </sheetViews>
  <sheetFormatPr defaultColWidth="14.44140625" defaultRowHeight="15.75" customHeight="1"/>
  <cols>
    <col min="1" max="1" width="14.5546875" customWidth="1"/>
    <col min="2" max="2" width="32.44140625" customWidth="1"/>
    <col min="3" max="3" width="12.109375" customWidth="1"/>
    <col min="4" max="40" width="7" customWidth="1"/>
    <col min="41" max="41" width="7" hidden="1" customWidth="1"/>
    <col min="42" max="44" width="10.6640625" customWidth="1"/>
  </cols>
  <sheetData>
    <row r="1" spans="1:44" ht="3" customHeight="1">
      <c r="A1" s="1"/>
      <c r="B1" s="1"/>
      <c r="C1" s="1"/>
      <c r="D1" s="93" t="s">
        <v>112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26.25" customHeight="1">
      <c r="A2" s="4"/>
      <c r="B2" s="5"/>
      <c r="C2" s="101" t="s">
        <v>91</v>
      </c>
      <c r="D2" s="6">
        <v>44411</v>
      </c>
      <c r="E2" s="6">
        <v>44411</v>
      </c>
      <c r="F2" s="6">
        <v>44412</v>
      </c>
      <c r="G2" s="6">
        <v>44413</v>
      </c>
      <c r="H2" s="6">
        <v>44418</v>
      </c>
      <c r="I2" s="6">
        <v>44419</v>
      </c>
      <c r="J2" s="6">
        <v>44420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14"/>
      <c r="AP2" s="15" t="str">
        <f>'Attendance key'!$C8</f>
        <v>Late</v>
      </c>
      <c r="AQ2" s="15" t="str">
        <f>'Attendance key'!$C9</f>
        <v>Excused absence</v>
      </c>
      <c r="AR2" s="16" t="str">
        <f>'Attendance key'!$C10</f>
        <v>Unexcused absence</v>
      </c>
    </row>
    <row r="3" spans="1:44" ht="18" customHeight="1">
      <c r="A3" s="17" t="s">
        <v>19</v>
      </c>
      <c r="B3" s="18"/>
      <c r="C3" s="98"/>
      <c r="D3" s="19">
        <f t="shared" ref="D3:V3" si="0">D2</f>
        <v>44411</v>
      </c>
      <c r="E3" s="19">
        <f t="shared" si="0"/>
        <v>44411</v>
      </c>
      <c r="F3" s="19">
        <f t="shared" si="0"/>
        <v>44412</v>
      </c>
      <c r="G3" s="19">
        <f t="shared" si="0"/>
        <v>44413</v>
      </c>
      <c r="H3" s="19">
        <f t="shared" si="0"/>
        <v>44418</v>
      </c>
      <c r="I3" s="19">
        <f t="shared" si="0"/>
        <v>44419</v>
      </c>
      <c r="J3" s="19">
        <f t="shared" si="0"/>
        <v>44420</v>
      </c>
      <c r="K3" s="19">
        <f t="shared" si="0"/>
        <v>0</v>
      </c>
      <c r="L3" s="19">
        <f t="shared" si="0"/>
        <v>0</v>
      </c>
      <c r="M3" s="19">
        <f t="shared" si="0"/>
        <v>0</v>
      </c>
      <c r="N3" s="19">
        <f t="shared" si="0"/>
        <v>0</v>
      </c>
      <c r="O3" s="19">
        <f t="shared" si="0"/>
        <v>0</v>
      </c>
      <c r="P3" s="19">
        <f t="shared" si="0"/>
        <v>0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>
        <f t="shared" ref="AN3:AO3" si="1">AN2</f>
        <v>0</v>
      </c>
      <c r="AO3" s="21">
        <f t="shared" si="1"/>
        <v>0</v>
      </c>
      <c r="AP3" s="22" t="str">
        <f>'Attendance key'!$B8</f>
        <v>L</v>
      </c>
      <c r="AQ3" s="22" t="str">
        <f>'Attendance key'!$B9</f>
        <v>E</v>
      </c>
      <c r="AR3" s="23" t="str">
        <f>'Attendance key'!$B10</f>
        <v>U</v>
      </c>
    </row>
    <row r="4" spans="1:44" ht="19.5" customHeight="1">
      <c r="A4" s="66" t="s">
        <v>21</v>
      </c>
      <c r="B4" s="66" t="s">
        <v>22</v>
      </c>
      <c r="C4" s="26">
        <f t="shared" ref="C4:C34" si="2">(COUNTIF(D4:AN4,"P"))/4*100</f>
        <v>0</v>
      </c>
      <c r="D4" s="67"/>
      <c r="E4" s="68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9"/>
      <c r="AP4" s="70">
        <f t="shared" ref="AP4:AR4" si="3">COUNTIF($D4:$AO4,AP$3)</f>
        <v>0</v>
      </c>
      <c r="AQ4" s="71">
        <f t="shared" si="3"/>
        <v>0</v>
      </c>
      <c r="AR4" s="72">
        <f t="shared" si="3"/>
        <v>0</v>
      </c>
    </row>
    <row r="5" spans="1:44" ht="19.5" customHeight="1">
      <c r="A5" s="66" t="s">
        <v>25</v>
      </c>
      <c r="B5" s="66" t="s">
        <v>26</v>
      </c>
      <c r="C5" s="26">
        <f t="shared" si="2"/>
        <v>0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9"/>
      <c r="AP5" s="70">
        <f t="shared" ref="AP5:AR5" si="4">COUNTIF($D5:$AO5,AP$3)</f>
        <v>0</v>
      </c>
      <c r="AQ5" s="71">
        <f t="shared" si="4"/>
        <v>0</v>
      </c>
      <c r="AR5" s="72">
        <f t="shared" si="4"/>
        <v>0</v>
      </c>
    </row>
    <row r="6" spans="1:44" ht="19.5" customHeight="1">
      <c r="A6" s="66" t="s">
        <v>27</v>
      </c>
      <c r="B6" s="66" t="s">
        <v>28</v>
      </c>
      <c r="C6" s="26">
        <f t="shared" si="2"/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9"/>
      <c r="AP6" s="70">
        <f t="shared" ref="AP6:AR6" si="5">COUNTIF($D6:$AO6,AP$3)</f>
        <v>0</v>
      </c>
      <c r="AQ6" s="71">
        <f t="shared" si="5"/>
        <v>0</v>
      </c>
      <c r="AR6" s="72">
        <f t="shared" si="5"/>
        <v>0</v>
      </c>
    </row>
    <row r="7" spans="1:44" ht="19.5" customHeight="1">
      <c r="A7" s="66" t="s">
        <v>29</v>
      </c>
      <c r="B7" s="66" t="s">
        <v>30</v>
      </c>
      <c r="C7" s="26">
        <f t="shared" si="2"/>
        <v>0</v>
      </c>
      <c r="D7" s="68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9"/>
      <c r="AP7" s="70">
        <f t="shared" ref="AP7:AR7" si="6">COUNTIF($D7:$AO7,AP$3)</f>
        <v>0</v>
      </c>
      <c r="AQ7" s="71">
        <f t="shared" si="6"/>
        <v>0</v>
      </c>
      <c r="AR7" s="72">
        <f t="shared" si="6"/>
        <v>0</v>
      </c>
    </row>
    <row r="8" spans="1:44" ht="19.5" customHeight="1">
      <c r="A8" s="66" t="s">
        <v>31</v>
      </c>
      <c r="B8" s="66" t="s">
        <v>32</v>
      </c>
      <c r="C8" s="26">
        <f t="shared" si="2"/>
        <v>0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9"/>
      <c r="AP8" s="70">
        <f t="shared" ref="AP8:AR8" si="7">COUNTIF($D8:$AO8,AP$3)</f>
        <v>0</v>
      </c>
      <c r="AQ8" s="71">
        <f t="shared" si="7"/>
        <v>0</v>
      </c>
      <c r="AR8" s="72">
        <f t="shared" si="7"/>
        <v>0</v>
      </c>
    </row>
    <row r="9" spans="1:44" ht="19.5" customHeight="1">
      <c r="A9" s="66" t="s">
        <v>33</v>
      </c>
      <c r="B9" s="66" t="s">
        <v>34</v>
      </c>
      <c r="C9" s="26">
        <f t="shared" si="2"/>
        <v>0</v>
      </c>
      <c r="D9" s="68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9"/>
      <c r="AP9" s="70">
        <f t="shared" ref="AP9:AR9" si="8">COUNTIF($D9:$AO9,AP$3)</f>
        <v>0</v>
      </c>
      <c r="AQ9" s="71">
        <f t="shared" si="8"/>
        <v>0</v>
      </c>
      <c r="AR9" s="72">
        <f t="shared" si="8"/>
        <v>0</v>
      </c>
    </row>
    <row r="10" spans="1:44" ht="19.5" customHeight="1">
      <c r="A10" s="66" t="s">
        <v>35</v>
      </c>
      <c r="B10" s="66" t="s">
        <v>36</v>
      </c>
      <c r="C10" s="26">
        <f t="shared" si="2"/>
        <v>0</v>
      </c>
      <c r="D10" s="67"/>
      <c r="E10" s="6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9"/>
      <c r="AP10" s="70">
        <f t="shared" ref="AP10:AR10" si="9">COUNTIF($D10:$AO10,AP$3)</f>
        <v>0</v>
      </c>
      <c r="AQ10" s="71">
        <f t="shared" si="9"/>
        <v>0</v>
      </c>
      <c r="AR10" s="72">
        <f t="shared" si="9"/>
        <v>0</v>
      </c>
    </row>
    <row r="11" spans="1:44" ht="19.5" customHeight="1">
      <c r="A11" s="66" t="s">
        <v>37</v>
      </c>
      <c r="B11" s="66" t="s">
        <v>38</v>
      </c>
      <c r="C11" s="26">
        <f t="shared" si="2"/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9"/>
      <c r="AP11" s="70">
        <f t="shared" ref="AP11:AR11" si="10">COUNTIF($D11:$AO11,AP$3)</f>
        <v>0</v>
      </c>
      <c r="AQ11" s="71">
        <f t="shared" si="10"/>
        <v>0</v>
      </c>
      <c r="AR11" s="72">
        <f t="shared" si="10"/>
        <v>0</v>
      </c>
    </row>
    <row r="12" spans="1:44" ht="19.5" customHeight="1">
      <c r="A12" s="66" t="s">
        <v>39</v>
      </c>
      <c r="B12" s="66" t="s">
        <v>40</v>
      </c>
      <c r="C12" s="26">
        <f t="shared" si="2"/>
        <v>0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9"/>
      <c r="AP12" s="70">
        <f t="shared" ref="AP12:AR12" si="11">COUNTIF($D12:$AO12,AP$3)</f>
        <v>0</v>
      </c>
      <c r="AQ12" s="71">
        <f t="shared" si="11"/>
        <v>0</v>
      </c>
      <c r="AR12" s="72">
        <f t="shared" si="11"/>
        <v>0</v>
      </c>
    </row>
    <row r="13" spans="1:44" ht="19.5" customHeight="1">
      <c r="A13" s="66" t="s">
        <v>41</v>
      </c>
      <c r="B13" s="66" t="s">
        <v>42</v>
      </c>
      <c r="C13" s="26">
        <f t="shared" si="2"/>
        <v>0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73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9"/>
      <c r="AP13" s="70">
        <f t="shared" ref="AP13:AR13" si="12">COUNTIF($D13:$AO13,AP$3)</f>
        <v>0</v>
      </c>
      <c r="AQ13" s="71">
        <f t="shared" si="12"/>
        <v>0</v>
      </c>
      <c r="AR13" s="72">
        <f t="shared" si="12"/>
        <v>0</v>
      </c>
    </row>
    <row r="14" spans="1:44" ht="19.5" customHeight="1">
      <c r="A14" s="66" t="s">
        <v>43</v>
      </c>
      <c r="B14" s="66" t="s">
        <v>44</v>
      </c>
      <c r="C14" s="26">
        <f t="shared" si="2"/>
        <v>0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9"/>
      <c r="AP14" s="70">
        <f t="shared" ref="AP14:AR14" si="13">COUNTIF($D14:$AO14,AP$3)</f>
        <v>0</v>
      </c>
      <c r="AQ14" s="71">
        <f t="shared" si="13"/>
        <v>0</v>
      </c>
      <c r="AR14" s="72">
        <f t="shared" si="13"/>
        <v>0</v>
      </c>
    </row>
    <row r="15" spans="1:44" ht="19.5" customHeight="1">
      <c r="A15" s="66" t="s">
        <v>45</v>
      </c>
      <c r="B15" s="66" t="s">
        <v>46</v>
      </c>
      <c r="C15" s="26">
        <f t="shared" si="2"/>
        <v>0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9"/>
      <c r="AP15" s="70">
        <f t="shared" ref="AP15:AR15" si="14">COUNTIF($D15:$AO15,AP$3)</f>
        <v>0</v>
      </c>
      <c r="AQ15" s="71">
        <f t="shared" si="14"/>
        <v>0</v>
      </c>
      <c r="AR15" s="72">
        <f t="shared" si="14"/>
        <v>0</v>
      </c>
    </row>
    <row r="16" spans="1:44" ht="19.5" customHeight="1">
      <c r="A16" s="66" t="s">
        <v>47</v>
      </c>
      <c r="B16" s="66" t="s">
        <v>48</v>
      </c>
      <c r="C16" s="26">
        <f t="shared" si="2"/>
        <v>0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9"/>
      <c r="AP16" s="70">
        <f t="shared" ref="AP16:AR16" si="15">COUNTIF($D16:$AO16,AP$3)</f>
        <v>0</v>
      </c>
      <c r="AQ16" s="71">
        <f t="shared" si="15"/>
        <v>0</v>
      </c>
      <c r="AR16" s="72">
        <f t="shared" si="15"/>
        <v>0</v>
      </c>
    </row>
    <row r="17" spans="1:44" ht="19.5" customHeight="1">
      <c r="A17" s="66" t="s">
        <v>49</v>
      </c>
      <c r="B17" s="66" t="s">
        <v>50</v>
      </c>
      <c r="C17" s="26">
        <f t="shared" si="2"/>
        <v>0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9"/>
      <c r="AP17" s="70">
        <f t="shared" ref="AP17:AR17" si="16">COUNTIF($D17:$AO17,AP$3)</f>
        <v>0</v>
      </c>
      <c r="AQ17" s="71">
        <f t="shared" si="16"/>
        <v>0</v>
      </c>
      <c r="AR17" s="72">
        <f t="shared" si="16"/>
        <v>0</v>
      </c>
    </row>
    <row r="18" spans="1:44" ht="19.5" customHeight="1">
      <c r="A18" s="66" t="s">
        <v>52</v>
      </c>
      <c r="B18" s="66" t="s">
        <v>53</v>
      </c>
      <c r="C18" s="26">
        <f t="shared" si="2"/>
        <v>0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9"/>
      <c r="AP18" s="70">
        <f t="shared" ref="AP18:AR18" si="17">COUNTIF($D18:$AO18,AP$3)</f>
        <v>0</v>
      </c>
      <c r="AQ18" s="71">
        <f t="shared" si="17"/>
        <v>0</v>
      </c>
      <c r="AR18" s="72">
        <f t="shared" si="17"/>
        <v>0</v>
      </c>
    </row>
    <row r="19" spans="1:44" ht="19.5" customHeight="1">
      <c r="A19" s="66" t="s">
        <v>54</v>
      </c>
      <c r="B19" s="66" t="s">
        <v>55</v>
      </c>
      <c r="C19" s="26">
        <f t="shared" si="2"/>
        <v>0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9"/>
      <c r="AP19" s="70">
        <f t="shared" ref="AP19:AR19" si="18">COUNTIF($D19:$AO19,AP$3)</f>
        <v>0</v>
      </c>
      <c r="AQ19" s="71">
        <f t="shared" si="18"/>
        <v>0</v>
      </c>
      <c r="AR19" s="72">
        <f t="shared" si="18"/>
        <v>0</v>
      </c>
    </row>
    <row r="20" spans="1:44" ht="19.5" customHeight="1">
      <c r="A20" s="66" t="s">
        <v>56</v>
      </c>
      <c r="B20" s="66" t="s">
        <v>57</v>
      </c>
      <c r="C20" s="26">
        <f t="shared" si="2"/>
        <v>0</v>
      </c>
      <c r="D20" s="68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9"/>
      <c r="AP20" s="70">
        <f t="shared" ref="AP20:AR20" si="19">COUNTIF($D20:$AO20,AP$3)</f>
        <v>0</v>
      </c>
      <c r="AQ20" s="71">
        <f t="shared" si="19"/>
        <v>0</v>
      </c>
      <c r="AR20" s="72">
        <f t="shared" si="19"/>
        <v>0</v>
      </c>
    </row>
    <row r="21" spans="1:44" ht="19.5" customHeight="1">
      <c r="A21" s="66" t="s">
        <v>58</v>
      </c>
      <c r="B21" s="66" t="s">
        <v>59</v>
      </c>
      <c r="C21" s="26">
        <f t="shared" si="2"/>
        <v>0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9"/>
      <c r="AP21" s="70">
        <f t="shared" ref="AP21:AR21" si="20">COUNTIF($D21:$AO21,AP$3)</f>
        <v>0</v>
      </c>
      <c r="AQ21" s="71">
        <f t="shared" si="20"/>
        <v>0</v>
      </c>
      <c r="AR21" s="72">
        <f t="shared" si="20"/>
        <v>0</v>
      </c>
    </row>
    <row r="22" spans="1:44" ht="19.5" customHeight="1">
      <c r="A22" s="66" t="s">
        <v>60</v>
      </c>
      <c r="B22" s="66" t="s">
        <v>61</v>
      </c>
      <c r="C22" s="26">
        <f t="shared" si="2"/>
        <v>0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9"/>
      <c r="AP22" s="70">
        <f t="shared" ref="AP22:AR22" si="21">COUNTIF($D22:$AO22,AP$3)</f>
        <v>0</v>
      </c>
      <c r="AQ22" s="71">
        <f t="shared" si="21"/>
        <v>0</v>
      </c>
      <c r="AR22" s="72">
        <f t="shared" si="21"/>
        <v>0</v>
      </c>
    </row>
    <row r="23" spans="1:44" ht="19.5" customHeight="1">
      <c r="A23" s="66" t="s">
        <v>62</v>
      </c>
      <c r="B23" s="66" t="s">
        <v>63</v>
      </c>
      <c r="C23" s="26">
        <f t="shared" si="2"/>
        <v>0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9"/>
      <c r="AP23" s="70">
        <f t="shared" ref="AP23:AR23" si="22">COUNTIF($D23:$AO23,AP$3)</f>
        <v>0</v>
      </c>
      <c r="AQ23" s="71">
        <f t="shared" si="22"/>
        <v>0</v>
      </c>
      <c r="AR23" s="72">
        <f t="shared" si="22"/>
        <v>0</v>
      </c>
    </row>
    <row r="24" spans="1:44" ht="19.5" customHeight="1">
      <c r="A24" s="66" t="s">
        <v>64</v>
      </c>
      <c r="B24" s="66" t="s">
        <v>65</v>
      </c>
      <c r="C24" s="26">
        <f t="shared" si="2"/>
        <v>0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9"/>
      <c r="AP24" s="70">
        <f t="shared" ref="AP24:AR24" si="23">COUNTIF($D24:$AO24,AP$3)</f>
        <v>0</v>
      </c>
      <c r="AQ24" s="71">
        <f t="shared" si="23"/>
        <v>0</v>
      </c>
      <c r="AR24" s="72">
        <f t="shared" si="23"/>
        <v>0</v>
      </c>
    </row>
    <row r="25" spans="1:44" ht="19.5" customHeight="1">
      <c r="A25" s="66" t="s">
        <v>66</v>
      </c>
      <c r="B25" s="66" t="s">
        <v>67</v>
      </c>
      <c r="C25" s="26">
        <f t="shared" si="2"/>
        <v>0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9"/>
      <c r="AP25" s="70">
        <f t="shared" ref="AP25:AR25" si="24">COUNTIF($D25:$AO25,AP$3)</f>
        <v>0</v>
      </c>
      <c r="AQ25" s="71">
        <f t="shared" si="24"/>
        <v>0</v>
      </c>
      <c r="AR25" s="72">
        <f t="shared" si="24"/>
        <v>0</v>
      </c>
    </row>
    <row r="26" spans="1:44" ht="19.5" customHeight="1">
      <c r="A26" s="66" t="s">
        <v>68</v>
      </c>
      <c r="B26" s="66" t="s">
        <v>69</v>
      </c>
      <c r="C26" s="26">
        <f t="shared" si="2"/>
        <v>0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9"/>
      <c r="AP26" s="70">
        <f t="shared" ref="AP26:AR26" si="25">COUNTIF($D26:$AO26,AP$3)</f>
        <v>0</v>
      </c>
      <c r="AQ26" s="71">
        <f t="shared" si="25"/>
        <v>0</v>
      </c>
      <c r="AR26" s="72">
        <f t="shared" si="25"/>
        <v>0</v>
      </c>
    </row>
    <row r="27" spans="1:44" ht="19.5" customHeight="1">
      <c r="A27" s="66" t="s">
        <v>70</v>
      </c>
      <c r="B27" s="66" t="s">
        <v>71</v>
      </c>
      <c r="C27" s="26">
        <f t="shared" si="2"/>
        <v>0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9"/>
      <c r="AP27" s="70">
        <f t="shared" ref="AP27:AR27" si="26">COUNTIF($D27:$AO27,AP$3)</f>
        <v>0</v>
      </c>
      <c r="AQ27" s="71">
        <f t="shared" si="26"/>
        <v>0</v>
      </c>
      <c r="AR27" s="72">
        <f t="shared" si="26"/>
        <v>0</v>
      </c>
    </row>
    <row r="28" spans="1:44" ht="19.5" customHeight="1">
      <c r="A28" s="66" t="s">
        <v>72</v>
      </c>
      <c r="B28" s="66" t="s">
        <v>73</v>
      </c>
      <c r="C28" s="26">
        <f t="shared" si="2"/>
        <v>0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9"/>
      <c r="AP28" s="70">
        <f t="shared" ref="AP28:AR28" si="27">COUNTIF($D28:$AO28,AP$3)</f>
        <v>0</v>
      </c>
      <c r="AQ28" s="71">
        <f t="shared" si="27"/>
        <v>0</v>
      </c>
      <c r="AR28" s="72">
        <f t="shared" si="27"/>
        <v>0</v>
      </c>
    </row>
    <row r="29" spans="1:44" ht="19.5" customHeight="1">
      <c r="A29" s="66" t="s">
        <v>74</v>
      </c>
      <c r="B29" s="66" t="s">
        <v>75</v>
      </c>
      <c r="C29" s="26">
        <f t="shared" si="2"/>
        <v>0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9"/>
      <c r="AP29" s="70">
        <f t="shared" ref="AP29:AR29" si="28">COUNTIF($D29:$AO29,AP$3)</f>
        <v>0</v>
      </c>
      <c r="AQ29" s="71">
        <f t="shared" si="28"/>
        <v>0</v>
      </c>
      <c r="AR29" s="72">
        <f t="shared" si="28"/>
        <v>0</v>
      </c>
    </row>
    <row r="30" spans="1:44" ht="19.5" customHeight="1">
      <c r="A30" s="66" t="s">
        <v>76</v>
      </c>
      <c r="B30" s="66" t="s">
        <v>77</v>
      </c>
      <c r="C30" s="26">
        <f t="shared" si="2"/>
        <v>0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9"/>
      <c r="AP30" s="70">
        <f t="shared" ref="AP30:AR30" si="29">COUNTIF($D30:$AO30,AP$3)</f>
        <v>0</v>
      </c>
      <c r="AQ30" s="71">
        <f t="shared" si="29"/>
        <v>0</v>
      </c>
      <c r="AR30" s="72">
        <f t="shared" si="29"/>
        <v>0</v>
      </c>
    </row>
    <row r="31" spans="1:44" ht="19.5" customHeight="1">
      <c r="A31" s="66" t="s">
        <v>78</v>
      </c>
      <c r="B31" s="66" t="s">
        <v>79</v>
      </c>
      <c r="C31" s="26">
        <f t="shared" si="2"/>
        <v>0</v>
      </c>
      <c r="D31" s="68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9"/>
      <c r="AP31" s="70">
        <f t="shared" ref="AP31:AR31" si="30">COUNTIF($D31:$AO31,AP$3)</f>
        <v>0</v>
      </c>
      <c r="AQ31" s="71">
        <f t="shared" si="30"/>
        <v>0</v>
      </c>
      <c r="AR31" s="72">
        <f t="shared" si="30"/>
        <v>0</v>
      </c>
    </row>
    <row r="32" spans="1:44" ht="19.5" customHeight="1">
      <c r="A32" s="66" t="s">
        <v>80</v>
      </c>
      <c r="B32" s="66" t="s">
        <v>81</v>
      </c>
      <c r="C32" s="26">
        <f t="shared" si="2"/>
        <v>0</v>
      </c>
      <c r="D32" s="68"/>
      <c r="E32" s="68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9"/>
      <c r="AP32" s="70">
        <f t="shared" ref="AP32:AR32" si="31">COUNTIF($D32:$AO32,AP$3)</f>
        <v>0</v>
      </c>
      <c r="AQ32" s="71">
        <f t="shared" si="31"/>
        <v>0</v>
      </c>
      <c r="AR32" s="72">
        <f t="shared" si="31"/>
        <v>0</v>
      </c>
    </row>
    <row r="33" spans="1:44" ht="19.5" customHeight="1">
      <c r="A33" s="66" t="s">
        <v>82</v>
      </c>
      <c r="B33" s="66" t="s">
        <v>83</v>
      </c>
      <c r="C33" s="26">
        <f t="shared" si="2"/>
        <v>0</v>
      </c>
      <c r="D33" s="68"/>
      <c r="E33" s="68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9"/>
      <c r="AP33" s="70">
        <f t="shared" ref="AP33:AR33" si="32">COUNTIF($D33:$AO33,AP$3)</f>
        <v>0</v>
      </c>
      <c r="AQ33" s="71">
        <f t="shared" si="32"/>
        <v>0</v>
      </c>
      <c r="AR33" s="72">
        <f t="shared" si="32"/>
        <v>0</v>
      </c>
    </row>
    <row r="34" spans="1:44" ht="19.5" customHeight="1">
      <c r="A34" s="66" t="s">
        <v>84</v>
      </c>
      <c r="B34" s="66" t="s">
        <v>85</v>
      </c>
      <c r="C34" s="26">
        <f t="shared" si="2"/>
        <v>0</v>
      </c>
      <c r="D34" s="67"/>
      <c r="E34" s="68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9"/>
      <c r="AP34" s="70">
        <f t="shared" ref="AP34:AR34" si="33">COUNTIF($D34:$AO34,AP$3)</f>
        <v>0</v>
      </c>
      <c r="AQ34" s="71">
        <f t="shared" si="33"/>
        <v>0</v>
      </c>
      <c r="AR34" s="72">
        <f t="shared" si="33"/>
        <v>0</v>
      </c>
    </row>
    <row r="35" spans="1:44" ht="19.5" customHeight="1">
      <c r="A35" s="74"/>
      <c r="B35" s="66" t="s">
        <v>86</v>
      </c>
      <c r="C35" s="75">
        <f t="shared" ref="C35:C36" si="34">(COUNTIF(D35:AN35,"P"))/2*100</f>
        <v>0</v>
      </c>
      <c r="D35" s="68">
        <f t="shared" ref="D35:H35" si="35">COUNTIF(D4:D34,"P")</f>
        <v>0</v>
      </c>
      <c r="E35" s="68">
        <f t="shared" si="35"/>
        <v>0</v>
      </c>
      <c r="F35" s="68">
        <f t="shared" si="35"/>
        <v>0</v>
      </c>
      <c r="G35" s="68">
        <f t="shared" si="35"/>
        <v>0</v>
      </c>
      <c r="H35" s="68">
        <f t="shared" si="35"/>
        <v>0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9"/>
      <c r="AP35" s="70">
        <f t="shared" ref="AP35:AR35" si="36">COUNTIF($D35:$AO35,AP$3)</f>
        <v>0</v>
      </c>
      <c r="AQ35" s="71">
        <f t="shared" si="36"/>
        <v>0</v>
      </c>
      <c r="AR35" s="72">
        <f t="shared" si="36"/>
        <v>0</v>
      </c>
    </row>
    <row r="36" spans="1:44" ht="19.5" customHeight="1">
      <c r="A36" s="74"/>
      <c r="B36" s="66" t="s">
        <v>87</v>
      </c>
      <c r="C36" s="75">
        <f t="shared" si="34"/>
        <v>0</v>
      </c>
      <c r="D36" s="68">
        <f t="shared" ref="D36:G36" si="37">COUNTIF(D4:D34,"U")</f>
        <v>0</v>
      </c>
      <c r="E36" s="68">
        <f t="shared" si="37"/>
        <v>0</v>
      </c>
      <c r="F36" s="68">
        <f t="shared" si="37"/>
        <v>0</v>
      </c>
      <c r="G36" s="68">
        <f t="shared" si="37"/>
        <v>0</v>
      </c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9"/>
      <c r="AP36" s="70">
        <f t="shared" ref="AP36:AR36" si="38">COUNTIF($D36:$AO36,AP$3)</f>
        <v>0</v>
      </c>
      <c r="AQ36" s="71">
        <f t="shared" si="38"/>
        <v>0</v>
      </c>
      <c r="AR36" s="72">
        <f t="shared" si="38"/>
        <v>0</v>
      </c>
    </row>
    <row r="37" spans="1:44" ht="19.5" customHeight="1">
      <c r="A37" s="76"/>
      <c r="B37" s="77"/>
      <c r="C37" s="76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70">
        <f t="shared" ref="AP37:AR37" si="39">COUNTIF($D37:$AO37,AP$3)</f>
        <v>0</v>
      </c>
      <c r="AQ37" s="71">
        <f t="shared" si="39"/>
        <v>0</v>
      </c>
      <c r="AR37" s="72">
        <f t="shared" si="39"/>
        <v>0</v>
      </c>
    </row>
    <row r="38" spans="1:44" ht="19.5" customHeight="1">
      <c r="A38" s="76"/>
      <c r="B38" s="77"/>
      <c r="C38" s="76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70">
        <f t="shared" ref="AP38:AR38" si="40">COUNTIF($D38:$AO38,AP$3)</f>
        <v>0</v>
      </c>
      <c r="AQ38" s="71">
        <f t="shared" si="40"/>
        <v>0</v>
      </c>
      <c r="AR38" s="72">
        <f t="shared" si="40"/>
        <v>0</v>
      </c>
    </row>
    <row r="39" spans="1:44" ht="19.5" customHeight="1">
      <c r="A39" s="76"/>
      <c r="B39" s="77"/>
      <c r="C39" s="76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70">
        <f t="shared" ref="AP39:AR39" si="41">COUNTIF($D39:$AO39,AP$3)</f>
        <v>0</v>
      </c>
      <c r="AQ39" s="71">
        <f t="shared" si="41"/>
        <v>0</v>
      </c>
      <c r="AR39" s="72">
        <f t="shared" si="41"/>
        <v>0</v>
      </c>
    </row>
    <row r="40" spans="1:44" ht="19.5" hidden="1" customHeight="1">
      <c r="A40" s="50"/>
      <c r="B40" s="51"/>
      <c r="C40" s="50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4">
        <f t="shared" ref="AP40:AR40" si="42">COUNTIF($D40:$AO40,AP$3)</f>
        <v>0</v>
      </c>
      <c r="AQ40" s="55">
        <f t="shared" si="42"/>
        <v>0</v>
      </c>
      <c r="AR40" s="56">
        <f t="shared" si="42"/>
        <v>0</v>
      </c>
    </row>
  </sheetData>
  <mergeCells count="2">
    <mergeCell ref="D1:T1"/>
    <mergeCell ref="C2:C3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xr:uid="{00000000-0002-0000-0300-000000000000}">
          <x14:formula1>
            <xm:f>'Attendance key'!$B$7:$B$15</xm:f>
          </x14:formula1>
          <xm:sqref>D4:AO40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R40"/>
  <sheetViews>
    <sheetView workbookViewId="0"/>
  </sheetViews>
  <sheetFormatPr defaultColWidth="14.44140625" defaultRowHeight="15.75" customHeight="1"/>
  <cols>
    <col min="1" max="1" width="14.5546875" customWidth="1"/>
    <col min="2" max="2" width="32.44140625" customWidth="1"/>
    <col min="3" max="3" width="12.109375" customWidth="1"/>
    <col min="4" max="40" width="7" customWidth="1"/>
    <col min="41" max="41" width="7" hidden="1" customWidth="1"/>
    <col min="42" max="44" width="10.6640625" customWidth="1"/>
  </cols>
  <sheetData>
    <row r="1" spans="1:44" ht="3" customHeight="1">
      <c r="A1" s="1"/>
      <c r="B1" s="1"/>
      <c r="C1" s="1"/>
      <c r="D1" s="93" t="s">
        <v>112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26.25" customHeight="1">
      <c r="A2" s="4"/>
      <c r="B2" s="5"/>
      <c r="C2" s="101" t="s">
        <v>91</v>
      </c>
      <c r="D2" s="6">
        <v>44411</v>
      </c>
      <c r="E2" s="6">
        <v>44411</v>
      </c>
      <c r="F2" s="6">
        <v>44412</v>
      </c>
      <c r="G2" s="6">
        <v>44413</v>
      </c>
      <c r="H2" s="6">
        <v>44418</v>
      </c>
      <c r="I2" s="6">
        <v>44419</v>
      </c>
      <c r="J2" s="6">
        <v>44420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14"/>
      <c r="AP2" s="15" t="str">
        <f>'Attendance key'!$C8</f>
        <v>Late</v>
      </c>
      <c r="AQ2" s="15" t="str">
        <f>'Attendance key'!$C9</f>
        <v>Excused absence</v>
      </c>
      <c r="AR2" s="16" t="str">
        <f>'Attendance key'!$C10</f>
        <v>Unexcused absence</v>
      </c>
    </row>
    <row r="3" spans="1:44" ht="18" customHeight="1">
      <c r="A3" s="17" t="s">
        <v>19</v>
      </c>
      <c r="B3" s="18"/>
      <c r="C3" s="98"/>
      <c r="D3" s="19">
        <f t="shared" ref="D3:V3" si="0">D2</f>
        <v>44411</v>
      </c>
      <c r="E3" s="19">
        <f t="shared" si="0"/>
        <v>44411</v>
      </c>
      <c r="F3" s="19">
        <f t="shared" si="0"/>
        <v>44412</v>
      </c>
      <c r="G3" s="19">
        <f t="shared" si="0"/>
        <v>44413</v>
      </c>
      <c r="H3" s="19">
        <f t="shared" si="0"/>
        <v>44418</v>
      </c>
      <c r="I3" s="19">
        <f t="shared" si="0"/>
        <v>44419</v>
      </c>
      <c r="J3" s="19">
        <f t="shared" si="0"/>
        <v>44420</v>
      </c>
      <c r="K3" s="19">
        <f t="shared" si="0"/>
        <v>0</v>
      </c>
      <c r="L3" s="19">
        <f t="shared" si="0"/>
        <v>0</v>
      </c>
      <c r="M3" s="19">
        <f t="shared" si="0"/>
        <v>0</v>
      </c>
      <c r="N3" s="19">
        <f t="shared" si="0"/>
        <v>0</v>
      </c>
      <c r="O3" s="19">
        <f t="shared" si="0"/>
        <v>0</v>
      </c>
      <c r="P3" s="19">
        <f t="shared" si="0"/>
        <v>0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>
        <f t="shared" ref="AN3:AO3" si="1">AN2</f>
        <v>0</v>
      </c>
      <c r="AO3" s="21">
        <f t="shared" si="1"/>
        <v>0</v>
      </c>
      <c r="AP3" s="22" t="str">
        <f>'Attendance key'!$B8</f>
        <v>L</v>
      </c>
      <c r="AQ3" s="22" t="str">
        <f>'Attendance key'!$B9</f>
        <v>E</v>
      </c>
      <c r="AR3" s="23" t="str">
        <f>'Attendance key'!$B10</f>
        <v>U</v>
      </c>
    </row>
    <row r="4" spans="1:44" ht="19.5" customHeight="1">
      <c r="A4" s="66" t="s">
        <v>21</v>
      </c>
      <c r="B4" s="66" t="s">
        <v>22</v>
      </c>
      <c r="C4" s="26">
        <f t="shared" ref="C4:C34" si="2">(COUNTIF(D4:AN4,"P"))/4*100</f>
        <v>0</v>
      </c>
      <c r="D4" s="67"/>
      <c r="E4" s="68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9"/>
      <c r="AP4" s="70">
        <f t="shared" ref="AP4:AR4" si="3">COUNTIF($D4:$AO4,AP$3)</f>
        <v>0</v>
      </c>
      <c r="AQ4" s="71">
        <f t="shared" si="3"/>
        <v>0</v>
      </c>
      <c r="AR4" s="72">
        <f t="shared" si="3"/>
        <v>0</v>
      </c>
    </row>
    <row r="5" spans="1:44" ht="19.5" customHeight="1">
      <c r="A5" s="66" t="s">
        <v>25</v>
      </c>
      <c r="B5" s="66" t="s">
        <v>26</v>
      </c>
      <c r="C5" s="26">
        <f t="shared" si="2"/>
        <v>0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9"/>
      <c r="AP5" s="70">
        <f t="shared" ref="AP5:AR5" si="4">COUNTIF($D5:$AO5,AP$3)</f>
        <v>0</v>
      </c>
      <c r="AQ5" s="71">
        <f t="shared" si="4"/>
        <v>0</v>
      </c>
      <c r="AR5" s="72">
        <f t="shared" si="4"/>
        <v>0</v>
      </c>
    </row>
    <row r="6" spans="1:44" ht="19.5" customHeight="1">
      <c r="A6" s="66" t="s">
        <v>27</v>
      </c>
      <c r="B6" s="66" t="s">
        <v>28</v>
      </c>
      <c r="C6" s="26">
        <f t="shared" si="2"/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9"/>
      <c r="AP6" s="70">
        <f t="shared" ref="AP6:AR6" si="5">COUNTIF($D6:$AO6,AP$3)</f>
        <v>0</v>
      </c>
      <c r="AQ6" s="71">
        <f t="shared" si="5"/>
        <v>0</v>
      </c>
      <c r="AR6" s="72">
        <f t="shared" si="5"/>
        <v>0</v>
      </c>
    </row>
    <row r="7" spans="1:44" ht="19.5" customHeight="1">
      <c r="A7" s="66" t="s">
        <v>29</v>
      </c>
      <c r="B7" s="66" t="s">
        <v>30</v>
      </c>
      <c r="C7" s="26">
        <f t="shared" si="2"/>
        <v>0</v>
      </c>
      <c r="D7" s="68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9"/>
      <c r="AP7" s="70">
        <f t="shared" ref="AP7:AR7" si="6">COUNTIF($D7:$AO7,AP$3)</f>
        <v>0</v>
      </c>
      <c r="AQ7" s="71">
        <f t="shared" si="6"/>
        <v>0</v>
      </c>
      <c r="AR7" s="72">
        <f t="shared" si="6"/>
        <v>0</v>
      </c>
    </row>
    <row r="8" spans="1:44" ht="19.5" customHeight="1">
      <c r="A8" s="66" t="s">
        <v>31</v>
      </c>
      <c r="B8" s="66" t="s">
        <v>32</v>
      </c>
      <c r="C8" s="26">
        <f t="shared" si="2"/>
        <v>0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9"/>
      <c r="AP8" s="70">
        <f t="shared" ref="AP8:AR8" si="7">COUNTIF($D8:$AO8,AP$3)</f>
        <v>0</v>
      </c>
      <c r="AQ8" s="71">
        <f t="shared" si="7"/>
        <v>0</v>
      </c>
      <c r="AR8" s="72">
        <f t="shared" si="7"/>
        <v>0</v>
      </c>
    </row>
    <row r="9" spans="1:44" ht="19.5" customHeight="1">
      <c r="A9" s="66" t="s">
        <v>33</v>
      </c>
      <c r="B9" s="66" t="s">
        <v>34</v>
      </c>
      <c r="C9" s="26">
        <f t="shared" si="2"/>
        <v>0</v>
      </c>
      <c r="D9" s="68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9"/>
      <c r="AP9" s="70">
        <f t="shared" ref="AP9:AR9" si="8">COUNTIF($D9:$AO9,AP$3)</f>
        <v>0</v>
      </c>
      <c r="AQ9" s="71">
        <f t="shared" si="8"/>
        <v>0</v>
      </c>
      <c r="AR9" s="72">
        <f t="shared" si="8"/>
        <v>0</v>
      </c>
    </row>
    <row r="10" spans="1:44" ht="19.5" customHeight="1">
      <c r="A10" s="66" t="s">
        <v>35</v>
      </c>
      <c r="B10" s="66" t="s">
        <v>36</v>
      </c>
      <c r="C10" s="26">
        <f t="shared" si="2"/>
        <v>0</v>
      </c>
      <c r="D10" s="67"/>
      <c r="E10" s="6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9"/>
      <c r="AP10" s="70">
        <f t="shared" ref="AP10:AR10" si="9">COUNTIF($D10:$AO10,AP$3)</f>
        <v>0</v>
      </c>
      <c r="AQ10" s="71">
        <f t="shared" si="9"/>
        <v>0</v>
      </c>
      <c r="AR10" s="72">
        <f t="shared" si="9"/>
        <v>0</v>
      </c>
    </row>
    <row r="11" spans="1:44" ht="19.5" customHeight="1">
      <c r="A11" s="66" t="s">
        <v>37</v>
      </c>
      <c r="B11" s="66" t="s">
        <v>38</v>
      </c>
      <c r="C11" s="26">
        <f t="shared" si="2"/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9"/>
      <c r="AP11" s="70">
        <f t="shared" ref="AP11:AR11" si="10">COUNTIF($D11:$AO11,AP$3)</f>
        <v>0</v>
      </c>
      <c r="AQ11" s="71">
        <f t="shared" si="10"/>
        <v>0</v>
      </c>
      <c r="AR11" s="72">
        <f t="shared" si="10"/>
        <v>0</v>
      </c>
    </row>
    <row r="12" spans="1:44" ht="19.5" customHeight="1">
      <c r="A12" s="66" t="s">
        <v>39</v>
      </c>
      <c r="B12" s="66" t="s">
        <v>40</v>
      </c>
      <c r="C12" s="26">
        <f t="shared" si="2"/>
        <v>0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9"/>
      <c r="AP12" s="70">
        <f t="shared" ref="AP12:AR12" si="11">COUNTIF($D12:$AO12,AP$3)</f>
        <v>0</v>
      </c>
      <c r="AQ12" s="71">
        <f t="shared" si="11"/>
        <v>0</v>
      </c>
      <c r="AR12" s="72">
        <f t="shared" si="11"/>
        <v>0</v>
      </c>
    </row>
    <row r="13" spans="1:44" ht="19.5" customHeight="1">
      <c r="A13" s="66" t="s">
        <v>41</v>
      </c>
      <c r="B13" s="66" t="s">
        <v>42</v>
      </c>
      <c r="C13" s="26">
        <f t="shared" si="2"/>
        <v>0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73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9"/>
      <c r="AP13" s="70">
        <f t="shared" ref="AP13:AR13" si="12">COUNTIF($D13:$AO13,AP$3)</f>
        <v>0</v>
      </c>
      <c r="AQ13" s="71">
        <f t="shared" si="12"/>
        <v>0</v>
      </c>
      <c r="AR13" s="72">
        <f t="shared" si="12"/>
        <v>0</v>
      </c>
    </row>
    <row r="14" spans="1:44" ht="19.5" customHeight="1">
      <c r="A14" s="66" t="s">
        <v>43</v>
      </c>
      <c r="B14" s="66" t="s">
        <v>44</v>
      </c>
      <c r="C14" s="26">
        <f t="shared" si="2"/>
        <v>0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9"/>
      <c r="AP14" s="70">
        <f t="shared" ref="AP14:AR14" si="13">COUNTIF($D14:$AO14,AP$3)</f>
        <v>0</v>
      </c>
      <c r="AQ14" s="71">
        <f t="shared" si="13"/>
        <v>0</v>
      </c>
      <c r="AR14" s="72">
        <f t="shared" si="13"/>
        <v>0</v>
      </c>
    </row>
    <row r="15" spans="1:44" ht="19.5" customHeight="1">
      <c r="A15" s="66" t="s">
        <v>45</v>
      </c>
      <c r="B15" s="66" t="s">
        <v>46</v>
      </c>
      <c r="C15" s="26">
        <f t="shared" si="2"/>
        <v>0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9"/>
      <c r="AP15" s="70">
        <f t="shared" ref="AP15:AR15" si="14">COUNTIF($D15:$AO15,AP$3)</f>
        <v>0</v>
      </c>
      <c r="AQ15" s="71">
        <f t="shared" si="14"/>
        <v>0</v>
      </c>
      <c r="AR15" s="72">
        <f t="shared" si="14"/>
        <v>0</v>
      </c>
    </row>
    <row r="16" spans="1:44" ht="19.5" customHeight="1">
      <c r="A16" s="66" t="s">
        <v>47</v>
      </c>
      <c r="B16" s="66" t="s">
        <v>48</v>
      </c>
      <c r="C16" s="26">
        <f t="shared" si="2"/>
        <v>0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9"/>
      <c r="AP16" s="70">
        <f t="shared" ref="AP16:AR16" si="15">COUNTIF($D16:$AO16,AP$3)</f>
        <v>0</v>
      </c>
      <c r="AQ16" s="71">
        <f t="shared" si="15"/>
        <v>0</v>
      </c>
      <c r="AR16" s="72">
        <f t="shared" si="15"/>
        <v>0</v>
      </c>
    </row>
    <row r="17" spans="1:44" ht="19.5" customHeight="1">
      <c r="A17" s="66" t="s">
        <v>49</v>
      </c>
      <c r="B17" s="66" t="s">
        <v>50</v>
      </c>
      <c r="C17" s="26">
        <f t="shared" si="2"/>
        <v>0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9"/>
      <c r="AP17" s="70">
        <f t="shared" ref="AP17:AR17" si="16">COUNTIF($D17:$AO17,AP$3)</f>
        <v>0</v>
      </c>
      <c r="AQ17" s="71">
        <f t="shared" si="16"/>
        <v>0</v>
      </c>
      <c r="AR17" s="72">
        <f t="shared" si="16"/>
        <v>0</v>
      </c>
    </row>
    <row r="18" spans="1:44" ht="19.5" customHeight="1">
      <c r="A18" s="66" t="s">
        <v>52</v>
      </c>
      <c r="B18" s="66" t="s">
        <v>53</v>
      </c>
      <c r="C18" s="26">
        <f t="shared" si="2"/>
        <v>0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9"/>
      <c r="AP18" s="70">
        <f t="shared" ref="AP18:AR18" si="17">COUNTIF($D18:$AO18,AP$3)</f>
        <v>0</v>
      </c>
      <c r="AQ18" s="71">
        <f t="shared" si="17"/>
        <v>0</v>
      </c>
      <c r="AR18" s="72">
        <f t="shared" si="17"/>
        <v>0</v>
      </c>
    </row>
    <row r="19" spans="1:44" ht="19.5" customHeight="1">
      <c r="A19" s="66" t="s">
        <v>54</v>
      </c>
      <c r="B19" s="66" t="s">
        <v>55</v>
      </c>
      <c r="C19" s="26">
        <f t="shared" si="2"/>
        <v>0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9"/>
      <c r="AP19" s="70">
        <f t="shared" ref="AP19:AR19" si="18">COUNTIF($D19:$AO19,AP$3)</f>
        <v>0</v>
      </c>
      <c r="AQ19" s="71">
        <f t="shared" si="18"/>
        <v>0</v>
      </c>
      <c r="AR19" s="72">
        <f t="shared" si="18"/>
        <v>0</v>
      </c>
    </row>
    <row r="20" spans="1:44" ht="19.5" customHeight="1">
      <c r="A20" s="66" t="s">
        <v>56</v>
      </c>
      <c r="B20" s="66" t="s">
        <v>57</v>
      </c>
      <c r="C20" s="26">
        <f t="shared" si="2"/>
        <v>0</v>
      </c>
      <c r="D20" s="68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9"/>
      <c r="AP20" s="70">
        <f t="shared" ref="AP20:AR20" si="19">COUNTIF($D20:$AO20,AP$3)</f>
        <v>0</v>
      </c>
      <c r="AQ20" s="71">
        <f t="shared" si="19"/>
        <v>0</v>
      </c>
      <c r="AR20" s="72">
        <f t="shared" si="19"/>
        <v>0</v>
      </c>
    </row>
    <row r="21" spans="1:44" ht="19.5" customHeight="1">
      <c r="A21" s="66" t="s">
        <v>58</v>
      </c>
      <c r="B21" s="66" t="s">
        <v>59</v>
      </c>
      <c r="C21" s="26">
        <f t="shared" si="2"/>
        <v>0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9"/>
      <c r="AP21" s="70">
        <f t="shared" ref="AP21:AR21" si="20">COUNTIF($D21:$AO21,AP$3)</f>
        <v>0</v>
      </c>
      <c r="AQ21" s="71">
        <f t="shared" si="20"/>
        <v>0</v>
      </c>
      <c r="AR21" s="72">
        <f t="shared" si="20"/>
        <v>0</v>
      </c>
    </row>
    <row r="22" spans="1:44" ht="19.5" customHeight="1">
      <c r="A22" s="66" t="s">
        <v>60</v>
      </c>
      <c r="B22" s="66" t="s">
        <v>61</v>
      </c>
      <c r="C22" s="26">
        <f t="shared" si="2"/>
        <v>0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9"/>
      <c r="AP22" s="70">
        <f t="shared" ref="AP22:AR22" si="21">COUNTIF($D22:$AO22,AP$3)</f>
        <v>0</v>
      </c>
      <c r="AQ22" s="71">
        <f t="shared" si="21"/>
        <v>0</v>
      </c>
      <c r="AR22" s="72">
        <f t="shared" si="21"/>
        <v>0</v>
      </c>
    </row>
    <row r="23" spans="1:44" ht="19.5" customHeight="1">
      <c r="A23" s="66" t="s">
        <v>62</v>
      </c>
      <c r="B23" s="66" t="s">
        <v>63</v>
      </c>
      <c r="C23" s="26">
        <f t="shared" si="2"/>
        <v>0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9"/>
      <c r="AP23" s="70">
        <f t="shared" ref="AP23:AR23" si="22">COUNTIF($D23:$AO23,AP$3)</f>
        <v>0</v>
      </c>
      <c r="AQ23" s="71">
        <f t="shared" si="22"/>
        <v>0</v>
      </c>
      <c r="AR23" s="72">
        <f t="shared" si="22"/>
        <v>0</v>
      </c>
    </row>
    <row r="24" spans="1:44" ht="19.5" customHeight="1">
      <c r="A24" s="66" t="s">
        <v>64</v>
      </c>
      <c r="B24" s="66" t="s">
        <v>65</v>
      </c>
      <c r="C24" s="26">
        <f t="shared" si="2"/>
        <v>0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9"/>
      <c r="AP24" s="70">
        <f t="shared" ref="AP24:AR24" si="23">COUNTIF($D24:$AO24,AP$3)</f>
        <v>0</v>
      </c>
      <c r="AQ24" s="71">
        <f t="shared" si="23"/>
        <v>0</v>
      </c>
      <c r="AR24" s="72">
        <f t="shared" si="23"/>
        <v>0</v>
      </c>
    </row>
    <row r="25" spans="1:44" ht="19.5" customHeight="1">
      <c r="A25" s="66" t="s">
        <v>66</v>
      </c>
      <c r="B25" s="66" t="s">
        <v>67</v>
      </c>
      <c r="C25" s="26">
        <f t="shared" si="2"/>
        <v>0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9"/>
      <c r="AP25" s="70">
        <f t="shared" ref="AP25:AR25" si="24">COUNTIF($D25:$AO25,AP$3)</f>
        <v>0</v>
      </c>
      <c r="AQ25" s="71">
        <f t="shared" si="24"/>
        <v>0</v>
      </c>
      <c r="AR25" s="72">
        <f t="shared" si="24"/>
        <v>0</v>
      </c>
    </row>
    <row r="26" spans="1:44" ht="19.5" customHeight="1">
      <c r="A26" s="66" t="s">
        <v>68</v>
      </c>
      <c r="B26" s="66" t="s">
        <v>69</v>
      </c>
      <c r="C26" s="26">
        <f t="shared" si="2"/>
        <v>0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9"/>
      <c r="AP26" s="70">
        <f t="shared" ref="AP26:AR26" si="25">COUNTIF($D26:$AO26,AP$3)</f>
        <v>0</v>
      </c>
      <c r="AQ26" s="71">
        <f t="shared" si="25"/>
        <v>0</v>
      </c>
      <c r="AR26" s="72">
        <f t="shared" si="25"/>
        <v>0</v>
      </c>
    </row>
    <row r="27" spans="1:44" ht="19.5" customHeight="1">
      <c r="A27" s="66" t="s">
        <v>70</v>
      </c>
      <c r="B27" s="66" t="s">
        <v>71</v>
      </c>
      <c r="C27" s="26">
        <f t="shared" si="2"/>
        <v>0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9"/>
      <c r="AP27" s="70">
        <f t="shared" ref="AP27:AR27" si="26">COUNTIF($D27:$AO27,AP$3)</f>
        <v>0</v>
      </c>
      <c r="AQ27" s="71">
        <f t="shared" si="26"/>
        <v>0</v>
      </c>
      <c r="AR27" s="72">
        <f t="shared" si="26"/>
        <v>0</v>
      </c>
    </row>
    <row r="28" spans="1:44" ht="19.5" customHeight="1">
      <c r="A28" s="66" t="s">
        <v>72</v>
      </c>
      <c r="B28" s="66" t="s">
        <v>73</v>
      </c>
      <c r="C28" s="26">
        <f t="shared" si="2"/>
        <v>0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9"/>
      <c r="AP28" s="70">
        <f t="shared" ref="AP28:AR28" si="27">COUNTIF($D28:$AO28,AP$3)</f>
        <v>0</v>
      </c>
      <c r="AQ28" s="71">
        <f t="shared" si="27"/>
        <v>0</v>
      </c>
      <c r="AR28" s="72">
        <f t="shared" si="27"/>
        <v>0</v>
      </c>
    </row>
    <row r="29" spans="1:44" ht="19.5" customHeight="1">
      <c r="A29" s="66" t="s">
        <v>74</v>
      </c>
      <c r="B29" s="66" t="s">
        <v>75</v>
      </c>
      <c r="C29" s="26">
        <f t="shared" si="2"/>
        <v>0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9"/>
      <c r="AP29" s="70">
        <f t="shared" ref="AP29:AR29" si="28">COUNTIF($D29:$AO29,AP$3)</f>
        <v>0</v>
      </c>
      <c r="AQ29" s="71">
        <f t="shared" si="28"/>
        <v>0</v>
      </c>
      <c r="AR29" s="72">
        <f t="shared" si="28"/>
        <v>0</v>
      </c>
    </row>
    <row r="30" spans="1:44" ht="19.5" customHeight="1">
      <c r="A30" s="66" t="s">
        <v>76</v>
      </c>
      <c r="B30" s="66" t="s">
        <v>77</v>
      </c>
      <c r="C30" s="26">
        <f t="shared" si="2"/>
        <v>0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9"/>
      <c r="AP30" s="70">
        <f t="shared" ref="AP30:AR30" si="29">COUNTIF($D30:$AO30,AP$3)</f>
        <v>0</v>
      </c>
      <c r="AQ30" s="71">
        <f t="shared" si="29"/>
        <v>0</v>
      </c>
      <c r="AR30" s="72">
        <f t="shared" si="29"/>
        <v>0</v>
      </c>
    </row>
    <row r="31" spans="1:44" ht="19.5" customHeight="1">
      <c r="A31" s="66" t="s">
        <v>78</v>
      </c>
      <c r="B31" s="66" t="s">
        <v>79</v>
      </c>
      <c r="C31" s="26">
        <f t="shared" si="2"/>
        <v>0</v>
      </c>
      <c r="D31" s="68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9"/>
      <c r="AP31" s="70">
        <f t="shared" ref="AP31:AR31" si="30">COUNTIF($D31:$AO31,AP$3)</f>
        <v>0</v>
      </c>
      <c r="AQ31" s="71">
        <f t="shared" si="30"/>
        <v>0</v>
      </c>
      <c r="AR31" s="72">
        <f t="shared" si="30"/>
        <v>0</v>
      </c>
    </row>
    <row r="32" spans="1:44" ht="19.5" customHeight="1">
      <c r="A32" s="66" t="s">
        <v>80</v>
      </c>
      <c r="B32" s="66" t="s">
        <v>81</v>
      </c>
      <c r="C32" s="26">
        <f t="shared" si="2"/>
        <v>0</v>
      </c>
      <c r="D32" s="68"/>
      <c r="E32" s="68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9"/>
      <c r="AP32" s="70">
        <f t="shared" ref="AP32:AR32" si="31">COUNTIF($D32:$AO32,AP$3)</f>
        <v>0</v>
      </c>
      <c r="AQ32" s="71">
        <f t="shared" si="31"/>
        <v>0</v>
      </c>
      <c r="AR32" s="72">
        <f t="shared" si="31"/>
        <v>0</v>
      </c>
    </row>
    <row r="33" spans="1:44" ht="19.5" customHeight="1">
      <c r="A33" s="66" t="s">
        <v>82</v>
      </c>
      <c r="B33" s="66" t="s">
        <v>83</v>
      </c>
      <c r="C33" s="26">
        <f t="shared" si="2"/>
        <v>0</v>
      </c>
      <c r="D33" s="68"/>
      <c r="E33" s="68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9"/>
      <c r="AP33" s="70">
        <f t="shared" ref="AP33:AR33" si="32">COUNTIF($D33:$AO33,AP$3)</f>
        <v>0</v>
      </c>
      <c r="AQ33" s="71">
        <f t="shared" si="32"/>
        <v>0</v>
      </c>
      <c r="AR33" s="72">
        <f t="shared" si="32"/>
        <v>0</v>
      </c>
    </row>
    <row r="34" spans="1:44" ht="19.5" customHeight="1">
      <c r="A34" s="66" t="s">
        <v>84</v>
      </c>
      <c r="B34" s="66" t="s">
        <v>85</v>
      </c>
      <c r="C34" s="26">
        <f t="shared" si="2"/>
        <v>0</v>
      </c>
      <c r="D34" s="67"/>
      <c r="E34" s="68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9"/>
      <c r="AP34" s="70">
        <f t="shared" ref="AP34:AR34" si="33">COUNTIF($D34:$AO34,AP$3)</f>
        <v>0</v>
      </c>
      <c r="AQ34" s="71">
        <f t="shared" si="33"/>
        <v>0</v>
      </c>
      <c r="AR34" s="72">
        <f t="shared" si="33"/>
        <v>0</v>
      </c>
    </row>
    <row r="35" spans="1:44" ht="19.5" customHeight="1">
      <c r="A35" s="74"/>
      <c r="B35" s="66" t="s">
        <v>86</v>
      </c>
      <c r="C35" s="75">
        <f t="shared" ref="C35:C36" si="34">(COUNTIF(D35:AN35,"P"))/2*100</f>
        <v>0</v>
      </c>
      <c r="D35" s="68">
        <f t="shared" ref="D35:H35" si="35">COUNTIF(D4:D34,"P")</f>
        <v>0</v>
      </c>
      <c r="E35" s="68">
        <f t="shared" si="35"/>
        <v>0</v>
      </c>
      <c r="F35" s="68">
        <f t="shared" si="35"/>
        <v>0</v>
      </c>
      <c r="G35" s="68">
        <f t="shared" si="35"/>
        <v>0</v>
      </c>
      <c r="H35" s="68">
        <f t="shared" si="35"/>
        <v>0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9"/>
      <c r="AP35" s="70">
        <f t="shared" ref="AP35:AR35" si="36">COUNTIF($D35:$AO35,AP$3)</f>
        <v>0</v>
      </c>
      <c r="AQ35" s="71">
        <f t="shared" si="36"/>
        <v>0</v>
      </c>
      <c r="AR35" s="72">
        <f t="shared" si="36"/>
        <v>0</v>
      </c>
    </row>
    <row r="36" spans="1:44" ht="19.5" customHeight="1">
      <c r="A36" s="74"/>
      <c r="B36" s="66" t="s">
        <v>87</v>
      </c>
      <c r="C36" s="75">
        <f t="shared" si="34"/>
        <v>0</v>
      </c>
      <c r="D36" s="68">
        <f t="shared" ref="D36:G36" si="37">COUNTIF(D4:D34,"U")</f>
        <v>0</v>
      </c>
      <c r="E36" s="68">
        <f t="shared" si="37"/>
        <v>0</v>
      </c>
      <c r="F36" s="68">
        <f t="shared" si="37"/>
        <v>0</v>
      </c>
      <c r="G36" s="68">
        <f t="shared" si="37"/>
        <v>0</v>
      </c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9"/>
      <c r="AP36" s="70">
        <f t="shared" ref="AP36:AR36" si="38">COUNTIF($D36:$AO36,AP$3)</f>
        <v>0</v>
      </c>
      <c r="AQ36" s="71">
        <f t="shared" si="38"/>
        <v>0</v>
      </c>
      <c r="AR36" s="72">
        <f t="shared" si="38"/>
        <v>0</v>
      </c>
    </row>
    <row r="37" spans="1:44" ht="19.5" customHeight="1">
      <c r="A37" s="76"/>
      <c r="B37" s="77"/>
      <c r="C37" s="76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70">
        <f t="shared" ref="AP37:AR37" si="39">COUNTIF($D37:$AO37,AP$3)</f>
        <v>0</v>
      </c>
      <c r="AQ37" s="71">
        <f t="shared" si="39"/>
        <v>0</v>
      </c>
      <c r="AR37" s="72">
        <f t="shared" si="39"/>
        <v>0</v>
      </c>
    </row>
    <row r="38" spans="1:44" ht="19.5" customHeight="1">
      <c r="A38" s="76"/>
      <c r="B38" s="77"/>
      <c r="C38" s="76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70">
        <f t="shared" ref="AP38:AR38" si="40">COUNTIF($D38:$AO38,AP$3)</f>
        <v>0</v>
      </c>
      <c r="AQ38" s="71">
        <f t="shared" si="40"/>
        <v>0</v>
      </c>
      <c r="AR38" s="72">
        <f t="shared" si="40"/>
        <v>0</v>
      </c>
    </row>
    <row r="39" spans="1:44" ht="19.5" customHeight="1">
      <c r="A39" s="76"/>
      <c r="B39" s="77"/>
      <c r="C39" s="76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70">
        <f t="shared" ref="AP39:AR39" si="41">COUNTIF($D39:$AO39,AP$3)</f>
        <v>0</v>
      </c>
      <c r="AQ39" s="71">
        <f t="shared" si="41"/>
        <v>0</v>
      </c>
      <c r="AR39" s="72">
        <f t="shared" si="41"/>
        <v>0</v>
      </c>
    </row>
    <row r="40" spans="1:44" ht="19.5" hidden="1" customHeight="1">
      <c r="A40" s="50"/>
      <c r="B40" s="51"/>
      <c r="C40" s="50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4">
        <f t="shared" ref="AP40:AR40" si="42">COUNTIF($D40:$AO40,AP$3)</f>
        <v>0</v>
      </c>
      <c r="AQ40" s="55">
        <f t="shared" si="42"/>
        <v>0</v>
      </c>
      <c r="AR40" s="56">
        <f t="shared" si="42"/>
        <v>0</v>
      </c>
    </row>
  </sheetData>
  <mergeCells count="2">
    <mergeCell ref="D1:T1"/>
    <mergeCell ref="C2:C3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xr:uid="{00000000-0002-0000-0400-000000000000}">
          <x14:formula1>
            <xm:f>'Attendance key'!$B$7:$B$15</xm:f>
          </x14:formula1>
          <xm:sqref>D4:AO40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R40"/>
  <sheetViews>
    <sheetView workbookViewId="0"/>
  </sheetViews>
  <sheetFormatPr defaultColWidth="14.44140625" defaultRowHeight="15.75" customHeight="1"/>
  <cols>
    <col min="1" max="1" width="14.5546875" customWidth="1"/>
    <col min="2" max="2" width="32.44140625" customWidth="1"/>
    <col min="3" max="3" width="12.109375" customWidth="1"/>
    <col min="4" max="40" width="7" customWidth="1"/>
    <col min="41" max="41" width="7" hidden="1" customWidth="1"/>
    <col min="42" max="44" width="10.6640625" customWidth="1"/>
  </cols>
  <sheetData>
    <row r="1" spans="1:44" ht="3" customHeight="1">
      <c r="A1" s="1"/>
      <c r="B1" s="1"/>
      <c r="C1" s="1"/>
      <c r="D1" s="93" t="s">
        <v>112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26.25" customHeight="1">
      <c r="A2" s="4"/>
      <c r="B2" s="5"/>
      <c r="C2" s="101" t="s">
        <v>91</v>
      </c>
      <c r="D2" s="6">
        <v>44411</v>
      </c>
      <c r="E2" s="6">
        <v>44411</v>
      </c>
      <c r="F2" s="6">
        <v>44414</v>
      </c>
      <c r="G2" s="6">
        <v>44417</v>
      </c>
      <c r="H2" s="6">
        <v>44418</v>
      </c>
      <c r="I2" s="6">
        <v>44424</v>
      </c>
      <c r="J2" s="6">
        <v>44425</v>
      </c>
      <c r="K2" s="6">
        <v>44431</v>
      </c>
      <c r="L2" s="6">
        <v>44432</v>
      </c>
      <c r="M2" s="6">
        <v>44435</v>
      </c>
      <c r="N2" s="6">
        <v>44438</v>
      </c>
      <c r="O2" s="6">
        <v>44439</v>
      </c>
      <c r="P2" s="6"/>
      <c r="Q2" s="6"/>
      <c r="R2" s="6"/>
      <c r="S2" s="8" t="s">
        <v>101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14"/>
      <c r="AP2" s="15" t="str">
        <f>'Attendance key'!$C8</f>
        <v>Late</v>
      </c>
      <c r="AQ2" s="15" t="str">
        <f>'Attendance key'!$C9</f>
        <v>Excused absence</v>
      </c>
      <c r="AR2" s="16" t="str">
        <f>'Attendance key'!$C10</f>
        <v>Unexcused absence</v>
      </c>
    </row>
    <row r="3" spans="1:44" ht="18" customHeight="1">
      <c r="A3" s="17" t="s">
        <v>19</v>
      </c>
      <c r="B3" s="18"/>
      <c r="C3" s="98"/>
      <c r="D3" s="19">
        <f t="shared" ref="D3:V3" si="0">D2</f>
        <v>44411</v>
      </c>
      <c r="E3" s="19">
        <f t="shared" si="0"/>
        <v>44411</v>
      </c>
      <c r="F3" s="19">
        <f t="shared" si="0"/>
        <v>44414</v>
      </c>
      <c r="G3" s="19">
        <f t="shared" si="0"/>
        <v>44417</v>
      </c>
      <c r="H3" s="19">
        <f t="shared" si="0"/>
        <v>44418</v>
      </c>
      <c r="I3" s="19">
        <f t="shared" si="0"/>
        <v>44424</v>
      </c>
      <c r="J3" s="19">
        <f t="shared" si="0"/>
        <v>44425</v>
      </c>
      <c r="K3" s="19">
        <f t="shared" si="0"/>
        <v>44431</v>
      </c>
      <c r="L3" s="19">
        <f t="shared" si="0"/>
        <v>44432</v>
      </c>
      <c r="M3" s="19">
        <f t="shared" si="0"/>
        <v>44435</v>
      </c>
      <c r="N3" s="19">
        <f t="shared" si="0"/>
        <v>44438</v>
      </c>
      <c r="O3" s="19">
        <f t="shared" si="0"/>
        <v>44439</v>
      </c>
      <c r="P3" s="19">
        <f t="shared" si="0"/>
        <v>0</v>
      </c>
      <c r="Q3" s="19">
        <f t="shared" si="0"/>
        <v>0</v>
      </c>
      <c r="R3" s="19">
        <f t="shared" si="0"/>
        <v>0</v>
      </c>
      <c r="S3" s="19" t="str">
        <f t="shared" si="0"/>
        <v>9/31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>
        <f t="shared" ref="AN3:AO3" si="1">AN2</f>
        <v>0</v>
      </c>
      <c r="AO3" s="21">
        <f t="shared" si="1"/>
        <v>0</v>
      </c>
      <c r="AP3" s="22" t="str">
        <f>'Attendance key'!$B8</f>
        <v>L</v>
      </c>
      <c r="AQ3" s="22" t="str">
        <f>'Attendance key'!$B9</f>
        <v>E</v>
      </c>
      <c r="AR3" s="23" t="str">
        <f>'Attendance key'!$B10</f>
        <v>U</v>
      </c>
    </row>
    <row r="4" spans="1:44" ht="19.5" customHeight="1">
      <c r="A4" s="66" t="s">
        <v>21</v>
      </c>
      <c r="B4" s="66" t="s">
        <v>22</v>
      </c>
      <c r="C4" s="26">
        <f t="shared" ref="C4:C34" si="2">ROUND((COUNTIF(D4:O4,"P"))/12*100,2)</f>
        <v>91.67</v>
      </c>
      <c r="D4" s="67" t="s">
        <v>23</v>
      </c>
      <c r="E4" s="68" t="s">
        <v>24</v>
      </c>
      <c r="F4" s="67" t="s">
        <v>23</v>
      </c>
      <c r="G4" s="67" t="s">
        <v>23</v>
      </c>
      <c r="H4" s="67" t="s">
        <v>23</v>
      </c>
      <c r="I4" s="67" t="s">
        <v>23</v>
      </c>
      <c r="J4" s="67" t="s">
        <v>23</v>
      </c>
      <c r="K4" s="67" t="s">
        <v>23</v>
      </c>
      <c r="L4" s="67" t="s">
        <v>23</v>
      </c>
      <c r="M4" s="67" t="s">
        <v>23</v>
      </c>
      <c r="N4" s="67" t="s">
        <v>23</v>
      </c>
      <c r="O4" s="67" t="s">
        <v>23</v>
      </c>
      <c r="P4" s="67"/>
      <c r="Q4" s="67"/>
      <c r="R4" s="67"/>
      <c r="S4" s="67" t="s">
        <v>23</v>
      </c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9"/>
      <c r="AP4" s="70">
        <f t="shared" ref="AP4:AR4" si="3">COUNTIF($D4:$AO4,AP$3)</f>
        <v>0</v>
      </c>
      <c r="AQ4" s="71">
        <f t="shared" si="3"/>
        <v>0</v>
      </c>
      <c r="AR4" s="72">
        <f t="shared" si="3"/>
        <v>1</v>
      </c>
    </row>
    <row r="5" spans="1:44" ht="19.5" customHeight="1">
      <c r="A5" s="66" t="s">
        <v>25</v>
      </c>
      <c r="B5" s="66" t="s">
        <v>26</v>
      </c>
      <c r="C5" s="26">
        <f t="shared" si="2"/>
        <v>100</v>
      </c>
      <c r="D5" s="67" t="s">
        <v>23</v>
      </c>
      <c r="E5" s="67" t="s">
        <v>23</v>
      </c>
      <c r="F5" s="67" t="s">
        <v>23</v>
      </c>
      <c r="G5" s="67" t="s">
        <v>23</v>
      </c>
      <c r="H5" s="67" t="s">
        <v>23</v>
      </c>
      <c r="I5" s="67" t="s">
        <v>23</v>
      </c>
      <c r="J5" s="67" t="s">
        <v>23</v>
      </c>
      <c r="K5" s="67" t="s">
        <v>23</v>
      </c>
      <c r="L5" s="67" t="s">
        <v>23</v>
      </c>
      <c r="M5" s="67" t="s">
        <v>23</v>
      </c>
      <c r="N5" s="67" t="s">
        <v>23</v>
      </c>
      <c r="O5" s="67" t="s">
        <v>23</v>
      </c>
      <c r="P5" s="67"/>
      <c r="Q5" s="67"/>
      <c r="R5" s="67"/>
      <c r="S5" s="67" t="s">
        <v>23</v>
      </c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9"/>
      <c r="AP5" s="70">
        <f t="shared" ref="AP5:AR5" si="4">COUNTIF($D5:$AO5,AP$3)</f>
        <v>0</v>
      </c>
      <c r="AQ5" s="71">
        <f t="shared" si="4"/>
        <v>0</v>
      </c>
      <c r="AR5" s="72">
        <f t="shared" si="4"/>
        <v>0</v>
      </c>
    </row>
    <row r="6" spans="1:44" ht="19.5" customHeight="1">
      <c r="A6" s="66" t="s">
        <v>27</v>
      </c>
      <c r="B6" s="66" t="s">
        <v>28</v>
      </c>
      <c r="C6" s="26">
        <f t="shared" si="2"/>
        <v>100</v>
      </c>
      <c r="D6" s="67" t="s">
        <v>23</v>
      </c>
      <c r="E6" s="67" t="s">
        <v>23</v>
      </c>
      <c r="F6" s="67" t="s">
        <v>23</v>
      </c>
      <c r="G6" s="67" t="s">
        <v>23</v>
      </c>
      <c r="H6" s="67" t="s">
        <v>23</v>
      </c>
      <c r="I6" s="67" t="s">
        <v>23</v>
      </c>
      <c r="J6" s="67" t="s">
        <v>23</v>
      </c>
      <c r="K6" s="67" t="s">
        <v>23</v>
      </c>
      <c r="L6" s="67" t="s">
        <v>23</v>
      </c>
      <c r="M6" s="67" t="s">
        <v>23</v>
      </c>
      <c r="N6" s="67" t="s">
        <v>23</v>
      </c>
      <c r="O6" s="67" t="s">
        <v>23</v>
      </c>
      <c r="P6" s="67"/>
      <c r="Q6" s="67"/>
      <c r="R6" s="67"/>
      <c r="S6" s="67" t="s">
        <v>24</v>
      </c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9"/>
      <c r="AP6" s="70">
        <f t="shared" ref="AP6:AR6" si="5">COUNTIF($D6:$AO6,AP$3)</f>
        <v>0</v>
      </c>
      <c r="AQ6" s="71">
        <f t="shared" si="5"/>
        <v>0</v>
      </c>
      <c r="AR6" s="72">
        <f t="shared" si="5"/>
        <v>1</v>
      </c>
    </row>
    <row r="7" spans="1:44" ht="19.5" customHeight="1">
      <c r="A7" s="66" t="s">
        <v>29</v>
      </c>
      <c r="B7" s="66" t="s">
        <v>30</v>
      </c>
      <c r="C7" s="26">
        <f t="shared" si="2"/>
        <v>83.33</v>
      </c>
      <c r="D7" s="68" t="s">
        <v>24</v>
      </c>
      <c r="E7" s="67" t="s">
        <v>23</v>
      </c>
      <c r="F7" s="67" t="s">
        <v>24</v>
      </c>
      <c r="G7" s="67" t="s">
        <v>23</v>
      </c>
      <c r="H7" s="67" t="s">
        <v>23</v>
      </c>
      <c r="I7" s="67" t="s">
        <v>23</v>
      </c>
      <c r="J7" s="67" t="s">
        <v>23</v>
      </c>
      <c r="K7" s="67" t="s">
        <v>23</v>
      </c>
      <c r="L7" s="67" t="s">
        <v>23</v>
      </c>
      <c r="M7" s="67" t="s">
        <v>23</v>
      </c>
      <c r="N7" s="67" t="s">
        <v>23</v>
      </c>
      <c r="O7" s="67" t="s">
        <v>23</v>
      </c>
      <c r="P7" s="67"/>
      <c r="Q7" s="67"/>
      <c r="R7" s="67"/>
      <c r="S7" s="67" t="s">
        <v>24</v>
      </c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9"/>
      <c r="AP7" s="70">
        <f t="shared" ref="AP7:AR7" si="6">COUNTIF($D7:$AO7,AP$3)</f>
        <v>0</v>
      </c>
      <c r="AQ7" s="71">
        <f t="shared" si="6"/>
        <v>0</v>
      </c>
      <c r="AR7" s="72">
        <f t="shared" si="6"/>
        <v>3</v>
      </c>
    </row>
    <row r="8" spans="1:44" ht="19.5" customHeight="1">
      <c r="A8" s="66" t="s">
        <v>31</v>
      </c>
      <c r="B8" s="66" t="s">
        <v>32</v>
      </c>
      <c r="C8" s="26">
        <f t="shared" si="2"/>
        <v>91.67</v>
      </c>
      <c r="D8" s="67" t="s">
        <v>23</v>
      </c>
      <c r="E8" s="67" t="s">
        <v>23</v>
      </c>
      <c r="F8" s="67" t="s">
        <v>23</v>
      </c>
      <c r="G8" s="67" t="s">
        <v>23</v>
      </c>
      <c r="H8" s="67" t="s">
        <v>23</v>
      </c>
      <c r="I8" s="67" t="s">
        <v>23</v>
      </c>
      <c r="J8" s="67" t="s">
        <v>23</v>
      </c>
      <c r="K8" s="67" t="s">
        <v>23</v>
      </c>
      <c r="L8" s="67" t="s">
        <v>23</v>
      </c>
      <c r="M8" s="67" t="s">
        <v>23</v>
      </c>
      <c r="N8" s="67" t="s">
        <v>23</v>
      </c>
      <c r="O8" s="67" t="s">
        <v>24</v>
      </c>
      <c r="P8" s="67"/>
      <c r="Q8" s="67"/>
      <c r="R8" s="67"/>
      <c r="S8" s="67" t="s">
        <v>23</v>
      </c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9"/>
      <c r="AP8" s="70">
        <f t="shared" ref="AP8:AR8" si="7">COUNTIF($D8:$AO8,AP$3)</f>
        <v>0</v>
      </c>
      <c r="AQ8" s="71">
        <f t="shared" si="7"/>
        <v>0</v>
      </c>
      <c r="AR8" s="72">
        <f t="shared" si="7"/>
        <v>1</v>
      </c>
    </row>
    <row r="9" spans="1:44" ht="19.5" customHeight="1">
      <c r="A9" s="66" t="s">
        <v>33</v>
      </c>
      <c r="B9" s="66" t="s">
        <v>34</v>
      </c>
      <c r="C9" s="26">
        <f t="shared" si="2"/>
        <v>91.67</v>
      </c>
      <c r="D9" s="68" t="s">
        <v>24</v>
      </c>
      <c r="E9" s="67" t="s">
        <v>23</v>
      </c>
      <c r="F9" s="67" t="s">
        <v>23</v>
      </c>
      <c r="G9" s="67" t="s">
        <v>23</v>
      </c>
      <c r="H9" s="67" t="s">
        <v>23</v>
      </c>
      <c r="I9" s="67" t="s">
        <v>23</v>
      </c>
      <c r="J9" s="67" t="s">
        <v>23</v>
      </c>
      <c r="K9" s="67" t="s">
        <v>23</v>
      </c>
      <c r="L9" s="67" t="s">
        <v>23</v>
      </c>
      <c r="M9" s="67" t="s">
        <v>23</v>
      </c>
      <c r="N9" s="67" t="s">
        <v>23</v>
      </c>
      <c r="O9" s="67" t="s">
        <v>23</v>
      </c>
      <c r="P9" s="67"/>
      <c r="Q9" s="67"/>
      <c r="R9" s="67"/>
      <c r="S9" s="67" t="s">
        <v>23</v>
      </c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9"/>
      <c r="AP9" s="70">
        <f t="shared" ref="AP9:AR9" si="8">COUNTIF($D9:$AO9,AP$3)</f>
        <v>0</v>
      </c>
      <c r="AQ9" s="71">
        <f t="shared" si="8"/>
        <v>0</v>
      </c>
      <c r="AR9" s="72">
        <f t="shared" si="8"/>
        <v>1</v>
      </c>
    </row>
    <row r="10" spans="1:44" ht="19.5" customHeight="1">
      <c r="A10" s="66" t="s">
        <v>35</v>
      </c>
      <c r="B10" s="66" t="s">
        <v>36</v>
      </c>
      <c r="C10" s="26">
        <f t="shared" si="2"/>
        <v>91.67</v>
      </c>
      <c r="D10" s="67" t="s">
        <v>23</v>
      </c>
      <c r="E10" s="68" t="s">
        <v>24</v>
      </c>
      <c r="F10" s="67" t="s">
        <v>23</v>
      </c>
      <c r="G10" s="67" t="s">
        <v>23</v>
      </c>
      <c r="H10" s="67" t="s">
        <v>23</v>
      </c>
      <c r="I10" s="67" t="s">
        <v>23</v>
      </c>
      <c r="J10" s="67" t="s">
        <v>23</v>
      </c>
      <c r="K10" s="67" t="s">
        <v>23</v>
      </c>
      <c r="L10" s="67" t="s">
        <v>23</v>
      </c>
      <c r="M10" s="67" t="s">
        <v>23</v>
      </c>
      <c r="N10" s="67" t="s">
        <v>23</v>
      </c>
      <c r="O10" s="67" t="s">
        <v>23</v>
      </c>
      <c r="P10" s="67"/>
      <c r="Q10" s="67"/>
      <c r="R10" s="67"/>
      <c r="S10" s="67" t="s">
        <v>23</v>
      </c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9"/>
      <c r="AP10" s="70">
        <f t="shared" ref="AP10:AR10" si="9">COUNTIF($D10:$AO10,AP$3)</f>
        <v>0</v>
      </c>
      <c r="AQ10" s="71">
        <f t="shared" si="9"/>
        <v>0</v>
      </c>
      <c r="AR10" s="72">
        <f t="shared" si="9"/>
        <v>1</v>
      </c>
    </row>
    <row r="11" spans="1:44" ht="19.5" customHeight="1">
      <c r="A11" s="66" t="s">
        <v>37</v>
      </c>
      <c r="B11" s="66" t="s">
        <v>38</v>
      </c>
      <c r="C11" s="26">
        <f t="shared" si="2"/>
        <v>83.33</v>
      </c>
      <c r="D11" s="67" t="s">
        <v>23</v>
      </c>
      <c r="E11" s="67" t="s">
        <v>23</v>
      </c>
      <c r="F11" s="67" t="s">
        <v>23</v>
      </c>
      <c r="G11" s="67" t="s">
        <v>23</v>
      </c>
      <c r="H11" s="67" t="s">
        <v>23</v>
      </c>
      <c r="I11" s="67" t="s">
        <v>23</v>
      </c>
      <c r="J11" s="67" t="s">
        <v>102</v>
      </c>
      <c r="K11" s="67" t="s">
        <v>23</v>
      </c>
      <c r="L11" s="67" t="s">
        <v>102</v>
      </c>
      <c r="M11" s="67" t="s">
        <v>23</v>
      </c>
      <c r="N11" s="67" t="s">
        <v>23</v>
      </c>
      <c r="O11" s="67" t="s">
        <v>23</v>
      </c>
      <c r="P11" s="67"/>
      <c r="Q11" s="67"/>
      <c r="R11" s="67"/>
      <c r="S11" s="67" t="s">
        <v>23</v>
      </c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9"/>
      <c r="AP11" s="70">
        <f t="shared" ref="AP11:AR11" si="10">COUNTIF($D11:$AO11,AP$3)</f>
        <v>0</v>
      </c>
      <c r="AQ11" s="71">
        <f t="shared" si="10"/>
        <v>0</v>
      </c>
      <c r="AR11" s="72">
        <f t="shared" si="10"/>
        <v>2</v>
      </c>
    </row>
    <row r="12" spans="1:44" ht="19.5" customHeight="1">
      <c r="A12" s="66" t="s">
        <v>39</v>
      </c>
      <c r="B12" s="66" t="s">
        <v>40</v>
      </c>
      <c r="C12" s="26">
        <f t="shared" si="2"/>
        <v>100</v>
      </c>
      <c r="D12" s="67" t="s">
        <v>23</v>
      </c>
      <c r="E12" s="67" t="s">
        <v>23</v>
      </c>
      <c r="F12" s="67" t="s">
        <v>23</v>
      </c>
      <c r="G12" s="67" t="s">
        <v>23</v>
      </c>
      <c r="H12" s="67" t="s">
        <v>23</v>
      </c>
      <c r="I12" s="67" t="s">
        <v>23</v>
      </c>
      <c r="J12" s="67" t="s">
        <v>23</v>
      </c>
      <c r="K12" s="67" t="s">
        <v>23</v>
      </c>
      <c r="L12" s="67" t="s">
        <v>23</v>
      </c>
      <c r="M12" s="67" t="s">
        <v>23</v>
      </c>
      <c r="N12" s="67" t="s">
        <v>23</v>
      </c>
      <c r="O12" s="67" t="s">
        <v>23</v>
      </c>
      <c r="P12" s="67"/>
      <c r="Q12" s="67"/>
      <c r="R12" s="67"/>
      <c r="S12" s="67" t="s">
        <v>23</v>
      </c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9"/>
      <c r="AP12" s="70">
        <f t="shared" ref="AP12:AR12" si="11">COUNTIF($D12:$AO12,AP$3)</f>
        <v>0</v>
      </c>
      <c r="AQ12" s="71">
        <f t="shared" si="11"/>
        <v>0</v>
      </c>
      <c r="AR12" s="72">
        <f t="shared" si="11"/>
        <v>0</v>
      </c>
    </row>
    <row r="13" spans="1:44" ht="19.5" customHeight="1">
      <c r="A13" s="66" t="s">
        <v>41</v>
      </c>
      <c r="B13" s="66" t="s">
        <v>42</v>
      </c>
      <c r="C13" s="26">
        <f t="shared" si="2"/>
        <v>100</v>
      </c>
      <c r="D13" s="67" t="s">
        <v>23</v>
      </c>
      <c r="E13" s="67" t="s">
        <v>23</v>
      </c>
      <c r="F13" s="67" t="s">
        <v>23</v>
      </c>
      <c r="G13" s="67" t="s">
        <v>23</v>
      </c>
      <c r="H13" s="67" t="s">
        <v>23</v>
      </c>
      <c r="I13" s="67" t="s">
        <v>23</v>
      </c>
      <c r="J13" s="67" t="s">
        <v>23</v>
      </c>
      <c r="K13" s="67" t="s">
        <v>23</v>
      </c>
      <c r="L13" s="67" t="s">
        <v>23</v>
      </c>
      <c r="M13" s="67" t="s">
        <v>23</v>
      </c>
      <c r="N13" s="67" t="s">
        <v>23</v>
      </c>
      <c r="O13" s="67" t="s">
        <v>23</v>
      </c>
      <c r="P13" s="73"/>
      <c r="Q13" s="67"/>
      <c r="R13" s="67"/>
      <c r="S13" s="67" t="s">
        <v>24</v>
      </c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9"/>
      <c r="AP13" s="70">
        <f t="shared" ref="AP13:AR13" si="12">COUNTIF($D13:$AO13,AP$3)</f>
        <v>0</v>
      </c>
      <c r="AQ13" s="71">
        <f t="shared" si="12"/>
        <v>0</v>
      </c>
      <c r="AR13" s="72">
        <f t="shared" si="12"/>
        <v>1</v>
      </c>
    </row>
    <row r="14" spans="1:44" ht="19.5" customHeight="1">
      <c r="A14" s="66" t="s">
        <v>43</v>
      </c>
      <c r="B14" s="66" t="s">
        <v>44</v>
      </c>
      <c r="C14" s="26">
        <f t="shared" si="2"/>
        <v>100</v>
      </c>
      <c r="D14" s="67" t="s">
        <v>23</v>
      </c>
      <c r="E14" s="67" t="s">
        <v>23</v>
      </c>
      <c r="F14" s="67" t="s">
        <v>23</v>
      </c>
      <c r="G14" s="67" t="s">
        <v>23</v>
      </c>
      <c r="H14" s="67" t="s">
        <v>23</v>
      </c>
      <c r="I14" s="67" t="s">
        <v>23</v>
      </c>
      <c r="J14" s="67" t="s">
        <v>23</v>
      </c>
      <c r="K14" s="67" t="s">
        <v>23</v>
      </c>
      <c r="L14" s="67" t="s">
        <v>23</v>
      </c>
      <c r="M14" s="67" t="s">
        <v>23</v>
      </c>
      <c r="N14" s="67" t="s">
        <v>23</v>
      </c>
      <c r="O14" s="67" t="s">
        <v>23</v>
      </c>
      <c r="P14" s="67"/>
      <c r="Q14" s="67"/>
      <c r="R14" s="67"/>
      <c r="S14" s="67" t="s">
        <v>23</v>
      </c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9"/>
      <c r="AP14" s="70">
        <f t="shared" ref="AP14:AR14" si="13">COUNTIF($D14:$AO14,AP$3)</f>
        <v>0</v>
      </c>
      <c r="AQ14" s="71">
        <f t="shared" si="13"/>
        <v>0</v>
      </c>
      <c r="AR14" s="72">
        <f t="shared" si="13"/>
        <v>0</v>
      </c>
    </row>
    <row r="15" spans="1:44" ht="19.5" customHeight="1">
      <c r="A15" s="66" t="s">
        <v>45</v>
      </c>
      <c r="B15" s="66" t="s">
        <v>46</v>
      </c>
      <c r="C15" s="26">
        <f t="shared" si="2"/>
        <v>100</v>
      </c>
      <c r="D15" s="67" t="s">
        <v>23</v>
      </c>
      <c r="E15" s="67" t="s">
        <v>23</v>
      </c>
      <c r="F15" s="67" t="s">
        <v>23</v>
      </c>
      <c r="G15" s="67" t="s">
        <v>23</v>
      </c>
      <c r="H15" s="67" t="s">
        <v>23</v>
      </c>
      <c r="I15" s="67" t="s">
        <v>23</v>
      </c>
      <c r="J15" s="67" t="s">
        <v>23</v>
      </c>
      <c r="K15" s="67" t="s">
        <v>23</v>
      </c>
      <c r="L15" s="67" t="s">
        <v>23</v>
      </c>
      <c r="M15" s="67" t="s">
        <v>23</v>
      </c>
      <c r="N15" s="67" t="s">
        <v>23</v>
      </c>
      <c r="O15" s="67" t="s">
        <v>23</v>
      </c>
      <c r="P15" s="67"/>
      <c r="Q15" s="67"/>
      <c r="R15" s="67"/>
      <c r="S15" s="67" t="s">
        <v>23</v>
      </c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9"/>
      <c r="AP15" s="70">
        <f t="shared" ref="AP15:AR15" si="14">COUNTIF($D15:$AO15,AP$3)</f>
        <v>0</v>
      </c>
      <c r="AQ15" s="71">
        <f t="shared" si="14"/>
        <v>0</v>
      </c>
      <c r="AR15" s="72">
        <f t="shared" si="14"/>
        <v>0</v>
      </c>
    </row>
    <row r="16" spans="1:44" ht="19.5" customHeight="1">
      <c r="A16" s="66" t="s">
        <v>47</v>
      </c>
      <c r="B16" s="66" t="s">
        <v>48</v>
      </c>
      <c r="C16" s="26">
        <f t="shared" si="2"/>
        <v>83.33</v>
      </c>
      <c r="D16" s="67" t="s">
        <v>23</v>
      </c>
      <c r="E16" s="67" t="s">
        <v>23</v>
      </c>
      <c r="F16" s="67" t="s">
        <v>24</v>
      </c>
      <c r="G16" s="67" t="s">
        <v>24</v>
      </c>
      <c r="H16" s="67" t="s">
        <v>23</v>
      </c>
      <c r="I16" s="67" t="s">
        <v>23</v>
      </c>
      <c r="J16" s="67" t="s">
        <v>23</v>
      </c>
      <c r="K16" s="67" t="s">
        <v>23</v>
      </c>
      <c r="L16" s="67" t="s">
        <v>23</v>
      </c>
      <c r="M16" s="67" t="s">
        <v>23</v>
      </c>
      <c r="N16" s="67" t="s">
        <v>23</v>
      </c>
      <c r="O16" s="67" t="s">
        <v>23</v>
      </c>
      <c r="P16" s="67"/>
      <c r="Q16" s="67"/>
      <c r="R16" s="67"/>
      <c r="S16" s="67" t="s">
        <v>23</v>
      </c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9"/>
      <c r="AP16" s="70">
        <f t="shared" ref="AP16:AR16" si="15">COUNTIF($D16:$AO16,AP$3)</f>
        <v>0</v>
      </c>
      <c r="AQ16" s="71">
        <f t="shared" si="15"/>
        <v>0</v>
      </c>
      <c r="AR16" s="72">
        <f t="shared" si="15"/>
        <v>2</v>
      </c>
    </row>
    <row r="17" spans="1:44" ht="19.5" customHeight="1">
      <c r="A17" s="66" t="s">
        <v>49</v>
      </c>
      <c r="B17" s="66" t="s">
        <v>50</v>
      </c>
      <c r="C17" s="26">
        <f t="shared" si="2"/>
        <v>83.33</v>
      </c>
      <c r="D17" s="67" t="s">
        <v>23</v>
      </c>
      <c r="E17" s="67" t="s">
        <v>23</v>
      </c>
      <c r="F17" s="67" t="s">
        <v>23</v>
      </c>
      <c r="G17" s="67" t="s">
        <v>23</v>
      </c>
      <c r="H17" s="67" t="s">
        <v>23</v>
      </c>
      <c r="I17" s="67" t="s">
        <v>23</v>
      </c>
      <c r="J17" s="67" t="s">
        <v>23</v>
      </c>
      <c r="K17" s="67" t="s">
        <v>23</v>
      </c>
      <c r="L17" s="67" t="s">
        <v>23</v>
      </c>
      <c r="M17" s="67" t="s">
        <v>51</v>
      </c>
      <c r="N17" s="67" t="s">
        <v>51</v>
      </c>
      <c r="O17" s="67" t="s">
        <v>23</v>
      </c>
      <c r="P17" s="67"/>
      <c r="Q17" s="67"/>
      <c r="R17" s="67"/>
      <c r="S17" s="67" t="s">
        <v>23</v>
      </c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9"/>
      <c r="AP17" s="70">
        <f t="shared" ref="AP17:AR17" si="16">COUNTIF($D17:$AO17,AP$3)</f>
        <v>0</v>
      </c>
      <c r="AQ17" s="71">
        <f t="shared" si="16"/>
        <v>2</v>
      </c>
      <c r="AR17" s="72">
        <f t="shared" si="16"/>
        <v>0</v>
      </c>
    </row>
    <row r="18" spans="1:44" ht="19.5" customHeight="1">
      <c r="A18" s="66" t="s">
        <v>52</v>
      </c>
      <c r="B18" s="66" t="s">
        <v>53</v>
      </c>
      <c r="C18" s="26">
        <f t="shared" si="2"/>
        <v>91.67</v>
      </c>
      <c r="D18" s="67" t="s">
        <v>23</v>
      </c>
      <c r="E18" s="67" t="s">
        <v>23</v>
      </c>
      <c r="F18" s="67" t="s">
        <v>23</v>
      </c>
      <c r="G18" s="67" t="s">
        <v>23</v>
      </c>
      <c r="H18" s="67" t="s">
        <v>23</v>
      </c>
      <c r="I18" s="67" t="s">
        <v>102</v>
      </c>
      <c r="J18" s="67" t="s">
        <v>23</v>
      </c>
      <c r="K18" s="67" t="s">
        <v>23</v>
      </c>
      <c r="L18" s="67" t="s">
        <v>23</v>
      </c>
      <c r="M18" s="67" t="s">
        <v>23</v>
      </c>
      <c r="N18" s="67" t="s">
        <v>23</v>
      </c>
      <c r="O18" s="67" t="s">
        <v>23</v>
      </c>
      <c r="P18" s="67"/>
      <c r="Q18" s="67"/>
      <c r="R18" s="67"/>
      <c r="S18" s="67" t="s">
        <v>23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9"/>
      <c r="AP18" s="70">
        <f t="shared" ref="AP18:AR18" si="17">COUNTIF($D18:$AO18,AP$3)</f>
        <v>0</v>
      </c>
      <c r="AQ18" s="71">
        <f t="shared" si="17"/>
        <v>0</v>
      </c>
      <c r="AR18" s="72">
        <f t="shared" si="17"/>
        <v>1</v>
      </c>
    </row>
    <row r="19" spans="1:44" ht="19.5" customHeight="1">
      <c r="A19" s="66" t="s">
        <v>54</v>
      </c>
      <c r="B19" s="66" t="s">
        <v>55</v>
      </c>
      <c r="C19" s="26">
        <f t="shared" si="2"/>
        <v>100</v>
      </c>
      <c r="D19" s="67" t="s">
        <v>23</v>
      </c>
      <c r="E19" s="67" t="s">
        <v>23</v>
      </c>
      <c r="F19" s="67" t="s">
        <v>23</v>
      </c>
      <c r="G19" s="67" t="s">
        <v>23</v>
      </c>
      <c r="H19" s="67" t="s">
        <v>23</v>
      </c>
      <c r="I19" s="67" t="s">
        <v>23</v>
      </c>
      <c r="J19" s="67" t="s">
        <v>23</v>
      </c>
      <c r="K19" s="67" t="s">
        <v>23</v>
      </c>
      <c r="L19" s="67" t="s">
        <v>23</v>
      </c>
      <c r="M19" s="67" t="s">
        <v>23</v>
      </c>
      <c r="N19" s="67" t="s">
        <v>23</v>
      </c>
      <c r="O19" s="67" t="s">
        <v>23</v>
      </c>
      <c r="P19" s="67"/>
      <c r="Q19" s="67"/>
      <c r="R19" s="67"/>
      <c r="S19" s="67" t="s">
        <v>23</v>
      </c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9"/>
      <c r="AP19" s="70">
        <f t="shared" ref="AP19:AR19" si="18">COUNTIF($D19:$AO19,AP$3)</f>
        <v>0</v>
      </c>
      <c r="AQ19" s="71">
        <f t="shared" si="18"/>
        <v>0</v>
      </c>
      <c r="AR19" s="72">
        <f t="shared" si="18"/>
        <v>0</v>
      </c>
    </row>
    <row r="20" spans="1:44" ht="19.5" customHeight="1">
      <c r="A20" s="66" t="s">
        <v>56</v>
      </c>
      <c r="B20" s="66" t="s">
        <v>57</v>
      </c>
      <c r="C20" s="26">
        <f t="shared" si="2"/>
        <v>83.33</v>
      </c>
      <c r="D20" s="68" t="s">
        <v>24</v>
      </c>
      <c r="E20" s="67" t="s">
        <v>23</v>
      </c>
      <c r="F20" s="67" t="s">
        <v>23</v>
      </c>
      <c r="G20" s="67" t="s">
        <v>23</v>
      </c>
      <c r="H20" s="67" t="s">
        <v>23</v>
      </c>
      <c r="I20" s="67" t="s">
        <v>23</v>
      </c>
      <c r="J20" s="67" t="s">
        <v>51</v>
      </c>
      <c r="K20" s="67" t="s">
        <v>23</v>
      </c>
      <c r="L20" s="67" t="s">
        <v>23</v>
      </c>
      <c r="M20" s="67" t="s">
        <v>23</v>
      </c>
      <c r="N20" s="67" t="s">
        <v>23</v>
      </c>
      <c r="O20" s="67" t="s">
        <v>23</v>
      </c>
      <c r="P20" s="67"/>
      <c r="Q20" s="67"/>
      <c r="R20" s="67"/>
      <c r="S20" s="67" t="s">
        <v>24</v>
      </c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9"/>
      <c r="AP20" s="70">
        <f t="shared" ref="AP20:AR20" si="19">COUNTIF($D20:$AO20,AP$3)</f>
        <v>0</v>
      </c>
      <c r="AQ20" s="71">
        <f t="shared" si="19"/>
        <v>1</v>
      </c>
      <c r="AR20" s="72">
        <f t="shared" si="19"/>
        <v>2</v>
      </c>
    </row>
    <row r="21" spans="1:44" ht="19.5" customHeight="1">
      <c r="A21" s="66" t="s">
        <v>58</v>
      </c>
      <c r="B21" s="66" t="s">
        <v>59</v>
      </c>
      <c r="C21" s="26">
        <f t="shared" si="2"/>
        <v>100</v>
      </c>
      <c r="D21" s="67" t="s">
        <v>23</v>
      </c>
      <c r="E21" s="67" t="s">
        <v>23</v>
      </c>
      <c r="F21" s="67" t="s">
        <v>23</v>
      </c>
      <c r="G21" s="67" t="s">
        <v>23</v>
      </c>
      <c r="H21" s="67" t="s">
        <v>23</v>
      </c>
      <c r="I21" s="67" t="s">
        <v>23</v>
      </c>
      <c r="J21" s="67" t="s">
        <v>23</v>
      </c>
      <c r="K21" s="67" t="s">
        <v>23</v>
      </c>
      <c r="L21" s="67" t="s">
        <v>23</v>
      </c>
      <c r="M21" s="67" t="s">
        <v>23</v>
      </c>
      <c r="N21" s="67" t="s">
        <v>23</v>
      </c>
      <c r="O21" s="67" t="s">
        <v>23</v>
      </c>
      <c r="P21" s="67"/>
      <c r="Q21" s="67"/>
      <c r="R21" s="67"/>
      <c r="S21" s="67" t="s">
        <v>24</v>
      </c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9"/>
      <c r="AP21" s="70">
        <f t="shared" ref="AP21:AR21" si="20">COUNTIF($D21:$AO21,AP$3)</f>
        <v>0</v>
      </c>
      <c r="AQ21" s="71">
        <f t="shared" si="20"/>
        <v>0</v>
      </c>
      <c r="AR21" s="72">
        <f t="shared" si="20"/>
        <v>1</v>
      </c>
    </row>
    <row r="22" spans="1:44" ht="19.5" customHeight="1">
      <c r="A22" s="66" t="s">
        <v>60</v>
      </c>
      <c r="B22" s="66" t="s">
        <v>61</v>
      </c>
      <c r="C22" s="26">
        <f t="shared" si="2"/>
        <v>100</v>
      </c>
      <c r="D22" s="67" t="s">
        <v>23</v>
      </c>
      <c r="E22" s="67" t="s">
        <v>23</v>
      </c>
      <c r="F22" s="67" t="s">
        <v>23</v>
      </c>
      <c r="G22" s="67" t="s">
        <v>23</v>
      </c>
      <c r="H22" s="67" t="s">
        <v>23</v>
      </c>
      <c r="I22" s="67" t="s">
        <v>23</v>
      </c>
      <c r="J22" s="67" t="s">
        <v>23</v>
      </c>
      <c r="K22" s="67" t="s">
        <v>23</v>
      </c>
      <c r="L22" s="67" t="s">
        <v>23</v>
      </c>
      <c r="M22" s="67" t="s">
        <v>23</v>
      </c>
      <c r="N22" s="67" t="s">
        <v>23</v>
      </c>
      <c r="O22" s="67" t="s">
        <v>23</v>
      </c>
      <c r="P22" s="67"/>
      <c r="Q22" s="67"/>
      <c r="R22" s="67"/>
      <c r="S22" s="67" t="s">
        <v>23</v>
      </c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9"/>
      <c r="AP22" s="70">
        <f t="shared" ref="AP22:AR22" si="21">COUNTIF($D22:$AO22,AP$3)</f>
        <v>0</v>
      </c>
      <c r="AQ22" s="71">
        <f t="shared" si="21"/>
        <v>0</v>
      </c>
      <c r="AR22" s="72">
        <f t="shared" si="21"/>
        <v>0</v>
      </c>
    </row>
    <row r="23" spans="1:44" ht="19.5" customHeight="1">
      <c r="A23" s="66" t="s">
        <v>62</v>
      </c>
      <c r="B23" s="66" t="s">
        <v>63</v>
      </c>
      <c r="C23" s="26">
        <f t="shared" si="2"/>
        <v>91.67</v>
      </c>
      <c r="D23" s="67" t="s">
        <v>23</v>
      </c>
      <c r="E23" s="67" t="s">
        <v>23</v>
      </c>
      <c r="F23" s="67" t="s">
        <v>23</v>
      </c>
      <c r="G23" s="67" t="s">
        <v>23</v>
      </c>
      <c r="H23" s="67" t="s">
        <v>23</v>
      </c>
      <c r="I23" s="67" t="s">
        <v>23</v>
      </c>
      <c r="J23" s="67" t="s">
        <v>24</v>
      </c>
      <c r="K23" s="67" t="s">
        <v>23</v>
      </c>
      <c r="L23" s="67" t="s">
        <v>23</v>
      </c>
      <c r="M23" s="67" t="s">
        <v>23</v>
      </c>
      <c r="N23" s="67" t="s">
        <v>23</v>
      </c>
      <c r="O23" s="67" t="s">
        <v>23</v>
      </c>
      <c r="P23" s="67"/>
      <c r="Q23" s="67"/>
      <c r="R23" s="67"/>
      <c r="S23" s="67" t="s">
        <v>23</v>
      </c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9"/>
      <c r="AP23" s="70">
        <f t="shared" ref="AP23:AR23" si="22">COUNTIF($D23:$AO23,AP$3)</f>
        <v>0</v>
      </c>
      <c r="AQ23" s="71">
        <f t="shared" si="22"/>
        <v>0</v>
      </c>
      <c r="AR23" s="72">
        <f t="shared" si="22"/>
        <v>1</v>
      </c>
    </row>
    <row r="24" spans="1:44" ht="19.5" customHeight="1">
      <c r="A24" s="66" t="s">
        <v>64</v>
      </c>
      <c r="B24" s="66" t="s">
        <v>65</v>
      </c>
      <c r="C24" s="26">
        <f t="shared" si="2"/>
        <v>100</v>
      </c>
      <c r="D24" s="67" t="s">
        <v>23</v>
      </c>
      <c r="E24" s="67" t="s">
        <v>23</v>
      </c>
      <c r="F24" s="67" t="s">
        <v>23</v>
      </c>
      <c r="G24" s="67" t="s">
        <v>23</v>
      </c>
      <c r="H24" s="67" t="s">
        <v>23</v>
      </c>
      <c r="I24" s="67" t="s">
        <v>23</v>
      </c>
      <c r="J24" s="67" t="s">
        <v>23</v>
      </c>
      <c r="K24" s="67" t="s">
        <v>23</v>
      </c>
      <c r="L24" s="67" t="s">
        <v>23</v>
      </c>
      <c r="M24" s="67" t="s">
        <v>23</v>
      </c>
      <c r="N24" s="67" t="s">
        <v>23</v>
      </c>
      <c r="O24" s="67" t="s">
        <v>23</v>
      </c>
      <c r="P24" s="67"/>
      <c r="Q24" s="67"/>
      <c r="R24" s="67"/>
      <c r="S24" s="67" t="s">
        <v>23</v>
      </c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9"/>
      <c r="AP24" s="70">
        <f t="shared" ref="AP24:AR24" si="23">COUNTIF($D24:$AO24,AP$3)</f>
        <v>0</v>
      </c>
      <c r="AQ24" s="71">
        <f t="shared" si="23"/>
        <v>0</v>
      </c>
      <c r="AR24" s="72">
        <f t="shared" si="23"/>
        <v>0</v>
      </c>
    </row>
    <row r="25" spans="1:44" ht="19.5" customHeight="1">
      <c r="A25" s="66" t="s">
        <v>66</v>
      </c>
      <c r="B25" s="66" t="s">
        <v>67</v>
      </c>
      <c r="C25" s="26">
        <f t="shared" si="2"/>
        <v>100</v>
      </c>
      <c r="D25" s="67" t="s">
        <v>23</v>
      </c>
      <c r="E25" s="67" t="s">
        <v>23</v>
      </c>
      <c r="F25" s="67" t="s">
        <v>23</v>
      </c>
      <c r="G25" s="67" t="s">
        <v>23</v>
      </c>
      <c r="H25" s="67" t="s">
        <v>23</v>
      </c>
      <c r="I25" s="67" t="s">
        <v>23</v>
      </c>
      <c r="J25" s="67" t="s">
        <v>23</v>
      </c>
      <c r="K25" s="67" t="s">
        <v>23</v>
      </c>
      <c r="L25" s="67" t="s">
        <v>23</v>
      </c>
      <c r="M25" s="67" t="s">
        <v>23</v>
      </c>
      <c r="N25" s="67" t="s">
        <v>23</v>
      </c>
      <c r="O25" s="67" t="s">
        <v>23</v>
      </c>
      <c r="P25" s="67"/>
      <c r="Q25" s="67"/>
      <c r="R25" s="67"/>
      <c r="S25" s="67" t="s">
        <v>23</v>
      </c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9"/>
      <c r="AP25" s="70">
        <f t="shared" ref="AP25:AR25" si="24">COUNTIF($D25:$AO25,AP$3)</f>
        <v>0</v>
      </c>
      <c r="AQ25" s="71">
        <f t="shared" si="24"/>
        <v>0</v>
      </c>
      <c r="AR25" s="72">
        <f t="shared" si="24"/>
        <v>0</v>
      </c>
    </row>
    <row r="26" spans="1:44" ht="19.5" customHeight="1">
      <c r="A26" s="66" t="s">
        <v>68</v>
      </c>
      <c r="B26" s="66" t="s">
        <v>69</v>
      </c>
      <c r="C26" s="26">
        <f t="shared" si="2"/>
        <v>100</v>
      </c>
      <c r="D26" s="67" t="s">
        <v>23</v>
      </c>
      <c r="E26" s="67" t="s">
        <v>23</v>
      </c>
      <c r="F26" s="67" t="s">
        <v>23</v>
      </c>
      <c r="G26" s="67" t="s">
        <v>23</v>
      </c>
      <c r="H26" s="67" t="s">
        <v>23</v>
      </c>
      <c r="I26" s="67" t="s">
        <v>23</v>
      </c>
      <c r="J26" s="67" t="s">
        <v>23</v>
      </c>
      <c r="K26" s="67" t="s">
        <v>23</v>
      </c>
      <c r="L26" s="67" t="s">
        <v>23</v>
      </c>
      <c r="M26" s="67" t="s">
        <v>23</v>
      </c>
      <c r="N26" s="67" t="s">
        <v>23</v>
      </c>
      <c r="O26" s="67" t="s">
        <v>23</v>
      </c>
      <c r="P26" s="67"/>
      <c r="Q26" s="67"/>
      <c r="R26" s="67"/>
      <c r="S26" s="67" t="s">
        <v>23</v>
      </c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9"/>
      <c r="AP26" s="70">
        <f t="shared" ref="AP26:AR26" si="25">COUNTIF($D26:$AO26,AP$3)</f>
        <v>0</v>
      </c>
      <c r="AQ26" s="71">
        <f t="shared" si="25"/>
        <v>0</v>
      </c>
      <c r="AR26" s="72">
        <f t="shared" si="25"/>
        <v>0</v>
      </c>
    </row>
    <row r="27" spans="1:44" ht="19.5" customHeight="1">
      <c r="A27" s="66" t="s">
        <v>70</v>
      </c>
      <c r="B27" s="66" t="s">
        <v>71</v>
      </c>
      <c r="C27" s="26">
        <f t="shared" si="2"/>
        <v>91.67</v>
      </c>
      <c r="D27" s="67" t="s">
        <v>23</v>
      </c>
      <c r="E27" s="67" t="s">
        <v>23</v>
      </c>
      <c r="F27" s="67" t="s">
        <v>23</v>
      </c>
      <c r="G27" s="67" t="s">
        <v>23</v>
      </c>
      <c r="H27" s="67" t="s">
        <v>23</v>
      </c>
      <c r="I27" s="67" t="s">
        <v>23</v>
      </c>
      <c r="J27" s="67" t="s">
        <v>23</v>
      </c>
      <c r="K27" s="67" t="s">
        <v>23</v>
      </c>
      <c r="L27" s="67" t="s">
        <v>23</v>
      </c>
      <c r="M27" s="67" t="s">
        <v>24</v>
      </c>
      <c r="N27" s="67" t="s">
        <v>23</v>
      </c>
      <c r="O27" s="67" t="s">
        <v>23</v>
      </c>
      <c r="P27" s="67"/>
      <c r="Q27" s="67"/>
      <c r="R27" s="67"/>
      <c r="S27" s="67" t="s">
        <v>23</v>
      </c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9"/>
      <c r="AP27" s="70">
        <f t="shared" ref="AP27:AR27" si="26">COUNTIF($D27:$AO27,AP$3)</f>
        <v>0</v>
      </c>
      <c r="AQ27" s="71">
        <f t="shared" si="26"/>
        <v>0</v>
      </c>
      <c r="AR27" s="72">
        <f t="shared" si="26"/>
        <v>1</v>
      </c>
    </row>
    <row r="28" spans="1:44" ht="19.5" customHeight="1">
      <c r="A28" s="66" t="s">
        <v>72</v>
      </c>
      <c r="B28" s="66" t="s">
        <v>73</v>
      </c>
      <c r="C28" s="26">
        <f t="shared" si="2"/>
        <v>100</v>
      </c>
      <c r="D28" s="67" t="s">
        <v>23</v>
      </c>
      <c r="E28" s="67" t="s">
        <v>23</v>
      </c>
      <c r="F28" s="67" t="s">
        <v>23</v>
      </c>
      <c r="G28" s="67" t="s">
        <v>23</v>
      </c>
      <c r="H28" s="67" t="s">
        <v>23</v>
      </c>
      <c r="I28" s="67" t="s">
        <v>23</v>
      </c>
      <c r="J28" s="67" t="s">
        <v>23</v>
      </c>
      <c r="K28" s="67" t="s">
        <v>23</v>
      </c>
      <c r="L28" s="67" t="s">
        <v>23</v>
      </c>
      <c r="M28" s="67" t="s">
        <v>23</v>
      </c>
      <c r="N28" s="67" t="s">
        <v>23</v>
      </c>
      <c r="O28" s="67" t="s">
        <v>23</v>
      </c>
      <c r="P28" s="67"/>
      <c r="Q28" s="67"/>
      <c r="R28" s="67"/>
      <c r="S28" s="67" t="s">
        <v>23</v>
      </c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9"/>
      <c r="AP28" s="70">
        <f t="shared" ref="AP28:AR28" si="27">COUNTIF($D28:$AO28,AP$3)</f>
        <v>0</v>
      </c>
      <c r="AQ28" s="71">
        <f t="shared" si="27"/>
        <v>0</v>
      </c>
      <c r="AR28" s="72">
        <f t="shared" si="27"/>
        <v>0</v>
      </c>
    </row>
    <row r="29" spans="1:44" ht="19.5" customHeight="1">
      <c r="A29" s="66" t="s">
        <v>74</v>
      </c>
      <c r="B29" s="66" t="s">
        <v>75</v>
      </c>
      <c r="C29" s="26">
        <f t="shared" si="2"/>
        <v>100</v>
      </c>
      <c r="D29" s="67" t="s">
        <v>23</v>
      </c>
      <c r="E29" s="67" t="s">
        <v>23</v>
      </c>
      <c r="F29" s="67" t="s">
        <v>23</v>
      </c>
      <c r="G29" s="67" t="s">
        <v>23</v>
      </c>
      <c r="H29" s="67" t="s">
        <v>23</v>
      </c>
      <c r="I29" s="67" t="s">
        <v>23</v>
      </c>
      <c r="J29" s="67" t="s">
        <v>23</v>
      </c>
      <c r="K29" s="67" t="s">
        <v>23</v>
      </c>
      <c r="L29" s="67" t="s">
        <v>23</v>
      </c>
      <c r="M29" s="67" t="s">
        <v>23</v>
      </c>
      <c r="N29" s="67" t="s">
        <v>23</v>
      </c>
      <c r="O29" s="67" t="s">
        <v>23</v>
      </c>
      <c r="P29" s="67"/>
      <c r="Q29" s="67"/>
      <c r="R29" s="67"/>
      <c r="S29" s="67" t="s">
        <v>24</v>
      </c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9"/>
      <c r="AP29" s="70">
        <f t="shared" ref="AP29:AR29" si="28">COUNTIF($D29:$AO29,AP$3)</f>
        <v>0</v>
      </c>
      <c r="AQ29" s="71">
        <f t="shared" si="28"/>
        <v>0</v>
      </c>
      <c r="AR29" s="72">
        <f t="shared" si="28"/>
        <v>1</v>
      </c>
    </row>
    <row r="30" spans="1:44" ht="19.5" customHeight="1">
      <c r="A30" s="66" t="s">
        <v>76</v>
      </c>
      <c r="B30" s="66" t="s">
        <v>77</v>
      </c>
      <c r="C30" s="26">
        <f t="shared" si="2"/>
        <v>83.33</v>
      </c>
      <c r="D30" s="67" t="s">
        <v>23</v>
      </c>
      <c r="E30" s="67" t="s">
        <v>24</v>
      </c>
      <c r="F30" s="67" t="s">
        <v>23</v>
      </c>
      <c r="G30" s="67" t="s">
        <v>23</v>
      </c>
      <c r="H30" s="67" t="s">
        <v>23</v>
      </c>
      <c r="I30" s="67" t="s">
        <v>23</v>
      </c>
      <c r="J30" s="67" t="s">
        <v>24</v>
      </c>
      <c r="K30" s="67" t="s">
        <v>23</v>
      </c>
      <c r="L30" s="67" t="s">
        <v>23</v>
      </c>
      <c r="M30" s="67" t="s">
        <v>23</v>
      </c>
      <c r="N30" s="67" t="s">
        <v>23</v>
      </c>
      <c r="O30" s="67" t="s">
        <v>23</v>
      </c>
      <c r="P30" s="67"/>
      <c r="Q30" s="67"/>
      <c r="R30" s="67"/>
      <c r="S30" s="67" t="s">
        <v>24</v>
      </c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9"/>
      <c r="AP30" s="70">
        <f t="shared" ref="AP30:AR30" si="29">COUNTIF($D30:$AO30,AP$3)</f>
        <v>0</v>
      </c>
      <c r="AQ30" s="71">
        <f t="shared" si="29"/>
        <v>0</v>
      </c>
      <c r="AR30" s="72">
        <f t="shared" si="29"/>
        <v>3</v>
      </c>
    </row>
    <row r="31" spans="1:44" ht="19.5" customHeight="1">
      <c r="A31" s="66" t="s">
        <v>78</v>
      </c>
      <c r="B31" s="66" t="s">
        <v>79</v>
      </c>
      <c r="C31" s="26">
        <f t="shared" si="2"/>
        <v>100</v>
      </c>
      <c r="D31" s="68" t="s">
        <v>23</v>
      </c>
      <c r="E31" s="67" t="s">
        <v>23</v>
      </c>
      <c r="F31" s="67" t="s">
        <v>23</v>
      </c>
      <c r="G31" s="67" t="s">
        <v>23</v>
      </c>
      <c r="H31" s="67" t="s">
        <v>23</v>
      </c>
      <c r="I31" s="67" t="s">
        <v>23</v>
      </c>
      <c r="J31" s="67" t="s">
        <v>23</v>
      </c>
      <c r="K31" s="67" t="s">
        <v>23</v>
      </c>
      <c r="L31" s="67" t="s">
        <v>23</v>
      </c>
      <c r="M31" s="67" t="s">
        <v>23</v>
      </c>
      <c r="N31" s="67" t="s">
        <v>23</v>
      </c>
      <c r="O31" s="67" t="s">
        <v>23</v>
      </c>
      <c r="P31" s="67"/>
      <c r="Q31" s="67"/>
      <c r="R31" s="67"/>
      <c r="S31" s="67" t="s">
        <v>23</v>
      </c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9"/>
      <c r="AP31" s="70">
        <f t="shared" ref="AP31:AR31" si="30">COUNTIF($D31:$AO31,AP$3)</f>
        <v>0</v>
      </c>
      <c r="AQ31" s="71">
        <f t="shared" si="30"/>
        <v>0</v>
      </c>
      <c r="AR31" s="72">
        <f t="shared" si="30"/>
        <v>0</v>
      </c>
    </row>
    <row r="32" spans="1:44" ht="19.5" customHeight="1">
      <c r="A32" s="66" t="s">
        <v>80</v>
      </c>
      <c r="B32" s="66" t="s">
        <v>81</v>
      </c>
      <c r="C32" s="26">
        <f t="shared" si="2"/>
        <v>91.67</v>
      </c>
      <c r="D32" s="68" t="s">
        <v>24</v>
      </c>
      <c r="E32" s="68" t="s">
        <v>23</v>
      </c>
      <c r="F32" s="67" t="s">
        <v>23</v>
      </c>
      <c r="G32" s="67" t="s">
        <v>23</v>
      </c>
      <c r="H32" s="67" t="s">
        <v>23</v>
      </c>
      <c r="I32" s="67" t="s">
        <v>23</v>
      </c>
      <c r="J32" s="67" t="s">
        <v>23</v>
      </c>
      <c r="K32" s="67" t="s">
        <v>23</v>
      </c>
      <c r="L32" s="67" t="s">
        <v>23</v>
      </c>
      <c r="M32" s="67" t="s">
        <v>23</v>
      </c>
      <c r="N32" s="67" t="s">
        <v>23</v>
      </c>
      <c r="O32" s="67" t="s">
        <v>23</v>
      </c>
      <c r="P32" s="67"/>
      <c r="Q32" s="67"/>
      <c r="R32" s="67"/>
      <c r="S32" s="67" t="s">
        <v>23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9"/>
      <c r="AP32" s="70">
        <f t="shared" ref="AP32:AR32" si="31">COUNTIF($D32:$AO32,AP$3)</f>
        <v>0</v>
      </c>
      <c r="AQ32" s="71">
        <f t="shared" si="31"/>
        <v>0</v>
      </c>
      <c r="AR32" s="72">
        <f t="shared" si="31"/>
        <v>1</v>
      </c>
    </row>
    <row r="33" spans="1:44" ht="19.5" customHeight="1">
      <c r="A33" s="66" t="s">
        <v>82</v>
      </c>
      <c r="B33" s="66" t="s">
        <v>83</v>
      </c>
      <c r="C33" s="26">
        <f t="shared" si="2"/>
        <v>83.33</v>
      </c>
      <c r="D33" s="68" t="s">
        <v>23</v>
      </c>
      <c r="E33" s="68" t="s">
        <v>24</v>
      </c>
      <c r="F33" s="67" t="s">
        <v>23</v>
      </c>
      <c r="G33" s="67" t="s">
        <v>23</v>
      </c>
      <c r="H33" s="67" t="s">
        <v>23</v>
      </c>
      <c r="I33" s="67" t="s">
        <v>23</v>
      </c>
      <c r="J33" s="67" t="s">
        <v>24</v>
      </c>
      <c r="K33" s="67" t="s">
        <v>23</v>
      </c>
      <c r="L33" s="67" t="s">
        <v>23</v>
      </c>
      <c r="M33" s="67" t="s">
        <v>23</v>
      </c>
      <c r="N33" s="67" t="s">
        <v>23</v>
      </c>
      <c r="O33" s="67" t="s">
        <v>23</v>
      </c>
      <c r="P33" s="67"/>
      <c r="Q33" s="67"/>
      <c r="R33" s="67"/>
      <c r="S33" s="67" t="s">
        <v>23</v>
      </c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9"/>
      <c r="AP33" s="70">
        <f t="shared" ref="AP33:AR33" si="32">COUNTIF($D33:$AO33,AP$3)</f>
        <v>0</v>
      </c>
      <c r="AQ33" s="71">
        <f t="shared" si="32"/>
        <v>0</v>
      </c>
      <c r="AR33" s="72">
        <f t="shared" si="32"/>
        <v>2</v>
      </c>
    </row>
    <row r="34" spans="1:44" ht="19.5" customHeight="1">
      <c r="A34" s="66" t="s">
        <v>84</v>
      </c>
      <c r="B34" s="66" t="s">
        <v>85</v>
      </c>
      <c r="C34" s="26">
        <f t="shared" si="2"/>
        <v>58.33</v>
      </c>
      <c r="D34" s="67" t="s">
        <v>23</v>
      </c>
      <c r="E34" s="68" t="s">
        <v>24</v>
      </c>
      <c r="F34" s="67" t="s">
        <v>24</v>
      </c>
      <c r="G34" s="67" t="s">
        <v>24</v>
      </c>
      <c r="H34" s="67" t="s">
        <v>23</v>
      </c>
      <c r="I34" s="67" t="s">
        <v>23</v>
      </c>
      <c r="J34" s="67" t="s">
        <v>23</v>
      </c>
      <c r="K34" s="67" t="s">
        <v>23</v>
      </c>
      <c r="L34" s="67" t="s">
        <v>23</v>
      </c>
      <c r="M34" s="67" t="s">
        <v>24</v>
      </c>
      <c r="N34" s="67" t="s">
        <v>23</v>
      </c>
      <c r="O34" s="67" t="s">
        <v>24</v>
      </c>
      <c r="P34" s="67"/>
      <c r="Q34" s="67"/>
      <c r="R34" s="67"/>
      <c r="S34" s="67" t="s">
        <v>23</v>
      </c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9"/>
      <c r="AP34" s="70">
        <f t="shared" ref="AP34:AR34" si="33">COUNTIF($D34:$AO34,AP$3)</f>
        <v>0</v>
      </c>
      <c r="AQ34" s="71">
        <f t="shared" si="33"/>
        <v>0</v>
      </c>
      <c r="AR34" s="72">
        <f t="shared" si="33"/>
        <v>5</v>
      </c>
    </row>
    <row r="35" spans="1:44" ht="19.5" customHeight="1">
      <c r="A35" s="74"/>
      <c r="B35" s="66" t="s">
        <v>86</v>
      </c>
      <c r="C35" s="75">
        <f t="shared" ref="C35:C36" si="34">(COUNTIF(D35:AN35,"P"))/2*100</f>
        <v>0</v>
      </c>
      <c r="D35" s="68">
        <f t="shared" ref="D35:O35" si="35">COUNTIF(D4:D34,"P")</f>
        <v>27</v>
      </c>
      <c r="E35" s="68">
        <f t="shared" si="35"/>
        <v>26</v>
      </c>
      <c r="F35" s="68">
        <f t="shared" si="35"/>
        <v>28</v>
      </c>
      <c r="G35" s="68">
        <f t="shared" si="35"/>
        <v>29</v>
      </c>
      <c r="H35" s="68">
        <f t="shared" si="35"/>
        <v>31</v>
      </c>
      <c r="I35" s="68">
        <f t="shared" si="35"/>
        <v>30</v>
      </c>
      <c r="J35" s="68">
        <f t="shared" si="35"/>
        <v>26</v>
      </c>
      <c r="K35" s="68">
        <f t="shared" si="35"/>
        <v>31</v>
      </c>
      <c r="L35" s="68">
        <f t="shared" si="35"/>
        <v>30</v>
      </c>
      <c r="M35" s="68">
        <f t="shared" si="35"/>
        <v>28</v>
      </c>
      <c r="N35" s="68">
        <f t="shared" si="35"/>
        <v>30</v>
      </c>
      <c r="O35" s="68">
        <f t="shared" si="35"/>
        <v>29</v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9"/>
      <c r="AP35" s="70">
        <f t="shared" ref="AP35:AR35" si="36">COUNTIF($D35:$AO35,AP$3)</f>
        <v>0</v>
      </c>
      <c r="AQ35" s="71">
        <f t="shared" si="36"/>
        <v>0</v>
      </c>
      <c r="AR35" s="72">
        <f t="shared" si="36"/>
        <v>0</v>
      </c>
    </row>
    <row r="36" spans="1:44" ht="19.5" customHeight="1">
      <c r="A36" s="74"/>
      <c r="B36" s="66" t="s">
        <v>87</v>
      </c>
      <c r="C36" s="75">
        <f t="shared" si="34"/>
        <v>0</v>
      </c>
      <c r="D36" s="68">
        <f t="shared" ref="D36:O36" si="37">COUNTIF(D4:D34,"U")</f>
        <v>4</v>
      </c>
      <c r="E36" s="68">
        <f t="shared" si="37"/>
        <v>5</v>
      </c>
      <c r="F36" s="68">
        <f t="shared" si="37"/>
        <v>3</v>
      </c>
      <c r="G36" s="68">
        <f t="shared" si="37"/>
        <v>2</v>
      </c>
      <c r="H36" s="68">
        <f t="shared" si="37"/>
        <v>0</v>
      </c>
      <c r="I36" s="68">
        <f t="shared" si="37"/>
        <v>1</v>
      </c>
      <c r="J36" s="68">
        <f t="shared" si="37"/>
        <v>4</v>
      </c>
      <c r="K36" s="68">
        <f t="shared" si="37"/>
        <v>0</v>
      </c>
      <c r="L36" s="68">
        <f t="shared" si="37"/>
        <v>1</v>
      </c>
      <c r="M36" s="68">
        <f t="shared" si="37"/>
        <v>2</v>
      </c>
      <c r="N36" s="68">
        <f t="shared" si="37"/>
        <v>0</v>
      </c>
      <c r="O36" s="68">
        <f t="shared" si="37"/>
        <v>2</v>
      </c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9"/>
      <c r="AP36" s="70">
        <f t="shared" ref="AP36:AR36" si="38">COUNTIF($D36:$AO36,AP$3)</f>
        <v>0</v>
      </c>
      <c r="AQ36" s="71">
        <f t="shared" si="38"/>
        <v>0</v>
      </c>
      <c r="AR36" s="72">
        <f t="shared" si="38"/>
        <v>0</v>
      </c>
    </row>
    <row r="37" spans="1:44" ht="19.5" customHeight="1">
      <c r="A37" s="76"/>
      <c r="B37" s="77"/>
      <c r="C37" s="76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70">
        <f t="shared" ref="AP37:AR37" si="39">COUNTIF($D37:$AO37,AP$3)</f>
        <v>0</v>
      </c>
      <c r="AQ37" s="71">
        <f t="shared" si="39"/>
        <v>0</v>
      </c>
      <c r="AR37" s="72">
        <f t="shared" si="39"/>
        <v>0</v>
      </c>
    </row>
    <row r="38" spans="1:44" ht="19.5" customHeight="1">
      <c r="A38" s="76"/>
      <c r="B38" s="77"/>
      <c r="C38" s="76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70">
        <f t="shared" ref="AP38:AR38" si="40">COUNTIF($D38:$AO38,AP$3)</f>
        <v>0</v>
      </c>
      <c r="AQ38" s="71">
        <f t="shared" si="40"/>
        <v>0</v>
      </c>
      <c r="AR38" s="72">
        <f t="shared" si="40"/>
        <v>0</v>
      </c>
    </row>
    <row r="39" spans="1:44" ht="19.5" customHeight="1">
      <c r="A39" s="76"/>
      <c r="B39" s="77"/>
      <c r="C39" s="76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70">
        <f t="shared" ref="AP39:AR39" si="41">COUNTIF($D39:$AO39,AP$3)</f>
        <v>0</v>
      </c>
      <c r="AQ39" s="71">
        <f t="shared" si="41"/>
        <v>0</v>
      </c>
      <c r="AR39" s="72">
        <f t="shared" si="41"/>
        <v>0</v>
      </c>
    </row>
    <row r="40" spans="1:44" ht="19.5" hidden="1" customHeight="1">
      <c r="A40" s="50"/>
      <c r="B40" s="51"/>
      <c r="C40" s="50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4">
        <f t="shared" ref="AP40:AR40" si="42">COUNTIF($D40:$AO40,AP$3)</f>
        <v>0</v>
      </c>
      <c r="AQ40" s="55">
        <f t="shared" si="42"/>
        <v>0</v>
      </c>
      <c r="AR40" s="56">
        <f t="shared" si="42"/>
        <v>0</v>
      </c>
    </row>
  </sheetData>
  <mergeCells count="2">
    <mergeCell ref="D1:T1"/>
    <mergeCell ref="C2:C3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xr:uid="{00000000-0002-0000-0500-000000000000}">
          <x14:formula1>
            <xm:f>'Attendance key'!$B$7:$B$15</xm:f>
          </x14:formula1>
          <xm:sqref>D4:AO40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5"/>
  <sheetViews>
    <sheetView showGridLines="0" workbookViewId="0"/>
  </sheetViews>
  <sheetFormatPr defaultColWidth="14.44140625" defaultRowHeight="15.75" customHeight="1"/>
  <cols>
    <col min="1" max="1" width="5.88671875" customWidth="1"/>
    <col min="2" max="2" width="3" customWidth="1"/>
    <col min="3" max="3" width="51.5546875" customWidth="1"/>
    <col min="4" max="4" width="5.88671875" customWidth="1"/>
  </cols>
  <sheetData>
    <row r="1" spans="1:4" ht="36" customHeight="1">
      <c r="A1" s="78"/>
      <c r="B1" s="106" t="s">
        <v>103</v>
      </c>
      <c r="C1" s="94"/>
      <c r="D1" s="78"/>
    </row>
    <row r="2" spans="1:4" ht="36" customHeight="1">
      <c r="A2" s="79"/>
      <c r="B2" s="107" t="s">
        <v>104</v>
      </c>
      <c r="C2" s="108"/>
      <c r="D2" s="79"/>
    </row>
    <row r="3" spans="1:4" ht="24" customHeight="1">
      <c r="A3" s="80"/>
      <c r="B3" s="109" t="s">
        <v>105</v>
      </c>
      <c r="C3" s="94"/>
      <c r="D3" s="80"/>
    </row>
    <row r="4" spans="1:4" ht="36" customHeight="1">
      <c r="A4" s="81"/>
      <c r="B4" s="110" t="s">
        <v>106</v>
      </c>
      <c r="C4" s="94"/>
      <c r="D4" s="81"/>
    </row>
    <row r="5" spans="1:4" ht="18" customHeight="1">
      <c r="A5" s="82"/>
      <c r="B5" s="83"/>
      <c r="C5" s="82"/>
      <c r="D5" s="82"/>
    </row>
    <row r="6" spans="1:4" ht="24" customHeight="1">
      <c r="A6" s="82"/>
      <c r="B6" s="111" t="s">
        <v>104</v>
      </c>
      <c r="C6" s="94"/>
      <c r="D6" s="82"/>
    </row>
    <row r="7" spans="1:4" ht="19.5" customHeight="1">
      <c r="A7" s="84"/>
      <c r="B7" s="85" t="s">
        <v>23</v>
      </c>
      <c r="C7" s="86" t="s">
        <v>107</v>
      </c>
      <c r="D7" s="84"/>
    </row>
    <row r="8" spans="1:4" ht="19.5" customHeight="1">
      <c r="A8" s="84"/>
      <c r="B8" s="85" t="s">
        <v>108</v>
      </c>
      <c r="C8" s="86" t="s">
        <v>109</v>
      </c>
      <c r="D8" s="84"/>
    </row>
    <row r="9" spans="1:4" ht="19.5" customHeight="1">
      <c r="A9" s="84"/>
      <c r="B9" s="85" t="s">
        <v>51</v>
      </c>
      <c r="C9" s="86" t="s">
        <v>110</v>
      </c>
      <c r="D9" s="84"/>
    </row>
    <row r="10" spans="1:4" ht="19.5" customHeight="1">
      <c r="A10" s="84"/>
      <c r="B10" s="85" t="s">
        <v>24</v>
      </c>
      <c r="C10" s="86" t="s">
        <v>111</v>
      </c>
      <c r="D10" s="84"/>
    </row>
    <row r="11" spans="1:4" ht="19.5" customHeight="1">
      <c r="A11" s="84"/>
      <c r="B11" s="87"/>
      <c r="C11" s="84"/>
      <c r="D11" s="84"/>
    </row>
    <row r="12" spans="1:4" ht="19.5" customHeight="1">
      <c r="A12" s="84"/>
      <c r="B12" s="87"/>
      <c r="C12" s="84"/>
      <c r="D12" s="84"/>
    </row>
    <row r="13" spans="1:4" ht="19.5" customHeight="1">
      <c r="A13" s="84"/>
      <c r="B13" s="87"/>
      <c r="C13" s="84"/>
      <c r="D13" s="84"/>
    </row>
    <row r="14" spans="1:4" ht="19.5" customHeight="1">
      <c r="A14" s="84"/>
      <c r="B14" s="87"/>
      <c r="C14" s="84"/>
      <c r="D14" s="84"/>
    </row>
    <row r="15" spans="1:4" ht="19.5" hidden="1" customHeight="1">
      <c r="A15" s="84"/>
      <c r="B15" s="88"/>
      <c r="C15" s="84"/>
      <c r="D15" s="84"/>
    </row>
  </sheetData>
  <mergeCells count="5">
    <mergeCell ref="B1:C1"/>
    <mergeCell ref="B2:C2"/>
    <mergeCell ref="B3:C3"/>
    <mergeCell ref="B4:C4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</vt:lpstr>
      <vt:lpstr>PE Theory</vt:lpstr>
      <vt:lpstr>PS</vt:lpstr>
      <vt:lpstr>CS</vt:lpstr>
      <vt:lpstr>DSP</vt:lpstr>
      <vt:lpstr>PSE</vt:lpstr>
      <vt:lpstr>Attendance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sai</dc:creator>
  <cp:lastModifiedBy>karthik sai</cp:lastModifiedBy>
  <dcterms:modified xsi:type="dcterms:W3CDTF">2022-02-16T07:28:47Z</dcterms:modified>
</cp:coreProperties>
</file>