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https://deakin365-my.sharepoint.com/personal/dilal_saundage_deakin_edu_au/Documents/Teaching t2 2021/"/>
    </mc:Choice>
  </mc:AlternateContent>
  <xr:revisionPtr revIDLastSave="150" documentId="8_{468E026F-EE7C-4776-8AD8-16113013BA33}" xr6:coauthVersionLast="47" xr6:coauthVersionMax="47" xr10:uidLastSave="{6202FCB4-EA0F-4ABA-A60E-EA1E6C40857C}"/>
  <bookViews>
    <workbookView xWindow="32290" yWindow="-110" windowWidth="38620" windowHeight="21220" tabRatio="642" xr2:uid="{00000000-000D-0000-FFFF-FFFF00000000}"/>
  </bookViews>
  <sheets>
    <sheet name="Copyright Statement " sheetId="23" r:id="rId1"/>
    <sheet name="Variable Descriptions" sheetId="2" r:id="rId2"/>
    <sheet name="Data" sheetId="21" r:id="rId3"/>
    <sheet name="Production Volumes" sheetId="5" r:id="rId4"/>
    <sheet name="Task X" sheetId="11" r:id="rId5"/>
    <sheet name="Task X.1 add more" sheetId="12" r:id="rId6"/>
    <sheet name="Interaction - Binary Var" sheetId="20" r:id="rId7"/>
    <sheet name="Interaction - Continuous Var" sheetId="19" r:id="rId8"/>
  </sheets>
  <definedNames>
    <definedName name="_xlnm._FilterDatabase" localSheetId="2" hidden="1">Data!$A$1:$P$1</definedName>
  </definedNames>
  <calcPr calcId="191029"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20" l="1"/>
  <c r="C34" i="20"/>
  <c r="B34" i="20"/>
  <c r="D33" i="20"/>
  <c r="C33" i="20"/>
  <c r="B33" i="20"/>
  <c r="D32" i="20"/>
  <c r="C32" i="20"/>
  <c r="D32" i="19"/>
  <c r="C32" i="19"/>
  <c r="B32" i="19"/>
  <c r="D31" i="19"/>
  <c r="C31" i="19"/>
  <c r="B31" i="19"/>
  <c r="D30" i="19"/>
  <c r="C30" i="19"/>
</calcChain>
</file>

<file path=xl/sharedStrings.xml><?xml version="1.0" encoding="utf-8"?>
<sst xmlns="http://schemas.openxmlformats.org/spreadsheetml/2006/main" count="377" uniqueCount="304">
  <si>
    <t>ID</t>
  </si>
  <si>
    <t>Measurement Scale</t>
  </si>
  <si>
    <t>Customer Type</t>
  </si>
  <si>
    <t>Region</t>
  </si>
  <si>
    <t>Advertising</t>
  </si>
  <si>
    <t>Competitive Pricing</t>
  </si>
  <si>
    <t>Order &amp; Billing</t>
  </si>
  <si>
    <t>Price Flexibility</t>
  </si>
  <si>
    <t>Advert</t>
  </si>
  <si>
    <t>Short Description</t>
  </si>
  <si>
    <t>Extended Description</t>
  </si>
  <si>
    <t>Identification Number</t>
  </si>
  <si>
    <t>Customer location</t>
  </si>
  <si>
    <t>Perception that ordering and billing is handled efficiently and correctly</t>
  </si>
  <si>
    <t>A scale from 1 = Poor to 10 = Excellent</t>
  </si>
  <si>
    <t>Variable Label</t>
  </si>
  <si>
    <t>Q3</t>
  </si>
  <si>
    <t>Q4</t>
  </si>
  <si>
    <t>Q1</t>
  </si>
  <si>
    <t>Q2</t>
  </si>
  <si>
    <t>Quarter</t>
  </si>
  <si>
    <t>Year</t>
  </si>
  <si>
    <t>Financial Year</t>
  </si>
  <si>
    <t>Financial Quarter</t>
  </si>
  <si>
    <t>Quarter description</t>
  </si>
  <si>
    <t>Financial year description</t>
  </si>
  <si>
    <t>For further information see www.jeremydawson.co.uk/slopes.htm.</t>
  </si>
  <si>
    <t>Enter information from your regression in the shaded cells</t>
  </si>
  <si>
    <t>Variable names:</t>
  </si>
  <si>
    <t>Name of independent variable:</t>
  </si>
  <si>
    <t>IV</t>
  </si>
  <si>
    <t>Name of interacting variable (moderator):</t>
  </si>
  <si>
    <t>Moderator</t>
  </si>
  <si>
    <t>Regression Coefficients:</t>
  </si>
  <si>
    <t>Independent variable:</t>
  </si>
  <si>
    <t>Interacting variable (moderator):</t>
  </si>
  <si>
    <t>Interaction Term:</t>
  </si>
  <si>
    <t>Intercept / Constant:</t>
  </si>
  <si>
    <t>Means / SDs of variables:</t>
  </si>
  <si>
    <t>Mean of independent variable:</t>
  </si>
  <si>
    <t>SD of independent variable:</t>
  </si>
  <si>
    <t>Mean of moderator:</t>
  </si>
  <si>
    <t>SD of moderator:</t>
  </si>
  <si>
    <t>Do not type below this line</t>
  </si>
  <si>
    <t>This worksheet plots two-way interaction effects for a binary moderator. The moderator should have values 0 and 1. For further information see www.jeremydawson.co.uk/slopes.htm.</t>
  </si>
  <si>
    <t>Meaning of dummy variable value "0"</t>
  </si>
  <si>
    <t>Women</t>
  </si>
  <si>
    <t>Meaning of dummy variable value "1"</t>
  </si>
  <si>
    <t>Men</t>
  </si>
  <si>
    <t>Interacting variable:</t>
  </si>
  <si>
    <t>Recommend</t>
  </si>
  <si>
    <t>Cust_Type</t>
  </si>
  <si>
    <t>0 = Bottle Shops; 1 = Pubs, Bars and Restaurants</t>
  </si>
  <si>
    <t>Dist_Channel</t>
  </si>
  <si>
    <t>Distribution Channel</t>
  </si>
  <si>
    <t>Quality</t>
  </si>
  <si>
    <t>Product Quality Perception</t>
  </si>
  <si>
    <t>A scale from 1 = Poor Quality to 10 = Excellent Quality</t>
  </si>
  <si>
    <t>SM_Presence</t>
  </si>
  <si>
    <t>Social Media Presence</t>
  </si>
  <si>
    <t>A scale from 1 = No Presence at all to 10 = Active Presence on SM platforms</t>
  </si>
  <si>
    <t>Brand_Image</t>
  </si>
  <si>
    <t>Brand Image Perception</t>
  </si>
  <si>
    <t>Comp_Pricing</t>
  </si>
  <si>
    <t>Flex_Price</t>
  </si>
  <si>
    <t>A scale from 1 = Not Flexible at all to 10 = Very Flexible</t>
  </si>
  <si>
    <t>0 = No, would not Recommend; 1 = Yes, would Definitely Recommend</t>
  </si>
  <si>
    <t>Ale_Product</t>
  </si>
  <si>
    <t>Pale Ale production</t>
  </si>
  <si>
    <t>6646-VRFOL</t>
  </si>
  <si>
    <t>3460-TJBWI</t>
  </si>
  <si>
    <t>5917-HBSDW</t>
  </si>
  <si>
    <t>5685-IIXLY</t>
  </si>
  <si>
    <t>5671-UUNXD</t>
  </si>
  <si>
    <t>0956-ACVZC</t>
  </si>
  <si>
    <t>2325-NBPZG</t>
  </si>
  <si>
    <t>4250-ZBWLV</t>
  </si>
  <si>
    <t>4482-FTFFX</t>
  </si>
  <si>
    <t>8859-DZTGQ</t>
  </si>
  <si>
    <t>0440-MOGPM</t>
  </si>
  <si>
    <t>0020-JDNXP</t>
  </si>
  <si>
    <t>3752-CQSJI</t>
  </si>
  <si>
    <t>5025-GOOKI</t>
  </si>
  <si>
    <t>4698-KVLLG</t>
  </si>
  <si>
    <t>5095-AESKG</t>
  </si>
  <si>
    <t>2887-JPYLU</t>
  </si>
  <si>
    <t>4770-QAZXN</t>
  </si>
  <si>
    <t>4896-CPRPF</t>
  </si>
  <si>
    <t>1871-MOWRM</t>
  </si>
  <si>
    <t>9714-EDSUC</t>
  </si>
  <si>
    <t>2027-OAQQC</t>
  </si>
  <si>
    <t>0282-NVSJS</t>
  </si>
  <si>
    <t>9090-SGQXL</t>
  </si>
  <si>
    <t>6595-YGXIT</t>
  </si>
  <si>
    <t>7353-YOWFP</t>
  </si>
  <si>
    <t>9835-ZIITK</t>
  </si>
  <si>
    <t>8008-ESFLK</t>
  </si>
  <si>
    <t>7537-CBQUZ</t>
  </si>
  <si>
    <t>1555-DJEQW</t>
  </si>
  <si>
    <t>5649-TJHOV</t>
  </si>
  <si>
    <t>0519-XUZJU</t>
  </si>
  <si>
    <t>3363-EWLGO</t>
  </si>
  <si>
    <t>4750-UKWJK</t>
  </si>
  <si>
    <t>6338-AVWCY</t>
  </si>
  <si>
    <t>1689-YQBYY</t>
  </si>
  <si>
    <t>4487-ZYJZK</t>
  </si>
  <si>
    <t>2959-FENLU</t>
  </si>
  <si>
    <t>0708-LGSMF</t>
  </si>
  <si>
    <t>9253-QXKBE</t>
  </si>
  <si>
    <t>7634-HLQJR</t>
  </si>
  <si>
    <t>0487-RPVUM</t>
  </si>
  <si>
    <t>4079-ULGFR</t>
  </si>
  <si>
    <t>2516-XSJKX</t>
  </si>
  <si>
    <t>0057-QBUQH</t>
  </si>
  <si>
    <t>9445-SZLCH</t>
  </si>
  <si>
    <t>6599-SFQVE</t>
  </si>
  <si>
    <t>8331-ZXFOE</t>
  </si>
  <si>
    <t>4003-FUSHP</t>
  </si>
  <si>
    <t>0356-ERHVT</t>
  </si>
  <si>
    <t>7325-ENZFI</t>
  </si>
  <si>
    <t>4884-ZTHVF</t>
  </si>
  <si>
    <t>3920-HIHMQ</t>
  </si>
  <si>
    <t>3055-OYMSE</t>
  </si>
  <si>
    <t>0613-WUXUM</t>
  </si>
  <si>
    <t>7568-PODML</t>
  </si>
  <si>
    <t>4458-KVRBJ</t>
  </si>
  <si>
    <t>5349-IECLD</t>
  </si>
  <si>
    <t>1397-XKKWR</t>
  </si>
  <si>
    <t>3945-GFWQL</t>
  </si>
  <si>
    <t>8097-OMULG</t>
  </si>
  <si>
    <t>6013-BHCAW</t>
  </si>
  <si>
    <t>0401-WDBXM</t>
  </si>
  <si>
    <t>3387-PLKUI</t>
  </si>
  <si>
    <t>6096-EGVTU</t>
  </si>
  <si>
    <t>3797-VTIDR</t>
  </si>
  <si>
    <t>5081-NWSUP</t>
  </si>
  <si>
    <t>2580-ATZSQ</t>
  </si>
  <si>
    <t>8085-MSNLK</t>
  </si>
  <si>
    <t>9691-HKOVS</t>
  </si>
  <si>
    <t>9881-VCZEP</t>
  </si>
  <si>
    <t>9526-BIHHD</t>
  </si>
  <si>
    <t>8757-TFHHJ</t>
  </si>
  <si>
    <t>4523-WXCEF</t>
  </si>
  <si>
    <t>1468-DEFNC</t>
  </si>
  <si>
    <t>5119-KEPFY</t>
  </si>
  <si>
    <t>8364-TRMMK</t>
  </si>
  <si>
    <t>0916-KNFAJ</t>
  </si>
  <si>
    <t>8319-QBEHW</t>
  </si>
  <si>
    <t>3063-QFSZL</t>
  </si>
  <si>
    <t>8775-LHDJH</t>
  </si>
  <si>
    <t>9625-QNLUX</t>
  </si>
  <si>
    <t>3097-NQYSN</t>
  </si>
  <si>
    <t>4024-CSNBY</t>
  </si>
  <si>
    <t>7110-BDTWG</t>
  </si>
  <si>
    <t>7493-GVFIO</t>
  </si>
  <si>
    <t>0690-SRQID</t>
  </si>
  <si>
    <t>9605-WGJVW</t>
  </si>
  <si>
    <t>9114-DPSIA</t>
  </si>
  <si>
    <t>4700-UBQMV</t>
  </si>
  <si>
    <t>7711-GQBZC</t>
  </si>
  <si>
    <t>3565-UNOCC</t>
  </si>
  <si>
    <t>4627-MIHJH</t>
  </si>
  <si>
    <t>9795-NREXC</t>
  </si>
  <si>
    <t>8573-CGOCC</t>
  </si>
  <si>
    <t>7356-AYNJP</t>
  </si>
  <si>
    <t>9249-FXSCK</t>
  </si>
  <si>
    <t>5493-SDRDQ</t>
  </si>
  <si>
    <t>6286-SUUWT</t>
  </si>
  <si>
    <t>4819-HJPIW</t>
  </si>
  <si>
    <t>8654-DHAOW</t>
  </si>
  <si>
    <t>5438-QMDDL</t>
  </si>
  <si>
    <t>9812-GHVRI</t>
  </si>
  <si>
    <t>5553-AOINX</t>
  </si>
  <si>
    <t>1228-ZLNBX</t>
  </si>
  <si>
    <t>4226-KKDON</t>
  </si>
  <si>
    <t>3831-YCPUO</t>
  </si>
  <si>
    <t>7445-WMRBW</t>
  </si>
  <si>
    <t>3308-DGHKL</t>
  </si>
  <si>
    <t>9924-JPRMC</t>
  </si>
  <si>
    <t>0080-EMYVY</t>
  </si>
  <si>
    <t>6218-KNUBD</t>
  </si>
  <si>
    <t>7337-CINUD</t>
  </si>
  <si>
    <t>7609-NRNCA</t>
  </si>
  <si>
    <t>0623-EJQEG</t>
  </si>
  <si>
    <t>7153-CHRBV</t>
  </si>
  <si>
    <t>0871-URUWO</t>
  </si>
  <si>
    <t>9190-MFJLN</t>
  </si>
  <si>
    <t>6198-PNNSZ</t>
  </si>
  <si>
    <t>3317-VLGQT</t>
  </si>
  <si>
    <t>4132-POCZS</t>
  </si>
  <si>
    <t>5614-DNZCE</t>
  </si>
  <si>
    <t>1095-JUDTC</t>
  </si>
  <si>
    <t>3896-RCYYE</t>
  </si>
  <si>
    <t>9638-JIQYA</t>
  </si>
  <si>
    <t>3258-SANFR</t>
  </si>
  <si>
    <t>3726-TBHQT</t>
  </si>
  <si>
    <t>3190-ITQXP</t>
  </si>
  <si>
    <t>0870-VEMYL</t>
  </si>
  <si>
    <t>4833-QTJNO</t>
  </si>
  <si>
    <t>3039-MJSLN</t>
  </si>
  <si>
    <t>0178-CIIKR</t>
  </si>
  <si>
    <t>5385-SUIRI</t>
  </si>
  <si>
    <t>3982-XWFZQ</t>
  </si>
  <si>
    <t>5774-QPLTF</t>
  </si>
  <si>
    <t>2322-VCZHZ</t>
  </si>
  <si>
    <t>5010-IPEAQ</t>
  </si>
  <si>
    <t>4009-ALQFH</t>
  </si>
  <si>
    <t>6383-ZTSIW</t>
  </si>
  <si>
    <t>8990-YOZLV</t>
  </si>
  <si>
    <t>3069-SSVSN</t>
  </si>
  <si>
    <t>5222-IMUKT</t>
  </si>
  <si>
    <t>3627-FCRDW</t>
  </si>
  <si>
    <t>7562-GSUHK</t>
  </si>
  <si>
    <t>6685-XSHHU</t>
  </si>
  <si>
    <t>8901-UPRHR</t>
  </si>
  <si>
    <t>4903-UYAVB</t>
  </si>
  <si>
    <t>0118-JPNOY</t>
  </si>
  <si>
    <t>6776-TLWOI</t>
  </si>
  <si>
    <t>3845-FXCYS</t>
  </si>
  <si>
    <t>5857-XRECV</t>
  </si>
  <si>
    <t>0725-CXOTM</t>
  </si>
  <si>
    <t>4343-EJVQB</t>
  </si>
  <si>
    <t>9000-PLFUZ</t>
  </si>
  <si>
    <t>3427-GGZZI</t>
  </si>
  <si>
    <t>7779-ORAEL</t>
  </si>
  <si>
    <t>0644-OQMDK</t>
  </si>
  <si>
    <t>4077-CROMM</t>
  </si>
  <si>
    <t>3154-CFSZG</t>
  </si>
  <si>
    <t>2868-MZAGQ</t>
  </si>
  <si>
    <t>4847-QNOKA</t>
  </si>
  <si>
    <t>2220-IAHLS</t>
  </si>
  <si>
    <t>1658-XUHBX</t>
  </si>
  <si>
    <t>6379-RXJRQ</t>
  </si>
  <si>
    <t>2378-HTWFW</t>
  </si>
  <si>
    <t>8650-RHRKE</t>
  </si>
  <si>
    <t>4377-VDHYI</t>
  </si>
  <si>
    <t>0475-RIJEP</t>
  </si>
  <si>
    <t>1260-TTRXI</t>
  </si>
  <si>
    <t>3719-TDVQB</t>
  </si>
  <si>
    <t>6328-ZPBGN</t>
  </si>
  <si>
    <t>0201-MIBOL</t>
  </si>
  <si>
    <t>4937-QPZPO</t>
  </si>
  <si>
    <t>2925-VDZHY</t>
  </si>
  <si>
    <t>6981-TDRFT</t>
  </si>
  <si>
    <t>3413-CSSTH</t>
  </si>
  <si>
    <t>8033-VCZGH</t>
  </si>
  <si>
    <t>4789-KWMXN</t>
  </si>
  <si>
    <t>0224-NIJLP</t>
  </si>
  <si>
    <t>7542-CYDDM</t>
  </si>
  <si>
    <t>4718-WXBGI</t>
  </si>
  <si>
    <t>2867-UIMSS</t>
  </si>
  <si>
    <t>8495-PRWFH</t>
  </si>
  <si>
    <t>0439-IFYUN</t>
  </si>
  <si>
    <t>5716-LIBJC</t>
  </si>
  <si>
    <t>2868-LLSKM</t>
  </si>
  <si>
    <t>8111-RKSPX</t>
  </si>
  <si>
    <t>2988-QRAJY</t>
  </si>
  <si>
    <t>1585-MQSSU</t>
  </si>
  <si>
    <t>0071-NDAFP</t>
  </si>
  <si>
    <t>2856-NNASM</t>
  </si>
  <si>
    <t>7328-ZJAJO</t>
  </si>
  <si>
    <t>6458-CYIDZ</t>
  </si>
  <si>
    <t>8559-CIZFV</t>
  </si>
  <si>
    <t>1090-PYKCI</t>
  </si>
  <si>
    <t>3058-WQDRE</t>
  </si>
  <si>
    <t>7547-EKNFS</t>
  </si>
  <si>
    <t>2279-AXJJK</t>
  </si>
  <si>
    <t>6769-DYBQN</t>
  </si>
  <si>
    <t>0909-SELIE</t>
  </si>
  <si>
    <t>Loyalty</t>
  </si>
  <si>
    <t>Order_Fulfillment</t>
  </si>
  <si>
    <t>A scale from 1 = Very Slow to 10 = Very Fast</t>
  </si>
  <si>
    <t>Shipping Speed</t>
  </si>
  <si>
    <t>Shipping Cost</t>
  </si>
  <si>
    <t>Shipping_Speed</t>
  </si>
  <si>
    <t>Shipping_Cost</t>
  </si>
  <si>
    <t>A scale from 1 = Not Affordable at All to 10 = Definitely Affordable</t>
  </si>
  <si>
    <t>A scale from 1 = Negative Image to 10 = Positive Image</t>
  </si>
  <si>
    <t>Perception of time it takes to deliver products once an order has been confirmed</t>
  </si>
  <si>
    <t>Perception of delivery costs</t>
  </si>
  <si>
    <t>Pale Ale production (litres)</t>
  </si>
  <si>
    <t>litres</t>
  </si>
  <si>
    <t>Total amount of pale ale produced in litres</t>
  </si>
  <si>
    <t>Number of years</t>
  </si>
  <si>
    <t>Thousands of bottles</t>
  </si>
  <si>
    <t>Order_Qty</t>
  </si>
  <si>
    <t>Quantity_Ordered</t>
  </si>
  <si>
    <t>Number of bottles ordered by the customer</t>
  </si>
  <si>
    <t>Length of Relationship with B-Craft</t>
  </si>
  <si>
    <t>Length of time a particular customer has been buying from B-Craft</t>
  </si>
  <si>
    <t>Type of customer that purchases B-Craft's products</t>
  </si>
  <si>
    <t>How B-Craft's products are sold to customers</t>
  </si>
  <si>
    <t>Perceived level of quality of B-Craft's products</t>
  </si>
  <si>
    <t>Overall perception of B-Craft's online presence, especially on social media platforms</t>
  </si>
  <si>
    <t>Perceptions of B-Craft's advertising campaigns</t>
  </si>
  <si>
    <t>Overall image of B-Craft's brand</t>
  </si>
  <si>
    <t xml:space="preserve">Extent to which customers believe B-Craft offers competitive pricing </t>
  </si>
  <si>
    <t>Perceived willingness of B-Craft to negotiate product prices</t>
  </si>
  <si>
    <t>Recommending B-Craft to Other Customers</t>
  </si>
  <si>
    <t>0 = Adelaide; 1 = Regional South Australia</t>
  </si>
  <si>
    <t xml:space="preserve">Whether a customer would recommend B-Craft to others </t>
  </si>
  <si>
    <t>DEAKIN UNIVERSITY 2021</t>
  </si>
  <si>
    <t>You must not otherwise copy or share any part of this document for any other purpose except as expressly permitted under your local copyright laws or with Deakin University's prior consent.</t>
  </si>
  <si>
    <t>0 = Through a distribution network; 1 = Directly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</si>
</sst>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name val="Arial"/>
      <family val="2"/>
    </font>
    <font>
      <sz val="11"/>
      <color theme="1"/>
      <name val="Calibri"/>
      <family val="2"/>
      <scheme val="minor"/>
    </font>
    <font>
      <b/>
      <sz val="10"/>
      <name val="Arial"/>
      <family val="2"/>
    </font>
    <font>
      <b/>
      <sz val="10"/>
      <color indexed="18"/>
      <name val="Arial"/>
      <family val="2"/>
    </font>
    <font>
      <sz val="10"/>
      <color indexed="18"/>
      <name val="Arial"/>
      <family val="2"/>
    </font>
    <font>
      <sz val="10"/>
      <color indexed="10"/>
      <name val="Arial"/>
      <family val="2"/>
    </font>
    <font>
      <b/>
      <sz val="10"/>
      <color indexed="9"/>
      <name val="Arial"/>
      <family val="2"/>
    </font>
    <font>
      <sz val="10"/>
      <color indexed="9"/>
      <name val="Arial"/>
      <family val="2"/>
    </font>
    <font>
      <sz val="14"/>
      <color theme="1"/>
      <name val="Calibri"/>
      <family val="2"/>
      <scheme val="minor"/>
    </font>
    <font>
      <sz val="16"/>
      <color rgb="FFFF0000"/>
      <name val="Calibri"/>
      <family val="2"/>
    </font>
    <font>
      <b/>
      <sz val="12"/>
      <name val="Calibri Light"/>
      <family val="2"/>
      <scheme val="major"/>
    </font>
    <font>
      <sz val="12"/>
      <name val="Arial"/>
      <family val="2"/>
    </font>
    <font>
      <sz val="12"/>
      <name val="Calibri Light"/>
      <family val="2"/>
      <scheme val="major"/>
    </font>
    <font>
      <b/>
      <sz val="12"/>
      <name val="Arial"/>
      <family val="2"/>
    </font>
  </fonts>
  <fills count="8">
    <fill>
      <patternFill patternType="none"/>
    </fill>
    <fill>
      <patternFill patternType="gray125"/>
    </fill>
    <fill>
      <patternFill patternType="solid">
        <fgColor indexed="43"/>
        <bgColor indexed="64"/>
      </patternFill>
    </fill>
    <fill>
      <patternFill patternType="solid">
        <fgColor indexed="18"/>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39997558519241921"/>
        <bgColor indexed="64"/>
      </patternFill>
    </fill>
  </fills>
  <borders count="2">
    <border>
      <left/>
      <right/>
      <top/>
      <bottom/>
      <diagonal/>
    </border>
    <border>
      <left/>
      <right/>
      <top/>
      <bottom style="double">
        <color auto="1"/>
      </bottom>
      <diagonal/>
    </border>
  </borders>
  <cellStyleXfs count="2">
    <xf numFmtId="0" fontId="0" fillId="0" borderId="0"/>
    <xf numFmtId="0" fontId="1" fillId="0" borderId="0"/>
  </cellStyleXfs>
  <cellXfs count="45">
    <xf numFmtId="0" fontId="0" fillId="0" borderId="0" xfId="0"/>
    <xf numFmtId="0" fontId="2" fillId="0" borderId="0" xfId="0" applyFont="1"/>
    <xf numFmtId="0" fontId="2" fillId="2" borderId="0" xfId="0" applyFont="1" applyFill="1" applyAlignment="1">
      <alignment horizontal="left" wrapText="1"/>
    </xf>
    <xf numFmtId="0" fontId="3" fillId="0" borderId="0" xfId="0" applyFont="1" applyAlignment="1">
      <alignment horizontal="right"/>
    </xf>
    <xf numFmtId="0" fontId="4" fillId="0" borderId="0" xfId="0" applyFont="1" applyAlignment="1">
      <alignment horizontal="right"/>
    </xf>
    <xf numFmtId="0" fontId="5" fillId="2" borderId="0" xfId="0" applyFont="1" applyFill="1" applyAlignment="1">
      <alignment horizontal="right"/>
    </xf>
    <xf numFmtId="0" fontId="4" fillId="0" borderId="0" xfId="0" applyFont="1"/>
    <xf numFmtId="0" fontId="5" fillId="0" borderId="0" xfId="0" applyFont="1"/>
    <xf numFmtId="0" fontId="5" fillId="2" borderId="0" xfId="0" applyFont="1" applyFill="1"/>
    <xf numFmtId="0" fontId="6" fillId="3" borderId="0" xfId="0" applyFont="1" applyFill="1"/>
    <xf numFmtId="0" fontId="0" fillId="3" borderId="0" xfId="0" applyFill="1"/>
    <xf numFmtId="0" fontId="7" fillId="0" borderId="0" xfId="0" applyFont="1"/>
    <xf numFmtId="0" fontId="7" fillId="0" borderId="0" xfId="0" applyFont="1" applyAlignment="1">
      <alignment horizontal="right"/>
    </xf>
    <xf numFmtId="0" fontId="5" fillId="0" borderId="0" xfId="0" applyFont="1" applyFill="1"/>
    <xf numFmtId="0" fontId="0" fillId="0" borderId="0" xfId="0"/>
    <xf numFmtId="0" fontId="2" fillId="0" borderId="0" xfId="0" applyFont="1" applyAlignment="1">
      <alignment horizontal="left" wrapText="1"/>
    </xf>
    <xf numFmtId="0" fontId="1" fillId="0" borderId="0" xfId="1"/>
    <xf numFmtId="0" fontId="8" fillId="0" borderId="0" xfId="1" applyFont="1"/>
    <xf numFmtId="0" fontId="9" fillId="0" borderId="0" xfId="1" applyFont="1" applyAlignment="1">
      <alignment vertical="center"/>
    </xf>
    <xf numFmtId="0" fontId="10" fillId="0" borderId="1" xfId="0" applyFont="1" applyFill="1" applyBorder="1" applyAlignment="1">
      <alignment horizontal="center" vertical="center"/>
    </xf>
    <xf numFmtId="0" fontId="10" fillId="0" borderId="1" xfId="0" applyFont="1" applyBorder="1" applyAlignment="1">
      <alignment horizontal="center" vertical="center"/>
    </xf>
    <xf numFmtId="0" fontId="11" fillId="0" borderId="0" xfId="0" applyFont="1"/>
    <xf numFmtId="0" fontId="12" fillId="0" borderId="0" xfId="0" applyFont="1" applyFill="1" applyAlignment="1">
      <alignment horizontal="left" vertical="center"/>
    </xf>
    <xf numFmtId="0" fontId="12" fillId="0" borderId="0" xfId="0" applyFont="1" applyAlignment="1">
      <alignment horizontal="left" vertical="center"/>
    </xf>
    <xf numFmtId="0" fontId="12" fillId="4" borderId="0" xfId="0" applyFont="1" applyFill="1" applyAlignment="1">
      <alignment horizontal="left" vertical="center"/>
    </xf>
    <xf numFmtId="0" fontId="11" fillId="0" borderId="0" xfId="0" applyFont="1" applyFill="1"/>
    <xf numFmtId="0" fontId="11" fillId="0" borderId="0" xfId="0" quotePrefix="1" applyFont="1" applyFill="1"/>
    <xf numFmtId="0" fontId="13" fillId="0" borderId="0" xfId="0" applyFont="1" applyBorder="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center" vertical="center"/>
    </xf>
    <xf numFmtId="164" fontId="11" fillId="0" borderId="0" xfId="0" applyNumberFormat="1" applyFont="1" applyAlignment="1">
      <alignment horizontal="center" vertical="center"/>
    </xf>
    <xf numFmtId="0" fontId="11" fillId="0" borderId="0" xfId="0" applyFont="1" applyAlignment="1">
      <alignment horizontal="center"/>
    </xf>
    <xf numFmtId="0" fontId="11" fillId="0" borderId="0" xfId="0" applyFont="1" applyAlignment="1">
      <alignment horizontal="center" vertical="center"/>
    </xf>
    <xf numFmtId="0" fontId="13" fillId="0" borderId="0" xfId="0" applyFont="1" applyAlignment="1">
      <alignment horizontal="center" vertical="center"/>
    </xf>
    <xf numFmtId="2" fontId="11" fillId="0" borderId="0" xfId="0" applyNumberFormat="1" applyFont="1"/>
    <xf numFmtId="0" fontId="12" fillId="5" borderId="0" xfId="0" applyFont="1" applyFill="1" applyAlignment="1">
      <alignment horizontal="left" vertical="center"/>
    </xf>
    <xf numFmtId="0" fontId="12" fillId="6" borderId="0" xfId="0" applyFont="1" applyFill="1" applyAlignment="1">
      <alignment horizontal="left" vertical="center"/>
    </xf>
    <xf numFmtId="0" fontId="12" fillId="6" borderId="1" xfId="0" applyFont="1" applyFill="1" applyBorder="1" applyAlignment="1">
      <alignment horizontal="left" vertical="center"/>
    </xf>
    <xf numFmtId="0" fontId="12" fillId="7" borderId="0" xfId="0" applyFont="1" applyFill="1" applyAlignment="1">
      <alignment horizontal="left" vertical="center"/>
    </xf>
    <xf numFmtId="0" fontId="12" fillId="7" borderId="0" xfId="0" applyFont="1" applyFill="1" applyBorder="1" applyAlignment="1">
      <alignment horizontal="left" vertical="center"/>
    </xf>
    <xf numFmtId="0" fontId="12" fillId="7" borderId="0" xfId="0" applyFont="1" applyFill="1"/>
    <xf numFmtId="0" fontId="12" fillId="7" borderId="1" xfId="0" applyFont="1" applyFill="1" applyBorder="1" applyAlignment="1">
      <alignment horizontal="left" vertical="center"/>
    </xf>
    <xf numFmtId="0" fontId="12" fillId="7" borderId="1" xfId="0" applyFont="1" applyFill="1" applyBorder="1"/>
    <xf numFmtId="0" fontId="12" fillId="7" borderId="1" xfId="0" applyFont="1" applyFill="1" applyBorder="1" applyAlignment="1">
      <alignment horizontal="left"/>
    </xf>
    <xf numFmtId="0" fontId="12" fillId="7" borderId="1" xfId="0" quotePrefix="1" applyFont="1" applyFill="1" applyBorder="1"/>
  </cellXfs>
  <cellStyles count="2">
    <cellStyle name="Normal" xfId="0" builtinId="0"/>
    <cellStyle name="Normal 2" xfId="1" xr:uid="{E467671E-8F8F-4E10-8626-004831F50B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794807722934"/>
          <c:y val="7.7127759734146095E-2"/>
          <c:w val="0.66887471291222"/>
          <c:h val="0.78191590902892905"/>
        </c:manualLayout>
      </c:layout>
      <c:lineChart>
        <c:grouping val="standard"/>
        <c:varyColors val="0"/>
        <c:ser>
          <c:idx val="0"/>
          <c:order val="0"/>
          <c:tx>
            <c:strRef>
              <c:f>'Interaction - Binary Var'!$B$33</c:f>
              <c:strCache>
                <c:ptCount val="1"/>
                <c:pt idx="0">
                  <c:v>Women</c:v>
                </c:pt>
              </c:strCache>
            </c:strRef>
          </c:tx>
          <c:spPr>
            <a:ln w="12700">
              <a:solidFill>
                <a:srgbClr val="000000"/>
              </a:solidFill>
              <a:prstDash val="solid"/>
            </a:ln>
          </c:spPr>
          <c:marker>
            <c:symbol val="diamond"/>
            <c:size val="5"/>
            <c:spPr>
              <a:solidFill>
                <a:srgbClr val="000000"/>
              </a:solidFill>
              <a:ln>
                <a:solidFill>
                  <a:srgbClr val="000000"/>
                </a:solidFill>
                <a:prstDash val="solid"/>
              </a:ln>
            </c:spPr>
          </c:marker>
          <c:cat>
            <c:strRef>
              <c:f>'Interaction - Binary Var'!$C$32:$D$32</c:f>
              <c:strCache>
                <c:ptCount val="2"/>
                <c:pt idx="0">
                  <c:v>Low IV</c:v>
                </c:pt>
                <c:pt idx="1">
                  <c:v>High IV</c:v>
                </c:pt>
              </c:strCache>
            </c:strRef>
          </c:cat>
          <c:val>
            <c:numRef>
              <c:f>'Interaction - Binary Var'!$C$33:$D$33</c:f>
              <c:numCache>
                <c:formatCode>General</c:formatCode>
                <c:ptCount val="2"/>
                <c:pt idx="0">
                  <c:v>2.4</c:v>
                </c:pt>
                <c:pt idx="1">
                  <c:v>3.6</c:v>
                </c:pt>
              </c:numCache>
            </c:numRef>
          </c:val>
          <c:smooth val="0"/>
          <c:extLst>
            <c:ext xmlns:c16="http://schemas.microsoft.com/office/drawing/2014/chart" uri="{C3380CC4-5D6E-409C-BE32-E72D297353CC}">
              <c16:uniqueId val="{00000000-B5F5-43E9-ACA6-E4E7C9FA9EC0}"/>
            </c:ext>
          </c:extLst>
        </c:ser>
        <c:ser>
          <c:idx val="1"/>
          <c:order val="1"/>
          <c:tx>
            <c:strRef>
              <c:f>'Interaction - Binary Var'!$B$34</c:f>
              <c:strCache>
                <c:ptCount val="1"/>
                <c:pt idx="0">
                  <c:v>Men</c:v>
                </c:pt>
              </c:strCache>
            </c:strRef>
          </c:tx>
          <c:spPr>
            <a:ln w="12700">
              <a:solidFill>
                <a:srgbClr val="000000"/>
              </a:solidFill>
              <a:prstDash val="sysDash"/>
            </a:ln>
          </c:spPr>
          <c:marker>
            <c:symbol val="square"/>
            <c:size val="5"/>
            <c:spPr>
              <a:solidFill>
                <a:srgbClr val="000000"/>
              </a:solidFill>
              <a:ln>
                <a:solidFill>
                  <a:srgbClr val="000000"/>
                </a:solidFill>
                <a:prstDash val="solid"/>
              </a:ln>
            </c:spPr>
          </c:marker>
          <c:cat>
            <c:strRef>
              <c:f>'Interaction - Binary Var'!$C$32:$D$32</c:f>
              <c:strCache>
                <c:ptCount val="2"/>
                <c:pt idx="0">
                  <c:v>Low IV</c:v>
                </c:pt>
                <c:pt idx="1">
                  <c:v>High IV</c:v>
                </c:pt>
              </c:strCache>
            </c:strRef>
          </c:cat>
          <c:val>
            <c:numRef>
              <c:f>'Interaction - Binary Var'!$C$34:$D$34</c:f>
              <c:numCache>
                <c:formatCode>General</c:formatCode>
                <c:ptCount val="2"/>
                <c:pt idx="0">
                  <c:v>3.6</c:v>
                </c:pt>
                <c:pt idx="1">
                  <c:v>3.2</c:v>
                </c:pt>
              </c:numCache>
            </c:numRef>
          </c:val>
          <c:smooth val="0"/>
          <c:extLst>
            <c:ext xmlns:c16="http://schemas.microsoft.com/office/drawing/2014/chart" uri="{C3380CC4-5D6E-409C-BE32-E72D297353CC}">
              <c16:uniqueId val="{00000001-B5F5-43E9-ACA6-E4E7C9FA9EC0}"/>
            </c:ext>
          </c:extLst>
        </c:ser>
        <c:dLbls>
          <c:showLegendKey val="0"/>
          <c:showVal val="0"/>
          <c:showCatName val="0"/>
          <c:showSerName val="0"/>
          <c:showPercent val="0"/>
          <c:showBubbleSize val="0"/>
        </c:dLbls>
        <c:marker val="1"/>
        <c:smooth val="0"/>
        <c:axId val="-1415513712"/>
        <c:axId val="-1415511664"/>
      </c:lineChart>
      <c:catAx>
        <c:axId val="-14155137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a:ea typeface="Times New Roman"/>
                <a:cs typeface="Times New Roman"/>
              </a:defRPr>
            </a:pPr>
            <a:endParaRPr lang="en-US"/>
          </a:p>
        </c:txPr>
        <c:crossAx val="-1415511664"/>
        <c:crosses val="autoZero"/>
        <c:auto val="1"/>
        <c:lblAlgn val="ctr"/>
        <c:lblOffset val="100"/>
        <c:tickLblSkip val="1"/>
        <c:tickMarkSkip val="1"/>
        <c:noMultiLvlLbl val="0"/>
      </c:catAx>
      <c:valAx>
        <c:axId val="-1415511664"/>
        <c:scaling>
          <c:orientation val="minMax"/>
          <c:max val="5"/>
          <c:min val="1"/>
        </c:scaling>
        <c:delete val="0"/>
        <c:axPos val="l"/>
        <c:title>
          <c:tx>
            <c:rich>
              <a:bodyPr/>
              <a:lstStyle/>
              <a:p>
                <a:pPr>
                  <a:defRPr sz="1200" b="1" i="0" u="none" strike="noStrike" baseline="0">
                    <a:solidFill>
                      <a:srgbClr val="000000"/>
                    </a:solidFill>
                    <a:latin typeface="Times New Roman"/>
                    <a:ea typeface="Times New Roman"/>
                    <a:cs typeface="Times New Roman"/>
                  </a:defRPr>
                </a:pPr>
                <a:r>
                  <a:rPr lang="en-AU"/>
                  <a:t>Dependent variable</a:t>
                </a:r>
              </a:p>
            </c:rich>
          </c:tx>
          <c:layout>
            <c:manualLayout>
              <c:xMode val="edge"/>
              <c:yMode val="edge"/>
              <c:x val="2.6490087640087898E-2"/>
              <c:y val="0.289893993483515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a:ea typeface="Times New Roman"/>
                <a:cs typeface="Times New Roman"/>
              </a:defRPr>
            </a:pPr>
            <a:endParaRPr lang="en-US"/>
          </a:p>
        </c:txPr>
        <c:crossAx val="-1415513712"/>
        <c:crosses val="autoZero"/>
        <c:crossBetween val="between"/>
      </c:valAx>
      <c:spPr>
        <a:solidFill>
          <a:srgbClr val="FFFFFF"/>
        </a:solidFill>
        <a:ln w="12700">
          <a:solidFill>
            <a:srgbClr val="808080"/>
          </a:solidFill>
          <a:prstDash val="solid"/>
        </a:ln>
      </c:spPr>
    </c:plotArea>
    <c:legend>
      <c:legendPos val="r"/>
      <c:layout>
        <c:manualLayout>
          <c:xMode val="edge"/>
          <c:yMode val="edge"/>
          <c:x val="0.81788145588771499"/>
          <c:y val="0.4042558441238"/>
          <c:w val="0.168874308705561"/>
          <c:h val="0.13031931817148801"/>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4"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794807722934"/>
          <c:y val="8.0779944289693595E-2"/>
          <c:w val="0.58609318903694496"/>
          <c:h val="0.77158774373258998"/>
        </c:manualLayout>
      </c:layout>
      <c:lineChart>
        <c:grouping val="standard"/>
        <c:varyColors val="0"/>
        <c:ser>
          <c:idx val="0"/>
          <c:order val="0"/>
          <c:tx>
            <c:strRef>
              <c:f>'Interaction - Continuous Var'!$B$31</c:f>
              <c:strCache>
                <c:ptCount val="1"/>
                <c:pt idx="0">
                  <c:v>Low Moderator</c:v>
                </c:pt>
              </c:strCache>
            </c:strRef>
          </c:tx>
          <c:spPr>
            <a:ln w="12700">
              <a:solidFill>
                <a:srgbClr val="000000"/>
              </a:solidFill>
              <a:prstDash val="solid"/>
            </a:ln>
          </c:spPr>
          <c:marker>
            <c:symbol val="diamond"/>
            <c:size val="5"/>
            <c:spPr>
              <a:solidFill>
                <a:srgbClr val="000000"/>
              </a:solidFill>
              <a:ln>
                <a:solidFill>
                  <a:srgbClr val="000000"/>
                </a:solidFill>
                <a:prstDash val="solid"/>
              </a:ln>
            </c:spPr>
          </c:marker>
          <c:cat>
            <c:strRef>
              <c:f>'Interaction - Continuous Var'!$C$30:$D$30</c:f>
              <c:strCache>
                <c:ptCount val="2"/>
                <c:pt idx="0">
                  <c:v>Low IV</c:v>
                </c:pt>
                <c:pt idx="1">
                  <c:v>High IV</c:v>
                </c:pt>
              </c:strCache>
            </c:strRef>
          </c:cat>
          <c:val>
            <c:numRef>
              <c:f>'Interaction - Continuous Var'!$C$31:$D$31</c:f>
              <c:numCache>
                <c:formatCode>General</c:formatCode>
                <c:ptCount val="2"/>
                <c:pt idx="0">
                  <c:v>1.2</c:v>
                </c:pt>
                <c:pt idx="1">
                  <c:v>4</c:v>
                </c:pt>
              </c:numCache>
            </c:numRef>
          </c:val>
          <c:smooth val="0"/>
          <c:extLst>
            <c:ext xmlns:c16="http://schemas.microsoft.com/office/drawing/2014/chart" uri="{C3380CC4-5D6E-409C-BE32-E72D297353CC}">
              <c16:uniqueId val="{00000000-E73C-4591-84C4-0A37FB717DD6}"/>
            </c:ext>
          </c:extLst>
        </c:ser>
        <c:ser>
          <c:idx val="1"/>
          <c:order val="1"/>
          <c:tx>
            <c:strRef>
              <c:f>'Interaction - Continuous Var'!$B$32</c:f>
              <c:strCache>
                <c:ptCount val="1"/>
                <c:pt idx="0">
                  <c:v>High Moderator</c:v>
                </c:pt>
              </c:strCache>
            </c:strRef>
          </c:tx>
          <c:spPr>
            <a:ln w="12700">
              <a:solidFill>
                <a:srgbClr val="000000"/>
              </a:solidFill>
              <a:prstDash val="sysDash"/>
            </a:ln>
          </c:spPr>
          <c:marker>
            <c:symbol val="square"/>
            <c:size val="5"/>
            <c:spPr>
              <a:solidFill>
                <a:srgbClr val="000000"/>
              </a:solidFill>
              <a:ln>
                <a:solidFill>
                  <a:srgbClr val="000000"/>
                </a:solidFill>
                <a:prstDash val="solid"/>
              </a:ln>
            </c:spPr>
          </c:marker>
          <c:cat>
            <c:strRef>
              <c:f>'Interaction - Continuous Var'!$C$30:$D$30</c:f>
              <c:strCache>
                <c:ptCount val="2"/>
                <c:pt idx="0">
                  <c:v>Low IV</c:v>
                </c:pt>
                <c:pt idx="1">
                  <c:v>High IV</c:v>
                </c:pt>
              </c:strCache>
            </c:strRef>
          </c:cat>
          <c:val>
            <c:numRef>
              <c:f>'Interaction - Continuous Var'!$C$32:$D$32</c:f>
              <c:numCache>
                <c:formatCode>General</c:formatCode>
                <c:ptCount val="2"/>
                <c:pt idx="0">
                  <c:v>3.6</c:v>
                </c:pt>
                <c:pt idx="1">
                  <c:v>3.2</c:v>
                </c:pt>
              </c:numCache>
            </c:numRef>
          </c:val>
          <c:smooth val="0"/>
          <c:extLst>
            <c:ext xmlns:c16="http://schemas.microsoft.com/office/drawing/2014/chart" uri="{C3380CC4-5D6E-409C-BE32-E72D297353CC}">
              <c16:uniqueId val="{00000001-E73C-4591-84C4-0A37FB717DD6}"/>
            </c:ext>
          </c:extLst>
        </c:ser>
        <c:dLbls>
          <c:showLegendKey val="0"/>
          <c:showVal val="0"/>
          <c:showCatName val="0"/>
          <c:showSerName val="0"/>
          <c:showPercent val="0"/>
          <c:showBubbleSize val="0"/>
        </c:dLbls>
        <c:marker val="1"/>
        <c:smooth val="0"/>
        <c:axId val="-1415477952"/>
        <c:axId val="-1415475904"/>
      </c:lineChart>
      <c:catAx>
        <c:axId val="-1415477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a:ea typeface="Times New Roman"/>
                <a:cs typeface="Times New Roman"/>
              </a:defRPr>
            </a:pPr>
            <a:endParaRPr lang="en-US"/>
          </a:p>
        </c:txPr>
        <c:crossAx val="-1415475904"/>
        <c:crosses val="autoZero"/>
        <c:auto val="1"/>
        <c:lblAlgn val="ctr"/>
        <c:lblOffset val="100"/>
        <c:tickLblSkip val="1"/>
        <c:tickMarkSkip val="1"/>
        <c:noMultiLvlLbl val="0"/>
      </c:catAx>
      <c:valAx>
        <c:axId val="-1415475904"/>
        <c:scaling>
          <c:orientation val="minMax"/>
          <c:max val="5"/>
          <c:min val="1"/>
        </c:scaling>
        <c:delete val="0"/>
        <c:axPos val="l"/>
        <c:title>
          <c:tx>
            <c:rich>
              <a:bodyPr/>
              <a:lstStyle/>
              <a:p>
                <a:pPr>
                  <a:defRPr sz="1200" b="1" i="0" u="none" strike="noStrike" baseline="0">
                    <a:solidFill>
                      <a:srgbClr val="000000"/>
                    </a:solidFill>
                    <a:latin typeface="Times New Roman"/>
                    <a:ea typeface="Times New Roman"/>
                    <a:cs typeface="Times New Roman"/>
                  </a:defRPr>
                </a:pPr>
                <a:r>
                  <a:rPr lang="en-AU"/>
                  <a:t>Dependent variable</a:t>
                </a:r>
              </a:p>
            </c:rich>
          </c:tx>
          <c:layout>
            <c:manualLayout>
              <c:xMode val="edge"/>
              <c:yMode val="edge"/>
              <c:x val="2.6490087640087898E-2"/>
              <c:y val="0.278551532033425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a:ea typeface="Times New Roman"/>
                <a:cs typeface="Times New Roman"/>
              </a:defRPr>
            </a:pPr>
            <a:endParaRPr lang="en-US"/>
          </a:p>
        </c:txPr>
        <c:crossAx val="-1415477952"/>
        <c:crosses val="autoZero"/>
        <c:crossBetween val="between"/>
      </c:valAx>
      <c:spPr>
        <a:solidFill>
          <a:srgbClr val="FFFFFF"/>
        </a:solidFill>
        <a:ln w="12700">
          <a:solidFill>
            <a:srgbClr val="808080"/>
          </a:solidFill>
          <a:prstDash val="solid"/>
        </a:ln>
      </c:spPr>
    </c:plotArea>
    <c:legend>
      <c:legendPos val="r"/>
      <c:layout>
        <c:manualLayout>
          <c:xMode val="edge"/>
          <c:yMode val="edge"/>
          <c:x val="0.73509993201243995"/>
          <c:y val="0.39832869080779898"/>
          <c:w val="0.25165583258083501"/>
          <c:h val="0.13649025069637899"/>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4" verticalDpi="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165100</xdr:colOff>
      <xdr:row>0</xdr:row>
      <xdr:rowOff>165100</xdr:rowOff>
    </xdr:to>
    <xdr:pic>
      <xdr:nvPicPr>
        <xdr:cNvPr id="2" name="Picture 2">
          <a:extLst>
            <a:ext uri="{FF2B5EF4-FFF2-40B4-BE49-F238E27FC236}">
              <a16:creationId xmlns:a16="http://schemas.microsoft.com/office/drawing/2014/main" id="{E460F0E3-7F1F-4F5A-AD07-4AD62115F1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63512" cy="163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10</xdr:col>
      <xdr:colOff>381000</xdr:colOff>
      <xdr:row>27</xdr:row>
      <xdr:rowOff>19050</xdr:rowOff>
    </xdr:to>
    <xdr:graphicFrame macro="">
      <xdr:nvGraphicFramePr>
        <xdr:cNvPr id="2" name="Chart 2">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381000</xdr:colOff>
      <xdr:row>25</xdr:row>
      <xdr:rowOff>19050</xdr:rowOff>
    </xdr:to>
    <xdr:graphicFrame macro="">
      <xdr:nvGraphicFramePr>
        <xdr:cNvPr id="2" name="Chart 2">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4D165-3EDE-4D3D-A282-A719F366FE88}">
  <sheetPr>
    <tabColor rgb="FFFF0000"/>
  </sheetPr>
  <dimension ref="A1:B2"/>
  <sheetViews>
    <sheetView tabSelected="1" workbookViewId="0">
      <selection activeCell="K39" sqref="K39"/>
    </sheetView>
  </sheetViews>
  <sheetFormatPr defaultRowHeight="14.25" x14ac:dyDescent="0.45"/>
  <cols>
    <col min="1" max="16384" width="9.06640625" style="16"/>
  </cols>
  <sheetData>
    <row r="1" spans="1:2" ht="18" x14ac:dyDescent="0.55000000000000004">
      <c r="B1" s="17" t="s">
        <v>301</v>
      </c>
    </row>
    <row r="2" spans="1:2" ht="21" x14ac:dyDescent="0.45">
      <c r="A2" s="18" t="s">
        <v>302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zoomScaleNormal="100" zoomScalePageLayoutView="120" workbookViewId="0">
      <selection activeCell="B53" sqref="B53"/>
    </sheetView>
  </sheetViews>
  <sheetFormatPr defaultColWidth="8.86328125" defaultRowHeight="15" x14ac:dyDescent="0.4"/>
  <cols>
    <col min="1" max="1" width="17.33203125" style="25" bestFit="1" customWidth="1"/>
    <col min="2" max="2" width="45.46484375" style="25" bestFit="1" customWidth="1"/>
    <col min="3" max="3" width="77.53125" style="25" bestFit="1" customWidth="1"/>
    <col min="4" max="4" width="71.1328125" style="21" bestFit="1" customWidth="1"/>
    <col min="5" max="16384" width="8.86328125" style="21"/>
  </cols>
  <sheetData>
    <row r="1" spans="1:4" ht="24.75" customHeight="1" thickBot="1" x14ac:dyDescent="0.45">
      <c r="A1" s="19" t="s">
        <v>15</v>
      </c>
      <c r="B1" s="19" t="s">
        <v>9</v>
      </c>
      <c r="C1" s="19" t="s">
        <v>10</v>
      </c>
      <c r="D1" s="20" t="s">
        <v>1</v>
      </c>
    </row>
    <row r="2" spans="1:4" ht="15" customHeight="1" thickTop="1" x14ac:dyDescent="0.4">
      <c r="A2" s="22" t="s">
        <v>0</v>
      </c>
      <c r="B2" s="22" t="s">
        <v>0</v>
      </c>
      <c r="C2" s="22" t="s">
        <v>11</v>
      </c>
      <c r="D2" s="23"/>
    </row>
    <row r="3" spans="1:4" ht="15" customHeight="1" x14ac:dyDescent="0.4">
      <c r="A3" s="24" t="s">
        <v>269</v>
      </c>
      <c r="B3" s="24" t="s">
        <v>288</v>
      </c>
      <c r="C3" s="24" t="s">
        <v>289</v>
      </c>
      <c r="D3" s="24" t="s">
        <v>283</v>
      </c>
    </row>
    <row r="4" spans="1:4" ht="15" customHeight="1" x14ac:dyDescent="0.4">
      <c r="A4" s="24" t="s">
        <v>51</v>
      </c>
      <c r="B4" s="24" t="s">
        <v>2</v>
      </c>
      <c r="C4" s="24" t="s">
        <v>290</v>
      </c>
      <c r="D4" s="24" t="s">
        <v>52</v>
      </c>
    </row>
    <row r="5" spans="1:4" ht="15" customHeight="1" x14ac:dyDescent="0.4">
      <c r="A5" s="24" t="s">
        <v>3</v>
      </c>
      <c r="B5" s="24" t="s">
        <v>3</v>
      </c>
      <c r="C5" s="24" t="s">
        <v>12</v>
      </c>
      <c r="D5" s="24" t="s">
        <v>299</v>
      </c>
    </row>
    <row r="6" spans="1:4" ht="15" customHeight="1" x14ac:dyDescent="0.4">
      <c r="A6" s="24" t="s">
        <v>53</v>
      </c>
      <c r="B6" s="24" t="s">
        <v>54</v>
      </c>
      <c r="C6" s="24" t="s">
        <v>291</v>
      </c>
      <c r="D6" s="24" t="s">
        <v>303</v>
      </c>
    </row>
    <row r="7" spans="1:4" ht="15" customHeight="1" x14ac:dyDescent="0.4">
      <c r="A7" s="35" t="s">
        <v>55</v>
      </c>
      <c r="B7" s="35" t="s">
        <v>56</v>
      </c>
      <c r="C7" s="35" t="s">
        <v>292</v>
      </c>
      <c r="D7" s="35" t="s">
        <v>57</v>
      </c>
    </row>
    <row r="8" spans="1:4" ht="15" customHeight="1" x14ac:dyDescent="0.4">
      <c r="A8" s="35" t="s">
        <v>58</v>
      </c>
      <c r="B8" s="35" t="s">
        <v>59</v>
      </c>
      <c r="C8" s="35" t="s">
        <v>293</v>
      </c>
      <c r="D8" s="35" t="s">
        <v>60</v>
      </c>
    </row>
    <row r="9" spans="1:4" ht="15" customHeight="1" x14ac:dyDescent="0.4">
      <c r="A9" s="35" t="s">
        <v>8</v>
      </c>
      <c r="B9" s="35" t="s">
        <v>4</v>
      </c>
      <c r="C9" s="35" t="s">
        <v>294</v>
      </c>
      <c r="D9" s="35" t="s">
        <v>14</v>
      </c>
    </row>
    <row r="10" spans="1:4" ht="15" customHeight="1" x14ac:dyDescent="0.4">
      <c r="A10" s="35" t="s">
        <v>61</v>
      </c>
      <c r="B10" s="35" t="s">
        <v>62</v>
      </c>
      <c r="C10" s="35" t="s">
        <v>295</v>
      </c>
      <c r="D10" s="35" t="s">
        <v>277</v>
      </c>
    </row>
    <row r="11" spans="1:4" ht="15" customHeight="1" x14ac:dyDescent="0.4">
      <c r="A11" s="35" t="s">
        <v>63</v>
      </c>
      <c r="B11" s="35" t="s">
        <v>5</v>
      </c>
      <c r="C11" s="35" t="s">
        <v>296</v>
      </c>
      <c r="D11" s="35" t="s">
        <v>14</v>
      </c>
    </row>
    <row r="12" spans="1:4" ht="15" customHeight="1" x14ac:dyDescent="0.4">
      <c r="A12" s="35" t="s">
        <v>270</v>
      </c>
      <c r="B12" s="35" t="s">
        <v>6</v>
      </c>
      <c r="C12" s="35" t="s">
        <v>13</v>
      </c>
      <c r="D12" s="35" t="s">
        <v>14</v>
      </c>
    </row>
    <row r="13" spans="1:4" ht="15" customHeight="1" x14ac:dyDescent="0.4">
      <c r="A13" s="35" t="s">
        <v>64</v>
      </c>
      <c r="B13" s="35" t="s">
        <v>7</v>
      </c>
      <c r="C13" s="35" t="s">
        <v>297</v>
      </c>
      <c r="D13" s="35" t="s">
        <v>65</v>
      </c>
    </row>
    <row r="14" spans="1:4" ht="15" customHeight="1" x14ac:dyDescent="0.4">
      <c r="A14" s="35" t="s">
        <v>274</v>
      </c>
      <c r="B14" s="35" t="s">
        <v>272</v>
      </c>
      <c r="C14" s="35" t="s">
        <v>278</v>
      </c>
      <c r="D14" s="35" t="s">
        <v>271</v>
      </c>
    </row>
    <row r="15" spans="1:4" ht="15" customHeight="1" x14ac:dyDescent="0.4">
      <c r="A15" s="35" t="s">
        <v>275</v>
      </c>
      <c r="B15" s="35" t="s">
        <v>273</v>
      </c>
      <c r="C15" s="35" t="s">
        <v>279</v>
      </c>
      <c r="D15" s="35" t="s">
        <v>276</v>
      </c>
    </row>
    <row r="16" spans="1:4" ht="15" customHeight="1" x14ac:dyDescent="0.4">
      <c r="A16" s="36" t="s">
        <v>285</v>
      </c>
      <c r="B16" s="36" t="s">
        <v>286</v>
      </c>
      <c r="C16" s="36" t="s">
        <v>287</v>
      </c>
      <c r="D16" s="36" t="s">
        <v>284</v>
      </c>
    </row>
    <row r="17" spans="1:4" ht="15" customHeight="1" thickBot="1" x14ac:dyDescent="0.45">
      <c r="A17" s="37" t="s">
        <v>50</v>
      </c>
      <c r="B17" s="37" t="s">
        <v>298</v>
      </c>
      <c r="C17" s="37" t="s">
        <v>300</v>
      </c>
      <c r="D17" s="37" t="s">
        <v>66</v>
      </c>
    </row>
    <row r="18" spans="1:4" ht="15" customHeight="1" thickTop="1" x14ac:dyDescent="0.5">
      <c r="A18" s="38" t="s">
        <v>21</v>
      </c>
      <c r="B18" s="39" t="s">
        <v>22</v>
      </c>
      <c r="C18" s="39" t="s">
        <v>25</v>
      </c>
      <c r="D18" s="40"/>
    </row>
    <row r="19" spans="1:4" ht="15" customHeight="1" x14ac:dyDescent="0.5">
      <c r="A19" s="38" t="s">
        <v>20</v>
      </c>
      <c r="B19" s="39" t="s">
        <v>23</v>
      </c>
      <c r="C19" s="39" t="s">
        <v>24</v>
      </c>
      <c r="D19" s="40"/>
    </row>
    <row r="20" spans="1:4" ht="15" customHeight="1" thickBot="1" x14ac:dyDescent="0.55000000000000004">
      <c r="A20" s="41" t="s">
        <v>67</v>
      </c>
      <c r="B20" s="42" t="s">
        <v>68</v>
      </c>
      <c r="C20" s="43" t="s">
        <v>282</v>
      </c>
      <c r="D20" s="44" t="s">
        <v>281</v>
      </c>
    </row>
    <row r="21" spans="1:4" ht="15.4" thickTop="1" x14ac:dyDescent="0.4"/>
    <row r="25" spans="1:4" x14ac:dyDescent="0.4">
      <c r="C25" s="26"/>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P245"/>
  <sheetViews>
    <sheetView topLeftCell="A28" zoomScale="80" zoomScaleNormal="80" workbookViewId="0">
      <selection activeCell="J66" sqref="J66"/>
    </sheetView>
  </sheetViews>
  <sheetFormatPr defaultRowHeight="15" x14ac:dyDescent="0.4"/>
  <cols>
    <col min="1" max="1" width="15.53125" style="21" bestFit="1" customWidth="1"/>
    <col min="2" max="2" width="8.53125" style="21" bestFit="1" customWidth="1"/>
    <col min="3" max="3" width="12.1328125" style="21" bestFit="1" customWidth="1"/>
    <col min="4" max="4" width="8.1328125" style="21" bestFit="1" customWidth="1"/>
    <col min="5" max="5" width="14.796875" style="21" bestFit="1" customWidth="1"/>
    <col min="6" max="6" width="8.1328125" style="21" bestFit="1" customWidth="1"/>
    <col min="7" max="7" width="15.46484375" style="21" bestFit="1" customWidth="1"/>
    <col min="8" max="8" width="7.73046875" style="21" bestFit="1" customWidth="1"/>
    <col min="9" max="9" width="14.796875" style="21" bestFit="1" customWidth="1"/>
    <col min="10" max="10" width="15.73046875" style="21" bestFit="1" customWidth="1"/>
    <col min="11" max="11" width="19.06640625" style="21" bestFit="1" customWidth="1"/>
    <col min="12" max="12" width="11.86328125" style="21" bestFit="1" customWidth="1"/>
    <col min="13" max="13" width="18.19921875" style="21" bestFit="1" customWidth="1"/>
    <col min="14" max="14" width="16.33203125" style="21" bestFit="1" customWidth="1"/>
    <col min="15" max="15" width="11.73046875" style="21" bestFit="1" customWidth="1"/>
    <col min="16" max="16" width="13.9296875" style="21" bestFit="1" customWidth="1"/>
    <col min="17" max="16384" width="9.06640625" style="21"/>
  </cols>
  <sheetData>
    <row r="1" spans="1:16" x14ac:dyDescent="0.4">
      <c r="A1" s="27" t="s">
        <v>0</v>
      </c>
      <c r="B1" s="27" t="s">
        <v>269</v>
      </c>
      <c r="C1" s="27" t="s">
        <v>51</v>
      </c>
      <c r="D1" s="27" t="s">
        <v>3</v>
      </c>
      <c r="E1" s="27" t="s">
        <v>53</v>
      </c>
      <c r="F1" s="27" t="s">
        <v>55</v>
      </c>
      <c r="G1" s="27" t="s">
        <v>58</v>
      </c>
      <c r="H1" s="27" t="s">
        <v>8</v>
      </c>
      <c r="I1" s="27" t="s">
        <v>61</v>
      </c>
      <c r="J1" s="27" t="s">
        <v>63</v>
      </c>
      <c r="K1" s="27" t="s">
        <v>270</v>
      </c>
      <c r="L1" s="27" t="s">
        <v>64</v>
      </c>
      <c r="M1" s="27" t="s">
        <v>274</v>
      </c>
      <c r="N1" s="27" t="s">
        <v>275</v>
      </c>
      <c r="O1" s="27" t="s">
        <v>285</v>
      </c>
      <c r="P1" s="27" t="s">
        <v>50</v>
      </c>
    </row>
    <row r="2" spans="1:16" x14ac:dyDescent="0.4">
      <c r="A2" s="28" t="s">
        <v>69</v>
      </c>
      <c r="B2" s="29">
        <v>3</v>
      </c>
      <c r="C2" s="29">
        <v>0</v>
      </c>
      <c r="D2" s="29">
        <v>1</v>
      </c>
      <c r="E2" s="29">
        <v>1</v>
      </c>
      <c r="F2" s="30">
        <v>8.5</v>
      </c>
      <c r="G2" s="31">
        <v>5.4</v>
      </c>
      <c r="H2" s="30">
        <v>4.8</v>
      </c>
      <c r="I2" s="30">
        <v>6</v>
      </c>
      <c r="J2" s="30">
        <v>6.8</v>
      </c>
      <c r="K2" s="30">
        <v>5</v>
      </c>
      <c r="L2" s="30">
        <v>5.0999999999999996</v>
      </c>
      <c r="M2" s="30">
        <v>3.7</v>
      </c>
      <c r="N2" s="30">
        <v>5.9</v>
      </c>
      <c r="O2" s="30">
        <v>12.600000000000001</v>
      </c>
      <c r="P2" s="29">
        <v>1</v>
      </c>
    </row>
    <row r="3" spans="1:16" x14ac:dyDescent="0.4">
      <c r="A3" s="28" t="s">
        <v>70</v>
      </c>
      <c r="B3" s="29">
        <v>13</v>
      </c>
      <c r="C3" s="29">
        <v>1</v>
      </c>
      <c r="D3" s="29">
        <v>0</v>
      </c>
      <c r="E3" s="29">
        <v>0</v>
      </c>
      <c r="F3" s="30">
        <v>8.1999999999999993</v>
      </c>
      <c r="G3" s="31">
        <v>2.7</v>
      </c>
      <c r="H3" s="30">
        <v>3.4</v>
      </c>
      <c r="I3" s="30">
        <v>3.1</v>
      </c>
      <c r="J3" s="30">
        <v>5.3</v>
      </c>
      <c r="K3" s="30">
        <v>3.9</v>
      </c>
      <c r="L3" s="30">
        <v>4.3</v>
      </c>
      <c r="M3" s="30">
        <v>4.9000000000000004</v>
      </c>
      <c r="N3" s="30">
        <v>7.2</v>
      </c>
      <c r="O3" s="30">
        <v>11.25</v>
      </c>
      <c r="P3" s="29">
        <v>0</v>
      </c>
    </row>
    <row r="4" spans="1:16" x14ac:dyDescent="0.4">
      <c r="A4" s="28" t="s">
        <v>71</v>
      </c>
      <c r="B4" s="29">
        <v>12</v>
      </c>
      <c r="C4" s="29">
        <v>0</v>
      </c>
      <c r="D4" s="29">
        <v>1</v>
      </c>
      <c r="E4" s="29">
        <v>1</v>
      </c>
      <c r="F4" s="30">
        <v>9.1999999999999993</v>
      </c>
      <c r="G4" s="31">
        <v>4.9000000000000004</v>
      </c>
      <c r="H4" s="30">
        <v>5.4</v>
      </c>
      <c r="I4" s="30">
        <v>5.8</v>
      </c>
      <c r="J4" s="30">
        <v>4.5</v>
      </c>
      <c r="K4" s="30">
        <v>5.4</v>
      </c>
      <c r="L4" s="30">
        <v>4</v>
      </c>
      <c r="M4" s="30">
        <v>4.5</v>
      </c>
      <c r="N4" s="30">
        <v>5.6</v>
      </c>
      <c r="O4" s="30">
        <v>13.5</v>
      </c>
      <c r="P4" s="29">
        <v>1</v>
      </c>
    </row>
    <row r="5" spans="1:16" x14ac:dyDescent="0.4">
      <c r="A5" s="28" t="s">
        <v>72</v>
      </c>
      <c r="B5" s="29">
        <v>14</v>
      </c>
      <c r="C5" s="29">
        <v>1</v>
      </c>
      <c r="D5" s="29">
        <v>1</v>
      </c>
      <c r="E5" s="29">
        <v>0</v>
      </c>
      <c r="F5" s="30">
        <v>6.4</v>
      </c>
      <c r="G5" s="31">
        <v>3.3</v>
      </c>
      <c r="H5" s="30">
        <v>4.7</v>
      </c>
      <c r="I5" s="30">
        <v>4.5</v>
      </c>
      <c r="J5" s="30">
        <v>8.8000000000000007</v>
      </c>
      <c r="K5" s="30">
        <v>4.3</v>
      </c>
      <c r="L5" s="30">
        <v>4.0999999999999996</v>
      </c>
      <c r="M5" s="30">
        <v>3</v>
      </c>
      <c r="N5" s="30">
        <v>3.7</v>
      </c>
      <c r="O5" s="30">
        <v>10.8</v>
      </c>
      <c r="P5" s="29">
        <v>0</v>
      </c>
    </row>
    <row r="6" spans="1:16" x14ac:dyDescent="0.4">
      <c r="A6" s="28" t="s">
        <v>73</v>
      </c>
      <c r="B6" s="29">
        <v>9</v>
      </c>
      <c r="C6" s="29">
        <v>0</v>
      </c>
      <c r="D6" s="29">
        <v>0</v>
      </c>
      <c r="E6" s="29">
        <v>1</v>
      </c>
      <c r="F6" s="30">
        <v>9</v>
      </c>
      <c r="G6" s="31">
        <v>4.9000000000000004</v>
      </c>
      <c r="H6" s="30">
        <v>2.2000000000000002</v>
      </c>
      <c r="I6" s="30">
        <v>4.5</v>
      </c>
      <c r="J6" s="30">
        <v>6.8</v>
      </c>
      <c r="K6" s="30">
        <v>4.5</v>
      </c>
      <c r="L6" s="30">
        <v>3.5</v>
      </c>
      <c r="M6" s="30">
        <v>3.5</v>
      </c>
      <c r="N6" s="30">
        <v>6.9</v>
      </c>
      <c r="O6" s="30">
        <v>13.5</v>
      </c>
      <c r="P6" s="29">
        <v>0</v>
      </c>
    </row>
    <row r="7" spans="1:16" x14ac:dyDescent="0.4">
      <c r="A7" s="28" t="s">
        <v>74</v>
      </c>
      <c r="B7" s="29">
        <v>8</v>
      </c>
      <c r="C7" s="29">
        <v>1</v>
      </c>
      <c r="D7" s="29">
        <v>1</v>
      </c>
      <c r="E7" s="29">
        <v>0</v>
      </c>
      <c r="F7" s="30">
        <v>6.5</v>
      </c>
      <c r="G7" s="31">
        <v>2.8</v>
      </c>
      <c r="H7" s="30">
        <v>4</v>
      </c>
      <c r="I7" s="30">
        <v>3.7</v>
      </c>
      <c r="J7" s="30">
        <v>8.5</v>
      </c>
      <c r="K7" s="30">
        <v>3.6</v>
      </c>
      <c r="L7" s="30">
        <v>4.7</v>
      </c>
      <c r="M7" s="30">
        <v>3.3</v>
      </c>
      <c r="N7" s="30">
        <v>4.0999999999999996</v>
      </c>
      <c r="O7" s="30">
        <v>9.1499999999999986</v>
      </c>
      <c r="P7" s="29">
        <v>0</v>
      </c>
    </row>
    <row r="8" spans="1:16" x14ac:dyDescent="0.4">
      <c r="A8" s="28" t="s">
        <v>75</v>
      </c>
      <c r="B8" s="29">
        <v>2</v>
      </c>
      <c r="C8" s="29">
        <v>1</v>
      </c>
      <c r="D8" s="29">
        <v>1</v>
      </c>
      <c r="E8" s="29">
        <v>0</v>
      </c>
      <c r="F8" s="30">
        <v>6.9</v>
      </c>
      <c r="G8" s="31">
        <v>3.7</v>
      </c>
      <c r="H8" s="30">
        <v>2.1</v>
      </c>
      <c r="I8" s="30">
        <v>5.4</v>
      </c>
      <c r="J8" s="30">
        <v>8.9</v>
      </c>
      <c r="K8" s="30">
        <v>2.1</v>
      </c>
      <c r="L8" s="30">
        <v>4.2</v>
      </c>
      <c r="M8" s="30">
        <v>2</v>
      </c>
      <c r="N8" s="30">
        <v>2.6</v>
      </c>
      <c r="O8" s="30">
        <v>10.8</v>
      </c>
      <c r="P8" s="29">
        <v>1</v>
      </c>
    </row>
    <row r="9" spans="1:16" x14ac:dyDescent="0.4">
      <c r="A9" s="28" t="s">
        <v>76</v>
      </c>
      <c r="B9" s="29">
        <v>9</v>
      </c>
      <c r="C9" s="29">
        <v>0</v>
      </c>
      <c r="D9" s="29">
        <v>1</v>
      </c>
      <c r="E9" s="29">
        <v>0</v>
      </c>
      <c r="F9" s="30">
        <v>6.2</v>
      </c>
      <c r="G9" s="31">
        <v>4.8</v>
      </c>
      <c r="H9" s="30">
        <v>4.5999999999999996</v>
      </c>
      <c r="I9" s="30">
        <v>5.0999999999999996</v>
      </c>
      <c r="J9" s="30">
        <v>6.9</v>
      </c>
      <c r="K9" s="30">
        <v>4.3</v>
      </c>
      <c r="L9" s="30">
        <v>6.3</v>
      </c>
      <c r="M9" s="30">
        <v>3.7</v>
      </c>
      <c r="N9" s="30">
        <v>4.8</v>
      </c>
      <c r="O9" s="30">
        <v>11.55</v>
      </c>
      <c r="P9" s="29">
        <v>0</v>
      </c>
    </row>
    <row r="10" spans="1:16" x14ac:dyDescent="0.4">
      <c r="A10" s="28" t="s">
        <v>77</v>
      </c>
      <c r="B10" s="29">
        <v>7</v>
      </c>
      <c r="C10" s="29">
        <v>1</v>
      </c>
      <c r="D10" s="29">
        <v>1</v>
      </c>
      <c r="E10" s="29">
        <v>0</v>
      </c>
      <c r="F10" s="30">
        <v>5.8</v>
      </c>
      <c r="G10" s="31">
        <v>5.0999999999999996</v>
      </c>
      <c r="H10" s="30">
        <v>3.7</v>
      </c>
      <c r="I10" s="30">
        <v>5.8</v>
      </c>
      <c r="J10" s="30">
        <v>9.3000000000000007</v>
      </c>
      <c r="K10" s="30">
        <v>4.4000000000000004</v>
      </c>
      <c r="L10" s="30">
        <v>6.1</v>
      </c>
      <c r="M10" s="30">
        <v>4.5999999999999996</v>
      </c>
      <c r="N10" s="30">
        <v>6.7</v>
      </c>
      <c r="O10" s="30">
        <v>12.299999999999999</v>
      </c>
      <c r="P10" s="29">
        <v>1</v>
      </c>
    </row>
    <row r="11" spans="1:16" x14ac:dyDescent="0.4">
      <c r="A11" s="28" t="s">
        <v>78</v>
      </c>
      <c r="B11" s="29">
        <v>9</v>
      </c>
      <c r="C11" s="29">
        <v>0</v>
      </c>
      <c r="D11" s="29">
        <v>1</v>
      </c>
      <c r="E11" s="29">
        <v>0</v>
      </c>
      <c r="F11" s="30">
        <v>6.4</v>
      </c>
      <c r="G11" s="31">
        <v>4.5</v>
      </c>
      <c r="H11" s="30">
        <v>4.7</v>
      </c>
      <c r="I11" s="30">
        <v>5.7</v>
      </c>
      <c r="J11" s="30">
        <v>8.4</v>
      </c>
      <c r="K11" s="30">
        <v>4.0999999999999996</v>
      </c>
      <c r="L11" s="30">
        <v>5.8</v>
      </c>
      <c r="M11" s="30">
        <v>4.4000000000000004</v>
      </c>
      <c r="N11" s="30">
        <v>6.1</v>
      </c>
      <c r="O11" s="30">
        <v>10.050000000000001</v>
      </c>
      <c r="P11" s="29">
        <v>0</v>
      </c>
    </row>
    <row r="12" spans="1:16" x14ac:dyDescent="0.4">
      <c r="A12" s="28" t="s">
        <v>79</v>
      </c>
      <c r="B12" s="29">
        <v>10</v>
      </c>
      <c r="C12" s="29">
        <v>0</v>
      </c>
      <c r="D12" s="29">
        <v>0</v>
      </c>
      <c r="E12" s="29">
        <v>1</v>
      </c>
      <c r="F12" s="30">
        <v>8.6999999999999993</v>
      </c>
      <c r="G12" s="31">
        <v>4.7</v>
      </c>
      <c r="H12" s="30">
        <v>2.7</v>
      </c>
      <c r="I12" s="30">
        <v>4.5999999999999996</v>
      </c>
      <c r="J12" s="30">
        <v>6.8</v>
      </c>
      <c r="K12" s="30">
        <v>3.8</v>
      </c>
      <c r="L12" s="30">
        <v>3.7</v>
      </c>
      <c r="M12" s="30">
        <v>4</v>
      </c>
      <c r="N12" s="30">
        <v>4.8</v>
      </c>
      <c r="O12" s="30">
        <v>12.600000000000001</v>
      </c>
      <c r="P12" s="29">
        <v>1</v>
      </c>
    </row>
    <row r="13" spans="1:16" x14ac:dyDescent="0.4">
      <c r="A13" s="28" t="s">
        <v>80</v>
      </c>
      <c r="B13" s="29">
        <v>4</v>
      </c>
      <c r="C13" s="29">
        <v>0</v>
      </c>
      <c r="D13" s="29">
        <v>1</v>
      </c>
      <c r="E13" s="29">
        <v>0</v>
      </c>
      <c r="F13" s="30">
        <v>6.1</v>
      </c>
      <c r="G13" s="31">
        <v>4.9000000000000004</v>
      </c>
      <c r="H13" s="30">
        <v>4.4000000000000004</v>
      </c>
      <c r="I13" s="30">
        <v>6.4</v>
      </c>
      <c r="J13" s="30">
        <v>8.1999999999999993</v>
      </c>
      <c r="K13" s="30">
        <v>3</v>
      </c>
      <c r="L13" s="30">
        <v>4.9000000000000004</v>
      </c>
      <c r="M13" s="30">
        <v>3.2</v>
      </c>
      <c r="N13" s="30">
        <v>3.9</v>
      </c>
      <c r="O13" s="30">
        <v>9.8999999999999986</v>
      </c>
      <c r="P13" s="29">
        <v>0</v>
      </c>
    </row>
    <row r="14" spans="1:16" x14ac:dyDescent="0.4">
      <c r="A14" s="28" t="s">
        <v>81</v>
      </c>
      <c r="B14" s="29">
        <v>13</v>
      </c>
      <c r="C14" s="29">
        <v>1</v>
      </c>
      <c r="D14" s="29">
        <v>0</v>
      </c>
      <c r="E14" s="29">
        <v>1</v>
      </c>
      <c r="F14" s="30">
        <v>9.5</v>
      </c>
      <c r="G14" s="31">
        <v>7.1</v>
      </c>
      <c r="H14" s="30">
        <v>5</v>
      </c>
      <c r="I14" s="30">
        <v>6.6</v>
      </c>
      <c r="J14" s="30">
        <v>7.6</v>
      </c>
      <c r="K14" s="30">
        <v>5.0999999999999996</v>
      </c>
      <c r="L14" s="30">
        <v>4.5</v>
      </c>
      <c r="M14" s="30">
        <v>4.4000000000000004</v>
      </c>
      <c r="N14" s="30">
        <v>6.9</v>
      </c>
      <c r="O14" s="30">
        <v>11.850000000000001</v>
      </c>
      <c r="P14" s="29">
        <v>1</v>
      </c>
    </row>
    <row r="15" spans="1:16" x14ac:dyDescent="0.4">
      <c r="A15" s="28" t="s">
        <v>82</v>
      </c>
      <c r="B15" s="29">
        <v>7</v>
      </c>
      <c r="C15" s="29">
        <v>1</v>
      </c>
      <c r="D15" s="29">
        <v>0</v>
      </c>
      <c r="E15" s="29">
        <v>1</v>
      </c>
      <c r="F15" s="30">
        <v>9.1999999999999993</v>
      </c>
      <c r="G15" s="31">
        <v>5.4</v>
      </c>
      <c r="H15" s="30">
        <v>2.4</v>
      </c>
      <c r="I15" s="30">
        <v>4.8</v>
      </c>
      <c r="J15" s="30">
        <v>7.1</v>
      </c>
      <c r="K15" s="30">
        <v>4.5</v>
      </c>
      <c r="L15" s="30">
        <v>2.6</v>
      </c>
      <c r="M15" s="30">
        <v>4.2</v>
      </c>
      <c r="N15" s="30">
        <v>5.5</v>
      </c>
      <c r="O15" s="30">
        <v>12.299999999999999</v>
      </c>
      <c r="P15" s="29">
        <v>0</v>
      </c>
    </row>
    <row r="16" spans="1:16" x14ac:dyDescent="0.4">
      <c r="A16" s="28" t="s">
        <v>83</v>
      </c>
      <c r="B16" s="29">
        <v>15</v>
      </c>
      <c r="C16" s="29">
        <v>0</v>
      </c>
      <c r="D16" s="29">
        <v>1</v>
      </c>
      <c r="E16" s="29">
        <v>1</v>
      </c>
      <c r="F16" s="30">
        <v>6.3</v>
      </c>
      <c r="G16" s="31">
        <v>4.5</v>
      </c>
      <c r="H16" s="30">
        <v>4.5</v>
      </c>
      <c r="I16" s="30">
        <v>5.9</v>
      </c>
      <c r="J16" s="30">
        <v>8.8000000000000007</v>
      </c>
      <c r="K16" s="30">
        <v>4.8</v>
      </c>
      <c r="L16" s="30">
        <v>6.2</v>
      </c>
      <c r="M16" s="30">
        <v>5.2</v>
      </c>
      <c r="N16" s="30">
        <v>6.9</v>
      </c>
      <c r="O16" s="30">
        <v>11.399999999999999</v>
      </c>
      <c r="P16" s="29">
        <v>1</v>
      </c>
    </row>
    <row r="17" spans="1:16" x14ac:dyDescent="0.4">
      <c r="A17" s="28" t="s">
        <v>84</v>
      </c>
      <c r="B17" s="29">
        <v>1</v>
      </c>
      <c r="C17" s="29">
        <v>0</v>
      </c>
      <c r="D17" s="29">
        <v>0</v>
      </c>
      <c r="E17" s="29">
        <v>0</v>
      </c>
      <c r="F17" s="30">
        <v>8.6999999999999993</v>
      </c>
      <c r="G17" s="31">
        <v>3.2</v>
      </c>
      <c r="H17" s="30">
        <v>3.2</v>
      </c>
      <c r="I17" s="30">
        <v>3.8</v>
      </c>
      <c r="J17" s="30">
        <v>4.9000000000000004</v>
      </c>
      <c r="K17" s="30">
        <v>4.3</v>
      </c>
      <c r="L17" s="30">
        <v>3.9</v>
      </c>
      <c r="M17" s="30">
        <v>4.5</v>
      </c>
      <c r="N17" s="30">
        <v>6.8</v>
      </c>
      <c r="O17" s="30">
        <v>10.649999999999999</v>
      </c>
      <c r="P17" s="29">
        <v>0</v>
      </c>
    </row>
    <row r="18" spans="1:16" x14ac:dyDescent="0.4">
      <c r="A18" s="28" t="s">
        <v>85</v>
      </c>
      <c r="B18" s="29">
        <v>4</v>
      </c>
      <c r="C18" s="29">
        <v>1</v>
      </c>
      <c r="D18" s="29">
        <v>1</v>
      </c>
      <c r="E18" s="29">
        <v>1</v>
      </c>
      <c r="F18" s="30">
        <v>5.7</v>
      </c>
      <c r="G18" s="31">
        <v>4</v>
      </c>
      <c r="H18" s="30">
        <v>3.3</v>
      </c>
      <c r="I18" s="30">
        <v>5.0999999999999996</v>
      </c>
      <c r="J18" s="30">
        <v>6.2</v>
      </c>
      <c r="K18" s="30">
        <v>4.2</v>
      </c>
      <c r="L18" s="30">
        <v>6.2</v>
      </c>
      <c r="M18" s="30">
        <v>4.5</v>
      </c>
      <c r="N18" s="30">
        <v>6</v>
      </c>
      <c r="O18" s="30">
        <v>10.8</v>
      </c>
      <c r="P18" s="29">
        <v>1</v>
      </c>
    </row>
    <row r="19" spans="1:16" x14ac:dyDescent="0.4">
      <c r="A19" s="28" t="s">
        <v>86</v>
      </c>
      <c r="B19" s="29">
        <v>8</v>
      </c>
      <c r="C19" s="29">
        <v>0</v>
      </c>
      <c r="D19" s="29">
        <v>1</v>
      </c>
      <c r="E19" s="29">
        <v>0</v>
      </c>
      <c r="F19" s="30">
        <v>5.9</v>
      </c>
      <c r="G19" s="31">
        <v>5.6</v>
      </c>
      <c r="H19" s="30">
        <v>3.5</v>
      </c>
      <c r="I19" s="30">
        <v>5.5</v>
      </c>
      <c r="J19" s="30">
        <v>8.4</v>
      </c>
      <c r="K19" s="30">
        <v>5.7</v>
      </c>
      <c r="L19" s="30">
        <v>5.8</v>
      </c>
      <c r="M19" s="30">
        <v>4.8</v>
      </c>
      <c r="N19" s="30">
        <v>7.2</v>
      </c>
      <c r="O19" s="30">
        <v>12.299999999999999</v>
      </c>
      <c r="P19" s="29">
        <v>0</v>
      </c>
    </row>
    <row r="20" spans="1:16" x14ac:dyDescent="0.4">
      <c r="A20" s="28" t="s">
        <v>87</v>
      </c>
      <c r="B20" s="29">
        <v>12</v>
      </c>
      <c r="C20" s="29">
        <v>1</v>
      </c>
      <c r="D20" s="29">
        <v>1</v>
      </c>
      <c r="E20" s="29">
        <v>0</v>
      </c>
      <c r="F20" s="30">
        <v>5.6</v>
      </c>
      <c r="G20" s="31">
        <v>4.9000000000000004</v>
      </c>
      <c r="H20" s="30">
        <v>3.7</v>
      </c>
      <c r="I20" s="30">
        <v>5.6</v>
      </c>
      <c r="J20" s="30">
        <v>9.1</v>
      </c>
      <c r="K20" s="30">
        <v>5</v>
      </c>
      <c r="L20" s="30">
        <v>6</v>
      </c>
      <c r="M20" s="30">
        <v>4.5</v>
      </c>
      <c r="N20" s="30">
        <v>6.4</v>
      </c>
      <c r="O20" s="30">
        <v>11.850000000000001</v>
      </c>
      <c r="P20" s="29">
        <v>1</v>
      </c>
    </row>
    <row r="21" spans="1:16" x14ac:dyDescent="0.4">
      <c r="A21" s="28" t="s">
        <v>88</v>
      </c>
      <c r="B21" s="29">
        <v>13</v>
      </c>
      <c r="C21" s="29">
        <v>0</v>
      </c>
      <c r="D21" s="29">
        <v>1</v>
      </c>
      <c r="E21" s="29">
        <v>0</v>
      </c>
      <c r="F21" s="30">
        <v>9.1</v>
      </c>
      <c r="G21" s="31">
        <v>6</v>
      </c>
      <c r="H21" s="30">
        <v>5.3</v>
      </c>
      <c r="I21" s="30">
        <v>7.1</v>
      </c>
      <c r="J21" s="30">
        <v>8.4</v>
      </c>
      <c r="K21" s="30">
        <v>4.5</v>
      </c>
      <c r="L21" s="30">
        <v>6.1</v>
      </c>
      <c r="M21" s="30">
        <v>4.4000000000000004</v>
      </c>
      <c r="N21" s="30">
        <v>6</v>
      </c>
      <c r="O21" s="30">
        <v>13.200000000000001</v>
      </c>
      <c r="P21" s="29">
        <v>1</v>
      </c>
    </row>
    <row r="22" spans="1:16" x14ac:dyDescent="0.4">
      <c r="A22" s="28" t="s">
        <v>89</v>
      </c>
      <c r="B22" s="29">
        <v>8</v>
      </c>
      <c r="C22" s="29">
        <v>0</v>
      </c>
      <c r="D22" s="29">
        <v>1</v>
      </c>
      <c r="E22" s="29">
        <v>0</v>
      </c>
      <c r="F22" s="30">
        <v>5.2</v>
      </c>
      <c r="G22" s="31">
        <v>3.8</v>
      </c>
      <c r="H22" s="30">
        <v>3.9</v>
      </c>
      <c r="I22" s="30">
        <v>5</v>
      </c>
      <c r="J22" s="30">
        <v>8.4</v>
      </c>
      <c r="K22" s="30">
        <v>3.3</v>
      </c>
      <c r="L22" s="30">
        <v>4.9000000000000004</v>
      </c>
      <c r="M22" s="30">
        <v>3.3</v>
      </c>
      <c r="N22" s="30">
        <v>5.2</v>
      </c>
      <c r="O22" s="30">
        <v>10.5</v>
      </c>
      <c r="P22" s="29">
        <v>0</v>
      </c>
    </row>
    <row r="23" spans="1:16" x14ac:dyDescent="0.4">
      <c r="A23" s="28" t="s">
        <v>90</v>
      </c>
      <c r="B23" s="29">
        <v>12</v>
      </c>
      <c r="C23" s="29">
        <v>1</v>
      </c>
      <c r="D23" s="29">
        <v>1</v>
      </c>
      <c r="E23" s="29">
        <v>1</v>
      </c>
      <c r="F23" s="30">
        <v>9.6</v>
      </c>
      <c r="G23" s="31">
        <v>7.2</v>
      </c>
      <c r="H23" s="30">
        <v>5.4</v>
      </c>
      <c r="I23" s="30">
        <v>7.8</v>
      </c>
      <c r="J23" s="30">
        <v>4.5</v>
      </c>
      <c r="K23" s="30">
        <v>4.3</v>
      </c>
      <c r="L23" s="30">
        <v>3</v>
      </c>
      <c r="M23" s="30">
        <v>4.3</v>
      </c>
      <c r="N23" s="30">
        <v>7.7</v>
      </c>
      <c r="O23" s="30">
        <v>14.850000000000001</v>
      </c>
      <c r="P23" s="29">
        <v>1</v>
      </c>
    </row>
    <row r="24" spans="1:16" x14ac:dyDescent="0.4">
      <c r="A24" s="28" t="s">
        <v>91</v>
      </c>
      <c r="B24" s="29">
        <v>3</v>
      </c>
      <c r="C24" s="29">
        <v>0</v>
      </c>
      <c r="D24" s="29">
        <v>0</v>
      </c>
      <c r="E24" s="29">
        <v>1</v>
      </c>
      <c r="F24" s="30">
        <v>8.6</v>
      </c>
      <c r="G24" s="31">
        <v>5.0999999999999996</v>
      </c>
      <c r="H24" s="30">
        <v>3.5</v>
      </c>
      <c r="I24" s="30">
        <v>4.7</v>
      </c>
      <c r="J24" s="30">
        <v>3.7</v>
      </c>
      <c r="K24" s="30">
        <v>4.8</v>
      </c>
      <c r="L24" s="30">
        <v>3.4</v>
      </c>
      <c r="M24" s="30">
        <v>4</v>
      </c>
      <c r="N24" s="30">
        <v>5.0999999999999996</v>
      </c>
      <c r="O24" s="30">
        <v>12.149999999999999</v>
      </c>
      <c r="P24" s="29">
        <v>1</v>
      </c>
    </row>
    <row r="25" spans="1:16" x14ac:dyDescent="0.4">
      <c r="A25" s="28" t="s">
        <v>92</v>
      </c>
      <c r="B25" s="29">
        <v>10</v>
      </c>
      <c r="C25" s="29">
        <v>0</v>
      </c>
      <c r="D25" s="29">
        <v>1</v>
      </c>
      <c r="E25" s="29">
        <v>1</v>
      </c>
      <c r="F25" s="30">
        <v>9.3000000000000007</v>
      </c>
      <c r="G25" s="31">
        <v>3.9</v>
      </c>
      <c r="H25" s="30">
        <v>2.2000000000000002</v>
      </c>
      <c r="I25" s="30">
        <v>4.5</v>
      </c>
      <c r="J25" s="30">
        <v>6.2</v>
      </c>
      <c r="K25" s="30">
        <v>6.7</v>
      </c>
      <c r="L25" s="30">
        <v>4.4000000000000004</v>
      </c>
      <c r="M25" s="30">
        <v>4.5</v>
      </c>
      <c r="N25" s="30">
        <v>7.2</v>
      </c>
      <c r="O25" s="30">
        <v>12</v>
      </c>
      <c r="P25" s="29">
        <v>1</v>
      </c>
    </row>
    <row r="26" spans="1:16" x14ac:dyDescent="0.4">
      <c r="A26" s="28" t="s">
        <v>93</v>
      </c>
      <c r="B26" s="29">
        <v>5</v>
      </c>
      <c r="C26" s="29">
        <v>0</v>
      </c>
      <c r="D26" s="29">
        <v>1</v>
      </c>
      <c r="E26" s="29">
        <v>0</v>
      </c>
      <c r="F26" s="30">
        <v>6</v>
      </c>
      <c r="G26" s="31">
        <v>4.0999999999999996</v>
      </c>
      <c r="H26" s="30">
        <v>3.5</v>
      </c>
      <c r="I26" s="30">
        <v>5.3</v>
      </c>
      <c r="J26" s="30">
        <v>8</v>
      </c>
      <c r="K26" s="30">
        <v>4.7</v>
      </c>
      <c r="L26" s="30">
        <v>5.3</v>
      </c>
      <c r="M26" s="30">
        <v>4</v>
      </c>
      <c r="N26" s="30">
        <v>4.7</v>
      </c>
      <c r="O26" s="30">
        <v>8.25</v>
      </c>
      <c r="P26" s="29">
        <v>0</v>
      </c>
    </row>
    <row r="27" spans="1:16" x14ac:dyDescent="0.4">
      <c r="A27" s="28" t="s">
        <v>94</v>
      </c>
      <c r="B27" s="29">
        <v>3</v>
      </c>
      <c r="C27" s="29">
        <v>0</v>
      </c>
      <c r="D27" s="29">
        <v>1</v>
      </c>
      <c r="E27" s="29">
        <v>0</v>
      </c>
      <c r="F27" s="30">
        <v>6.4</v>
      </c>
      <c r="G27" s="31">
        <v>3.6</v>
      </c>
      <c r="H27" s="30">
        <v>4</v>
      </c>
      <c r="I27" s="30">
        <v>5.3</v>
      </c>
      <c r="J27" s="30">
        <v>7.1</v>
      </c>
      <c r="K27" s="30">
        <v>5.6</v>
      </c>
      <c r="L27" s="30">
        <v>6.6</v>
      </c>
      <c r="M27" s="30">
        <v>3.9</v>
      </c>
      <c r="N27" s="30">
        <v>6.1</v>
      </c>
      <c r="O27" s="30">
        <v>10.5</v>
      </c>
      <c r="P27" s="29">
        <v>0</v>
      </c>
    </row>
    <row r="28" spans="1:16" x14ac:dyDescent="0.4">
      <c r="A28" s="28" t="s">
        <v>95</v>
      </c>
      <c r="B28" s="29">
        <v>9</v>
      </c>
      <c r="C28" s="29">
        <v>0</v>
      </c>
      <c r="D28" s="29">
        <v>0</v>
      </c>
      <c r="E28" s="29">
        <v>0</v>
      </c>
      <c r="F28" s="30">
        <v>8.5</v>
      </c>
      <c r="G28" s="31">
        <v>3</v>
      </c>
      <c r="H28" s="30">
        <v>4.0999999999999996</v>
      </c>
      <c r="I28" s="30">
        <v>3.7</v>
      </c>
      <c r="J28" s="30">
        <v>4.8</v>
      </c>
      <c r="K28" s="30">
        <v>5.3</v>
      </c>
      <c r="L28" s="30">
        <v>3.8</v>
      </c>
      <c r="M28" s="30">
        <v>4.4000000000000004</v>
      </c>
      <c r="N28" s="30">
        <v>5.8</v>
      </c>
      <c r="O28" s="30">
        <v>10.5</v>
      </c>
      <c r="P28" s="29">
        <v>1</v>
      </c>
    </row>
    <row r="29" spans="1:16" x14ac:dyDescent="0.4">
      <c r="A29" s="28" t="s">
        <v>96</v>
      </c>
      <c r="B29" s="29">
        <v>4</v>
      </c>
      <c r="C29" s="29">
        <v>1</v>
      </c>
      <c r="D29" s="29">
        <v>1</v>
      </c>
      <c r="E29" s="29">
        <v>0</v>
      </c>
      <c r="F29" s="30">
        <v>7</v>
      </c>
      <c r="G29" s="31">
        <v>3.3</v>
      </c>
      <c r="H29" s="30">
        <v>2.6</v>
      </c>
      <c r="I29" s="30">
        <v>4.2</v>
      </c>
      <c r="J29" s="30">
        <v>9</v>
      </c>
      <c r="K29" s="30">
        <v>4.3</v>
      </c>
      <c r="L29" s="30">
        <v>5.2</v>
      </c>
      <c r="M29" s="30">
        <v>3.7</v>
      </c>
      <c r="N29" s="30">
        <v>5.5</v>
      </c>
      <c r="O29" s="30">
        <v>8.3999999999999986</v>
      </c>
      <c r="P29" s="29">
        <v>0</v>
      </c>
    </row>
    <row r="30" spans="1:16" x14ac:dyDescent="0.4">
      <c r="A30" s="28" t="s">
        <v>97</v>
      </c>
      <c r="B30" s="29">
        <v>13</v>
      </c>
      <c r="C30" s="29">
        <v>0</v>
      </c>
      <c r="D30" s="29">
        <v>0</v>
      </c>
      <c r="E30" s="29">
        <v>0</v>
      </c>
      <c r="F30" s="30">
        <v>8.5</v>
      </c>
      <c r="G30" s="31">
        <v>3</v>
      </c>
      <c r="H30" s="30">
        <v>2.2999999999999998</v>
      </c>
      <c r="I30" s="30">
        <v>3.7</v>
      </c>
      <c r="J30" s="30">
        <v>4.8</v>
      </c>
      <c r="K30" s="30">
        <v>5.7</v>
      </c>
      <c r="L30" s="30">
        <v>3.8</v>
      </c>
      <c r="M30" s="30">
        <v>4.4000000000000004</v>
      </c>
      <c r="N30" s="30">
        <v>6</v>
      </c>
      <c r="O30" s="30">
        <v>10.8</v>
      </c>
      <c r="P30" s="29">
        <v>0</v>
      </c>
    </row>
    <row r="31" spans="1:16" x14ac:dyDescent="0.4">
      <c r="A31" s="28" t="s">
        <v>98</v>
      </c>
      <c r="B31" s="29">
        <v>4</v>
      </c>
      <c r="C31" s="29">
        <v>1</v>
      </c>
      <c r="D31" s="29">
        <v>1</v>
      </c>
      <c r="E31" s="29">
        <v>0</v>
      </c>
      <c r="F31" s="30">
        <v>7.6</v>
      </c>
      <c r="G31" s="31">
        <v>3.6</v>
      </c>
      <c r="H31" s="30">
        <v>5.0999999999999996</v>
      </c>
      <c r="I31" s="30">
        <v>4.5999999999999996</v>
      </c>
      <c r="J31" s="30">
        <v>7.7</v>
      </c>
      <c r="K31" s="30">
        <v>4.7</v>
      </c>
      <c r="L31" s="30">
        <v>5.5</v>
      </c>
      <c r="M31" s="30">
        <v>3.5</v>
      </c>
      <c r="N31" s="30">
        <v>4</v>
      </c>
      <c r="O31" s="30">
        <v>9.3000000000000007</v>
      </c>
      <c r="P31" s="29">
        <v>0</v>
      </c>
    </row>
    <row r="32" spans="1:16" x14ac:dyDescent="0.4">
      <c r="A32" s="28" t="s">
        <v>99</v>
      </c>
      <c r="B32" s="29">
        <v>13</v>
      </c>
      <c r="C32" s="29">
        <v>1</v>
      </c>
      <c r="D32" s="29">
        <v>0</v>
      </c>
      <c r="E32" s="29">
        <v>1</v>
      </c>
      <c r="F32" s="30">
        <v>6.9</v>
      </c>
      <c r="G32" s="31">
        <v>3.4</v>
      </c>
      <c r="H32" s="30">
        <v>4.5</v>
      </c>
      <c r="I32" s="30">
        <v>4.7</v>
      </c>
      <c r="J32" s="30">
        <v>5.2</v>
      </c>
      <c r="K32" s="30">
        <v>3.7</v>
      </c>
      <c r="L32" s="30">
        <v>2.7</v>
      </c>
      <c r="M32" s="30">
        <v>3.3</v>
      </c>
      <c r="N32" s="30">
        <v>4.3</v>
      </c>
      <c r="O32" s="30">
        <v>10.649999999999999</v>
      </c>
      <c r="P32" s="29">
        <v>0</v>
      </c>
    </row>
    <row r="33" spans="1:16" x14ac:dyDescent="0.4">
      <c r="A33" s="28" t="s">
        <v>100</v>
      </c>
      <c r="B33" s="29">
        <v>2</v>
      </c>
      <c r="C33" s="29">
        <v>0</v>
      </c>
      <c r="D33" s="29">
        <v>1</v>
      </c>
      <c r="E33" s="29">
        <v>0</v>
      </c>
      <c r="F33" s="30">
        <v>8.1</v>
      </c>
      <c r="G33" s="31">
        <v>2.5</v>
      </c>
      <c r="H33" s="30">
        <v>2.2999999999999998</v>
      </c>
      <c r="I33" s="30">
        <v>3.8</v>
      </c>
      <c r="J33" s="30">
        <v>6.6</v>
      </c>
      <c r="K33" s="30">
        <v>3</v>
      </c>
      <c r="L33" s="30">
        <v>3.5</v>
      </c>
      <c r="M33" s="30">
        <v>3</v>
      </c>
      <c r="N33" s="30">
        <v>4.5</v>
      </c>
      <c r="O33" s="30">
        <v>9.3000000000000007</v>
      </c>
      <c r="P33" s="29">
        <v>0</v>
      </c>
    </row>
    <row r="34" spans="1:16" x14ac:dyDescent="0.4">
      <c r="A34" s="28" t="s">
        <v>101</v>
      </c>
      <c r="B34" s="29">
        <v>15</v>
      </c>
      <c r="C34" s="29">
        <v>1</v>
      </c>
      <c r="D34" s="29">
        <v>1</v>
      </c>
      <c r="E34" s="29">
        <v>0</v>
      </c>
      <c r="F34" s="30">
        <v>6.7</v>
      </c>
      <c r="G34" s="31">
        <v>3.7</v>
      </c>
      <c r="H34" s="30">
        <v>5.3</v>
      </c>
      <c r="I34" s="30">
        <v>4.9000000000000004</v>
      </c>
      <c r="J34" s="30">
        <v>9.1999999999999993</v>
      </c>
      <c r="K34" s="30">
        <v>3.5</v>
      </c>
      <c r="L34" s="30">
        <v>4.5</v>
      </c>
      <c r="M34" s="30">
        <v>3.4</v>
      </c>
      <c r="N34" s="30">
        <v>5.3</v>
      </c>
      <c r="O34" s="30">
        <v>11.399999999999999</v>
      </c>
      <c r="P34" s="29">
        <v>0</v>
      </c>
    </row>
    <row r="35" spans="1:16" x14ac:dyDescent="0.4">
      <c r="A35" s="28" t="s">
        <v>102</v>
      </c>
      <c r="B35" s="29">
        <v>10</v>
      </c>
      <c r="C35" s="29">
        <v>1</v>
      </c>
      <c r="D35" s="29">
        <v>1</v>
      </c>
      <c r="E35" s="29">
        <v>0</v>
      </c>
      <c r="F35" s="30">
        <v>8</v>
      </c>
      <c r="G35" s="31">
        <v>4.8</v>
      </c>
      <c r="H35" s="30">
        <v>5.5</v>
      </c>
      <c r="I35" s="30">
        <v>4.7</v>
      </c>
      <c r="J35" s="30">
        <v>8.6999999999999993</v>
      </c>
      <c r="K35" s="30">
        <v>4.7</v>
      </c>
      <c r="L35" s="30">
        <v>6.6</v>
      </c>
      <c r="M35" s="30">
        <v>4.2</v>
      </c>
      <c r="N35" s="30">
        <v>5.7</v>
      </c>
      <c r="O35" s="30">
        <v>13.5</v>
      </c>
      <c r="P35" s="29">
        <v>1</v>
      </c>
    </row>
    <row r="36" spans="1:16" x14ac:dyDescent="0.4">
      <c r="A36" s="28" t="s">
        <v>103</v>
      </c>
      <c r="B36" s="29">
        <v>6</v>
      </c>
      <c r="C36" s="29">
        <v>0</v>
      </c>
      <c r="D36" s="29">
        <v>1</v>
      </c>
      <c r="E36" s="29">
        <v>0</v>
      </c>
      <c r="F36" s="30">
        <v>6.7</v>
      </c>
      <c r="G36" s="31">
        <v>4</v>
      </c>
      <c r="H36" s="30">
        <v>3</v>
      </c>
      <c r="I36" s="30">
        <v>6.8</v>
      </c>
      <c r="J36" s="30">
        <v>8.4</v>
      </c>
      <c r="K36" s="30">
        <v>2.5</v>
      </c>
      <c r="L36" s="30">
        <v>4.3</v>
      </c>
      <c r="M36" s="30">
        <v>3.5</v>
      </c>
      <c r="N36" s="30">
        <v>5</v>
      </c>
      <c r="O36" s="30">
        <v>10.050000000000001</v>
      </c>
      <c r="P36" s="29">
        <v>0</v>
      </c>
    </row>
    <row r="37" spans="1:16" x14ac:dyDescent="0.4">
      <c r="A37" s="28" t="s">
        <v>104</v>
      </c>
      <c r="B37" s="29">
        <v>3</v>
      </c>
      <c r="C37" s="29">
        <v>0</v>
      </c>
      <c r="D37" s="29">
        <v>0</v>
      </c>
      <c r="E37" s="29">
        <v>0</v>
      </c>
      <c r="F37" s="30">
        <v>8.6999999999999993</v>
      </c>
      <c r="G37" s="31">
        <v>3.2</v>
      </c>
      <c r="H37" s="30">
        <v>3.5</v>
      </c>
      <c r="I37" s="30">
        <v>2.9</v>
      </c>
      <c r="J37" s="30">
        <v>5.6</v>
      </c>
      <c r="K37" s="30">
        <v>3.1</v>
      </c>
      <c r="L37" s="30">
        <v>2.9</v>
      </c>
      <c r="M37" s="30">
        <v>2.5</v>
      </c>
      <c r="N37" s="30">
        <v>4.3</v>
      </c>
      <c r="O37" s="30">
        <v>10.649999999999999</v>
      </c>
      <c r="P37" s="29">
        <v>0</v>
      </c>
    </row>
    <row r="38" spans="1:16" x14ac:dyDescent="0.4">
      <c r="A38" s="28" t="s">
        <v>105</v>
      </c>
      <c r="B38" s="29">
        <v>9</v>
      </c>
      <c r="C38" s="29">
        <v>0</v>
      </c>
      <c r="D38" s="29">
        <v>0</v>
      </c>
      <c r="E38" s="29">
        <v>1</v>
      </c>
      <c r="F38" s="30">
        <v>9</v>
      </c>
      <c r="G38" s="31">
        <v>3.4</v>
      </c>
      <c r="H38" s="30">
        <v>3.9</v>
      </c>
      <c r="I38" s="30">
        <v>4.5</v>
      </c>
      <c r="J38" s="30">
        <v>6.8</v>
      </c>
      <c r="K38" s="30">
        <v>3.9</v>
      </c>
      <c r="L38" s="30">
        <v>3.5</v>
      </c>
      <c r="M38" s="30">
        <v>3.5</v>
      </c>
      <c r="N38" s="30">
        <v>4.5999999999999996</v>
      </c>
      <c r="O38" s="30">
        <v>10.8</v>
      </c>
      <c r="P38" s="29">
        <v>1</v>
      </c>
    </row>
    <row r="39" spans="1:16" x14ac:dyDescent="0.4">
      <c r="A39" s="28" t="s">
        <v>106</v>
      </c>
      <c r="B39" s="29">
        <v>10</v>
      </c>
      <c r="C39" s="29">
        <v>0</v>
      </c>
      <c r="D39" s="29">
        <v>1</v>
      </c>
      <c r="E39" s="29">
        <v>1</v>
      </c>
      <c r="F39" s="30">
        <v>9.6</v>
      </c>
      <c r="G39" s="31">
        <v>5.6</v>
      </c>
      <c r="H39" s="30">
        <v>2.9</v>
      </c>
      <c r="I39" s="30">
        <v>5.5</v>
      </c>
      <c r="J39" s="30">
        <v>7.7</v>
      </c>
      <c r="K39" s="30">
        <v>5.2</v>
      </c>
      <c r="L39" s="30">
        <v>4.5999999999999996</v>
      </c>
      <c r="M39" s="30">
        <v>4.9000000000000004</v>
      </c>
      <c r="N39" s="30">
        <v>8.1</v>
      </c>
      <c r="O39" s="30">
        <v>14.850000000000001</v>
      </c>
      <c r="P39" s="29">
        <v>1</v>
      </c>
    </row>
    <row r="40" spans="1:16" x14ac:dyDescent="0.4">
      <c r="A40" s="28" t="s">
        <v>107</v>
      </c>
      <c r="B40" s="29">
        <v>12</v>
      </c>
      <c r="C40" s="29">
        <v>1</v>
      </c>
      <c r="D40" s="29">
        <v>1</v>
      </c>
      <c r="E40" s="29">
        <v>0</v>
      </c>
      <c r="F40" s="30">
        <v>8.1999999999999993</v>
      </c>
      <c r="G40" s="31">
        <v>3.6</v>
      </c>
      <c r="H40" s="30">
        <v>5.8</v>
      </c>
      <c r="I40" s="30">
        <v>5</v>
      </c>
      <c r="J40" s="30">
        <v>9</v>
      </c>
      <c r="K40" s="30">
        <v>4.7</v>
      </c>
      <c r="L40" s="30">
        <v>6.9</v>
      </c>
      <c r="M40" s="30">
        <v>4.5</v>
      </c>
      <c r="N40" s="30">
        <v>6.2</v>
      </c>
      <c r="O40" s="30">
        <v>11.399999999999999</v>
      </c>
      <c r="P40" s="29">
        <v>0</v>
      </c>
    </row>
    <row r="41" spans="1:16" x14ac:dyDescent="0.4">
      <c r="A41" s="28" t="s">
        <v>108</v>
      </c>
      <c r="B41" s="29">
        <v>9</v>
      </c>
      <c r="C41" s="29">
        <v>0</v>
      </c>
      <c r="D41" s="29">
        <v>1</v>
      </c>
      <c r="E41" s="29">
        <v>0</v>
      </c>
      <c r="F41" s="30">
        <v>6.1</v>
      </c>
      <c r="G41" s="31">
        <v>4.9000000000000004</v>
      </c>
      <c r="H41" s="30">
        <v>5.0999999999999996</v>
      </c>
      <c r="I41" s="30">
        <v>6.4</v>
      </c>
      <c r="J41" s="30">
        <v>8.1999999999999993</v>
      </c>
      <c r="K41" s="30">
        <v>4.5</v>
      </c>
      <c r="L41" s="30">
        <v>4.9000000000000004</v>
      </c>
      <c r="M41" s="30">
        <v>3.2</v>
      </c>
      <c r="N41" s="30">
        <v>4.8</v>
      </c>
      <c r="O41" s="30">
        <v>8.6999999999999993</v>
      </c>
      <c r="P41" s="29">
        <v>0</v>
      </c>
    </row>
    <row r="42" spans="1:16" x14ac:dyDescent="0.4">
      <c r="A42" s="28" t="s">
        <v>109</v>
      </c>
      <c r="B42" s="29">
        <v>6</v>
      </c>
      <c r="C42" s="29">
        <v>1</v>
      </c>
      <c r="D42" s="29">
        <v>1</v>
      </c>
      <c r="E42" s="29">
        <v>0</v>
      </c>
      <c r="F42" s="30">
        <v>8.3000000000000007</v>
      </c>
      <c r="G42" s="31">
        <v>4.9000000000000004</v>
      </c>
      <c r="H42" s="30">
        <v>3.1</v>
      </c>
      <c r="I42" s="30">
        <v>5.2</v>
      </c>
      <c r="J42" s="30">
        <v>9.1</v>
      </c>
      <c r="K42" s="30">
        <v>4.5999999999999996</v>
      </c>
      <c r="L42" s="30">
        <v>5.8</v>
      </c>
      <c r="M42" s="30">
        <v>3.9</v>
      </c>
      <c r="N42" s="30">
        <v>5.5</v>
      </c>
      <c r="O42" s="30">
        <v>12.600000000000001</v>
      </c>
      <c r="P42" s="29">
        <v>1</v>
      </c>
    </row>
    <row r="43" spans="1:16" x14ac:dyDescent="0.4">
      <c r="A43" s="28" t="s">
        <v>110</v>
      </c>
      <c r="B43" s="29">
        <v>2</v>
      </c>
      <c r="C43" s="29">
        <v>1</v>
      </c>
      <c r="D43" s="29">
        <v>0</v>
      </c>
      <c r="E43" s="29">
        <v>1</v>
      </c>
      <c r="F43" s="30">
        <v>9.4</v>
      </c>
      <c r="G43" s="31">
        <v>5.3</v>
      </c>
      <c r="H43" s="30">
        <v>3.8</v>
      </c>
      <c r="I43" s="30">
        <v>4.9000000000000004</v>
      </c>
      <c r="J43" s="30">
        <v>8.5</v>
      </c>
      <c r="K43" s="30">
        <v>4.0999999999999996</v>
      </c>
      <c r="L43" s="30">
        <v>4.5</v>
      </c>
      <c r="M43" s="30">
        <v>4.0999999999999996</v>
      </c>
      <c r="N43" s="30">
        <v>5.4</v>
      </c>
      <c r="O43" s="30">
        <v>11.850000000000001</v>
      </c>
      <c r="P43" s="29">
        <v>1</v>
      </c>
    </row>
    <row r="44" spans="1:16" x14ac:dyDescent="0.4">
      <c r="A44" s="28" t="s">
        <v>111</v>
      </c>
      <c r="B44" s="29">
        <v>10</v>
      </c>
      <c r="C44" s="29">
        <v>0</v>
      </c>
      <c r="D44" s="29">
        <v>0</v>
      </c>
      <c r="E44" s="29">
        <v>1</v>
      </c>
      <c r="F44" s="30">
        <v>9.3000000000000007</v>
      </c>
      <c r="G44" s="31">
        <v>5.0999999999999996</v>
      </c>
      <c r="H44" s="30">
        <v>5.8</v>
      </c>
      <c r="I44" s="30">
        <v>6.3</v>
      </c>
      <c r="J44" s="30">
        <v>7.4</v>
      </c>
      <c r="K44" s="30">
        <v>4.5999999999999996</v>
      </c>
      <c r="L44" s="30">
        <v>4.5999999999999996</v>
      </c>
      <c r="M44" s="30">
        <v>4.3</v>
      </c>
      <c r="N44" s="30">
        <v>6.8</v>
      </c>
      <c r="O44" s="30">
        <v>11.399999999999999</v>
      </c>
      <c r="P44" s="29">
        <v>1</v>
      </c>
    </row>
    <row r="45" spans="1:16" x14ac:dyDescent="0.4">
      <c r="A45" s="28" t="s">
        <v>112</v>
      </c>
      <c r="B45" s="29">
        <v>15</v>
      </c>
      <c r="C45" s="29">
        <v>1</v>
      </c>
      <c r="D45" s="29">
        <v>1</v>
      </c>
      <c r="E45" s="29">
        <v>1</v>
      </c>
      <c r="F45" s="30">
        <v>5.0999999999999996</v>
      </c>
      <c r="G45" s="31">
        <v>6.6</v>
      </c>
      <c r="H45" s="30">
        <v>4.4000000000000004</v>
      </c>
      <c r="I45" s="30">
        <v>7.8</v>
      </c>
      <c r="J45" s="30">
        <v>5.9</v>
      </c>
      <c r="K45" s="30">
        <v>4.9000000000000004</v>
      </c>
      <c r="L45" s="30">
        <v>6.3</v>
      </c>
      <c r="M45" s="30">
        <v>4.5</v>
      </c>
      <c r="N45" s="30">
        <v>6.9</v>
      </c>
      <c r="O45" s="30">
        <v>12.600000000000001</v>
      </c>
      <c r="P45" s="29">
        <v>1</v>
      </c>
    </row>
    <row r="46" spans="1:16" x14ac:dyDescent="0.4">
      <c r="A46" s="28" t="s">
        <v>113</v>
      </c>
      <c r="B46" s="29">
        <v>6</v>
      </c>
      <c r="C46" s="29">
        <v>1</v>
      </c>
      <c r="D46" s="29">
        <v>0</v>
      </c>
      <c r="E46" s="29">
        <v>0</v>
      </c>
      <c r="F46" s="30">
        <v>8</v>
      </c>
      <c r="G46" s="31">
        <v>2.5</v>
      </c>
      <c r="H46" s="30">
        <v>3.6</v>
      </c>
      <c r="I46" s="30">
        <v>3</v>
      </c>
      <c r="J46" s="30">
        <v>5.2</v>
      </c>
      <c r="K46" s="30">
        <v>4.3</v>
      </c>
      <c r="L46" s="30">
        <v>4.2</v>
      </c>
      <c r="M46" s="30">
        <v>4.7</v>
      </c>
      <c r="N46" s="30">
        <v>6.5</v>
      </c>
      <c r="O46" s="30">
        <v>9.75</v>
      </c>
      <c r="P46" s="29">
        <v>0</v>
      </c>
    </row>
    <row r="47" spans="1:16" x14ac:dyDescent="0.4">
      <c r="A47" s="28" t="s">
        <v>114</v>
      </c>
      <c r="B47" s="29">
        <v>5</v>
      </c>
      <c r="C47" s="29">
        <v>0</v>
      </c>
      <c r="D47" s="29">
        <v>1</v>
      </c>
      <c r="E47" s="29">
        <v>0</v>
      </c>
      <c r="F47" s="30">
        <v>5.9</v>
      </c>
      <c r="G47" s="31">
        <v>5.6</v>
      </c>
      <c r="H47" s="30">
        <v>5.8</v>
      </c>
      <c r="I47" s="30">
        <v>5.5</v>
      </c>
      <c r="J47" s="30">
        <v>8.4</v>
      </c>
      <c r="K47" s="30">
        <v>5.2</v>
      </c>
      <c r="L47" s="30">
        <v>5.8</v>
      </c>
      <c r="M47" s="30">
        <v>4.8</v>
      </c>
      <c r="N47" s="30">
        <v>5.9</v>
      </c>
      <c r="O47" s="30">
        <v>11.55</v>
      </c>
      <c r="P47" s="29">
        <v>1</v>
      </c>
    </row>
    <row r="48" spans="1:16" x14ac:dyDescent="0.4">
      <c r="A48" s="28" t="s">
        <v>115</v>
      </c>
      <c r="B48" s="29">
        <v>4</v>
      </c>
      <c r="C48" s="29">
        <v>1</v>
      </c>
      <c r="D48" s="29">
        <v>0</v>
      </c>
      <c r="E48" s="29">
        <v>1</v>
      </c>
      <c r="F48" s="30">
        <v>10</v>
      </c>
      <c r="G48" s="31">
        <v>5.8</v>
      </c>
      <c r="H48" s="30">
        <v>2.9</v>
      </c>
      <c r="I48" s="30">
        <v>4.5</v>
      </c>
      <c r="J48" s="30">
        <v>3.8</v>
      </c>
      <c r="K48" s="30">
        <v>5</v>
      </c>
      <c r="L48" s="30">
        <v>4</v>
      </c>
      <c r="M48" s="30">
        <v>3.5</v>
      </c>
      <c r="N48" s="30">
        <v>6.3</v>
      </c>
      <c r="O48" s="30">
        <v>12</v>
      </c>
      <c r="P48" s="29">
        <v>1</v>
      </c>
    </row>
    <row r="49" spans="1:16" x14ac:dyDescent="0.4">
      <c r="A49" s="28" t="s">
        <v>116</v>
      </c>
      <c r="B49" s="29">
        <v>8</v>
      </c>
      <c r="C49" s="29">
        <v>1</v>
      </c>
      <c r="D49" s="29">
        <v>1</v>
      </c>
      <c r="E49" s="29">
        <v>0</v>
      </c>
      <c r="F49" s="30">
        <v>5.7</v>
      </c>
      <c r="G49" s="31">
        <v>3.8</v>
      </c>
      <c r="H49" s="30">
        <v>5.7</v>
      </c>
      <c r="I49" s="30">
        <v>6</v>
      </c>
      <c r="J49" s="30">
        <v>8.1999999999999993</v>
      </c>
      <c r="K49" s="30">
        <v>6.5</v>
      </c>
      <c r="L49" s="30">
        <v>7.3</v>
      </c>
      <c r="M49" s="30">
        <v>5.2</v>
      </c>
      <c r="N49" s="30">
        <v>7.5</v>
      </c>
      <c r="O49" s="30">
        <v>10.649999999999999</v>
      </c>
      <c r="P49" s="29">
        <v>1</v>
      </c>
    </row>
    <row r="50" spans="1:16" x14ac:dyDescent="0.4">
      <c r="A50" s="28" t="s">
        <v>117</v>
      </c>
      <c r="B50" s="29">
        <v>13</v>
      </c>
      <c r="C50" s="29">
        <v>0</v>
      </c>
      <c r="D50" s="29">
        <v>1</v>
      </c>
      <c r="E50" s="29">
        <v>1</v>
      </c>
      <c r="F50" s="30">
        <v>9.9</v>
      </c>
      <c r="G50" s="31">
        <v>5.2</v>
      </c>
      <c r="H50" s="30">
        <v>4.2</v>
      </c>
      <c r="I50" s="30">
        <v>6.7</v>
      </c>
      <c r="J50" s="30">
        <v>6.8</v>
      </c>
      <c r="K50" s="30">
        <v>4.5</v>
      </c>
      <c r="L50" s="30">
        <v>3.4</v>
      </c>
      <c r="M50" s="30">
        <v>3.9</v>
      </c>
      <c r="N50" s="30">
        <v>6.1</v>
      </c>
      <c r="O50" s="30">
        <v>12.75</v>
      </c>
      <c r="P50" s="29">
        <v>1</v>
      </c>
    </row>
    <row r="51" spans="1:16" x14ac:dyDescent="0.4">
      <c r="A51" s="28" t="s">
        <v>118</v>
      </c>
      <c r="B51" s="29">
        <v>3</v>
      </c>
      <c r="C51" s="29">
        <v>1</v>
      </c>
      <c r="D51" s="29">
        <v>0</v>
      </c>
      <c r="E51" s="29">
        <v>1</v>
      </c>
      <c r="F51" s="30">
        <v>7.9</v>
      </c>
      <c r="G51" s="31">
        <v>3.9</v>
      </c>
      <c r="H51" s="30">
        <v>4.4000000000000004</v>
      </c>
      <c r="I51" s="30">
        <v>5.8</v>
      </c>
      <c r="J51" s="30">
        <v>4.7</v>
      </c>
      <c r="K51" s="30">
        <v>4.0999999999999996</v>
      </c>
      <c r="L51" s="30">
        <v>4.2</v>
      </c>
      <c r="M51" s="30">
        <v>4.3</v>
      </c>
      <c r="N51" s="30">
        <v>5.8</v>
      </c>
      <c r="O51" s="30">
        <v>11.399999999999999</v>
      </c>
      <c r="P51" s="29">
        <v>1</v>
      </c>
    </row>
    <row r="52" spans="1:16" x14ac:dyDescent="0.4">
      <c r="A52" s="28" t="s">
        <v>119</v>
      </c>
      <c r="B52" s="29">
        <v>10</v>
      </c>
      <c r="C52" s="29">
        <v>0</v>
      </c>
      <c r="D52" s="29">
        <v>1</v>
      </c>
      <c r="E52" s="29">
        <v>0</v>
      </c>
      <c r="F52" s="30">
        <v>6.7</v>
      </c>
      <c r="G52" s="31">
        <v>3.6</v>
      </c>
      <c r="H52" s="30">
        <v>3.4</v>
      </c>
      <c r="I52" s="30">
        <v>4.8</v>
      </c>
      <c r="J52" s="30">
        <v>7.2</v>
      </c>
      <c r="K52" s="30">
        <v>4</v>
      </c>
      <c r="L52" s="30">
        <v>3.6</v>
      </c>
      <c r="M52" s="30">
        <v>2.8</v>
      </c>
      <c r="N52" s="30">
        <v>4.2</v>
      </c>
      <c r="O52" s="30">
        <v>10.8</v>
      </c>
      <c r="P52" s="29">
        <v>1</v>
      </c>
    </row>
    <row r="53" spans="1:16" x14ac:dyDescent="0.4">
      <c r="A53" s="28" t="s">
        <v>120</v>
      </c>
      <c r="B53" s="29">
        <v>7</v>
      </c>
      <c r="C53" s="29">
        <v>1</v>
      </c>
      <c r="D53" s="29">
        <v>0</v>
      </c>
      <c r="E53" s="29">
        <v>0</v>
      </c>
      <c r="F53" s="30">
        <v>8.1999999999999993</v>
      </c>
      <c r="G53" s="31">
        <v>4.2</v>
      </c>
      <c r="H53" s="30">
        <v>2.7</v>
      </c>
      <c r="I53" s="30">
        <v>3.1</v>
      </c>
      <c r="J53" s="30">
        <v>5.3</v>
      </c>
      <c r="K53" s="30">
        <v>4.5</v>
      </c>
      <c r="L53" s="30">
        <v>4.3</v>
      </c>
      <c r="M53" s="30">
        <v>4.9000000000000004</v>
      </c>
      <c r="N53" s="30">
        <v>7.4</v>
      </c>
      <c r="O53" s="30">
        <v>12.299999999999999</v>
      </c>
      <c r="P53" s="29">
        <v>1</v>
      </c>
    </row>
    <row r="54" spans="1:16" x14ac:dyDescent="0.4">
      <c r="A54" s="28" t="s">
        <v>121</v>
      </c>
      <c r="B54" s="29">
        <v>8</v>
      </c>
      <c r="C54" s="29">
        <v>0</v>
      </c>
      <c r="D54" s="29">
        <v>1</v>
      </c>
      <c r="E54" s="29">
        <v>1</v>
      </c>
      <c r="F54" s="30">
        <v>9.4</v>
      </c>
      <c r="G54" s="31">
        <v>4</v>
      </c>
      <c r="H54" s="30">
        <v>3.2</v>
      </c>
      <c r="I54" s="30">
        <v>4.5999999999999996</v>
      </c>
      <c r="J54" s="30">
        <v>6.3</v>
      </c>
      <c r="K54" s="30">
        <v>4.7</v>
      </c>
      <c r="L54" s="30">
        <v>4.5999999999999996</v>
      </c>
      <c r="M54" s="30">
        <v>4.5999999999999996</v>
      </c>
      <c r="N54" s="30">
        <v>6.1</v>
      </c>
      <c r="O54" s="30">
        <v>13.5</v>
      </c>
      <c r="P54" s="29">
        <v>1</v>
      </c>
    </row>
    <row r="55" spans="1:16" x14ac:dyDescent="0.4">
      <c r="A55" s="28" t="s">
        <v>122</v>
      </c>
      <c r="B55" s="29">
        <v>11</v>
      </c>
      <c r="C55" s="29">
        <v>1</v>
      </c>
      <c r="D55" s="29">
        <v>0</v>
      </c>
      <c r="E55" s="29">
        <v>1</v>
      </c>
      <c r="F55" s="30">
        <v>6.9</v>
      </c>
      <c r="G55" s="31">
        <v>3.4</v>
      </c>
      <c r="H55" s="30">
        <v>3.3</v>
      </c>
      <c r="I55" s="30">
        <v>4.7</v>
      </c>
      <c r="J55" s="30">
        <v>5.2</v>
      </c>
      <c r="K55" s="30">
        <v>3.2</v>
      </c>
      <c r="L55" s="30">
        <v>2.7</v>
      </c>
      <c r="M55" s="30">
        <v>3.3</v>
      </c>
      <c r="N55" s="30">
        <v>4.4000000000000004</v>
      </c>
      <c r="O55" s="30">
        <v>10.8</v>
      </c>
      <c r="P55" s="29">
        <v>1</v>
      </c>
    </row>
    <row r="56" spans="1:16" x14ac:dyDescent="0.4">
      <c r="A56" s="28" t="s">
        <v>123</v>
      </c>
      <c r="B56" s="29">
        <v>14</v>
      </c>
      <c r="C56" s="29">
        <v>1</v>
      </c>
      <c r="D56" s="29">
        <v>1</v>
      </c>
      <c r="E56" s="29">
        <v>0</v>
      </c>
      <c r="F56" s="30">
        <v>8</v>
      </c>
      <c r="G56" s="31">
        <v>4.8</v>
      </c>
      <c r="H56" s="30">
        <v>3.2</v>
      </c>
      <c r="I56" s="30">
        <v>4.7</v>
      </c>
      <c r="J56" s="30">
        <v>8.6999999999999993</v>
      </c>
      <c r="K56" s="30">
        <v>4.9000000000000004</v>
      </c>
      <c r="L56" s="30">
        <v>6.6</v>
      </c>
      <c r="M56" s="30">
        <v>4.2</v>
      </c>
      <c r="N56" s="30">
        <v>5.8</v>
      </c>
      <c r="O56" s="30">
        <v>12.149999999999999</v>
      </c>
      <c r="P56" s="29">
        <v>1</v>
      </c>
    </row>
    <row r="57" spans="1:16" x14ac:dyDescent="0.4">
      <c r="A57" s="28" t="s">
        <v>124</v>
      </c>
      <c r="B57" s="29">
        <v>11</v>
      </c>
      <c r="C57" s="29">
        <v>1</v>
      </c>
      <c r="D57" s="29">
        <v>0</v>
      </c>
      <c r="E57" s="29">
        <v>0</v>
      </c>
      <c r="F57" s="30">
        <v>9.3000000000000007</v>
      </c>
      <c r="G57" s="31">
        <v>5.3</v>
      </c>
      <c r="H57" s="30">
        <v>3.7</v>
      </c>
      <c r="I57" s="30">
        <v>5.5</v>
      </c>
      <c r="J57" s="30">
        <v>7.4</v>
      </c>
      <c r="K57" s="30">
        <v>4.0999999999999996</v>
      </c>
      <c r="L57" s="30">
        <v>3.2</v>
      </c>
      <c r="M57" s="30">
        <v>3.4</v>
      </c>
      <c r="N57" s="30">
        <v>5.7</v>
      </c>
      <c r="O57" s="30">
        <v>13.350000000000001</v>
      </c>
      <c r="P57" s="29">
        <v>1</v>
      </c>
    </row>
    <row r="58" spans="1:16" x14ac:dyDescent="0.4">
      <c r="A58" s="28" t="s">
        <v>125</v>
      </c>
      <c r="B58" s="29">
        <v>14</v>
      </c>
      <c r="C58" s="29">
        <v>0</v>
      </c>
      <c r="D58" s="29">
        <v>1</v>
      </c>
      <c r="E58" s="29">
        <v>1</v>
      </c>
      <c r="F58" s="30">
        <v>7.4</v>
      </c>
      <c r="G58" s="31">
        <v>6.6</v>
      </c>
      <c r="H58" s="30">
        <v>4.5</v>
      </c>
      <c r="I58" s="30">
        <v>6.9</v>
      </c>
      <c r="J58" s="30">
        <v>9.6</v>
      </c>
      <c r="K58" s="30">
        <v>5.7</v>
      </c>
      <c r="L58" s="30">
        <v>6.5</v>
      </c>
      <c r="M58" s="30">
        <v>5.5</v>
      </c>
      <c r="N58" s="30">
        <v>7.7</v>
      </c>
      <c r="O58" s="30">
        <v>13.200000000000001</v>
      </c>
      <c r="P58" s="29">
        <v>1</v>
      </c>
    </row>
    <row r="59" spans="1:16" x14ac:dyDescent="0.4">
      <c r="A59" s="28" t="s">
        <v>126</v>
      </c>
      <c r="B59" s="29">
        <v>1</v>
      </c>
      <c r="C59" s="29">
        <v>1</v>
      </c>
      <c r="D59" s="29">
        <v>0</v>
      </c>
      <c r="E59" s="29">
        <v>0</v>
      </c>
      <c r="F59" s="30">
        <v>7.6</v>
      </c>
      <c r="G59" s="31">
        <v>3.6</v>
      </c>
      <c r="H59" s="30">
        <v>5.6</v>
      </c>
      <c r="I59" s="30">
        <v>5.4</v>
      </c>
      <c r="J59" s="30">
        <v>4.4000000000000004</v>
      </c>
      <c r="K59" s="30">
        <v>4.5999999999999996</v>
      </c>
      <c r="L59" s="30">
        <v>3.9</v>
      </c>
      <c r="M59" s="30">
        <v>4</v>
      </c>
      <c r="N59" s="30">
        <v>5.8</v>
      </c>
      <c r="O59" s="30">
        <v>11.25</v>
      </c>
      <c r="P59" s="29">
        <v>1</v>
      </c>
    </row>
    <row r="60" spans="1:16" x14ac:dyDescent="0.4">
      <c r="A60" s="28" t="s">
        <v>127</v>
      </c>
      <c r="B60" s="29">
        <v>1</v>
      </c>
      <c r="C60" s="29">
        <v>1</v>
      </c>
      <c r="D60" s="29">
        <v>0</v>
      </c>
      <c r="E60" s="29">
        <v>0</v>
      </c>
      <c r="F60" s="30">
        <v>10</v>
      </c>
      <c r="G60" s="31">
        <v>4.3</v>
      </c>
      <c r="H60" s="30">
        <v>4.2</v>
      </c>
      <c r="I60" s="30">
        <v>4.5</v>
      </c>
      <c r="J60" s="30">
        <v>3.8</v>
      </c>
      <c r="K60" s="30">
        <v>3.7</v>
      </c>
      <c r="L60" s="30">
        <v>4</v>
      </c>
      <c r="M60" s="30">
        <v>3.5</v>
      </c>
      <c r="N60" s="30">
        <v>3.7</v>
      </c>
      <c r="O60" s="30">
        <v>10.5</v>
      </c>
      <c r="P60" s="29">
        <v>0</v>
      </c>
    </row>
    <row r="61" spans="1:16" x14ac:dyDescent="0.4">
      <c r="A61" s="28" t="s">
        <v>128</v>
      </c>
      <c r="B61" s="29">
        <v>6</v>
      </c>
      <c r="C61" s="29">
        <v>1</v>
      </c>
      <c r="D61" s="29">
        <v>1</v>
      </c>
      <c r="E61" s="29">
        <v>0</v>
      </c>
      <c r="F61" s="30">
        <v>9.9</v>
      </c>
      <c r="G61" s="31">
        <v>4.3</v>
      </c>
      <c r="H61" s="30">
        <v>2.6</v>
      </c>
      <c r="I61" s="30">
        <v>3.5</v>
      </c>
      <c r="J61" s="30">
        <v>5.4</v>
      </c>
      <c r="K61" s="30">
        <v>5.6</v>
      </c>
      <c r="L61" s="30">
        <v>4.9000000000000004</v>
      </c>
      <c r="M61" s="30">
        <v>4</v>
      </c>
      <c r="N61" s="30">
        <v>6.9</v>
      </c>
      <c r="O61" s="30">
        <v>12.75</v>
      </c>
      <c r="P61" s="29">
        <v>1</v>
      </c>
    </row>
    <row r="62" spans="1:16" x14ac:dyDescent="0.4">
      <c r="A62" s="28" t="s">
        <v>129</v>
      </c>
      <c r="B62" s="29">
        <v>5</v>
      </c>
      <c r="C62" s="29">
        <v>0</v>
      </c>
      <c r="D62" s="29">
        <v>0</v>
      </c>
      <c r="E62" s="29">
        <v>0</v>
      </c>
      <c r="F62" s="30">
        <v>8.6999999999999993</v>
      </c>
      <c r="G62" s="31">
        <v>3.2</v>
      </c>
      <c r="H62" s="30">
        <v>2.8</v>
      </c>
      <c r="I62" s="30">
        <v>3.8</v>
      </c>
      <c r="J62" s="30">
        <v>4.9000000000000004</v>
      </c>
      <c r="K62" s="30">
        <v>5.4</v>
      </c>
      <c r="L62" s="30">
        <v>3.9</v>
      </c>
      <c r="M62" s="30">
        <v>4.5</v>
      </c>
      <c r="N62" s="30">
        <v>6.1</v>
      </c>
      <c r="O62" s="30">
        <v>10.8</v>
      </c>
      <c r="P62" s="29">
        <v>0</v>
      </c>
    </row>
    <row r="63" spans="1:16" x14ac:dyDescent="0.4">
      <c r="A63" s="28" t="s">
        <v>130</v>
      </c>
      <c r="B63" s="29">
        <v>13</v>
      </c>
      <c r="C63" s="29">
        <v>0</v>
      </c>
      <c r="D63" s="29">
        <v>1</v>
      </c>
      <c r="E63" s="29">
        <v>1</v>
      </c>
      <c r="F63" s="30">
        <v>8.4</v>
      </c>
      <c r="G63" s="31">
        <v>5.3</v>
      </c>
      <c r="H63" s="30">
        <v>4.5</v>
      </c>
      <c r="I63" s="30">
        <v>5.9</v>
      </c>
      <c r="J63" s="30">
        <v>6.7</v>
      </c>
      <c r="K63" s="30">
        <v>2.7</v>
      </c>
      <c r="L63" s="30">
        <v>5</v>
      </c>
      <c r="M63" s="30">
        <v>3.6</v>
      </c>
      <c r="N63" s="30">
        <v>5</v>
      </c>
      <c r="O63" s="30">
        <v>13.200000000000001</v>
      </c>
      <c r="P63" s="29">
        <v>1</v>
      </c>
    </row>
    <row r="64" spans="1:16" x14ac:dyDescent="0.4">
      <c r="A64" s="28" t="s">
        <v>131</v>
      </c>
      <c r="B64" s="29">
        <v>2</v>
      </c>
      <c r="C64" s="29">
        <v>0</v>
      </c>
      <c r="D64" s="29">
        <v>0</v>
      </c>
      <c r="E64" s="29">
        <v>1</v>
      </c>
      <c r="F64" s="30">
        <v>8.8000000000000007</v>
      </c>
      <c r="G64" s="31">
        <v>5.4</v>
      </c>
      <c r="H64" s="30">
        <v>4.3</v>
      </c>
      <c r="I64" s="30">
        <v>4.8</v>
      </c>
      <c r="J64" s="30">
        <v>5.8</v>
      </c>
      <c r="K64" s="30">
        <v>4.4000000000000004</v>
      </c>
      <c r="L64" s="30">
        <v>3.7</v>
      </c>
      <c r="M64" s="30">
        <v>2.9</v>
      </c>
      <c r="N64" s="30">
        <v>5.0999999999999996</v>
      </c>
      <c r="O64" s="30">
        <v>12</v>
      </c>
      <c r="P64" s="29">
        <v>0</v>
      </c>
    </row>
    <row r="65" spans="1:16" x14ac:dyDescent="0.4">
      <c r="A65" s="28" t="s">
        <v>132</v>
      </c>
      <c r="B65" s="29">
        <v>11</v>
      </c>
      <c r="C65" s="29">
        <v>0</v>
      </c>
      <c r="D65" s="29">
        <v>1</v>
      </c>
      <c r="E65" s="29">
        <v>0</v>
      </c>
      <c r="F65" s="30">
        <v>7.7</v>
      </c>
      <c r="G65" s="31">
        <v>3.7</v>
      </c>
      <c r="H65" s="30">
        <v>2.4</v>
      </c>
      <c r="I65" s="30">
        <v>3.4</v>
      </c>
      <c r="J65" s="30">
        <v>6.2</v>
      </c>
      <c r="K65" s="30">
        <v>3.3</v>
      </c>
      <c r="L65" s="30">
        <v>3.1</v>
      </c>
      <c r="M65" s="30">
        <v>2.6</v>
      </c>
      <c r="N65" s="30">
        <v>4.5</v>
      </c>
      <c r="O65" s="30">
        <v>12.149999999999999</v>
      </c>
      <c r="P65" s="29">
        <v>0</v>
      </c>
    </row>
    <row r="66" spans="1:16" x14ac:dyDescent="0.4">
      <c r="A66" s="28" t="s">
        <v>133</v>
      </c>
      <c r="B66" s="29">
        <v>7</v>
      </c>
      <c r="C66" s="29">
        <v>0</v>
      </c>
      <c r="D66" s="29">
        <v>1</v>
      </c>
      <c r="E66" s="29">
        <v>0</v>
      </c>
      <c r="F66" s="30">
        <v>6.6</v>
      </c>
      <c r="G66" s="31">
        <v>3.6</v>
      </c>
      <c r="H66" s="30">
        <v>4.9000000000000004</v>
      </c>
      <c r="I66" s="30">
        <v>4.8</v>
      </c>
      <c r="J66" s="30">
        <v>7.2</v>
      </c>
      <c r="K66" s="30">
        <v>3.5</v>
      </c>
      <c r="L66" s="30">
        <v>3.6</v>
      </c>
      <c r="M66" s="30">
        <v>2.8</v>
      </c>
      <c r="N66" s="30">
        <v>4.0999999999999996</v>
      </c>
      <c r="O66" s="30">
        <v>10.649999999999999</v>
      </c>
      <c r="P66" s="29">
        <v>0</v>
      </c>
    </row>
    <row r="67" spans="1:16" x14ac:dyDescent="0.4">
      <c r="A67" s="28" t="s">
        <v>134</v>
      </c>
      <c r="B67" s="29">
        <v>12</v>
      </c>
      <c r="C67" s="29">
        <v>1</v>
      </c>
      <c r="D67" s="29">
        <v>1</v>
      </c>
      <c r="E67" s="29">
        <v>0</v>
      </c>
      <c r="F67" s="30">
        <v>5.7</v>
      </c>
      <c r="G67" s="31">
        <v>5.3</v>
      </c>
      <c r="H67" s="30">
        <v>5.4</v>
      </c>
      <c r="I67" s="30">
        <v>6</v>
      </c>
      <c r="J67" s="30">
        <v>8.1999999999999993</v>
      </c>
      <c r="K67" s="30">
        <v>4.7</v>
      </c>
      <c r="L67" s="30">
        <v>7.3</v>
      </c>
      <c r="M67" s="30">
        <v>5.2</v>
      </c>
      <c r="N67" s="30">
        <v>6.7</v>
      </c>
      <c r="O67" s="30">
        <v>13.5</v>
      </c>
      <c r="P67" s="29">
        <v>0</v>
      </c>
    </row>
    <row r="68" spans="1:16" x14ac:dyDescent="0.4">
      <c r="A68" s="28" t="s">
        <v>135</v>
      </c>
      <c r="B68" s="29">
        <v>5</v>
      </c>
      <c r="C68" s="29">
        <v>1</v>
      </c>
      <c r="D68" s="29">
        <v>1</v>
      </c>
      <c r="E68" s="29">
        <v>0</v>
      </c>
      <c r="F68" s="30">
        <v>5.7</v>
      </c>
      <c r="G68" s="31">
        <v>4</v>
      </c>
      <c r="H68" s="30">
        <v>2.7</v>
      </c>
      <c r="I68" s="30">
        <v>5.0999999999999996</v>
      </c>
      <c r="J68" s="30">
        <v>6.2</v>
      </c>
      <c r="K68" s="30">
        <v>5</v>
      </c>
      <c r="L68" s="30">
        <v>6.2</v>
      </c>
      <c r="M68" s="30">
        <v>4.5</v>
      </c>
      <c r="N68" s="30">
        <v>5.5</v>
      </c>
      <c r="O68" s="30">
        <v>9.3000000000000007</v>
      </c>
      <c r="P68" s="29">
        <v>0</v>
      </c>
    </row>
    <row r="69" spans="1:16" x14ac:dyDescent="0.4">
      <c r="A69" s="28" t="s">
        <v>136</v>
      </c>
      <c r="B69" s="29">
        <v>7</v>
      </c>
      <c r="C69" s="29">
        <v>1</v>
      </c>
      <c r="D69" s="29">
        <v>1</v>
      </c>
      <c r="E69" s="29">
        <v>1</v>
      </c>
      <c r="F69" s="30">
        <v>5.5</v>
      </c>
      <c r="G69" s="31">
        <v>5.2</v>
      </c>
      <c r="H69" s="30">
        <v>4.3</v>
      </c>
      <c r="I69" s="30">
        <v>4.9000000000000004</v>
      </c>
      <c r="J69" s="30">
        <v>6</v>
      </c>
      <c r="K69" s="30">
        <v>4.5</v>
      </c>
      <c r="L69" s="30">
        <v>5.9</v>
      </c>
      <c r="M69" s="30">
        <v>4.3</v>
      </c>
      <c r="N69" s="30">
        <v>5.4</v>
      </c>
      <c r="O69" s="30">
        <v>12.299999999999999</v>
      </c>
      <c r="P69" s="29">
        <v>0</v>
      </c>
    </row>
    <row r="70" spans="1:16" x14ac:dyDescent="0.4">
      <c r="A70" s="28" t="s">
        <v>137</v>
      </c>
      <c r="B70" s="29">
        <v>5</v>
      </c>
      <c r="C70" s="29">
        <v>1</v>
      </c>
      <c r="D70" s="29">
        <v>1</v>
      </c>
      <c r="E70" s="29">
        <v>0</v>
      </c>
      <c r="F70" s="30">
        <v>7.5</v>
      </c>
      <c r="G70" s="31">
        <v>3.5</v>
      </c>
      <c r="H70" s="30">
        <v>2.9</v>
      </c>
      <c r="I70" s="30">
        <v>4.5</v>
      </c>
      <c r="J70" s="30">
        <v>7.6</v>
      </c>
      <c r="K70" s="30">
        <v>4</v>
      </c>
      <c r="L70" s="30">
        <v>5.4</v>
      </c>
      <c r="M70" s="30">
        <v>3.4</v>
      </c>
      <c r="N70" s="30">
        <v>3.5</v>
      </c>
      <c r="O70" s="30">
        <v>8.6999999999999993</v>
      </c>
      <c r="P70" s="29">
        <v>0</v>
      </c>
    </row>
    <row r="71" spans="1:16" x14ac:dyDescent="0.4">
      <c r="A71" s="28" t="s">
        <v>138</v>
      </c>
      <c r="B71" s="29">
        <v>9</v>
      </c>
      <c r="C71" s="29">
        <v>0</v>
      </c>
      <c r="D71" s="29">
        <v>1</v>
      </c>
      <c r="E71" s="29">
        <v>0</v>
      </c>
      <c r="F71" s="30">
        <v>6.4</v>
      </c>
      <c r="G71" s="31">
        <v>5.0999999999999996</v>
      </c>
      <c r="H71" s="30">
        <v>3.9</v>
      </c>
      <c r="I71" s="30">
        <v>5.3</v>
      </c>
      <c r="J71" s="30">
        <v>7.1</v>
      </c>
      <c r="K71" s="30">
        <v>4.7</v>
      </c>
      <c r="L71" s="30">
        <v>6.6</v>
      </c>
      <c r="M71" s="30">
        <v>3.9</v>
      </c>
      <c r="N71" s="30">
        <v>5.3</v>
      </c>
      <c r="O71" s="30">
        <v>12</v>
      </c>
      <c r="P71" s="29">
        <v>0</v>
      </c>
    </row>
    <row r="72" spans="1:16" x14ac:dyDescent="0.4">
      <c r="A72" s="28" t="s">
        <v>139</v>
      </c>
      <c r="B72" s="29">
        <v>13</v>
      </c>
      <c r="C72" s="29">
        <v>0</v>
      </c>
      <c r="D72" s="29">
        <v>1</v>
      </c>
      <c r="E72" s="29">
        <v>0</v>
      </c>
      <c r="F72" s="30">
        <v>9.1</v>
      </c>
      <c r="G72" s="31">
        <v>6</v>
      </c>
      <c r="H72" s="30">
        <v>6.3</v>
      </c>
      <c r="I72" s="30">
        <v>7.1</v>
      </c>
      <c r="J72" s="30">
        <v>8.4</v>
      </c>
      <c r="K72" s="30">
        <v>5.4</v>
      </c>
      <c r="L72" s="30">
        <v>6.1</v>
      </c>
      <c r="M72" s="30">
        <v>4.4000000000000004</v>
      </c>
      <c r="N72" s="30">
        <v>5.9</v>
      </c>
      <c r="O72" s="30">
        <v>11.55</v>
      </c>
      <c r="P72" s="29">
        <v>1</v>
      </c>
    </row>
    <row r="73" spans="1:16" x14ac:dyDescent="0.4">
      <c r="A73" s="28" t="s">
        <v>140</v>
      </c>
      <c r="B73" s="29">
        <v>8</v>
      </c>
      <c r="C73" s="29">
        <v>1</v>
      </c>
      <c r="D73" s="29">
        <v>0</v>
      </c>
      <c r="E73" s="29">
        <v>1</v>
      </c>
      <c r="F73" s="30">
        <v>6.7</v>
      </c>
      <c r="G73" s="31">
        <v>3.2</v>
      </c>
      <c r="H73" s="30">
        <v>4.8</v>
      </c>
      <c r="I73" s="30">
        <v>4.5</v>
      </c>
      <c r="J73" s="30">
        <v>5</v>
      </c>
      <c r="K73" s="30">
        <v>2.9</v>
      </c>
      <c r="L73" s="30">
        <v>2.6</v>
      </c>
      <c r="M73" s="30">
        <v>3.1</v>
      </c>
      <c r="N73" s="30">
        <v>3.7</v>
      </c>
      <c r="O73" s="30">
        <v>10.5</v>
      </c>
      <c r="P73" s="29">
        <v>0</v>
      </c>
    </row>
    <row r="74" spans="1:16" x14ac:dyDescent="0.4">
      <c r="A74" s="28" t="s">
        <v>141</v>
      </c>
      <c r="B74" s="29">
        <v>13</v>
      </c>
      <c r="C74" s="29">
        <v>0</v>
      </c>
      <c r="D74" s="29">
        <v>1</v>
      </c>
      <c r="E74" s="29">
        <v>0</v>
      </c>
      <c r="F74" s="30">
        <v>6.5</v>
      </c>
      <c r="G74" s="31">
        <v>5.8</v>
      </c>
      <c r="H74" s="30">
        <v>6.5</v>
      </c>
      <c r="I74" s="30">
        <v>6</v>
      </c>
      <c r="J74" s="30">
        <v>8.6999999999999993</v>
      </c>
      <c r="K74" s="30">
        <v>4.5999999999999996</v>
      </c>
      <c r="L74" s="30">
        <v>5.6</v>
      </c>
      <c r="M74" s="30">
        <v>4.5999999999999996</v>
      </c>
      <c r="N74" s="30">
        <v>6.6</v>
      </c>
      <c r="O74" s="30">
        <v>11.850000000000001</v>
      </c>
      <c r="P74" s="29">
        <v>0</v>
      </c>
    </row>
    <row r="75" spans="1:16" x14ac:dyDescent="0.4">
      <c r="A75" s="28" t="s">
        <v>142</v>
      </c>
      <c r="B75" s="29">
        <v>14</v>
      </c>
      <c r="C75" s="29">
        <v>0</v>
      </c>
      <c r="D75" s="29">
        <v>1</v>
      </c>
      <c r="E75" s="29">
        <v>1</v>
      </c>
      <c r="F75" s="30">
        <v>9.9</v>
      </c>
      <c r="G75" s="31">
        <v>5.2</v>
      </c>
      <c r="H75" s="30">
        <v>5.6</v>
      </c>
      <c r="I75" s="30">
        <v>6.7</v>
      </c>
      <c r="J75" s="30">
        <v>6.8</v>
      </c>
      <c r="K75" s="30">
        <v>4.0999999999999996</v>
      </c>
      <c r="L75" s="30">
        <v>3.4</v>
      </c>
      <c r="M75" s="30">
        <v>3.9</v>
      </c>
      <c r="N75" s="30">
        <v>7.6</v>
      </c>
      <c r="O75" s="30">
        <v>14.700000000000001</v>
      </c>
      <c r="P75" s="29">
        <v>1</v>
      </c>
    </row>
    <row r="76" spans="1:16" x14ac:dyDescent="0.4">
      <c r="A76" s="28" t="s">
        <v>143</v>
      </c>
      <c r="B76" s="29">
        <v>10</v>
      </c>
      <c r="C76" s="29">
        <v>0</v>
      </c>
      <c r="D76" s="29">
        <v>1</v>
      </c>
      <c r="E76" s="29">
        <v>1</v>
      </c>
      <c r="F76" s="30">
        <v>8.5</v>
      </c>
      <c r="G76" s="31">
        <v>5.4</v>
      </c>
      <c r="H76" s="30">
        <v>5</v>
      </c>
      <c r="I76" s="30">
        <v>6</v>
      </c>
      <c r="J76" s="30">
        <v>6.8</v>
      </c>
      <c r="K76" s="30">
        <v>4.4000000000000004</v>
      </c>
      <c r="L76" s="30">
        <v>5.0999999999999996</v>
      </c>
      <c r="M76" s="30">
        <v>3.7</v>
      </c>
      <c r="N76" s="30">
        <v>5.5</v>
      </c>
      <c r="O76" s="30">
        <v>12.600000000000001</v>
      </c>
      <c r="P76" s="29">
        <v>1</v>
      </c>
    </row>
    <row r="77" spans="1:16" x14ac:dyDescent="0.4">
      <c r="A77" s="28" t="s">
        <v>144</v>
      </c>
      <c r="B77" s="29">
        <v>7</v>
      </c>
      <c r="C77" s="29">
        <v>0</v>
      </c>
      <c r="D77" s="29">
        <v>0</v>
      </c>
      <c r="E77" s="29">
        <v>0</v>
      </c>
      <c r="F77" s="30">
        <v>9.9</v>
      </c>
      <c r="G77" s="31">
        <v>4.5</v>
      </c>
      <c r="H77" s="30">
        <v>5.4</v>
      </c>
      <c r="I77" s="30">
        <v>4.8</v>
      </c>
      <c r="J77" s="30">
        <v>4.9000000000000004</v>
      </c>
      <c r="K77" s="30">
        <v>3.1</v>
      </c>
      <c r="L77" s="30">
        <v>4.3</v>
      </c>
      <c r="M77" s="30">
        <v>3.8</v>
      </c>
      <c r="N77" s="30">
        <v>5</v>
      </c>
      <c r="O77" s="30">
        <v>13.350000000000001</v>
      </c>
      <c r="P77" s="29">
        <v>0</v>
      </c>
    </row>
    <row r="78" spans="1:16" x14ac:dyDescent="0.4">
      <c r="A78" s="28" t="s">
        <v>145</v>
      </c>
      <c r="B78" s="29">
        <v>3</v>
      </c>
      <c r="C78" s="29">
        <v>0</v>
      </c>
      <c r="D78" s="29">
        <v>1</v>
      </c>
      <c r="E78" s="29">
        <v>1</v>
      </c>
      <c r="F78" s="30">
        <v>7.6</v>
      </c>
      <c r="G78" s="31">
        <v>3.6</v>
      </c>
      <c r="H78" s="30">
        <v>4.7</v>
      </c>
      <c r="I78" s="30">
        <v>5</v>
      </c>
      <c r="J78" s="30">
        <v>7.4</v>
      </c>
      <c r="K78" s="30">
        <v>4.5</v>
      </c>
      <c r="L78" s="30">
        <v>5.8</v>
      </c>
      <c r="M78" s="30">
        <v>3.9</v>
      </c>
      <c r="N78" s="30">
        <v>4.5999999999999996</v>
      </c>
      <c r="O78" s="30">
        <v>11.25</v>
      </c>
      <c r="P78" s="29">
        <v>0</v>
      </c>
    </row>
    <row r="79" spans="1:16" x14ac:dyDescent="0.4">
      <c r="A79" s="28" t="s">
        <v>146</v>
      </c>
      <c r="B79" s="29">
        <v>5</v>
      </c>
      <c r="C79" s="29">
        <v>1</v>
      </c>
      <c r="D79" s="29">
        <v>0</v>
      </c>
      <c r="E79" s="29">
        <v>1</v>
      </c>
      <c r="F79" s="30">
        <v>9.4</v>
      </c>
      <c r="G79" s="31">
        <v>5.3</v>
      </c>
      <c r="H79" s="30">
        <v>4.7</v>
      </c>
      <c r="I79" s="30">
        <v>4.9000000000000004</v>
      </c>
      <c r="J79" s="30">
        <v>8.5</v>
      </c>
      <c r="K79" s="30">
        <v>4.3</v>
      </c>
      <c r="L79" s="30">
        <v>4.5</v>
      </c>
      <c r="M79" s="30">
        <v>4.0999999999999996</v>
      </c>
      <c r="N79" s="30">
        <v>6.2</v>
      </c>
      <c r="O79" s="30">
        <v>12</v>
      </c>
      <c r="P79" s="29">
        <v>1</v>
      </c>
    </row>
    <row r="80" spans="1:16" x14ac:dyDescent="0.4">
      <c r="A80" s="28" t="s">
        <v>147</v>
      </c>
      <c r="B80" s="29">
        <v>10</v>
      </c>
      <c r="C80" s="29">
        <v>0</v>
      </c>
      <c r="D80" s="29">
        <v>0</v>
      </c>
      <c r="E80" s="29">
        <v>1</v>
      </c>
      <c r="F80" s="30">
        <v>9.3000000000000007</v>
      </c>
      <c r="G80" s="31">
        <v>5</v>
      </c>
      <c r="H80" s="30">
        <v>5.5</v>
      </c>
      <c r="I80" s="30">
        <v>5.9</v>
      </c>
      <c r="J80" s="30">
        <v>4.5999999999999996</v>
      </c>
      <c r="K80" s="30">
        <v>5.2</v>
      </c>
      <c r="L80" s="30">
        <v>4.0999999999999996</v>
      </c>
      <c r="M80" s="30">
        <v>4.5999999999999996</v>
      </c>
      <c r="N80" s="30">
        <v>7.6</v>
      </c>
      <c r="O80" s="30">
        <v>12.149999999999999</v>
      </c>
      <c r="P80" s="29">
        <v>1</v>
      </c>
    </row>
    <row r="81" spans="1:16" x14ac:dyDescent="0.4">
      <c r="A81" s="28" t="s">
        <v>148</v>
      </c>
      <c r="B81" s="29">
        <v>10</v>
      </c>
      <c r="C81" s="29">
        <v>1</v>
      </c>
      <c r="D81" s="29">
        <v>1</v>
      </c>
      <c r="E81" s="29">
        <v>0</v>
      </c>
      <c r="F81" s="30">
        <v>7.1</v>
      </c>
      <c r="G81" s="31">
        <v>3.4</v>
      </c>
      <c r="H81" s="30">
        <v>4</v>
      </c>
      <c r="I81" s="30">
        <v>5.9</v>
      </c>
      <c r="J81" s="30">
        <v>7.8</v>
      </c>
      <c r="K81" s="30">
        <v>2.6</v>
      </c>
      <c r="L81" s="30">
        <v>3.1</v>
      </c>
      <c r="M81" s="30">
        <v>2.7</v>
      </c>
      <c r="N81" s="30">
        <v>4.0999999999999996</v>
      </c>
      <c r="O81" s="30">
        <v>11.399999999999999</v>
      </c>
      <c r="P81" s="29">
        <v>0</v>
      </c>
    </row>
    <row r="82" spans="1:16" x14ac:dyDescent="0.4">
      <c r="A82" s="28" t="s">
        <v>149</v>
      </c>
      <c r="B82" s="29">
        <v>8</v>
      </c>
      <c r="C82" s="29">
        <v>0</v>
      </c>
      <c r="D82" s="29">
        <v>0</v>
      </c>
      <c r="E82" s="29">
        <v>0</v>
      </c>
      <c r="F82" s="30">
        <v>9.9</v>
      </c>
      <c r="G82" s="31">
        <v>4.5</v>
      </c>
      <c r="H82" s="30">
        <v>4</v>
      </c>
      <c r="I82" s="30">
        <v>4.8</v>
      </c>
      <c r="J82" s="30">
        <v>4.9000000000000004</v>
      </c>
      <c r="K82" s="30">
        <v>3.2</v>
      </c>
      <c r="L82" s="30">
        <v>4.3</v>
      </c>
      <c r="M82" s="30">
        <v>3.8</v>
      </c>
      <c r="N82" s="30">
        <v>4.8</v>
      </c>
      <c r="O82" s="30">
        <v>13.200000000000001</v>
      </c>
      <c r="P82" s="29">
        <v>1</v>
      </c>
    </row>
    <row r="83" spans="1:16" x14ac:dyDescent="0.4">
      <c r="A83" s="28" t="s">
        <v>150</v>
      </c>
      <c r="B83" s="29">
        <v>2</v>
      </c>
      <c r="C83" s="29">
        <v>0</v>
      </c>
      <c r="D83" s="29">
        <v>0</v>
      </c>
      <c r="E83" s="29">
        <v>0</v>
      </c>
      <c r="F83" s="30">
        <v>8.6999999999999993</v>
      </c>
      <c r="G83" s="31">
        <v>4.7</v>
      </c>
      <c r="H83" s="30">
        <v>2.4</v>
      </c>
      <c r="I83" s="30">
        <v>4.5999999999999996</v>
      </c>
      <c r="J83" s="30">
        <v>6.8</v>
      </c>
      <c r="K83" s="30">
        <v>4.3</v>
      </c>
      <c r="L83" s="30">
        <v>3.7</v>
      </c>
      <c r="M83" s="30">
        <v>4</v>
      </c>
      <c r="N83" s="30">
        <v>4.9000000000000004</v>
      </c>
      <c r="O83" s="30">
        <v>12</v>
      </c>
      <c r="P83" s="29">
        <v>1</v>
      </c>
    </row>
    <row r="84" spans="1:16" x14ac:dyDescent="0.4">
      <c r="A84" s="28" t="s">
        <v>151</v>
      </c>
      <c r="B84" s="29">
        <v>6</v>
      </c>
      <c r="C84" s="29">
        <v>0</v>
      </c>
      <c r="D84" s="29">
        <v>0</v>
      </c>
      <c r="E84" s="29">
        <v>1</v>
      </c>
      <c r="F84" s="30">
        <v>8.6</v>
      </c>
      <c r="G84" s="31">
        <v>4.4000000000000004</v>
      </c>
      <c r="H84" s="30">
        <v>2.9</v>
      </c>
      <c r="I84" s="30">
        <v>4</v>
      </c>
      <c r="J84" s="30">
        <v>6.3</v>
      </c>
      <c r="K84" s="30">
        <v>2.7</v>
      </c>
      <c r="L84" s="30">
        <v>3</v>
      </c>
      <c r="M84" s="30">
        <v>3</v>
      </c>
      <c r="N84" s="30">
        <v>3.9</v>
      </c>
      <c r="O84" s="30">
        <v>12.75</v>
      </c>
      <c r="P84" s="29">
        <v>0</v>
      </c>
    </row>
    <row r="85" spans="1:16" x14ac:dyDescent="0.4">
      <c r="A85" s="28" t="s">
        <v>152</v>
      </c>
      <c r="B85" s="29">
        <v>5</v>
      </c>
      <c r="C85" s="29">
        <v>1</v>
      </c>
      <c r="D85" s="29">
        <v>1</v>
      </c>
      <c r="E85" s="29">
        <v>0</v>
      </c>
      <c r="F85" s="30">
        <v>6.4</v>
      </c>
      <c r="G85" s="31">
        <v>3.2</v>
      </c>
      <c r="H85" s="30">
        <v>2.2000000000000002</v>
      </c>
      <c r="I85" s="30">
        <v>5</v>
      </c>
      <c r="J85" s="30">
        <v>8.4</v>
      </c>
      <c r="K85" s="30">
        <v>2</v>
      </c>
      <c r="L85" s="30">
        <v>3.7</v>
      </c>
      <c r="M85" s="30">
        <v>1.6</v>
      </c>
      <c r="N85" s="30">
        <v>3.6</v>
      </c>
      <c r="O85" s="30">
        <v>9.75</v>
      </c>
      <c r="P85" s="29">
        <v>0</v>
      </c>
    </row>
    <row r="86" spans="1:16" x14ac:dyDescent="0.4">
      <c r="A86" s="28" t="s">
        <v>153</v>
      </c>
      <c r="B86" s="29">
        <v>4</v>
      </c>
      <c r="C86" s="29">
        <v>0</v>
      </c>
      <c r="D86" s="29">
        <v>0</v>
      </c>
      <c r="E86" s="29">
        <v>1</v>
      </c>
      <c r="F86" s="30">
        <v>7.7</v>
      </c>
      <c r="G86" s="31">
        <v>4.0999999999999996</v>
      </c>
      <c r="H86" s="30">
        <v>1.9</v>
      </c>
      <c r="I86" s="30">
        <v>4.3</v>
      </c>
      <c r="J86" s="30">
        <v>5.9</v>
      </c>
      <c r="K86" s="30">
        <v>4.7</v>
      </c>
      <c r="L86" s="30">
        <v>3.9</v>
      </c>
      <c r="M86" s="30">
        <v>4.3</v>
      </c>
      <c r="N86" s="30">
        <v>6.6</v>
      </c>
      <c r="O86" s="30">
        <v>11.55</v>
      </c>
      <c r="P86" s="29">
        <v>1</v>
      </c>
    </row>
    <row r="87" spans="1:16" x14ac:dyDescent="0.4">
      <c r="A87" s="28" t="s">
        <v>154</v>
      </c>
      <c r="B87" s="29">
        <v>13</v>
      </c>
      <c r="C87" s="29">
        <v>1</v>
      </c>
      <c r="D87" s="29">
        <v>1</v>
      </c>
      <c r="E87" s="29">
        <v>0</v>
      </c>
      <c r="F87" s="30">
        <v>7.5</v>
      </c>
      <c r="G87" s="31">
        <v>3.5</v>
      </c>
      <c r="H87" s="30">
        <v>3.5</v>
      </c>
      <c r="I87" s="30">
        <v>4.5</v>
      </c>
      <c r="J87" s="30">
        <v>7.6</v>
      </c>
      <c r="K87" s="30">
        <v>3.4</v>
      </c>
      <c r="L87" s="30">
        <v>5.4</v>
      </c>
      <c r="M87" s="30">
        <v>3.4</v>
      </c>
      <c r="N87" s="30">
        <v>4.5</v>
      </c>
      <c r="O87" s="30">
        <v>10.8</v>
      </c>
      <c r="P87" s="29">
        <v>0</v>
      </c>
    </row>
    <row r="88" spans="1:16" x14ac:dyDescent="0.4">
      <c r="A88" s="28" t="s">
        <v>155</v>
      </c>
      <c r="B88" s="29">
        <v>4</v>
      </c>
      <c r="C88" s="29">
        <v>0</v>
      </c>
      <c r="D88" s="29">
        <v>1</v>
      </c>
      <c r="E88" s="29">
        <v>0</v>
      </c>
      <c r="F88" s="30">
        <v>5</v>
      </c>
      <c r="G88" s="31">
        <v>3.6</v>
      </c>
      <c r="H88" s="30">
        <v>3.5</v>
      </c>
      <c r="I88" s="30">
        <v>4.9000000000000004</v>
      </c>
      <c r="J88" s="30">
        <v>8.1999999999999993</v>
      </c>
      <c r="K88" s="30">
        <v>2.4</v>
      </c>
      <c r="L88" s="30">
        <v>4.8</v>
      </c>
      <c r="M88" s="30">
        <v>3.1</v>
      </c>
      <c r="N88" s="30">
        <v>3</v>
      </c>
      <c r="O88" s="30">
        <v>9</v>
      </c>
      <c r="P88" s="29">
        <v>0</v>
      </c>
    </row>
    <row r="89" spans="1:16" x14ac:dyDescent="0.4">
      <c r="A89" s="28" t="s">
        <v>156</v>
      </c>
      <c r="B89" s="29">
        <v>11</v>
      </c>
      <c r="C89" s="29">
        <v>0</v>
      </c>
      <c r="D89" s="29">
        <v>0</v>
      </c>
      <c r="E89" s="29">
        <v>1</v>
      </c>
      <c r="F89" s="30">
        <v>7.7</v>
      </c>
      <c r="G89" s="31">
        <v>4.0999999999999996</v>
      </c>
      <c r="H89" s="30">
        <v>3.5</v>
      </c>
      <c r="I89" s="30">
        <v>4.3</v>
      </c>
      <c r="J89" s="30">
        <v>5.9</v>
      </c>
      <c r="K89" s="30">
        <v>5.0999999999999996</v>
      </c>
      <c r="L89" s="30">
        <v>3.9</v>
      </c>
      <c r="M89" s="30">
        <v>4.3</v>
      </c>
      <c r="N89" s="30">
        <v>6.7</v>
      </c>
      <c r="O89" s="30">
        <v>12.299999999999999</v>
      </c>
      <c r="P89" s="29">
        <v>1</v>
      </c>
    </row>
    <row r="90" spans="1:16" x14ac:dyDescent="0.4">
      <c r="A90" s="28" t="s">
        <v>157</v>
      </c>
      <c r="B90" s="29">
        <v>8</v>
      </c>
      <c r="C90" s="29">
        <v>1</v>
      </c>
      <c r="D90" s="29">
        <v>0</v>
      </c>
      <c r="E90" s="29">
        <v>1</v>
      </c>
      <c r="F90" s="30">
        <v>9.1</v>
      </c>
      <c r="G90" s="31">
        <v>3.6</v>
      </c>
      <c r="H90" s="30">
        <v>4.2</v>
      </c>
      <c r="I90" s="30">
        <v>4.5999999999999996</v>
      </c>
      <c r="J90" s="30">
        <v>8.3000000000000007</v>
      </c>
      <c r="K90" s="30">
        <v>4.5999999999999996</v>
      </c>
      <c r="L90" s="30">
        <v>4.3</v>
      </c>
      <c r="M90" s="30">
        <v>3.9</v>
      </c>
      <c r="N90" s="30">
        <v>5.4</v>
      </c>
      <c r="O90" s="30">
        <v>11.100000000000001</v>
      </c>
      <c r="P90" s="29">
        <v>0</v>
      </c>
    </row>
    <row r="91" spans="1:16" x14ac:dyDescent="0.4">
      <c r="A91" s="28" t="s">
        <v>158</v>
      </c>
      <c r="B91" s="29">
        <v>14</v>
      </c>
      <c r="C91" s="29">
        <v>1</v>
      </c>
      <c r="D91" s="29">
        <v>1</v>
      </c>
      <c r="E91" s="29">
        <v>1</v>
      </c>
      <c r="F91" s="30">
        <v>5.5</v>
      </c>
      <c r="G91" s="31">
        <v>7</v>
      </c>
      <c r="H91" s="30">
        <v>5.6</v>
      </c>
      <c r="I91" s="30">
        <v>8.1999999999999993</v>
      </c>
      <c r="J91" s="30">
        <v>6.3</v>
      </c>
      <c r="K91" s="30">
        <v>5.5</v>
      </c>
      <c r="L91" s="30">
        <v>6.7</v>
      </c>
      <c r="M91" s="30">
        <v>4.9000000000000004</v>
      </c>
      <c r="N91" s="30">
        <v>7</v>
      </c>
      <c r="O91" s="30">
        <v>13.950000000000001</v>
      </c>
      <c r="P91" s="29">
        <v>1</v>
      </c>
    </row>
    <row r="92" spans="1:16" x14ac:dyDescent="0.4">
      <c r="A92" s="28" t="s">
        <v>159</v>
      </c>
      <c r="B92" s="29">
        <v>15</v>
      </c>
      <c r="C92" s="29">
        <v>1</v>
      </c>
      <c r="D92" s="29">
        <v>0</v>
      </c>
      <c r="E92" s="29">
        <v>0</v>
      </c>
      <c r="F92" s="30">
        <v>9.1</v>
      </c>
      <c r="G92" s="31">
        <v>5.2</v>
      </c>
      <c r="H92" s="30">
        <v>4.4000000000000004</v>
      </c>
      <c r="I92" s="30">
        <v>5.4</v>
      </c>
      <c r="J92" s="30">
        <v>7.3</v>
      </c>
      <c r="K92" s="30">
        <v>4.4000000000000004</v>
      </c>
      <c r="L92" s="30">
        <v>3</v>
      </c>
      <c r="M92" s="30">
        <v>3.3</v>
      </c>
      <c r="N92" s="30">
        <v>4.0999999999999996</v>
      </c>
      <c r="O92" s="30">
        <v>11.850000000000001</v>
      </c>
      <c r="P92" s="29">
        <v>1</v>
      </c>
    </row>
    <row r="93" spans="1:16" x14ac:dyDescent="0.4">
      <c r="A93" s="28" t="s">
        <v>160</v>
      </c>
      <c r="B93" s="29">
        <v>7</v>
      </c>
      <c r="C93" s="29">
        <v>1</v>
      </c>
      <c r="D93" s="29">
        <v>1</v>
      </c>
      <c r="E93" s="29">
        <v>0</v>
      </c>
      <c r="F93" s="30">
        <v>7.1</v>
      </c>
      <c r="G93" s="31">
        <v>4.2</v>
      </c>
      <c r="H93" s="30">
        <v>2.1</v>
      </c>
      <c r="I93" s="30">
        <v>4.5</v>
      </c>
      <c r="J93" s="30">
        <v>9.9</v>
      </c>
      <c r="K93" s="30">
        <v>2</v>
      </c>
      <c r="L93" s="30">
        <v>4</v>
      </c>
      <c r="M93" s="30">
        <v>2.4</v>
      </c>
      <c r="N93" s="30">
        <v>2.6</v>
      </c>
      <c r="O93" s="30">
        <v>9.75</v>
      </c>
      <c r="P93" s="29">
        <v>0</v>
      </c>
    </row>
    <row r="94" spans="1:16" x14ac:dyDescent="0.4">
      <c r="A94" s="28" t="s">
        <v>161</v>
      </c>
      <c r="B94" s="29">
        <v>14</v>
      </c>
      <c r="C94" s="29">
        <v>1</v>
      </c>
      <c r="D94" s="29">
        <v>0</v>
      </c>
      <c r="E94" s="29">
        <v>1</v>
      </c>
      <c r="F94" s="30">
        <v>9.1999999999999993</v>
      </c>
      <c r="G94" s="31">
        <v>5.4</v>
      </c>
      <c r="H94" s="30">
        <v>4.2</v>
      </c>
      <c r="I94" s="30">
        <v>4.8</v>
      </c>
      <c r="J94" s="30">
        <v>7.1</v>
      </c>
      <c r="K94" s="30">
        <v>4.4000000000000004</v>
      </c>
      <c r="L94" s="30">
        <v>2.6</v>
      </c>
      <c r="M94" s="30">
        <v>4.2</v>
      </c>
      <c r="N94" s="30">
        <v>5.3</v>
      </c>
      <c r="O94" s="30">
        <v>12.899999999999999</v>
      </c>
      <c r="P94" s="29">
        <v>1</v>
      </c>
    </row>
    <row r="95" spans="1:16" x14ac:dyDescent="0.4">
      <c r="A95" s="28" t="s">
        <v>162</v>
      </c>
      <c r="B95" s="29">
        <v>11</v>
      </c>
      <c r="C95" s="29">
        <v>0</v>
      </c>
      <c r="D95" s="29">
        <v>1</v>
      </c>
      <c r="E95" s="29">
        <v>1</v>
      </c>
      <c r="F95" s="30">
        <v>9.3000000000000007</v>
      </c>
      <c r="G95" s="31">
        <v>5</v>
      </c>
      <c r="H95" s="30">
        <v>4.5999999999999996</v>
      </c>
      <c r="I95" s="30">
        <v>5.9</v>
      </c>
      <c r="J95" s="30">
        <v>4.5999999999999996</v>
      </c>
      <c r="K95" s="30">
        <v>4.8</v>
      </c>
      <c r="L95" s="30">
        <v>4.0999999999999996</v>
      </c>
      <c r="M95" s="30">
        <v>4.5999999999999996</v>
      </c>
      <c r="N95" s="30">
        <v>7</v>
      </c>
      <c r="O95" s="30">
        <v>13.350000000000001</v>
      </c>
      <c r="P95" s="29">
        <v>1</v>
      </c>
    </row>
    <row r="96" spans="1:16" x14ac:dyDescent="0.4">
      <c r="A96" s="28" t="s">
        <v>163</v>
      </c>
      <c r="B96" s="29">
        <v>8</v>
      </c>
      <c r="C96" s="29">
        <v>1</v>
      </c>
      <c r="D96" s="29">
        <v>0</v>
      </c>
      <c r="E96" s="29">
        <v>0</v>
      </c>
      <c r="F96" s="30">
        <v>9.3000000000000007</v>
      </c>
      <c r="G96" s="31">
        <v>5.3</v>
      </c>
      <c r="H96" s="30">
        <v>4.7</v>
      </c>
      <c r="I96" s="30">
        <v>5.5</v>
      </c>
      <c r="J96" s="30">
        <v>7.4</v>
      </c>
      <c r="K96" s="30">
        <v>3.6</v>
      </c>
      <c r="L96" s="30">
        <v>3.2</v>
      </c>
      <c r="M96" s="30">
        <v>3.4</v>
      </c>
      <c r="N96" s="30">
        <v>4.5999999999999996</v>
      </c>
      <c r="O96" s="30">
        <v>12.600000000000001</v>
      </c>
      <c r="P96" s="29">
        <v>1</v>
      </c>
    </row>
    <row r="97" spans="1:16" x14ac:dyDescent="0.4">
      <c r="A97" s="28" t="s">
        <v>164</v>
      </c>
      <c r="B97" s="29">
        <v>12</v>
      </c>
      <c r="C97" s="29">
        <v>1</v>
      </c>
      <c r="D97" s="29">
        <v>0</v>
      </c>
      <c r="E97" s="29">
        <v>1</v>
      </c>
      <c r="F97" s="30">
        <v>8.6</v>
      </c>
      <c r="G97" s="31">
        <v>6.3</v>
      </c>
      <c r="H97" s="30">
        <v>2.2999999999999998</v>
      </c>
      <c r="I97" s="30">
        <v>5.7</v>
      </c>
      <c r="J97" s="30">
        <v>6.7</v>
      </c>
      <c r="K97" s="30">
        <v>4.9000000000000004</v>
      </c>
      <c r="L97" s="30">
        <v>3.6</v>
      </c>
      <c r="M97" s="30">
        <v>3.6</v>
      </c>
      <c r="N97" s="30">
        <v>5.3</v>
      </c>
      <c r="O97" s="30">
        <v>12.149999999999999</v>
      </c>
      <c r="P97" s="29">
        <v>1</v>
      </c>
    </row>
    <row r="98" spans="1:16" x14ac:dyDescent="0.4">
      <c r="A98" s="28" t="s">
        <v>165</v>
      </c>
      <c r="B98" s="29">
        <v>10</v>
      </c>
      <c r="C98" s="29">
        <v>0</v>
      </c>
      <c r="D98" s="29">
        <v>1</v>
      </c>
      <c r="E98" s="29">
        <v>1</v>
      </c>
      <c r="F98" s="30">
        <v>7.4</v>
      </c>
      <c r="G98" s="31">
        <v>3.4</v>
      </c>
      <c r="H98" s="30">
        <v>4.0999999999999996</v>
      </c>
      <c r="I98" s="30">
        <v>4.8</v>
      </c>
      <c r="J98" s="30">
        <v>7.2</v>
      </c>
      <c r="K98" s="30">
        <v>4.2</v>
      </c>
      <c r="L98" s="30">
        <v>5.6</v>
      </c>
      <c r="M98" s="30">
        <v>3.7</v>
      </c>
      <c r="N98" s="30">
        <v>5</v>
      </c>
      <c r="O98" s="30">
        <v>10.8</v>
      </c>
      <c r="P98" s="29">
        <v>0</v>
      </c>
    </row>
    <row r="99" spans="1:16" x14ac:dyDescent="0.4">
      <c r="A99" s="28" t="s">
        <v>166</v>
      </c>
      <c r="B99" s="29">
        <v>11</v>
      </c>
      <c r="C99" s="29">
        <v>0</v>
      </c>
      <c r="D99" s="29">
        <v>0</v>
      </c>
      <c r="E99" s="29">
        <v>1</v>
      </c>
      <c r="F99" s="30">
        <v>8.6999999999999993</v>
      </c>
      <c r="G99" s="31">
        <v>4.7</v>
      </c>
      <c r="H99" s="30">
        <v>3.1</v>
      </c>
      <c r="I99" s="30">
        <v>2.9</v>
      </c>
      <c r="J99" s="30">
        <v>5.6</v>
      </c>
      <c r="K99" s="30">
        <v>3.1</v>
      </c>
      <c r="L99" s="30">
        <v>2.9</v>
      </c>
      <c r="M99" s="30">
        <v>2.5</v>
      </c>
      <c r="N99" s="30">
        <v>3.2</v>
      </c>
      <c r="O99" s="30">
        <v>11.55</v>
      </c>
      <c r="P99" s="29">
        <v>1</v>
      </c>
    </row>
    <row r="100" spans="1:16" x14ac:dyDescent="0.4">
      <c r="A100" s="28" t="s">
        <v>167</v>
      </c>
      <c r="B100" s="29">
        <v>1</v>
      </c>
      <c r="C100" s="29">
        <v>1</v>
      </c>
      <c r="D100" s="29">
        <v>1</v>
      </c>
      <c r="E100" s="29">
        <v>1</v>
      </c>
      <c r="F100" s="30">
        <v>7.8</v>
      </c>
      <c r="G100" s="31">
        <v>4.9000000000000004</v>
      </c>
      <c r="H100" s="30">
        <v>5.2</v>
      </c>
      <c r="I100" s="30">
        <v>7.1</v>
      </c>
      <c r="J100" s="30">
        <v>7.9</v>
      </c>
      <c r="K100" s="30">
        <v>4.3</v>
      </c>
      <c r="L100" s="30">
        <v>4.9000000000000004</v>
      </c>
      <c r="M100" s="30">
        <v>3.9</v>
      </c>
      <c r="N100" s="30">
        <v>5.3</v>
      </c>
      <c r="O100" s="30">
        <v>11.100000000000001</v>
      </c>
      <c r="P100" s="29">
        <v>1</v>
      </c>
    </row>
    <row r="101" spans="1:16" x14ac:dyDescent="0.4">
      <c r="A101" s="28" t="s">
        <v>168</v>
      </c>
      <c r="B101" s="29">
        <v>6</v>
      </c>
      <c r="C101" s="29">
        <v>1</v>
      </c>
      <c r="D101" s="29">
        <v>1</v>
      </c>
      <c r="E101" s="29">
        <v>0</v>
      </c>
      <c r="F101" s="30">
        <v>7.9</v>
      </c>
      <c r="G101" s="31">
        <v>3</v>
      </c>
      <c r="H101" s="30">
        <v>5.9</v>
      </c>
      <c r="I101" s="30">
        <v>4.8</v>
      </c>
      <c r="J101" s="30">
        <v>9.6999999999999993</v>
      </c>
      <c r="K101" s="30">
        <v>3.4</v>
      </c>
      <c r="L101" s="30">
        <v>5.4</v>
      </c>
      <c r="M101" s="30">
        <v>3.5</v>
      </c>
      <c r="N101" s="30">
        <v>5.0999999999999996</v>
      </c>
      <c r="O101" s="30">
        <v>10.5</v>
      </c>
      <c r="P101" s="29">
        <v>1</v>
      </c>
    </row>
    <row r="102" spans="1:16" x14ac:dyDescent="0.4">
      <c r="A102" s="28" t="s">
        <v>169</v>
      </c>
      <c r="B102" s="29">
        <v>8</v>
      </c>
      <c r="C102" s="29">
        <v>1</v>
      </c>
      <c r="D102" s="29">
        <v>1</v>
      </c>
      <c r="E102" s="29">
        <v>0</v>
      </c>
      <c r="F102" s="30">
        <v>7.6</v>
      </c>
      <c r="G102" s="31">
        <v>3.6</v>
      </c>
      <c r="H102" s="30">
        <v>3.4</v>
      </c>
      <c r="I102" s="30">
        <v>4.5999999999999996</v>
      </c>
      <c r="J102" s="30">
        <v>7.7</v>
      </c>
      <c r="K102" s="30">
        <v>3.1</v>
      </c>
      <c r="L102" s="30">
        <v>5.5</v>
      </c>
      <c r="M102" s="30">
        <v>3.5</v>
      </c>
      <c r="N102" s="30">
        <v>4.9000000000000004</v>
      </c>
      <c r="O102" s="30">
        <v>9.1499999999999986</v>
      </c>
      <c r="P102" s="29">
        <v>0</v>
      </c>
    </row>
    <row r="103" spans="1:16" x14ac:dyDescent="0.4">
      <c r="A103" s="28" t="s">
        <v>170</v>
      </c>
      <c r="B103" s="29">
        <v>14</v>
      </c>
      <c r="C103" s="29">
        <v>0</v>
      </c>
      <c r="D103" s="29">
        <v>1</v>
      </c>
      <c r="E103" s="29">
        <v>1</v>
      </c>
      <c r="F103" s="30">
        <v>9.1999999999999993</v>
      </c>
      <c r="G103" s="31">
        <v>5</v>
      </c>
      <c r="H103" s="30">
        <v>5.2</v>
      </c>
      <c r="I103" s="30">
        <v>6.2</v>
      </c>
      <c r="J103" s="30">
        <v>7.3</v>
      </c>
      <c r="K103" s="30">
        <v>5.0999999999999996</v>
      </c>
      <c r="L103" s="30">
        <v>4.5999999999999996</v>
      </c>
      <c r="M103" s="30">
        <v>4.2</v>
      </c>
      <c r="N103" s="30">
        <v>5.2</v>
      </c>
      <c r="O103" s="30">
        <v>10.649999999999999</v>
      </c>
      <c r="P103" s="29">
        <v>1</v>
      </c>
    </row>
    <row r="104" spans="1:16" x14ac:dyDescent="0.4">
      <c r="A104" s="28" t="s">
        <v>171</v>
      </c>
      <c r="B104" s="29">
        <v>14</v>
      </c>
      <c r="C104" s="29">
        <v>1</v>
      </c>
      <c r="D104" s="29">
        <v>1</v>
      </c>
      <c r="E104" s="29">
        <v>1</v>
      </c>
      <c r="F104" s="30">
        <v>7.7</v>
      </c>
      <c r="G104" s="31">
        <v>4.7</v>
      </c>
      <c r="H104" s="30">
        <v>5.2</v>
      </c>
      <c r="I104" s="30">
        <v>7</v>
      </c>
      <c r="J104" s="30">
        <v>7.7</v>
      </c>
      <c r="K104" s="30">
        <v>4</v>
      </c>
      <c r="L104" s="30">
        <v>4.7</v>
      </c>
      <c r="M104" s="30">
        <v>3.7</v>
      </c>
      <c r="N104" s="30">
        <v>4.7</v>
      </c>
      <c r="O104" s="30">
        <v>11.399999999999999</v>
      </c>
      <c r="P104" s="29">
        <v>1</v>
      </c>
    </row>
    <row r="105" spans="1:16" x14ac:dyDescent="0.4">
      <c r="A105" s="28" t="s">
        <v>172</v>
      </c>
      <c r="B105" s="29">
        <v>12</v>
      </c>
      <c r="C105" s="29">
        <v>1</v>
      </c>
      <c r="D105" s="29">
        <v>0</v>
      </c>
      <c r="E105" s="29">
        <v>1</v>
      </c>
      <c r="F105" s="30">
        <v>9.5</v>
      </c>
      <c r="G105" s="31">
        <v>7.1</v>
      </c>
      <c r="H105" s="30">
        <v>5.6</v>
      </c>
      <c r="I105" s="30">
        <v>6.6</v>
      </c>
      <c r="J105" s="30">
        <v>7.6</v>
      </c>
      <c r="K105" s="30">
        <v>5.6</v>
      </c>
      <c r="L105" s="30">
        <v>4.5</v>
      </c>
      <c r="M105" s="30">
        <v>4.4000000000000004</v>
      </c>
      <c r="N105" s="30">
        <v>5.5</v>
      </c>
      <c r="O105" s="30">
        <v>13.5</v>
      </c>
      <c r="P105" s="29">
        <v>1</v>
      </c>
    </row>
    <row r="106" spans="1:16" x14ac:dyDescent="0.4">
      <c r="A106" s="28" t="s">
        <v>173</v>
      </c>
      <c r="B106" s="29">
        <v>15</v>
      </c>
      <c r="C106" s="29">
        <v>0</v>
      </c>
      <c r="D106" s="29">
        <v>1</v>
      </c>
      <c r="E106" s="29">
        <v>0</v>
      </c>
      <c r="F106" s="30">
        <v>6.5</v>
      </c>
      <c r="G106" s="31">
        <v>5.8</v>
      </c>
      <c r="H106" s="30">
        <v>4.7</v>
      </c>
      <c r="I106" s="30">
        <v>6</v>
      </c>
      <c r="J106" s="30">
        <v>8.6999999999999993</v>
      </c>
      <c r="K106" s="30">
        <v>5</v>
      </c>
      <c r="L106" s="30">
        <v>5.6</v>
      </c>
      <c r="M106" s="30">
        <v>4.5999999999999996</v>
      </c>
      <c r="N106" s="30">
        <v>6.8</v>
      </c>
      <c r="O106" s="30">
        <v>13.350000000000001</v>
      </c>
      <c r="P106" s="29">
        <v>1</v>
      </c>
    </row>
    <row r="107" spans="1:16" x14ac:dyDescent="0.4">
      <c r="A107" s="28" t="s">
        <v>174</v>
      </c>
      <c r="B107" s="29">
        <v>13</v>
      </c>
      <c r="C107" s="29">
        <v>1</v>
      </c>
      <c r="D107" s="29">
        <v>1</v>
      </c>
      <c r="E107" s="29">
        <v>0</v>
      </c>
      <c r="F107" s="30">
        <v>8.3000000000000007</v>
      </c>
      <c r="G107" s="31">
        <v>3.4</v>
      </c>
      <c r="H107" s="30">
        <v>3.4</v>
      </c>
      <c r="I107" s="30">
        <v>5.2</v>
      </c>
      <c r="J107" s="30">
        <v>9.1</v>
      </c>
      <c r="K107" s="30">
        <v>4.2</v>
      </c>
      <c r="L107" s="30">
        <v>5.8</v>
      </c>
      <c r="M107" s="30">
        <v>3.9</v>
      </c>
      <c r="N107" s="30">
        <v>5.9</v>
      </c>
      <c r="O107" s="30">
        <v>11.25</v>
      </c>
      <c r="P107" s="29">
        <v>1</v>
      </c>
    </row>
    <row r="108" spans="1:16" x14ac:dyDescent="0.4">
      <c r="A108" s="28" t="s">
        <v>175</v>
      </c>
      <c r="B108" s="29">
        <v>15</v>
      </c>
      <c r="C108" s="29">
        <v>0</v>
      </c>
      <c r="D108" s="29">
        <v>0</v>
      </c>
      <c r="E108" s="29">
        <v>1</v>
      </c>
      <c r="F108" s="30">
        <v>9.6</v>
      </c>
      <c r="G108" s="31">
        <v>5.6</v>
      </c>
      <c r="H108" s="30">
        <v>4.8</v>
      </c>
      <c r="I108" s="30">
        <v>5.5</v>
      </c>
      <c r="J108" s="30">
        <v>7.7</v>
      </c>
      <c r="K108" s="30">
        <v>4.4000000000000004</v>
      </c>
      <c r="L108" s="30">
        <v>4.5999999999999996</v>
      </c>
      <c r="M108" s="30">
        <v>4.9000000000000004</v>
      </c>
      <c r="N108" s="30">
        <v>6.5</v>
      </c>
      <c r="O108" s="30">
        <v>13.950000000000001</v>
      </c>
      <c r="P108" s="29">
        <v>1</v>
      </c>
    </row>
    <row r="109" spans="1:16" x14ac:dyDescent="0.4">
      <c r="A109" s="28" t="s">
        <v>176</v>
      </c>
      <c r="B109" s="29">
        <v>1</v>
      </c>
      <c r="C109" s="29">
        <v>1</v>
      </c>
      <c r="D109" s="29">
        <v>1</v>
      </c>
      <c r="E109" s="29">
        <v>0</v>
      </c>
      <c r="F109" s="30">
        <v>5.9</v>
      </c>
      <c r="G109" s="31">
        <v>5.5</v>
      </c>
      <c r="H109" s="30">
        <v>6</v>
      </c>
      <c r="I109" s="30">
        <v>6.2</v>
      </c>
      <c r="J109" s="30">
        <v>8.4</v>
      </c>
      <c r="K109" s="30">
        <v>5.8</v>
      </c>
      <c r="L109" s="30">
        <v>7.5</v>
      </c>
      <c r="M109" s="30">
        <v>5.4</v>
      </c>
      <c r="N109" s="30">
        <v>8.6999999999999993</v>
      </c>
      <c r="O109" s="30">
        <v>12</v>
      </c>
      <c r="P109" s="29">
        <v>1</v>
      </c>
    </row>
    <row r="110" spans="1:16" x14ac:dyDescent="0.4">
      <c r="A110" s="28" t="s">
        <v>177</v>
      </c>
      <c r="B110" s="29">
        <v>7</v>
      </c>
      <c r="C110" s="29">
        <v>0</v>
      </c>
      <c r="D110" s="29">
        <v>0</v>
      </c>
      <c r="E110" s="29">
        <v>1</v>
      </c>
      <c r="F110" s="30">
        <v>8.6999999999999993</v>
      </c>
      <c r="G110" s="31">
        <v>3.7</v>
      </c>
      <c r="H110" s="30">
        <v>4.5999999999999996</v>
      </c>
      <c r="I110" s="30">
        <v>4.8</v>
      </c>
      <c r="J110" s="30">
        <v>3.8</v>
      </c>
      <c r="K110" s="30">
        <v>4.5999999999999996</v>
      </c>
      <c r="L110" s="30">
        <v>3.5</v>
      </c>
      <c r="M110" s="30">
        <v>4.2</v>
      </c>
      <c r="N110" s="30">
        <v>5.5</v>
      </c>
      <c r="O110" s="30">
        <v>11.399999999999999</v>
      </c>
      <c r="P110" s="29">
        <v>1</v>
      </c>
    </row>
    <row r="111" spans="1:16" x14ac:dyDescent="0.4">
      <c r="A111" s="28" t="s">
        <v>178</v>
      </c>
      <c r="B111" s="29">
        <v>2</v>
      </c>
      <c r="C111" s="29">
        <v>1</v>
      </c>
      <c r="D111" s="29">
        <v>0</v>
      </c>
      <c r="E111" s="29">
        <v>0</v>
      </c>
      <c r="F111" s="30">
        <v>6.7</v>
      </c>
      <c r="G111" s="31">
        <v>3.2</v>
      </c>
      <c r="H111" s="30">
        <v>2.2999999999999998</v>
      </c>
      <c r="I111" s="30">
        <v>4.5</v>
      </c>
      <c r="J111" s="30">
        <v>5</v>
      </c>
      <c r="K111" s="30">
        <v>3.8</v>
      </c>
      <c r="L111" s="30">
        <v>2.6</v>
      </c>
      <c r="M111" s="30">
        <v>3.1</v>
      </c>
      <c r="N111" s="30">
        <v>5.5</v>
      </c>
      <c r="O111" s="30">
        <v>10.649999999999999</v>
      </c>
      <c r="P111" s="29">
        <v>0</v>
      </c>
    </row>
    <row r="112" spans="1:16" x14ac:dyDescent="0.4">
      <c r="A112" s="28" t="s">
        <v>179</v>
      </c>
      <c r="B112" s="29">
        <v>7</v>
      </c>
      <c r="C112" s="29">
        <v>1</v>
      </c>
      <c r="D112" s="29">
        <v>0</v>
      </c>
      <c r="E112" s="29">
        <v>1</v>
      </c>
      <c r="F112" s="30">
        <v>9.6999999999999993</v>
      </c>
      <c r="G112" s="31">
        <v>6.5</v>
      </c>
      <c r="H112" s="30">
        <v>3.4</v>
      </c>
      <c r="I112" s="30">
        <v>6.1</v>
      </c>
      <c r="J112" s="30">
        <v>6.7</v>
      </c>
      <c r="K112" s="30">
        <v>3.7</v>
      </c>
      <c r="L112" s="30">
        <v>3.4</v>
      </c>
      <c r="M112" s="30">
        <v>4.0999999999999996</v>
      </c>
      <c r="N112" s="30">
        <v>7.1</v>
      </c>
      <c r="O112" s="30">
        <v>12.149999999999999</v>
      </c>
      <c r="P112" s="29">
        <v>1</v>
      </c>
    </row>
    <row r="113" spans="1:16" x14ac:dyDescent="0.4">
      <c r="A113" s="28" t="s">
        <v>180</v>
      </c>
      <c r="B113" s="29">
        <v>12</v>
      </c>
      <c r="C113" s="29">
        <v>1</v>
      </c>
      <c r="D113" s="29">
        <v>0</v>
      </c>
      <c r="E113" s="29">
        <v>1</v>
      </c>
      <c r="F113" s="30">
        <v>8.8000000000000007</v>
      </c>
      <c r="G113" s="31">
        <v>5</v>
      </c>
      <c r="H113" s="30">
        <v>3.3</v>
      </c>
      <c r="I113" s="30">
        <v>4.5</v>
      </c>
      <c r="J113" s="30">
        <v>6.7</v>
      </c>
      <c r="K113" s="30">
        <v>4</v>
      </c>
      <c r="L113" s="30">
        <v>2.2999999999999998</v>
      </c>
      <c r="M113" s="30">
        <v>3.9</v>
      </c>
      <c r="N113" s="30">
        <v>6.6</v>
      </c>
      <c r="O113" s="30">
        <v>11.850000000000001</v>
      </c>
      <c r="P113" s="29">
        <v>0</v>
      </c>
    </row>
    <row r="114" spans="1:16" x14ac:dyDescent="0.4">
      <c r="A114" s="28" t="s">
        <v>181</v>
      </c>
      <c r="B114" s="29">
        <v>7</v>
      </c>
      <c r="C114" s="29">
        <v>1</v>
      </c>
      <c r="D114" s="29">
        <v>1</v>
      </c>
      <c r="E114" s="29">
        <v>0</v>
      </c>
      <c r="F114" s="30">
        <v>8.1999999999999993</v>
      </c>
      <c r="G114" s="31">
        <v>3.6</v>
      </c>
      <c r="H114" s="30">
        <v>4.5</v>
      </c>
      <c r="I114" s="30">
        <v>5</v>
      </c>
      <c r="J114" s="30">
        <v>9</v>
      </c>
      <c r="K114" s="30">
        <v>4.5</v>
      </c>
      <c r="L114" s="30">
        <v>6.9</v>
      </c>
      <c r="M114" s="30">
        <v>4.5</v>
      </c>
      <c r="N114" s="30">
        <v>5.2</v>
      </c>
      <c r="O114" s="30">
        <v>10.8</v>
      </c>
      <c r="P114" s="29">
        <v>1</v>
      </c>
    </row>
    <row r="115" spans="1:16" x14ac:dyDescent="0.4">
      <c r="A115" s="28" t="s">
        <v>182</v>
      </c>
      <c r="B115" s="29">
        <v>14</v>
      </c>
      <c r="C115" s="29">
        <v>0</v>
      </c>
      <c r="D115" s="29">
        <v>1</v>
      </c>
      <c r="E115" s="29">
        <v>1</v>
      </c>
      <c r="F115" s="30">
        <v>8.9</v>
      </c>
      <c r="G115" s="31">
        <v>5.8</v>
      </c>
      <c r="H115" s="30">
        <v>6.3</v>
      </c>
      <c r="I115" s="30">
        <v>6.9</v>
      </c>
      <c r="J115" s="30">
        <v>8.1999999999999993</v>
      </c>
      <c r="K115" s="30">
        <v>4.2</v>
      </c>
      <c r="L115" s="30">
        <v>5.9</v>
      </c>
      <c r="M115" s="30">
        <v>4.2</v>
      </c>
      <c r="N115" s="30">
        <v>5.6</v>
      </c>
      <c r="O115" s="30">
        <v>11.55</v>
      </c>
      <c r="P115" s="29">
        <v>1</v>
      </c>
    </row>
    <row r="116" spans="1:16" x14ac:dyDescent="0.4">
      <c r="A116" s="28" t="s">
        <v>183</v>
      </c>
      <c r="B116" s="29">
        <v>14</v>
      </c>
      <c r="C116" s="29">
        <v>0</v>
      </c>
      <c r="D116" s="29">
        <v>1</v>
      </c>
      <c r="E116" s="29">
        <v>1</v>
      </c>
      <c r="F116" s="30">
        <v>8.4</v>
      </c>
      <c r="G116" s="31">
        <v>5.3</v>
      </c>
      <c r="H116" s="30">
        <v>3.2</v>
      </c>
      <c r="I116" s="30">
        <v>5.9</v>
      </c>
      <c r="J116" s="30">
        <v>6.7</v>
      </c>
      <c r="K116" s="30">
        <v>4</v>
      </c>
      <c r="L116" s="30">
        <v>5</v>
      </c>
      <c r="M116" s="30">
        <v>3.6</v>
      </c>
      <c r="N116" s="30">
        <v>4.9000000000000004</v>
      </c>
      <c r="O116" s="30">
        <v>11.850000000000001</v>
      </c>
      <c r="P116" s="29">
        <v>1</v>
      </c>
    </row>
    <row r="117" spans="1:16" x14ac:dyDescent="0.4">
      <c r="A117" s="28" t="s">
        <v>184</v>
      </c>
      <c r="B117" s="29">
        <v>11</v>
      </c>
      <c r="C117" s="29">
        <v>1</v>
      </c>
      <c r="D117" s="29">
        <v>1</v>
      </c>
      <c r="E117" s="29">
        <v>1</v>
      </c>
      <c r="F117" s="30">
        <v>7.7</v>
      </c>
      <c r="G117" s="31">
        <v>4.7</v>
      </c>
      <c r="H117" s="30">
        <v>4.3</v>
      </c>
      <c r="I117" s="30">
        <v>7</v>
      </c>
      <c r="J117" s="30">
        <v>7.7</v>
      </c>
      <c r="K117" s="30">
        <v>5.0999999999999996</v>
      </c>
      <c r="L117" s="30">
        <v>4.7</v>
      </c>
      <c r="M117" s="30">
        <v>3.7</v>
      </c>
      <c r="N117" s="30">
        <v>5.4</v>
      </c>
      <c r="O117" s="30">
        <v>10.350000000000001</v>
      </c>
      <c r="P117" s="29">
        <v>0</v>
      </c>
    </row>
    <row r="118" spans="1:16" x14ac:dyDescent="0.4">
      <c r="A118" s="28" t="s">
        <v>185</v>
      </c>
      <c r="B118" s="29">
        <v>10</v>
      </c>
      <c r="C118" s="29">
        <v>0</v>
      </c>
      <c r="D118" s="29">
        <v>1</v>
      </c>
      <c r="E118" s="29">
        <v>1</v>
      </c>
      <c r="F118" s="30">
        <v>9.1999999999999993</v>
      </c>
      <c r="G118" s="31">
        <v>6.5</v>
      </c>
      <c r="H118" s="30">
        <v>4.9000000000000004</v>
      </c>
      <c r="I118" s="30">
        <v>6.2</v>
      </c>
      <c r="J118" s="30">
        <v>7.3</v>
      </c>
      <c r="K118" s="30">
        <v>4.2</v>
      </c>
      <c r="L118" s="30">
        <v>4.5999999999999996</v>
      </c>
      <c r="M118" s="30">
        <v>4.2</v>
      </c>
      <c r="N118" s="30">
        <v>7.7</v>
      </c>
      <c r="O118" s="30">
        <v>14.25</v>
      </c>
      <c r="P118" s="29">
        <v>1</v>
      </c>
    </row>
    <row r="119" spans="1:16" x14ac:dyDescent="0.4">
      <c r="A119" s="28" t="s">
        <v>186</v>
      </c>
      <c r="B119" s="29">
        <v>5</v>
      </c>
      <c r="C119" s="29">
        <v>1</v>
      </c>
      <c r="D119" s="29">
        <v>1</v>
      </c>
      <c r="E119" s="29">
        <v>0</v>
      </c>
      <c r="F119" s="30">
        <v>7.3</v>
      </c>
      <c r="G119" s="31">
        <v>3.6</v>
      </c>
      <c r="H119" s="30">
        <v>5.4</v>
      </c>
      <c r="I119" s="30">
        <v>6.1</v>
      </c>
      <c r="J119" s="30">
        <v>8</v>
      </c>
      <c r="K119" s="30">
        <v>2.8</v>
      </c>
      <c r="L119" s="30">
        <v>3.3</v>
      </c>
      <c r="M119" s="30">
        <v>2.9</v>
      </c>
      <c r="N119" s="30">
        <v>4.0999999999999996</v>
      </c>
      <c r="O119" s="30">
        <v>11.25</v>
      </c>
      <c r="P119" s="29">
        <v>0</v>
      </c>
    </row>
    <row r="120" spans="1:16" x14ac:dyDescent="0.4">
      <c r="A120" s="28" t="s">
        <v>187</v>
      </c>
      <c r="B120" s="29">
        <v>11</v>
      </c>
      <c r="C120" s="29">
        <v>0</v>
      </c>
      <c r="D120" s="29">
        <v>0</v>
      </c>
      <c r="E120" s="29">
        <v>1</v>
      </c>
      <c r="F120" s="30">
        <v>9</v>
      </c>
      <c r="G120" s="31">
        <v>5.6</v>
      </c>
      <c r="H120" s="30">
        <v>3</v>
      </c>
      <c r="I120" s="30">
        <v>5</v>
      </c>
      <c r="J120" s="30">
        <v>6</v>
      </c>
      <c r="K120" s="30">
        <v>3.3</v>
      </c>
      <c r="L120" s="30">
        <v>3.9</v>
      </c>
      <c r="M120" s="30">
        <v>3.1</v>
      </c>
      <c r="N120" s="30">
        <v>4.2</v>
      </c>
      <c r="O120" s="30">
        <v>12</v>
      </c>
      <c r="P120" s="29">
        <v>1</v>
      </c>
    </row>
    <row r="121" spans="1:16" x14ac:dyDescent="0.4">
      <c r="A121" s="28" t="s">
        <v>188</v>
      </c>
      <c r="B121" s="29">
        <v>6</v>
      </c>
      <c r="C121" s="29">
        <v>0</v>
      </c>
      <c r="D121" s="29">
        <v>1</v>
      </c>
      <c r="E121" s="29">
        <v>0</v>
      </c>
      <c r="F121" s="30">
        <v>8.1</v>
      </c>
      <c r="G121" s="31">
        <v>2.5</v>
      </c>
      <c r="H121" s="30">
        <v>4.0999999999999996</v>
      </c>
      <c r="I121" s="30">
        <v>3.8</v>
      </c>
      <c r="J121" s="30">
        <v>6.6</v>
      </c>
      <c r="K121" s="30">
        <v>2.6</v>
      </c>
      <c r="L121" s="30">
        <v>3.5</v>
      </c>
      <c r="M121" s="30">
        <v>3</v>
      </c>
      <c r="N121" s="30">
        <v>3.9</v>
      </c>
      <c r="O121" s="30">
        <v>10.649999999999999</v>
      </c>
      <c r="P121" s="29">
        <v>0</v>
      </c>
    </row>
    <row r="122" spans="1:16" x14ac:dyDescent="0.4">
      <c r="A122" s="28" t="s">
        <v>189</v>
      </c>
      <c r="B122" s="29">
        <v>9</v>
      </c>
      <c r="C122" s="29">
        <v>0</v>
      </c>
      <c r="D122" s="29">
        <v>1</v>
      </c>
      <c r="E122" s="29">
        <v>1</v>
      </c>
      <c r="F122" s="30">
        <v>7.4</v>
      </c>
      <c r="G122" s="31">
        <v>6.6</v>
      </c>
      <c r="H122" s="30">
        <v>5</v>
      </c>
      <c r="I122" s="30">
        <v>6.9</v>
      </c>
      <c r="J122" s="30">
        <v>9.6</v>
      </c>
      <c r="K122" s="30">
        <v>5.7</v>
      </c>
      <c r="L122" s="30">
        <v>6.5</v>
      </c>
      <c r="M122" s="30">
        <v>5.5</v>
      </c>
      <c r="N122" s="30">
        <v>7</v>
      </c>
      <c r="O122" s="30">
        <v>13.200000000000001</v>
      </c>
      <c r="P122" s="29">
        <v>1</v>
      </c>
    </row>
    <row r="123" spans="1:16" x14ac:dyDescent="0.4">
      <c r="A123" s="28" t="s">
        <v>190</v>
      </c>
      <c r="B123" s="29">
        <v>9</v>
      </c>
      <c r="C123" s="29">
        <v>1</v>
      </c>
      <c r="D123" s="29">
        <v>1</v>
      </c>
      <c r="E123" s="29">
        <v>0</v>
      </c>
      <c r="F123" s="30">
        <v>7.9</v>
      </c>
      <c r="G123" s="31">
        <v>4.5</v>
      </c>
      <c r="H123" s="30">
        <v>4.3</v>
      </c>
      <c r="I123" s="30">
        <v>4.8</v>
      </c>
      <c r="J123" s="30">
        <v>9.6999999999999993</v>
      </c>
      <c r="K123" s="30">
        <v>4.8</v>
      </c>
      <c r="L123" s="30">
        <v>5.4</v>
      </c>
      <c r="M123" s="30">
        <v>3.5</v>
      </c>
      <c r="N123" s="30">
        <v>6.2</v>
      </c>
      <c r="O123" s="30">
        <v>12</v>
      </c>
      <c r="P123" s="29">
        <v>0</v>
      </c>
    </row>
    <row r="124" spans="1:16" x14ac:dyDescent="0.4">
      <c r="A124" s="28" t="s">
        <v>191</v>
      </c>
      <c r="B124" s="29">
        <v>10</v>
      </c>
      <c r="C124" s="29">
        <v>0</v>
      </c>
      <c r="D124" s="29">
        <v>1</v>
      </c>
      <c r="E124" s="29">
        <v>0</v>
      </c>
      <c r="F124" s="30">
        <v>7.7</v>
      </c>
      <c r="G124" s="31">
        <v>2.2000000000000002</v>
      </c>
      <c r="H124" s="30">
        <v>2.4</v>
      </c>
      <c r="I124" s="30">
        <v>3.4</v>
      </c>
      <c r="J124" s="30">
        <v>6.2</v>
      </c>
      <c r="K124" s="30">
        <v>3.2</v>
      </c>
      <c r="L124" s="30">
        <v>3.1</v>
      </c>
      <c r="M124" s="30">
        <v>2.6</v>
      </c>
      <c r="N124" s="30">
        <v>3.4</v>
      </c>
      <c r="O124" s="30">
        <v>11.55</v>
      </c>
      <c r="P124" s="29">
        <v>0</v>
      </c>
    </row>
    <row r="125" spans="1:16" x14ac:dyDescent="0.4">
      <c r="A125" s="28" t="s">
        <v>192</v>
      </c>
      <c r="B125" s="29">
        <v>5</v>
      </c>
      <c r="C125" s="29">
        <v>0</v>
      </c>
      <c r="D125" s="29">
        <v>1</v>
      </c>
      <c r="E125" s="29">
        <v>1</v>
      </c>
      <c r="F125" s="30">
        <v>9.4</v>
      </c>
      <c r="G125" s="31">
        <v>4</v>
      </c>
      <c r="H125" s="30">
        <v>3.2</v>
      </c>
      <c r="I125" s="30">
        <v>4.5999999999999996</v>
      </c>
      <c r="J125" s="30">
        <v>6.3</v>
      </c>
      <c r="K125" s="30">
        <v>5.8</v>
      </c>
      <c r="L125" s="30">
        <v>4.5999999999999996</v>
      </c>
      <c r="M125" s="30">
        <v>4.5999999999999996</v>
      </c>
      <c r="N125" s="30">
        <v>7</v>
      </c>
      <c r="O125" s="30">
        <v>12.299999999999999</v>
      </c>
      <c r="P125" s="29">
        <v>1</v>
      </c>
    </row>
    <row r="126" spans="1:16" x14ac:dyDescent="0.4">
      <c r="A126" s="28" t="s">
        <v>193</v>
      </c>
      <c r="B126" s="29">
        <v>7</v>
      </c>
      <c r="C126" s="29">
        <v>1</v>
      </c>
      <c r="D126" s="29">
        <v>1</v>
      </c>
      <c r="E126" s="29">
        <v>0</v>
      </c>
      <c r="F126" s="30">
        <v>7.2</v>
      </c>
      <c r="G126" s="31">
        <v>4.3</v>
      </c>
      <c r="H126" s="30">
        <v>3.9</v>
      </c>
      <c r="I126" s="30">
        <v>4.7</v>
      </c>
      <c r="J126" s="30">
        <v>10</v>
      </c>
      <c r="K126" s="30">
        <v>3.2</v>
      </c>
      <c r="L126" s="30">
        <v>4.0999999999999996</v>
      </c>
      <c r="M126" s="30">
        <v>2.5</v>
      </c>
      <c r="N126" s="30">
        <v>4.2</v>
      </c>
      <c r="O126" s="30">
        <v>9.75</v>
      </c>
      <c r="P126" s="29">
        <v>0</v>
      </c>
    </row>
    <row r="127" spans="1:16" x14ac:dyDescent="0.4">
      <c r="A127" s="28" t="s">
        <v>194</v>
      </c>
      <c r="B127" s="29">
        <v>15</v>
      </c>
      <c r="C127" s="29">
        <v>0</v>
      </c>
      <c r="D127" s="29">
        <v>0</v>
      </c>
      <c r="E127" s="29">
        <v>1</v>
      </c>
      <c r="F127" s="30">
        <v>8.3000000000000007</v>
      </c>
      <c r="G127" s="31">
        <v>5.2</v>
      </c>
      <c r="H127" s="30">
        <v>5.3</v>
      </c>
      <c r="I127" s="30">
        <v>6.1</v>
      </c>
      <c r="J127" s="30">
        <v>5.3</v>
      </c>
      <c r="K127" s="30">
        <v>4.0999999999999996</v>
      </c>
      <c r="L127" s="30">
        <v>2.9</v>
      </c>
      <c r="M127" s="30">
        <v>3.1</v>
      </c>
      <c r="N127" s="30">
        <v>4</v>
      </c>
      <c r="O127" s="30">
        <v>12.149999999999999</v>
      </c>
      <c r="P127" s="29">
        <v>1</v>
      </c>
    </row>
    <row r="128" spans="1:16" x14ac:dyDescent="0.4">
      <c r="A128" s="28" t="s">
        <v>195</v>
      </c>
      <c r="B128" s="29">
        <v>12</v>
      </c>
      <c r="C128" s="29">
        <v>1</v>
      </c>
      <c r="D128" s="29">
        <v>0</v>
      </c>
      <c r="E128" s="29">
        <v>0</v>
      </c>
      <c r="F128" s="30">
        <v>7.9</v>
      </c>
      <c r="G128" s="31">
        <v>5.4</v>
      </c>
      <c r="H128" s="30">
        <v>4.9000000000000004</v>
      </c>
      <c r="I128" s="30">
        <v>5.8</v>
      </c>
      <c r="J128" s="30">
        <v>4.7</v>
      </c>
      <c r="K128" s="30">
        <v>4.5999999999999996</v>
      </c>
      <c r="L128" s="30">
        <v>4.2</v>
      </c>
      <c r="M128" s="30">
        <v>4.3</v>
      </c>
      <c r="N128" s="30">
        <v>6.6</v>
      </c>
      <c r="O128" s="30">
        <v>12.149999999999999</v>
      </c>
      <c r="P128" s="29">
        <v>0</v>
      </c>
    </row>
    <row r="129" spans="1:16" x14ac:dyDescent="0.4">
      <c r="A129" s="28" t="s">
        <v>196</v>
      </c>
      <c r="B129" s="29">
        <v>7</v>
      </c>
      <c r="C129" s="29">
        <v>1</v>
      </c>
      <c r="D129" s="29">
        <v>1</v>
      </c>
      <c r="E129" s="29">
        <v>0</v>
      </c>
      <c r="F129" s="30">
        <v>7.3</v>
      </c>
      <c r="G129" s="31">
        <v>3.6</v>
      </c>
      <c r="H129" s="30">
        <v>3.6</v>
      </c>
      <c r="I129" s="30">
        <v>6.1</v>
      </c>
      <c r="J129" s="30">
        <v>8</v>
      </c>
      <c r="K129" s="30">
        <v>3.3</v>
      </c>
      <c r="L129" s="30">
        <v>3.3</v>
      </c>
      <c r="M129" s="30">
        <v>2.9</v>
      </c>
      <c r="N129" s="30">
        <v>4</v>
      </c>
      <c r="O129" s="30">
        <v>10.350000000000001</v>
      </c>
      <c r="P129" s="29">
        <v>0</v>
      </c>
    </row>
    <row r="130" spans="1:16" x14ac:dyDescent="0.4">
      <c r="A130" s="28" t="s">
        <v>197</v>
      </c>
      <c r="B130" s="29">
        <v>11</v>
      </c>
      <c r="C130" s="29">
        <v>1</v>
      </c>
      <c r="D130" s="29">
        <v>1</v>
      </c>
      <c r="E130" s="29">
        <v>1</v>
      </c>
      <c r="F130" s="30">
        <v>9.6</v>
      </c>
      <c r="G130" s="31">
        <v>7.2</v>
      </c>
      <c r="H130" s="30">
        <v>5.6</v>
      </c>
      <c r="I130" s="30">
        <v>7.8</v>
      </c>
      <c r="J130" s="30">
        <v>4.5</v>
      </c>
      <c r="K130" s="30">
        <v>4.4000000000000004</v>
      </c>
      <c r="L130" s="30">
        <v>3</v>
      </c>
      <c r="M130" s="30">
        <v>4.3</v>
      </c>
      <c r="N130" s="30">
        <v>6.2</v>
      </c>
      <c r="O130" s="30">
        <v>13.950000000000001</v>
      </c>
      <c r="P130" s="29">
        <v>1</v>
      </c>
    </row>
    <row r="131" spans="1:16" x14ac:dyDescent="0.4">
      <c r="A131" s="28" t="s">
        <v>198</v>
      </c>
      <c r="B131" s="29">
        <v>4</v>
      </c>
      <c r="C131" s="29">
        <v>0</v>
      </c>
      <c r="D131" s="29">
        <v>0</v>
      </c>
      <c r="E131" s="29">
        <v>0</v>
      </c>
      <c r="F131" s="30">
        <v>8.3000000000000007</v>
      </c>
      <c r="G131" s="31">
        <v>2.8</v>
      </c>
      <c r="H131" s="30">
        <v>3</v>
      </c>
      <c r="I131" s="30">
        <v>2.5</v>
      </c>
      <c r="J131" s="30">
        <v>5.2</v>
      </c>
      <c r="K131" s="30">
        <v>1.2</v>
      </c>
      <c r="L131" s="30">
        <v>2.5</v>
      </c>
      <c r="M131" s="30">
        <v>2.1</v>
      </c>
      <c r="N131" s="30">
        <v>2.6</v>
      </c>
      <c r="O131" s="30">
        <v>9.3000000000000007</v>
      </c>
      <c r="P131" s="29">
        <v>0</v>
      </c>
    </row>
    <row r="132" spans="1:16" x14ac:dyDescent="0.4">
      <c r="A132" s="28" t="s">
        <v>199</v>
      </c>
      <c r="B132" s="29">
        <v>9</v>
      </c>
      <c r="C132" s="29">
        <v>0</v>
      </c>
      <c r="D132" s="29">
        <v>0</v>
      </c>
      <c r="E132" s="29">
        <v>1</v>
      </c>
      <c r="F132" s="30">
        <v>8.6</v>
      </c>
      <c r="G132" s="31">
        <v>5.0999999999999996</v>
      </c>
      <c r="H132" s="30">
        <v>2.9</v>
      </c>
      <c r="I132" s="30">
        <v>4.7</v>
      </c>
      <c r="J132" s="30">
        <v>3.7</v>
      </c>
      <c r="K132" s="30">
        <v>5</v>
      </c>
      <c r="L132" s="30">
        <v>3.4</v>
      </c>
      <c r="M132" s="30">
        <v>4</v>
      </c>
      <c r="N132" s="30">
        <v>6.1</v>
      </c>
      <c r="O132" s="30">
        <v>12</v>
      </c>
      <c r="P132" s="29">
        <v>0</v>
      </c>
    </row>
    <row r="133" spans="1:16" x14ac:dyDescent="0.4">
      <c r="A133" s="28" t="s">
        <v>200</v>
      </c>
      <c r="B133" s="29">
        <v>9</v>
      </c>
      <c r="C133" s="29">
        <v>1</v>
      </c>
      <c r="D133" s="29">
        <v>0</v>
      </c>
      <c r="E133" s="29">
        <v>0</v>
      </c>
      <c r="F133" s="30">
        <v>8</v>
      </c>
      <c r="G133" s="31">
        <v>2.5</v>
      </c>
      <c r="H133" s="30">
        <v>3.4</v>
      </c>
      <c r="I133" s="30">
        <v>3</v>
      </c>
      <c r="J133" s="30">
        <v>5.2</v>
      </c>
      <c r="K133" s="30">
        <v>4.5999999999999996</v>
      </c>
      <c r="L133" s="30">
        <v>4.2</v>
      </c>
      <c r="M133" s="30">
        <v>4.7</v>
      </c>
      <c r="N133" s="30">
        <v>6.9</v>
      </c>
      <c r="O133" s="30">
        <v>10.649999999999999</v>
      </c>
      <c r="P133" s="29">
        <v>0</v>
      </c>
    </row>
    <row r="134" spans="1:16" x14ac:dyDescent="0.4">
      <c r="A134" s="28" t="s">
        <v>201</v>
      </c>
      <c r="B134" s="29">
        <v>2</v>
      </c>
      <c r="C134" s="29">
        <v>1</v>
      </c>
      <c r="D134" s="29">
        <v>1</v>
      </c>
      <c r="E134" s="29">
        <v>0</v>
      </c>
      <c r="F134" s="30">
        <v>6.4</v>
      </c>
      <c r="G134" s="31">
        <v>3.2</v>
      </c>
      <c r="H134" s="30">
        <v>2.2000000000000002</v>
      </c>
      <c r="I134" s="30">
        <v>5</v>
      </c>
      <c r="J134" s="30">
        <v>8.4</v>
      </c>
      <c r="K134" s="30">
        <v>2.4</v>
      </c>
      <c r="L134" s="30">
        <v>3.7</v>
      </c>
      <c r="M134" s="30">
        <v>1.6</v>
      </c>
      <c r="N134" s="30">
        <v>3.6</v>
      </c>
      <c r="O134" s="30">
        <v>9.75</v>
      </c>
      <c r="P134" s="29">
        <v>0</v>
      </c>
    </row>
    <row r="135" spans="1:16" x14ac:dyDescent="0.4">
      <c r="A135" s="28" t="s">
        <v>202</v>
      </c>
      <c r="B135" s="29">
        <v>10</v>
      </c>
      <c r="C135" s="29">
        <v>0</v>
      </c>
      <c r="D135" s="29">
        <v>1</v>
      </c>
      <c r="E135" s="29">
        <v>0</v>
      </c>
      <c r="F135" s="30">
        <v>6.6</v>
      </c>
      <c r="G135" s="31">
        <v>3.8</v>
      </c>
      <c r="H135" s="30">
        <v>3.2</v>
      </c>
      <c r="I135" s="30">
        <v>6.6</v>
      </c>
      <c r="J135" s="30">
        <v>8.1999999999999993</v>
      </c>
      <c r="K135" s="30">
        <v>4.3</v>
      </c>
      <c r="L135" s="30">
        <v>4.0999999999999996</v>
      </c>
      <c r="M135" s="30">
        <v>3.3</v>
      </c>
      <c r="N135" s="30">
        <v>6.3</v>
      </c>
      <c r="O135" s="30">
        <v>10.649999999999999</v>
      </c>
      <c r="P135" s="29">
        <v>0</v>
      </c>
    </row>
    <row r="136" spans="1:16" x14ac:dyDescent="0.4">
      <c r="A136" s="28" t="s">
        <v>203</v>
      </c>
      <c r="B136" s="29">
        <v>14</v>
      </c>
      <c r="C136" s="29">
        <v>0</v>
      </c>
      <c r="D136" s="29">
        <v>0</v>
      </c>
      <c r="E136" s="29">
        <v>1</v>
      </c>
      <c r="F136" s="30">
        <v>7.6</v>
      </c>
      <c r="G136" s="31">
        <v>4</v>
      </c>
      <c r="H136" s="30">
        <v>3.2</v>
      </c>
      <c r="I136" s="30">
        <v>4.2</v>
      </c>
      <c r="J136" s="30">
        <v>5.8</v>
      </c>
      <c r="K136" s="30">
        <v>3.6</v>
      </c>
      <c r="L136" s="30">
        <v>3.8</v>
      </c>
      <c r="M136" s="30">
        <v>4.2</v>
      </c>
      <c r="N136" s="30">
        <v>6</v>
      </c>
      <c r="O136" s="30">
        <v>12.299999999999999</v>
      </c>
      <c r="P136" s="29">
        <v>1</v>
      </c>
    </row>
    <row r="137" spans="1:16" x14ac:dyDescent="0.4">
      <c r="A137" s="28" t="s">
        <v>204</v>
      </c>
      <c r="B137" s="29">
        <v>1</v>
      </c>
      <c r="C137" s="29">
        <v>1</v>
      </c>
      <c r="D137" s="29">
        <v>0</v>
      </c>
      <c r="E137" s="29">
        <v>1</v>
      </c>
      <c r="F137" s="30">
        <v>9.4</v>
      </c>
      <c r="G137" s="31">
        <v>4.0999999999999996</v>
      </c>
      <c r="H137" s="30">
        <v>3.4</v>
      </c>
      <c r="I137" s="30">
        <v>4.7</v>
      </c>
      <c r="J137" s="30">
        <v>7.6</v>
      </c>
      <c r="K137" s="30">
        <v>5.0999999999999996</v>
      </c>
      <c r="L137" s="30">
        <v>3.7</v>
      </c>
      <c r="M137" s="30">
        <v>4.4000000000000004</v>
      </c>
      <c r="N137" s="30">
        <v>5.6</v>
      </c>
      <c r="O137" s="30">
        <v>10.5</v>
      </c>
      <c r="P137" s="29">
        <v>1</v>
      </c>
    </row>
    <row r="138" spans="1:16" x14ac:dyDescent="0.4">
      <c r="A138" s="28" t="s">
        <v>205</v>
      </c>
      <c r="B138" s="29">
        <v>4</v>
      </c>
      <c r="C138" s="29">
        <v>0</v>
      </c>
      <c r="D138" s="29">
        <v>0</v>
      </c>
      <c r="E138" s="29">
        <v>0</v>
      </c>
      <c r="F138" s="30">
        <v>8.3000000000000007</v>
      </c>
      <c r="G138" s="31">
        <v>2.8</v>
      </c>
      <c r="H138" s="30">
        <v>3</v>
      </c>
      <c r="I138" s="30">
        <v>2.5</v>
      </c>
      <c r="J138" s="30">
        <v>5.2</v>
      </c>
      <c r="K138" s="30">
        <v>1.8</v>
      </c>
      <c r="L138" s="30">
        <v>2.5</v>
      </c>
      <c r="M138" s="30">
        <v>2.1</v>
      </c>
      <c r="N138" s="30">
        <v>3.1</v>
      </c>
      <c r="O138" s="30">
        <v>10.050000000000001</v>
      </c>
      <c r="P138" s="29">
        <v>0</v>
      </c>
    </row>
    <row r="139" spans="1:16" x14ac:dyDescent="0.4">
      <c r="A139" s="28" t="s">
        <v>206</v>
      </c>
      <c r="B139" s="29">
        <v>13</v>
      </c>
      <c r="C139" s="29">
        <v>1</v>
      </c>
      <c r="D139" s="29">
        <v>1</v>
      </c>
      <c r="E139" s="29">
        <v>1</v>
      </c>
      <c r="F139" s="30">
        <v>7.8</v>
      </c>
      <c r="G139" s="31">
        <v>4.9000000000000004</v>
      </c>
      <c r="H139" s="30">
        <v>5.8</v>
      </c>
      <c r="I139" s="30">
        <v>7.1</v>
      </c>
      <c r="J139" s="30">
        <v>7.9</v>
      </c>
      <c r="K139" s="30">
        <v>4.0999999999999996</v>
      </c>
      <c r="L139" s="30">
        <v>4.9000000000000004</v>
      </c>
      <c r="M139" s="30">
        <v>3.9</v>
      </c>
      <c r="N139" s="30">
        <v>5.7</v>
      </c>
      <c r="O139" s="30">
        <v>11.25</v>
      </c>
      <c r="P139" s="29">
        <v>0</v>
      </c>
    </row>
    <row r="140" spans="1:16" x14ac:dyDescent="0.4">
      <c r="A140" s="28" t="s">
        <v>207</v>
      </c>
      <c r="B140" s="29">
        <v>13</v>
      </c>
      <c r="C140" s="29">
        <v>1</v>
      </c>
      <c r="D140" s="29">
        <v>1</v>
      </c>
      <c r="E140" s="29">
        <v>0</v>
      </c>
      <c r="F140" s="30">
        <v>7.1</v>
      </c>
      <c r="G140" s="31">
        <v>4.2</v>
      </c>
      <c r="H140" s="30">
        <v>2.8</v>
      </c>
      <c r="I140" s="30">
        <v>4.5</v>
      </c>
      <c r="J140" s="30">
        <v>9.9</v>
      </c>
      <c r="K140" s="30">
        <v>2.8</v>
      </c>
      <c r="L140" s="30">
        <v>4</v>
      </c>
      <c r="M140" s="30">
        <v>2.4</v>
      </c>
      <c r="N140" s="30">
        <v>3.3</v>
      </c>
      <c r="O140" s="30">
        <v>11.100000000000001</v>
      </c>
      <c r="P140" s="29">
        <v>0</v>
      </c>
    </row>
    <row r="141" spans="1:16" x14ac:dyDescent="0.4">
      <c r="A141" s="28" t="s">
        <v>208</v>
      </c>
      <c r="B141" s="29">
        <v>15</v>
      </c>
      <c r="C141" s="29">
        <v>0</v>
      </c>
      <c r="D141" s="29">
        <v>1</v>
      </c>
      <c r="E141" s="29">
        <v>1</v>
      </c>
      <c r="F141" s="30">
        <v>7.6</v>
      </c>
      <c r="G141" s="31">
        <v>3.6</v>
      </c>
      <c r="H141" s="30">
        <v>2.2000000000000002</v>
      </c>
      <c r="I141" s="30">
        <v>5</v>
      </c>
      <c r="J141" s="30">
        <v>7.4</v>
      </c>
      <c r="K141" s="30">
        <v>4.4000000000000004</v>
      </c>
      <c r="L141" s="30">
        <v>5.8</v>
      </c>
      <c r="M141" s="30">
        <v>3.9</v>
      </c>
      <c r="N141" s="30">
        <v>4.8</v>
      </c>
      <c r="O141" s="30">
        <v>11.100000000000001</v>
      </c>
      <c r="P141" s="29">
        <v>0</v>
      </c>
    </row>
    <row r="142" spans="1:16" x14ac:dyDescent="0.4">
      <c r="A142" s="28" t="s">
        <v>209</v>
      </c>
      <c r="B142" s="29">
        <v>12</v>
      </c>
      <c r="C142" s="29">
        <v>1</v>
      </c>
      <c r="D142" s="29">
        <v>1</v>
      </c>
      <c r="E142" s="29">
        <v>0</v>
      </c>
      <c r="F142" s="30">
        <v>5.6</v>
      </c>
      <c r="G142" s="31">
        <v>4.9000000000000004</v>
      </c>
      <c r="H142" s="30">
        <v>5.2</v>
      </c>
      <c r="I142" s="30">
        <v>5.6</v>
      </c>
      <c r="J142" s="30">
        <v>9.1</v>
      </c>
      <c r="K142" s="30">
        <v>4.5</v>
      </c>
      <c r="L142" s="30">
        <v>6</v>
      </c>
      <c r="M142" s="30">
        <v>4.5</v>
      </c>
      <c r="N142" s="30">
        <v>6.3</v>
      </c>
      <c r="O142" s="30">
        <v>11.850000000000001</v>
      </c>
      <c r="P142" s="29">
        <v>0</v>
      </c>
    </row>
    <row r="143" spans="1:16" x14ac:dyDescent="0.4">
      <c r="A143" s="28" t="s">
        <v>210</v>
      </c>
      <c r="B143" s="29">
        <v>3</v>
      </c>
      <c r="C143" s="29">
        <v>1</v>
      </c>
      <c r="D143" s="29">
        <v>0</v>
      </c>
      <c r="E143" s="29">
        <v>0</v>
      </c>
      <c r="F143" s="30">
        <v>9.9</v>
      </c>
      <c r="G143" s="31">
        <v>4.3</v>
      </c>
      <c r="H143" s="30">
        <v>1.5</v>
      </c>
      <c r="I143" s="30">
        <v>3.5</v>
      </c>
      <c r="J143" s="30">
        <v>5.4</v>
      </c>
      <c r="K143" s="30">
        <v>4</v>
      </c>
      <c r="L143" s="30">
        <v>4.9000000000000004</v>
      </c>
      <c r="M143" s="30">
        <v>4</v>
      </c>
      <c r="N143" s="30">
        <v>5.8</v>
      </c>
      <c r="O143" s="30">
        <v>12</v>
      </c>
      <c r="P143" s="29">
        <v>1</v>
      </c>
    </row>
    <row r="144" spans="1:16" x14ac:dyDescent="0.4">
      <c r="A144" s="28" t="s">
        <v>211</v>
      </c>
      <c r="B144" s="29">
        <v>3</v>
      </c>
      <c r="C144" s="29">
        <v>0</v>
      </c>
      <c r="D144" s="29">
        <v>1</v>
      </c>
      <c r="E144" s="29">
        <v>1</v>
      </c>
      <c r="F144" s="30">
        <v>9.1999999999999993</v>
      </c>
      <c r="G144" s="31">
        <v>4.9000000000000004</v>
      </c>
      <c r="H144" s="30">
        <v>4.9000000000000004</v>
      </c>
      <c r="I144" s="30">
        <v>5.8</v>
      </c>
      <c r="J144" s="30">
        <v>4.5</v>
      </c>
      <c r="K144" s="30">
        <v>4.2</v>
      </c>
      <c r="L144" s="30">
        <v>4</v>
      </c>
      <c r="M144" s="30">
        <v>4.5</v>
      </c>
      <c r="N144" s="30">
        <v>6.9</v>
      </c>
      <c r="O144" s="30">
        <v>12</v>
      </c>
      <c r="P144" s="29">
        <v>1</v>
      </c>
    </row>
    <row r="145" spans="1:16" x14ac:dyDescent="0.4">
      <c r="A145" s="28" t="s">
        <v>212</v>
      </c>
      <c r="B145" s="29">
        <v>7</v>
      </c>
      <c r="C145" s="29">
        <v>1</v>
      </c>
      <c r="D145" s="29">
        <v>0</v>
      </c>
      <c r="E145" s="29">
        <v>0</v>
      </c>
      <c r="F145" s="30">
        <v>9.1</v>
      </c>
      <c r="G145" s="31">
        <v>5.3</v>
      </c>
      <c r="H145" s="30">
        <v>3.1</v>
      </c>
      <c r="I145" s="30">
        <v>4.5</v>
      </c>
      <c r="J145" s="30">
        <v>7.3</v>
      </c>
      <c r="K145" s="30">
        <v>4.5</v>
      </c>
      <c r="L145" s="30">
        <v>3.4</v>
      </c>
      <c r="M145" s="30">
        <v>4.2</v>
      </c>
      <c r="N145" s="30">
        <v>5.0999999999999996</v>
      </c>
      <c r="O145" s="30">
        <v>12.600000000000001</v>
      </c>
      <c r="P145" s="29">
        <v>0</v>
      </c>
    </row>
    <row r="146" spans="1:16" x14ac:dyDescent="0.4">
      <c r="A146" s="28" t="s">
        <v>213</v>
      </c>
      <c r="B146" s="29">
        <v>7</v>
      </c>
      <c r="C146" s="29">
        <v>1</v>
      </c>
      <c r="D146" s="29">
        <v>0</v>
      </c>
      <c r="E146" s="29">
        <v>0</v>
      </c>
      <c r="F146" s="30">
        <v>9.9</v>
      </c>
      <c r="G146" s="31">
        <v>5.7</v>
      </c>
      <c r="H146" s="30">
        <v>3.4</v>
      </c>
      <c r="I146" s="30">
        <v>4.5</v>
      </c>
      <c r="J146" s="30">
        <v>3.8</v>
      </c>
      <c r="K146" s="30">
        <v>3.8</v>
      </c>
      <c r="L146" s="30">
        <v>4</v>
      </c>
      <c r="M146" s="30">
        <v>3.5</v>
      </c>
      <c r="N146" s="30">
        <v>5.4</v>
      </c>
      <c r="O146" s="30">
        <v>13.200000000000001</v>
      </c>
      <c r="P146" s="29">
        <v>1</v>
      </c>
    </row>
    <row r="147" spans="1:16" x14ac:dyDescent="0.4">
      <c r="A147" s="28" t="s">
        <v>214</v>
      </c>
      <c r="B147" s="29">
        <v>14</v>
      </c>
      <c r="C147" s="29">
        <v>1</v>
      </c>
      <c r="D147" s="29">
        <v>0</v>
      </c>
      <c r="E147" s="29">
        <v>1</v>
      </c>
      <c r="F147" s="30">
        <v>9.9</v>
      </c>
      <c r="G147" s="31">
        <v>5.7</v>
      </c>
      <c r="H147" s="30">
        <v>3.2</v>
      </c>
      <c r="I147" s="30">
        <v>4.5</v>
      </c>
      <c r="J147" s="30">
        <v>3.8</v>
      </c>
      <c r="K147" s="30">
        <v>4.0999999999999996</v>
      </c>
      <c r="L147" s="30">
        <v>4</v>
      </c>
      <c r="M147" s="30">
        <v>3.5</v>
      </c>
      <c r="N147" s="30">
        <v>4.0999999999999996</v>
      </c>
      <c r="O147" s="30">
        <v>11.850000000000001</v>
      </c>
      <c r="P147" s="29">
        <v>1</v>
      </c>
    </row>
    <row r="148" spans="1:16" x14ac:dyDescent="0.4">
      <c r="A148" s="28" t="s">
        <v>215</v>
      </c>
      <c r="B148" s="29">
        <v>5</v>
      </c>
      <c r="C148" s="29">
        <v>0</v>
      </c>
      <c r="D148" s="29">
        <v>1</v>
      </c>
      <c r="E148" s="29">
        <v>0</v>
      </c>
      <c r="F148" s="30">
        <v>6.6</v>
      </c>
      <c r="G148" s="31">
        <v>3.8</v>
      </c>
      <c r="H148" s="30">
        <v>4.5</v>
      </c>
      <c r="I148" s="30">
        <v>6.6</v>
      </c>
      <c r="J148" s="30">
        <v>8.1999999999999993</v>
      </c>
      <c r="K148" s="30">
        <v>4.5999999999999996</v>
      </c>
      <c r="L148" s="30">
        <v>4.0999999999999996</v>
      </c>
      <c r="M148" s="30">
        <v>3.3</v>
      </c>
      <c r="N148" s="30">
        <v>4.7</v>
      </c>
      <c r="O148" s="30">
        <v>9</v>
      </c>
      <c r="P148" s="29">
        <v>0</v>
      </c>
    </row>
    <row r="149" spans="1:16" x14ac:dyDescent="0.4">
      <c r="A149" s="28" t="s">
        <v>216</v>
      </c>
      <c r="B149" s="29">
        <v>15</v>
      </c>
      <c r="C149" s="29">
        <v>1</v>
      </c>
      <c r="D149" s="29">
        <v>0</v>
      </c>
      <c r="E149" s="29">
        <v>0</v>
      </c>
      <c r="F149" s="30">
        <v>9.1</v>
      </c>
      <c r="G149" s="31">
        <v>5.2</v>
      </c>
      <c r="H149" s="30">
        <v>4.0999999999999996</v>
      </c>
      <c r="I149" s="30">
        <v>5.4</v>
      </c>
      <c r="J149" s="30">
        <v>7.3</v>
      </c>
      <c r="K149" s="30">
        <v>3.7</v>
      </c>
      <c r="L149" s="30">
        <v>3</v>
      </c>
      <c r="M149" s="30">
        <v>3.3</v>
      </c>
      <c r="N149" s="30">
        <v>4.7</v>
      </c>
      <c r="O149" s="30">
        <v>12.299999999999999</v>
      </c>
      <c r="P149" s="29">
        <v>0</v>
      </c>
    </row>
    <row r="150" spans="1:16" x14ac:dyDescent="0.4">
      <c r="A150" s="28" t="s">
        <v>217</v>
      </c>
      <c r="B150" s="29">
        <v>7</v>
      </c>
      <c r="C150" s="29">
        <v>1</v>
      </c>
      <c r="D150" s="29">
        <v>1</v>
      </c>
      <c r="E150" s="29">
        <v>1</v>
      </c>
      <c r="F150" s="30">
        <v>5.0999999999999996</v>
      </c>
      <c r="G150" s="31">
        <v>6.6</v>
      </c>
      <c r="H150" s="30">
        <v>5.8</v>
      </c>
      <c r="I150" s="30">
        <v>7.8</v>
      </c>
      <c r="J150" s="30">
        <v>5.9</v>
      </c>
      <c r="K150" s="30">
        <v>5.0999999999999996</v>
      </c>
      <c r="L150" s="30">
        <v>6.3</v>
      </c>
      <c r="M150" s="30">
        <v>4.5</v>
      </c>
      <c r="N150" s="30">
        <v>6.2</v>
      </c>
      <c r="O150" s="30">
        <v>12.600000000000001</v>
      </c>
      <c r="P150" s="29">
        <v>1</v>
      </c>
    </row>
    <row r="151" spans="1:16" x14ac:dyDescent="0.4">
      <c r="A151" s="28" t="s">
        <v>218</v>
      </c>
      <c r="B151" s="29">
        <v>13</v>
      </c>
      <c r="C151" s="29">
        <v>0</v>
      </c>
      <c r="D151" s="29">
        <v>1</v>
      </c>
      <c r="E151" s="29">
        <v>0</v>
      </c>
      <c r="F151" s="30">
        <v>6</v>
      </c>
      <c r="G151" s="31">
        <v>4.0999999999999996</v>
      </c>
      <c r="H151" s="30">
        <v>4.8</v>
      </c>
      <c r="I151" s="30">
        <v>5.3</v>
      </c>
      <c r="J151" s="30">
        <v>8</v>
      </c>
      <c r="K151" s="30">
        <v>4.3</v>
      </c>
      <c r="L151" s="30">
        <v>5.3</v>
      </c>
      <c r="M151" s="30">
        <v>4</v>
      </c>
      <c r="N151" s="30">
        <v>5.8</v>
      </c>
      <c r="O151" s="30">
        <v>11.100000000000001</v>
      </c>
      <c r="P151" s="29">
        <v>0</v>
      </c>
    </row>
    <row r="152" spans="1:16" x14ac:dyDescent="0.4">
      <c r="A152" s="28" t="s">
        <v>219</v>
      </c>
      <c r="B152" s="29">
        <v>8</v>
      </c>
      <c r="C152" s="29">
        <v>0</v>
      </c>
      <c r="D152" s="29">
        <v>1</v>
      </c>
      <c r="E152" s="29">
        <v>0</v>
      </c>
      <c r="F152" s="30">
        <v>8.9</v>
      </c>
      <c r="G152" s="31">
        <v>5.8</v>
      </c>
      <c r="H152" s="30">
        <v>4.3</v>
      </c>
      <c r="I152" s="30">
        <v>6.9</v>
      </c>
      <c r="J152" s="30">
        <v>8.1999999999999993</v>
      </c>
      <c r="K152" s="30">
        <v>5</v>
      </c>
      <c r="L152" s="30">
        <v>5.9</v>
      </c>
      <c r="M152" s="30">
        <v>4.2</v>
      </c>
      <c r="N152" s="30">
        <v>5.7</v>
      </c>
      <c r="O152" s="30">
        <v>12</v>
      </c>
      <c r="P152" s="29">
        <v>0</v>
      </c>
    </row>
    <row r="153" spans="1:16" x14ac:dyDescent="0.4">
      <c r="A153" s="28" t="s">
        <v>220</v>
      </c>
      <c r="B153" s="29">
        <v>5</v>
      </c>
      <c r="C153" s="29">
        <v>0</v>
      </c>
      <c r="D153" s="29">
        <v>1</v>
      </c>
      <c r="E153" s="29">
        <v>0</v>
      </c>
      <c r="F153" s="30">
        <v>6.2</v>
      </c>
      <c r="G153" s="31">
        <v>3.3</v>
      </c>
      <c r="H153" s="30">
        <v>4</v>
      </c>
      <c r="I153" s="30">
        <v>5.0999999999999996</v>
      </c>
      <c r="J153" s="30">
        <v>6.9</v>
      </c>
      <c r="K153" s="30">
        <v>4</v>
      </c>
      <c r="L153" s="30">
        <v>6.3</v>
      </c>
      <c r="M153" s="30">
        <v>3.7</v>
      </c>
      <c r="N153" s="30">
        <v>5.4</v>
      </c>
      <c r="O153" s="30">
        <v>9.8999999999999986</v>
      </c>
      <c r="P153" s="29">
        <v>0</v>
      </c>
    </row>
    <row r="154" spans="1:16" x14ac:dyDescent="0.4">
      <c r="A154" s="28" t="s">
        <v>221</v>
      </c>
      <c r="B154" s="29">
        <v>9</v>
      </c>
      <c r="C154" s="29">
        <v>1</v>
      </c>
      <c r="D154" s="29">
        <v>1</v>
      </c>
      <c r="E154" s="29">
        <v>0</v>
      </c>
      <c r="F154" s="30">
        <v>7.2</v>
      </c>
      <c r="G154" s="31">
        <v>4.3</v>
      </c>
      <c r="H154" s="30">
        <v>3.6</v>
      </c>
      <c r="I154" s="30">
        <v>4.7</v>
      </c>
      <c r="J154" s="30">
        <v>10</v>
      </c>
      <c r="K154" s="30">
        <v>3</v>
      </c>
      <c r="L154" s="30">
        <v>4.0999999999999996</v>
      </c>
      <c r="M154" s="30">
        <v>2.5</v>
      </c>
      <c r="N154" s="30">
        <v>3.8</v>
      </c>
      <c r="O154" s="30">
        <v>11.399999999999999</v>
      </c>
      <c r="P154" s="29">
        <v>0</v>
      </c>
    </row>
    <row r="155" spans="1:16" x14ac:dyDescent="0.4">
      <c r="A155" s="28" t="s">
        <v>222</v>
      </c>
      <c r="B155" s="29">
        <v>6</v>
      </c>
      <c r="C155" s="29">
        <v>1</v>
      </c>
      <c r="D155" s="29">
        <v>0</v>
      </c>
      <c r="E155" s="29">
        <v>1</v>
      </c>
      <c r="F155" s="30">
        <v>8.8000000000000007</v>
      </c>
      <c r="G155" s="31">
        <v>3.5</v>
      </c>
      <c r="H155" s="30">
        <v>2.8</v>
      </c>
      <c r="I155" s="30">
        <v>4.5</v>
      </c>
      <c r="J155" s="30">
        <v>6.7</v>
      </c>
      <c r="K155" s="30">
        <v>4.0999999999999996</v>
      </c>
      <c r="L155" s="30">
        <v>2.2999999999999998</v>
      </c>
      <c r="M155" s="30">
        <v>3.9</v>
      </c>
      <c r="N155" s="30">
        <v>5.4</v>
      </c>
      <c r="O155" s="30">
        <v>11.25</v>
      </c>
      <c r="P155" s="29">
        <v>0</v>
      </c>
    </row>
    <row r="156" spans="1:16" x14ac:dyDescent="0.4">
      <c r="A156" s="28" t="s">
        <v>223</v>
      </c>
      <c r="B156" s="29">
        <v>3</v>
      </c>
      <c r="C156" s="29">
        <v>0</v>
      </c>
      <c r="D156" s="29">
        <v>1</v>
      </c>
      <c r="E156" s="29">
        <v>0</v>
      </c>
      <c r="F156" s="30">
        <v>6.3</v>
      </c>
      <c r="G156" s="31">
        <v>5.0999999999999996</v>
      </c>
      <c r="H156" s="30">
        <v>3.7</v>
      </c>
      <c r="I156" s="30">
        <v>6.6</v>
      </c>
      <c r="J156" s="30">
        <v>8.4</v>
      </c>
      <c r="K156" s="30">
        <v>4.4000000000000004</v>
      </c>
      <c r="L156" s="30">
        <v>5.0999999999999996</v>
      </c>
      <c r="M156" s="30">
        <v>3.4</v>
      </c>
      <c r="N156" s="30">
        <v>5.3</v>
      </c>
      <c r="O156" s="30">
        <v>10.649999999999999</v>
      </c>
      <c r="P156" s="29">
        <v>0</v>
      </c>
    </row>
    <row r="157" spans="1:16" x14ac:dyDescent="0.4">
      <c r="A157" s="28" t="s">
        <v>224</v>
      </c>
      <c r="B157" s="29">
        <v>2</v>
      </c>
      <c r="C157" s="29">
        <v>0</v>
      </c>
      <c r="D157" s="29">
        <v>0</v>
      </c>
      <c r="E157" s="29">
        <v>0</v>
      </c>
      <c r="F157" s="30">
        <v>9.6999999999999993</v>
      </c>
      <c r="G157" s="31">
        <v>4.3</v>
      </c>
      <c r="H157" s="30">
        <v>3.7</v>
      </c>
      <c r="I157" s="30">
        <v>4.7</v>
      </c>
      <c r="J157" s="30">
        <v>4.8</v>
      </c>
      <c r="K157" s="30">
        <v>4</v>
      </c>
      <c r="L157" s="30">
        <v>4.0999999999999996</v>
      </c>
      <c r="M157" s="30">
        <v>3.6</v>
      </c>
      <c r="N157" s="30">
        <v>5.8</v>
      </c>
      <c r="O157" s="30">
        <v>11.850000000000001</v>
      </c>
      <c r="P157" s="29">
        <v>0</v>
      </c>
    </row>
    <row r="158" spans="1:16" x14ac:dyDescent="0.4">
      <c r="A158" s="28" t="s">
        <v>225</v>
      </c>
      <c r="B158" s="29">
        <v>1</v>
      </c>
      <c r="C158" s="29">
        <v>0</v>
      </c>
      <c r="D158" s="29">
        <v>1</v>
      </c>
      <c r="E158" s="29">
        <v>0</v>
      </c>
      <c r="F158" s="30">
        <v>5</v>
      </c>
      <c r="G158" s="31">
        <v>3.6</v>
      </c>
      <c r="H158" s="30">
        <v>4.0999999999999996</v>
      </c>
      <c r="I158" s="30">
        <v>4.9000000000000004</v>
      </c>
      <c r="J158" s="30">
        <v>8.1999999999999993</v>
      </c>
      <c r="K158" s="30">
        <v>3.7</v>
      </c>
      <c r="L158" s="30">
        <v>4.8</v>
      </c>
      <c r="M158" s="30">
        <v>3.1</v>
      </c>
      <c r="N158" s="30">
        <v>4.4000000000000004</v>
      </c>
      <c r="O158" s="30">
        <v>11.399999999999999</v>
      </c>
      <c r="P158" s="29">
        <v>0</v>
      </c>
    </row>
    <row r="159" spans="1:16" x14ac:dyDescent="0.4">
      <c r="A159" s="28" t="s">
        <v>226</v>
      </c>
      <c r="B159" s="29">
        <v>10</v>
      </c>
      <c r="C159" s="29">
        <v>0</v>
      </c>
      <c r="D159" s="29">
        <v>1</v>
      </c>
      <c r="E159" s="29">
        <v>1</v>
      </c>
      <c r="F159" s="30">
        <v>7.4</v>
      </c>
      <c r="G159" s="31">
        <v>3.4</v>
      </c>
      <c r="H159" s="30">
        <v>5.8</v>
      </c>
      <c r="I159" s="30">
        <v>4.8</v>
      </c>
      <c r="J159" s="30">
        <v>7.2</v>
      </c>
      <c r="K159" s="30">
        <v>4</v>
      </c>
      <c r="L159" s="30">
        <v>5.6</v>
      </c>
      <c r="M159" s="30">
        <v>3.7</v>
      </c>
      <c r="N159" s="30">
        <v>4.3</v>
      </c>
      <c r="O159" s="30">
        <v>10.649999999999999</v>
      </c>
      <c r="P159" s="29">
        <v>0</v>
      </c>
    </row>
    <row r="160" spans="1:16" x14ac:dyDescent="0.4">
      <c r="A160" s="28" t="s">
        <v>227</v>
      </c>
      <c r="B160" s="29">
        <v>5</v>
      </c>
      <c r="C160" s="29">
        <v>1</v>
      </c>
      <c r="D160" s="29">
        <v>1</v>
      </c>
      <c r="E160" s="29">
        <v>1</v>
      </c>
      <c r="F160" s="30">
        <v>5.5</v>
      </c>
      <c r="G160" s="31">
        <v>3.7</v>
      </c>
      <c r="H160" s="30">
        <v>4.5</v>
      </c>
      <c r="I160" s="30">
        <v>4.9000000000000004</v>
      </c>
      <c r="J160" s="30">
        <v>6</v>
      </c>
      <c r="K160" s="30">
        <v>4.3</v>
      </c>
      <c r="L160" s="30">
        <v>5.9</v>
      </c>
      <c r="M160" s="30">
        <v>4.3</v>
      </c>
      <c r="N160" s="30">
        <v>5.7</v>
      </c>
      <c r="O160" s="30">
        <v>11.399999999999999</v>
      </c>
      <c r="P160" s="29">
        <v>0</v>
      </c>
    </row>
    <row r="161" spans="1:16" x14ac:dyDescent="0.4">
      <c r="A161" s="28" t="s">
        <v>228</v>
      </c>
      <c r="B161" s="29">
        <v>13</v>
      </c>
      <c r="C161" s="29">
        <v>1</v>
      </c>
      <c r="D161" s="29">
        <v>0</v>
      </c>
      <c r="E161" s="29">
        <v>1</v>
      </c>
      <c r="F161" s="30">
        <v>9.1</v>
      </c>
      <c r="G161" s="31">
        <v>5.0999999999999996</v>
      </c>
      <c r="H161" s="30">
        <v>3</v>
      </c>
      <c r="I161" s="30">
        <v>4.5999999999999996</v>
      </c>
      <c r="J161" s="30">
        <v>8.3000000000000007</v>
      </c>
      <c r="K161" s="30">
        <v>4.5999999999999996</v>
      </c>
      <c r="L161" s="30">
        <v>4.3</v>
      </c>
      <c r="M161" s="30">
        <v>3.9</v>
      </c>
      <c r="N161" s="30">
        <v>4.8</v>
      </c>
      <c r="O161" s="30">
        <v>12.299999999999999</v>
      </c>
      <c r="P161" s="29">
        <v>1</v>
      </c>
    </row>
    <row r="162" spans="1:16" x14ac:dyDescent="0.4">
      <c r="A162" s="28" t="s">
        <v>229</v>
      </c>
      <c r="B162" s="29">
        <v>5</v>
      </c>
      <c r="C162" s="29">
        <v>1</v>
      </c>
      <c r="D162" s="29">
        <v>1</v>
      </c>
      <c r="E162" s="29">
        <v>0</v>
      </c>
      <c r="F162" s="30">
        <v>6.7</v>
      </c>
      <c r="G162" s="31">
        <v>3.7</v>
      </c>
      <c r="H162" s="30">
        <v>5.0999999999999996</v>
      </c>
      <c r="I162" s="30">
        <v>4.9000000000000004</v>
      </c>
      <c r="J162" s="30">
        <v>9.1999999999999993</v>
      </c>
      <c r="K162" s="30">
        <v>3.7</v>
      </c>
      <c r="L162" s="30">
        <v>4.5</v>
      </c>
      <c r="M162" s="30">
        <v>3.4</v>
      </c>
      <c r="N162" s="30">
        <v>4.9000000000000004</v>
      </c>
      <c r="O162" s="30">
        <v>10.350000000000001</v>
      </c>
      <c r="P162" s="29">
        <v>0</v>
      </c>
    </row>
    <row r="163" spans="1:16" x14ac:dyDescent="0.4">
      <c r="A163" s="28" t="s">
        <v>230</v>
      </c>
      <c r="B163" s="29">
        <v>11</v>
      </c>
      <c r="C163" s="29">
        <v>0</v>
      </c>
      <c r="D163" s="29">
        <v>1</v>
      </c>
      <c r="E163" s="29">
        <v>1</v>
      </c>
      <c r="F163" s="30">
        <v>6.3</v>
      </c>
      <c r="G163" s="31">
        <v>6</v>
      </c>
      <c r="H163" s="30">
        <v>4.9000000000000004</v>
      </c>
      <c r="I163" s="30">
        <v>5.9</v>
      </c>
      <c r="J163" s="30">
        <v>8.8000000000000007</v>
      </c>
      <c r="K163" s="30">
        <v>6.4</v>
      </c>
      <c r="L163" s="30">
        <v>6.2</v>
      </c>
      <c r="M163" s="30">
        <v>5.2</v>
      </c>
      <c r="N163" s="30">
        <v>6.4</v>
      </c>
      <c r="O163" s="30">
        <v>12.149999999999999</v>
      </c>
      <c r="P163" s="29">
        <v>1</v>
      </c>
    </row>
    <row r="164" spans="1:16" x14ac:dyDescent="0.4">
      <c r="A164" s="28" t="s">
        <v>231</v>
      </c>
      <c r="B164" s="29">
        <v>13</v>
      </c>
      <c r="C164" s="29">
        <v>0</v>
      </c>
      <c r="D164" s="29">
        <v>0</v>
      </c>
      <c r="E164" s="29">
        <v>1</v>
      </c>
      <c r="F164" s="30">
        <v>8.3000000000000007</v>
      </c>
      <c r="G164" s="31">
        <v>3.7</v>
      </c>
      <c r="H164" s="30">
        <v>5.7</v>
      </c>
      <c r="I164" s="30">
        <v>6.1</v>
      </c>
      <c r="J164" s="30">
        <v>5.3</v>
      </c>
      <c r="K164" s="30">
        <v>3.6</v>
      </c>
      <c r="L164" s="30">
        <v>2.9</v>
      </c>
      <c r="M164" s="30">
        <v>3.1</v>
      </c>
      <c r="N164" s="30">
        <v>4.9000000000000004</v>
      </c>
      <c r="O164" s="30">
        <v>11.399999999999999</v>
      </c>
      <c r="P164" s="29">
        <v>1</v>
      </c>
    </row>
    <row r="165" spans="1:16" x14ac:dyDescent="0.4">
      <c r="A165" s="28" t="s">
        <v>232</v>
      </c>
      <c r="B165" s="29">
        <v>12</v>
      </c>
      <c r="C165" s="29">
        <v>0</v>
      </c>
      <c r="D165" s="29">
        <v>0</v>
      </c>
      <c r="E165" s="29">
        <v>1</v>
      </c>
      <c r="F165" s="30">
        <v>8.1999999999999993</v>
      </c>
      <c r="G165" s="31">
        <v>5.0999999999999996</v>
      </c>
      <c r="H165" s="30">
        <v>4.7</v>
      </c>
      <c r="I165" s="30">
        <v>6</v>
      </c>
      <c r="J165" s="30">
        <v>5.2</v>
      </c>
      <c r="K165" s="30">
        <v>4.7</v>
      </c>
      <c r="L165" s="30">
        <v>2.8</v>
      </c>
      <c r="M165" s="30">
        <v>3</v>
      </c>
      <c r="N165" s="30">
        <v>4</v>
      </c>
      <c r="O165" s="30">
        <v>12.600000000000001</v>
      </c>
      <c r="P165" s="29">
        <v>1</v>
      </c>
    </row>
    <row r="166" spans="1:16" x14ac:dyDescent="0.4">
      <c r="A166" s="28" t="s">
        <v>233</v>
      </c>
      <c r="B166" s="29">
        <v>11</v>
      </c>
      <c r="C166" s="29">
        <v>0</v>
      </c>
      <c r="D166" s="29">
        <v>0</v>
      </c>
      <c r="E166" s="29">
        <v>1</v>
      </c>
      <c r="F166" s="30">
        <v>8.1999999999999993</v>
      </c>
      <c r="G166" s="31">
        <v>3.6</v>
      </c>
      <c r="H166" s="30">
        <v>5.8</v>
      </c>
      <c r="I166" s="30">
        <v>6</v>
      </c>
      <c r="J166" s="30">
        <v>5.2</v>
      </c>
      <c r="K166" s="30">
        <v>4</v>
      </c>
      <c r="L166" s="30">
        <v>2.8</v>
      </c>
      <c r="M166" s="30">
        <v>3</v>
      </c>
      <c r="N166" s="30">
        <v>4</v>
      </c>
      <c r="O166" s="30">
        <v>11.100000000000001</v>
      </c>
      <c r="P166" s="29">
        <v>0</v>
      </c>
    </row>
    <row r="167" spans="1:16" x14ac:dyDescent="0.4">
      <c r="A167" s="28" t="s">
        <v>234</v>
      </c>
      <c r="B167" s="29">
        <v>10</v>
      </c>
      <c r="C167" s="29">
        <v>0</v>
      </c>
      <c r="D167" s="29">
        <v>0</v>
      </c>
      <c r="E167" s="29">
        <v>1</v>
      </c>
      <c r="F167" s="30">
        <v>9</v>
      </c>
      <c r="G167" s="31">
        <v>5.6</v>
      </c>
      <c r="H167" s="30">
        <v>3.3</v>
      </c>
      <c r="I167" s="30">
        <v>5</v>
      </c>
      <c r="J167" s="30">
        <v>6</v>
      </c>
      <c r="K167" s="30">
        <v>4.3</v>
      </c>
      <c r="L167" s="30">
        <v>3.9</v>
      </c>
      <c r="M167" s="30">
        <v>3.1</v>
      </c>
      <c r="N167" s="30">
        <v>4.4000000000000004</v>
      </c>
      <c r="O167" s="30">
        <v>11.850000000000001</v>
      </c>
      <c r="P167" s="29">
        <v>0</v>
      </c>
    </row>
    <row r="168" spans="1:16" x14ac:dyDescent="0.4">
      <c r="A168" s="28" t="s">
        <v>235</v>
      </c>
      <c r="B168" s="29">
        <v>1</v>
      </c>
      <c r="C168" s="29">
        <v>1</v>
      </c>
      <c r="D168" s="29">
        <v>1</v>
      </c>
      <c r="E168" s="29">
        <v>0</v>
      </c>
      <c r="F168" s="30">
        <v>7.1</v>
      </c>
      <c r="G168" s="31">
        <v>3.4</v>
      </c>
      <c r="H168" s="30">
        <v>3.8</v>
      </c>
      <c r="I168" s="30">
        <v>5.9</v>
      </c>
      <c r="J168" s="30">
        <v>7.8</v>
      </c>
      <c r="K168" s="30">
        <v>3.6</v>
      </c>
      <c r="L168" s="30">
        <v>3.1</v>
      </c>
      <c r="M168" s="30">
        <v>2.7</v>
      </c>
      <c r="N168" s="30">
        <v>3.7</v>
      </c>
      <c r="O168" s="30">
        <v>10.8</v>
      </c>
      <c r="P168" s="29">
        <v>0</v>
      </c>
    </row>
    <row r="169" spans="1:16" x14ac:dyDescent="0.4">
      <c r="A169" s="28" t="s">
        <v>236</v>
      </c>
      <c r="B169" s="29">
        <v>10</v>
      </c>
      <c r="C169" s="29">
        <v>1</v>
      </c>
      <c r="D169" s="29">
        <v>1</v>
      </c>
      <c r="E169" s="29">
        <v>0</v>
      </c>
      <c r="F169" s="30">
        <v>6.9</v>
      </c>
      <c r="G169" s="31">
        <v>3.7</v>
      </c>
      <c r="H169" s="30">
        <v>3.3</v>
      </c>
      <c r="I169" s="30">
        <v>5.4</v>
      </c>
      <c r="J169" s="30">
        <v>8.9</v>
      </c>
      <c r="K169" s="30">
        <v>2.7</v>
      </c>
      <c r="L169" s="30">
        <v>4.2</v>
      </c>
      <c r="M169" s="30">
        <v>2</v>
      </c>
      <c r="N169" s="30">
        <v>3.4</v>
      </c>
      <c r="O169" s="30">
        <v>11.399999999999999</v>
      </c>
      <c r="P169" s="29">
        <v>0</v>
      </c>
    </row>
    <row r="170" spans="1:16" x14ac:dyDescent="0.4">
      <c r="A170" s="28" t="s">
        <v>237</v>
      </c>
      <c r="B170" s="29">
        <v>12</v>
      </c>
      <c r="C170" s="29">
        <v>0</v>
      </c>
      <c r="D170" s="29">
        <v>0</v>
      </c>
      <c r="E170" s="29">
        <v>1</v>
      </c>
      <c r="F170" s="30">
        <v>8.6</v>
      </c>
      <c r="G170" s="31">
        <v>2.9</v>
      </c>
      <c r="H170" s="30">
        <v>2.8</v>
      </c>
      <c r="I170" s="30">
        <v>4</v>
      </c>
      <c r="J170" s="30">
        <v>6.3</v>
      </c>
      <c r="K170" s="30">
        <v>4</v>
      </c>
      <c r="L170" s="30">
        <v>3</v>
      </c>
      <c r="M170" s="30">
        <v>3</v>
      </c>
      <c r="N170" s="30">
        <v>4</v>
      </c>
      <c r="O170" s="30">
        <v>10.050000000000001</v>
      </c>
      <c r="P170" s="29">
        <v>0</v>
      </c>
    </row>
    <row r="171" spans="1:16" x14ac:dyDescent="0.4">
      <c r="A171" s="28" t="s">
        <v>238</v>
      </c>
      <c r="B171" s="29">
        <v>9</v>
      </c>
      <c r="C171" s="29">
        <v>0</v>
      </c>
      <c r="D171" s="29">
        <v>1</v>
      </c>
      <c r="E171" s="29">
        <v>0</v>
      </c>
      <c r="F171" s="30">
        <v>6.7</v>
      </c>
      <c r="G171" s="31">
        <v>4</v>
      </c>
      <c r="H171" s="30">
        <v>4.2</v>
      </c>
      <c r="I171" s="30">
        <v>6.8</v>
      </c>
      <c r="J171" s="30">
        <v>8.4</v>
      </c>
      <c r="K171" s="30">
        <v>3.8</v>
      </c>
      <c r="L171" s="30">
        <v>4.3</v>
      </c>
      <c r="M171" s="30">
        <v>3.5</v>
      </c>
      <c r="N171" s="30">
        <v>4.3</v>
      </c>
      <c r="O171" s="30">
        <v>11.100000000000001</v>
      </c>
      <c r="P171" s="29">
        <v>1</v>
      </c>
    </row>
    <row r="172" spans="1:16" x14ac:dyDescent="0.4">
      <c r="A172" s="28" t="s">
        <v>239</v>
      </c>
      <c r="B172" s="29">
        <v>8</v>
      </c>
      <c r="C172" s="29">
        <v>1</v>
      </c>
      <c r="D172" s="29">
        <v>1</v>
      </c>
      <c r="E172" s="29">
        <v>0</v>
      </c>
      <c r="F172" s="30">
        <v>7</v>
      </c>
      <c r="G172" s="31">
        <v>3.3</v>
      </c>
      <c r="H172" s="30">
        <v>4</v>
      </c>
      <c r="I172" s="30">
        <v>4.2</v>
      </c>
      <c r="J172" s="30">
        <v>9</v>
      </c>
      <c r="K172" s="30">
        <v>3.3</v>
      </c>
      <c r="L172" s="30">
        <v>5.2</v>
      </c>
      <c r="M172" s="30">
        <v>3.7</v>
      </c>
      <c r="N172" s="30">
        <v>5.6</v>
      </c>
      <c r="O172" s="30">
        <v>9.3000000000000007</v>
      </c>
      <c r="P172" s="29">
        <v>1</v>
      </c>
    </row>
    <row r="173" spans="1:16" x14ac:dyDescent="0.4">
      <c r="A173" s="28" t="s">
        <v>240</v>
      </c>
      <c r="B173" s="29">
        <v>1</v>
      </c>
      <c r="C173" s="29">
        <v>1</v>
      </c>
      <c r="D173" s="29">
        <v>0</v>
      </c>
      <c r="E173" s="29">
        <v>0</v>
      </c>
      <c r="F173" s="30">
        <v>9.6999999999999993</v>
      </c>
      <c r="G173" s="31">
        <v>2.6</v>
      </c>
      <c r="H173" s="30">
        <v>2.1</v>
      </c>
      <c r="I173" s="30">
        <v>3.3</v>
      </c>
      <c r="J173" s="30">
        <v>5.2</v>
      </c>
      <c r="K173" s="30">
        <v>4.5</v>
      </c>
      <c r="L173" s="30">
        <v>4.7</v>
      </c>
      <c r="M173" s="30">
        <v>3.8</v>
      </c>
      <c r="N173" s="30">
        <v>5.8</v>
      </c>
      <c r="O173" s="30">
        <v>11.25</v>
      </c>
      <c r="P173" s="29">
        <v>1</v>
      </c>
    </row>
    <row r="174" spans="1:16" x14ac:dyDescent="0.4">
      <c r="A174" s="28" t="s">
        <v>241</v>
      </c>
      <c r="B174" s="29">
        <v>4</v>
      </c>
      <c r="C174" s="29">
        <v>0</v>
      </c>
      <c r="D174" s="29">
        <v>0</v>
      </c>
      <c r="E174" s="29">
        <v>1</v>
      </c>
      <c r="F174" s="30">
        <v>9.9</v>
      </c>
      <c r="G174" s="31">
        <v>3.7</v>
      </c>
      <c r="H174" s="30">
        <v>4.5999999999999996</v>
      </c>
      <c r="I174" s="30">
        <v>6.7</v>
      </c>
      <c r="J174" s="30">
        <v>6.8</v>
      </c>
      <c r="K174" s="30">
        <v>5</v>
      </c>
      <c r="L174" s="30">
        <v>3.4</v>
      </c>
      <c r="M174" s="30">
        <v>3.9</v>
      </c>
      <c r="N174" s="30">
        <v>5.3</v>
      </c>
      <c r="O174" s="30">
        <v>11.100000000000001</v>
      </c>
      <c r="P174" s="29">
        <v>1</v>
      </c>
    </row>
    <row r="175" spans="1:16" x14ac:dyDescent="0.4">
      <c r="A175" s="28" t="s">
        <v>242</v>
      </c>
      <c r="B175" s="29">
        <v>1</v>
      </c>
      <c r="C175" s="29">
        <v>1</v>
      </c>
      <c r="D175" s="29">
        <v>0</v>
      </c>
      <c r="E175" s="29">
        <v>1</v>
      </c>
      <c r="F175" s="30">
        <v>8.6</v>
      </c>
      <c r="G175" s="31">
        <v>6.3</v>
      </c>
      <c r="H175" s="30">
        <v>3.3</v>
      </c>
      <c r="I175" s="30">
        <v>5.7</v>
      </c>
      <c r="J175" s="30">
        <v>6.7</v>
      </c>
      <c r="K175" s="30">
        <v>4.8</v>
      </c>
      <c r="L175" s="30">
        <v>3.6</v>
      </c>
      <c r="M175" s="30">
        <v>3.6</v>
      </c>
      <c r="N175" s="30">
        <v>4.2</v>
      </c>
      <c r="O175" s="30">
        <v>11.850000000000001</v>
      </c>
      <c r="P175" s="29">
        <v>0</v>
      </c>
    </row>
    <row r="176" spans="1:16" x14ac:dyDescent="0.4">
      <c r="A176" s="28" t="s">
        <v>243</v>
      </c>
      <c r="B176" s="29">
        <v>8</v>
      </c>
      <c r="C176" s="29">
        <v>0</v>
      </c>
      <c r="D176" s="29">
        <v>1</v>
      </c>
      <c r="E176" s="29">
        <v>0</v>
      </c>
      <c r="F176" s="30">
        <v>6.3</v>
      </c>
      <c r="G176" s="31">
        <v>5.0999999999999996</v>
      </c>
      <c r="H176" s="30">
        <v>5.5</v>
      </c>
      <c r="I176" s="30">
        <v>6.6</v>
      </c>
      <c r="J176" s="30">
        <v>8.4</v>
      </c>
      <c r="K176" s="30">
        <v>2.8</v>
      </c>
      <c r="L176" s="30">
        <v>5.0999999999999996</v>
      </c>
      <c r="M176" s="30">
        <v>3.4</v>
      </c>
      <c r="N176" s="30">
        <v>4.7</v>
      </c>
      <c r="O176" s="30">
        <v>9.75</v>
      </c>
      <c r="P176" s="29">
        <v>0</v>
      </c>
    </row>
    <row r="177" spans="1:16" x14ac:dyDescent="0.4">
      <c r="A177" s="28" t="s">
        <v>244</v>
      </c>
      <c r="B177" s="29">
        <v>11</v>
      </c>
      <c r="C177" s="29">
        <v>0</v>
      </c>
      <c r="D177" s="29">
        <v>1</v>
      </c>
      <c r="E177" s="29">
        <v>1</v>
      </c>
      <c r="F177" s="30">
        <v>9.9</v>
      </c>
      <c r="G177" s="31">
        <v>5.2</v>
      </c>
      <c r="H177" s="30">
        <v>6.1</v>
      </c>
      <c r="I177" s="30">
        <v>6.7</v>
      </c>
      <c r="J177" s="30">
        <v>6.8</v>
      </c>
      <c r="K177" s="30">
        <v>4.3</v>
      </c>
      <c r="L177" s="30">
        <v>3.4</v>
      </c>
      <c r="M177" s="30">
        <v>3.9</v>
      </c>
      <c r="N177" s="30">
        <v>4.2</v>
      </c>
      <c r="O177" s="30">
        <v>12.899999999999999</v>
      </c>
      <c r="P177" s="29">
        <v>1</v>
      </c>
    </row>
    <row r="178" spans="1:16" x14ac:dyDescent="0.4">
      <c r="A178" s="28" t="s">
        <v>245</v>
      </c>
      <c r="B178" s="29">
        <v>7</v>
      </c>
      <c r="C178" s="29">
        <v>0</v>
      </c>
      <c r="D178" s="29">
        <v>0</v>
      </c>
      <c r="E178" s="29">
        <v>1</v>
      </c>
      <c r="F178" s="30">
        <v>9.3000000000000007</v>
      </c>
      <c r="G178" s="31">
        <v>3.9</v>
      </c>
      <c r="H178" s="30">
        <v>2.6</v>
      </c>
      <c r="I178" s="30">
        <v>4.5</v>
      </c>
      <c r="J178" s="30">
        <v>6.2</v>
      </c>
      <c r="K178" s="30">
        <v>4</v>
      </c>
      <c r="L178" s="30">
        <v>4.4000000000000004</v>
      </c>
      <c r="M178" s="30">
        <v>4.5</v>
      </c>
      <c r="N178" s="30">
        <v>5.8</v>
      </c>
      <c r="O178" s="30">
        <v>12.899999999999999</v>
      </c>
      <c r="P178" s="29">
        <v>1</v>
      </c>
    </row>
    <row r="179" spans="1:16" x14ac:dyDescent="0.4">
      <c r="A179" s="28" t="s">
        <v>246</v>
      </c>
      <c r="B179" s="29">
        <v>12</v>
      </c>
      <c r="C179" s="29">
        <v>1</v>
      </c>
      <c r="D179" s="29">
        <v>0</v>
      </c>
      <c r="E179" s="29">
        <v>1</v>
      </c>
      <c r="F179" s="30">
        <v>9.6999999999999993</v>
      </c>
      <c r="G179" s="31">
        <v>6.5</v>
      </c>
      <c r="H179" s="30">
        <v>5.2</v>
      </c>
      <c r="I179" s="30">
        <v>6.1</v>
      </c>
      <c r="J179" s="30">
        <v>6.7</v>
      </c>
      <c r="K179" s="30">
        <v>4.9000000000000004</v>
      </c>
      <c r="L179" s="30">
        <v>3.4</v>
      </c>
      <c r="M179" s="30">
        <v>4.0999999999999996</v>
      </c>
      <c r="N179" s="30">
        <v>5.8</v>
      </c>
      <c r="O179" s="30">
        <v>12</v>
      </c>
      <c r="P179" s="29">
        <v>1</v>
      </c>
    </row>
    <row r="180" spans="1:16" x14ac:dyDescent="0.4">
      <c r="A180" s="28" t="s">
        <v>247</v>
      </c>
      <c r="B180" s="29">
        <v>14</v>
      </c>
      <c r="C180" s="29">
        <v>1</v>
      </c>
      <c r="D180" s="29">
        <v>0</v>
      </c>
      <c r="E180" s="29">
        <v>0</v>
      </c>
      <c r="F180" s="30">
        <v>9.6999999999999993</v>
      </c>
      <c r="G180" s="31">
        <v>4.0999999999999996</v>
      </c>
      <c r="H180" s="30">
        <v>2.4</v>
      </c>
      <c r="I180" s="30">
        <v>3.3</v>
      </c>
      <c r="J180" s="30">
        <v>5.2</v>
      </c>
      <c r="K180" s="30">
        <v>4.5999999999999996</v>
      </c>
      <c r="L180" s="30">
        <v>4.7</v>
      </c>
      <c r="M180" s="30">
        <v>3.8</v>
      </c>
      <c r="N180" s="30">
        <v>5.3</v>
      </c>
      <c r="O180" s="30">
        <v>12.149999999999999</v>
      </c>
      <c r="P180" s="29">
        <v>0</v>
      </c>
    </row>
    <row r="181" spans="1:16" x14ac:dyDescent="0.4">
      <c r="A181" s="28" t="s">
        <v>248</v>
      </c>
      <c r="B181" s="29">
        <v>5</v>
      </c>
      <c r="C181" s="29">
        <v>1</v>
      </c>
      <c r="D181" s="29">
        <v>0</v>
      </c>
      <c r="E181" s="29">
        <v>1</v>
      </c>
      <c r="F181" s="30">
        <v>9.6</v>
      </c>
      <c r="G181" s="31">
        <v>7.2</v>
      </c>
      <c r="H181" s="30">
        <v>6.9</v>
      </c>
      <c r="I181" s="30">
        <v>7.8</v>
      </c>
      <c r="J181" s="30">
        <v>4.5</v>
      </c>
      <c r="K181" s="30">
        <v>4</v>
      </c>
      <c r="L181" s="30">
        <v>3</v>
      </c>
      <c r="M181" s="30">
        <v>4.3</v>
      </c>
      <c r="N181" s="30">
        <v>6.1</v>
      </c>
      <c r="O181" s="30">
        <v>12.299999999999999</v>
      </c>
      <c r="P181" s="29">
        <v>1</v>
      </c>
    </row>
    <row r="182" spans="1:16" x14ac:dyDescent="0.4">
      <c r="A182" s="28" t="s">
        <v>249</v>
      </c>
      <c r="B182" s="29">
        <v>10</v>
      </c>
      <c r="C182" s="29">
        <v>0</v>
      </c>
      <c r="D182" s="29">
        <v>0</v>
      </c>
      <c r="E182" s="29">
        <v>1</v>
      </c>
      <c r="F182" s="30">
        <v>7.6</v>
      </c>
      <c r="G182" s="31">
        <v>2.5</v>
      </c>
      <c r="H182" s="30">
        <v>3.8</v>
      </c>
      <c r="I182" s="30">
        <v>4.2</v>
      </c>
      <c r="J182" s="30">
        <v>5.8</v>
      </c>
      <c r="K182" s="30">
        <v>4.4000000000000004</v>
      </c>
      <c r="L182" s="30">
        <v>3.8</v>
      </c>
      <c r="M182" s="30">
        <v>4.2</v>
      </c>
      <c r="N182" s="30">
        <v>6.3</v>
      </c>
      <c r="O182" s="30">
        <v>10.8</v>
      </c>
      <c r="P182" s="29">
        <v>1</v>
      </c>
    </row>
    <row r="183" spans="1:16" x14ac:dyDescent="0.4">
      <c r="A183" s="28" t="s">
        <v>250</v>
      </c>
      <c r="B183" s="29">
        <v>7</v>
      </c>
      <c r="C183" s="29">
        <v>1</v>
      </c>
      <c r="D183" s="29">
        <v>0</v>
      </c>
      <c r="E183" s="29">
        <v>0</v>
      </c>
      <c r="F183" s="30">
        <v>9.4</v>
      </c>
      <c r="G183" s="31">
        <v>5.6</v>
      </c>
      <c r="H183" s="30">
        <v>4.8</v>
      </c>
      <c r="I183" s="30">
        <v>4.7</v>
      </c>
      <c r="J183" s="30">
        <v>7.6</v>
      </c>
      <c r="K183" s="30">
        <v>4.7</v>
      </c>
      <c r="L183" s="30">
        <v>3.7</v>
      </c>
      <c r="M183" s="30">
        <v>4.4000000000000004</v>
      </c>
      <c r="N183" s="30">
        <v>6.4</v>
      </c>
      <c r="O183" s="30">
        <v>12.600000000000001</v>
      </c>
      <c r="P183" s="29">
        <v>1</v>
      </c>
    </row>
    <row r="184" spans="1:16" x14ac:dyDescent="0.4">
      <c r="A184" s="28" t="s">
        <v>251</v>
      </c>
      <c r="B184" s="29">
        <v>15</v>
      </c>
      <c r="C184" s="29">
        <v>1</v>
      </c>
      <c r="D184" s="29">
        <v>1</v>
      </c>
      <c r="E184" s="29">
        <v>1</v>
      </c>
      <c r="F184" s="30">
        <v>9.6</v>
      </c>
      <c r="G184" s="31">
        <v>7.2</v>
      </c>
      <c r="H184" s="30">
        <v>5.0999999999999996</v>
      </c>
      <c r="I184" s="30">
        <v>7.8</v>
      </c>
      <c r="J184" s="30">
        <v>4.5</v>
      </c>
      <c r="K184" s="30">
        <v>4.5999999999999996</v>
      </c>
      <c r="L184" s="30">
        <v>3</v>
      </c>
      <c r="M184" s="30">
        <v>4.3</v>
      </c>
      <c r="N184" s="30">
        <v>6.7</v>
      </c>
      <c r="O184" s="30">
        <v>14.100000000000001</v>
      </c>
      <c r="P184" s="29">
        <v>1</v>
      </c>
    </row>
    <row r="185" spans="1:16" x14ac:dyDescent="0.4">
      <c r="A185" s="28" t="s">
        <v>252</v>
      </c>
      <c r="B185" s="29">
        <v>14</v>
      </c>
      <c r="C185" s="29">
        <v>0</v>
      </c>
      <c r="D185" s="29">
        <v>1</v>
      </c>
      <c r="E185" s="29">
        <v>1</v>
      </c>
      <c r="F185" s="30">
        <v>9.3000000000000007</v>
      </c>
      <c r="G185" s="31">
        <v>6.6</v>
      </c>
      <c r="H185" s="30">
        <v>5.6</v>
      </c>
      <c r="I185" s="30">
        <v>6.3</v>
      </c>
      <c r="J185" s="30">
        <v>7.4</v>
      </c>
      <c r="K185" s="30">
        <v>4.4000000000000004</v>
      </c>
      <c r="L185" s="30">
        <v>4.5999999999999996</v>
      </c>
      <c r="M185" s="30">
        <v>4.3</v>
      </c>
      <c r="N185" s="30">
        <v>5.8</v>
      </c>
      <c r="O185" s="30">
        <v>14.100000000000001</v>
      </c>
      <c r="P185" s="29">
        <v>1</v>
      </c>
    </row>
    <row r="186" spans="1:16" x14ac:dyDescent="0.4">
      <c r="A186" s="28" t="s">
        <v>253</v>
      </c>
      <c r="B186" s="29">
        <v>4</v>
      </c>
      <c r="C186" s="29">
        <v>0</v>
      </c>
      <c r="D186" s="29">
        <v>0</v>
      </c>
      <c r="E186" s="29">
        <v>0</v>
      </c>
      <c r="F186" s="30">
        <v>9.6999999999999993</v>
      </c>
      <c r="G186" s="31">
        <v>2.8</v>
      </c>
      <c r="H186" s="30">
        <v>3.8</v>
      </c>
      <c r="I186" s="30">
        <v>4.7</v>
      </c>
      <c r="J186" s="30">
        <v>4.8</v>
      </c>
      <c r="K186" s="30">
        <v>4.7</v>
      </c>
      <c r="L186" s="30">
        <v>4.0999999999999996</v>
      </c>
      <c r="M186" s="30">
        <v>3.6</v>
      </c>
      <c r="N186" s="30">
        <v>5.0999999999999996</v>
      </c>
      <c r="O186" s="30">
        <v>11.25</v>
      </c>
      <c r="P186" s="29">
        <v>0</v>
      </c>
    </row>
    <row r="187" spans="1:16" x14ac:dyDescent="0.4">
      <c r="A187" s="28" t="s">
        <v>254</v>
      </c>
      <c r="B187" s="29">
        <v>1</v>
      </c>
      <c r="C187" s="29">
        <v>1</v>
      </c>
      <c r="D187" s="29">
        <v>0</v>
      </c>
      <c r="E187" s="29">
        <v>1</v>
      </c>
      <c r="F187" s="30">
        <v>9.1</v>
      </c>
      <c r="G187" s="31">
        <v>3.8</v>
      </c>
      <c r="H187" s="30">
        <v>3</v>
      </c>
      <c r="I187" s="30">
        <v>4.5</v>
      </c>
      <c r="J187" s="30">
        <v>7.3</v>
      </c>
      <c r="K187" s="30">
        <v>6</v>
      </c>
      <c r="L187" s="30">
        <v>3.4</v>
      </c>
      <c r="M187" s="30">
        <v>4.2</v>
      </c>
      <c r="N187" s="30">
        <v>6.3</v>
      </c>
      <c r="O187" s="30">
        <v>9.8999999999999986</v>
      </c>
      <c r="P187" s="29">
        <v>0</v>
      </c>
    </row>
    <row r="188" spans="1:16" x14ac:dyDescent="0.4">
      <c r="A188" s="28" t="s">
        <v>255</v>
      </c>
      <c r="B188" s="29">
        <v>2</v>
      </c>
      <c r="C188" s="29">
        <v>1</v>
      </c>
      <c r="D188" s="29">
        <v>1</v>
      </c>
      <c r="E188" s="29">
        <v>0</v>
      </c>
      <c r="F188" s="30">
        <v>6.5</v>
      </c>
      <c r="G188" s="31">
        <v>2.8</v>
      </c>
      <c r="H188" s="30">
        <v>2.5</v>
      </c>
      <c r="I188" s="30">
        <v>3.7</v>
      </c>
      <c r="J188" s="30">
        <v>8.5</v>
      </c>
      <c r="K188" s="30">
        <v>4.3</v>
      </c>
      <c r="L188" s="30">
        <v>4.7</v>
      </c>
      <c r="M188" s="30">
        <v>3.3</v>
      </c>
      <c r="N188" s="30">
        <v>3.3</v>
      </c>
      <c r="O188" s="30">
        <v>6.4499999999999993</v>
      </c>
      <c r="P188" s="29">
        <v>0</v>
      </c>
    </row>
    <row r="189" spans="1:16" x14ac:dyDescent="0.4">
      <c r="A189" s="28" t="s">
        <v>256</v>
      </c>
      <c r="B189" s="29">
        <v>2</v>
      </c>
      <c r="C189" s="29">
        <v>0</v>
      </c>
      <c r="D189" s="29">
        <v>1</v>
      </c>
      <c r="E189" s="29">
        <v>0</v>
      </c>
      <c r="F189" s="30">
        <v>6.6</v>
      </c>
      <c r="G189" s="31">
        <v>3.6</v>
      </c>
      <c r="H189" s="30">
        <v>1.7</v>
      </c>
      <c r="I189" s="30">
        <v>4.8</v>
      </c>
      <c r="J189" s="30">
        <v>7.2</v>
      </c>
      <c r="K189" s="30">
        <v>3.2</v>
      </c>
      <c r="L189" s="30">
        <v>3.6</v>
      </c>
      <c r="M189" s="30">
        <v>2.8</v>
      </c>
      <c r="N189" s="30">
        <v>4</v>
      </c>
      <c r="O189" s="30">
        <v>9.8999999999999986</v>
      </c>
      <c r="P189" s="29">
        <v>1</v>
      </c>
    </row>
    <row r="190" spans="1:16" x14ac:dyDescent="0.4">
      <c r="A190" s="28" t="s">
        <v>257</v>
      </c>
      <c r="B190" s="29">
        <v>13</v>
      </c>
      <c r="C190" s="29">
        <v>1</v>
      </c>
      <c r="D190" s="29">
        <v>1</v>
      </c>
      <c r="E190" s="29">
        <v>0</v>
      </c>
      <c r="F190" s="30">
        <v>5.8</v>
      </c>
      <c r="G190" s="31">
        <v>3.6</v>
      </c>
      <c r="H190" s="30">
        <v>5.0999999999999996</v>
      </c>
      <c r="I190" s="30">
        <v>5.8</v>
      </c>
      <c r="J190" s="30">
        <v>9.3000000000000007</v>
      </c>
      <c r="K190" s="30">
        <v>5.9</v>
      </c>
      <c r="L190" s="30">
        <v>6.1</v>
      </c>
      <c r="M190" s="30">
        <v>4.5999999999999996</v>
      </c>
      <c r="N190" s="30">
        <v>6.6</v>
      </c>
      <c r="O190" s="30">
        <v>11.100000000000001</v>
      </c>
      <c r="P190" s="29">
        <v>0</v>
      </c>
    </row>
    <row r="191" spans="1:16" x14ac:dyDescent="0.4">
      <c r="A191" s="28" t="s">
        <v>258</v>
      </c>
      <c r="B191" s="29">
        <v>11</v>
      </c>
      <c r="C191" s="29">
        <v>0</v>
      </c>
      <c r="D191" s="29">
        <v>0</v>
      </c>
      <c r="E191" s="29">
        <v>1</v>
      </c>
      <c r="F191" s="30">
        <v>8.6999999999999993</v>
      </c>
      <c r="G191" s="31">
        <v>3.7</v>
      </c>
      <c r="H191" s="30">
        <v>4.2</v>
      </c>
      <c r="I191" s="30">
        <v>4.8</v>
      </c>
      <c r="J191" s="30">
        <v>3.8</v>
      </c>
      <c r="K191" s="30">
        <v>5.5</v>
      </c>
      <c r="L191" s="30">
        <v>3.5</v>
      </c>
      <c r="M191" s="30">
        <v>4.2</v>
      </c>
      <c r="N191" s="30">
        <v>5.6</v>
      </c>
      <c r="O191" s="30">
        <v>10.649999999999999</v>
      </c>
      <c r="P191" s="29">
        <v>0</v>
      </c>
    </row>
    <row r="192" spans="1:16" x14ac:dyDescent="0.4">
      <c r="A192" s="28" t="s">
        <v>259</v>
      </c>
      <c r="B192" s="29">
        <v>2</v>
      </c>
      <c r="C192" s="29">
        <v>0</v>
      </c>
      <c r="D192" s="29">
        <v>0</v>
      </c>
      <c r="E192" s="29">
        <v>1</v>
      </c>
      <c r="F192" s="30">
        <v>8.8000000000000007</v>
      </c>
      <c r="G192" s="31">
        <v>3.9</v>
      </c>
      <c r="H192" s="30">
        <v>3.4</v>
      </c>
      <c r="I192" s="30">
        <v>4.8</v>
      </c>
      <c r="J192" s="30">
        <v>5.8</v>
      </c>
      <c r="K192" s="30">
        <v>3.8</v>
      </c>
      <c r="L192" s="30">
        <v>3.7</v>
      </c>
      <c r="M192" s="30">
        <v>2.9</v>
      </c>
      <c r="N192" s="30">
        <v>4.2</v>
      </c>
      <c r="O192" s="30">
        <v>10.050000000000001</v>
      </c>
      <c r="P192" s="29">
        <v>1</v>
      </c>
    </row>
    <row r="193" spans="1:16" x14ac:dyDescent="0.4">
      <c r="A193" s="28" t="s">
        <v>260</v>
      </c>
      <c r="B193" s="29">
        <v>8</v>
      </c>
      <c r="C193" s="29">
        <v>0</v>
      </c>
      <c r="D193" s="29">
        <v>1</v>
      </c>
      <c r="E193" s="29">
        <v>0</v>
      </c>
      <c r="F193" s="30">
        <v>6.4</v>
      </c>
      <c r="G193" s="31">
        <v>4.5</v>
      </c>
      <c r="H193" s="30">
        <v>4</v>
      </c>
      <c r="I193" s="30">
        <v>5.7</v>
      </c>
      <c r="J193" s="30">
        <v>8.4</v>
      </c>
      <c r="K193" s="30">
        <v>4</v>
      </c>
      <c r="L193" s="30">
        <v>5.8</v>
      </c>
      <c r="M193" s="30">
        <v>4.4000000000000004</v>
      </c>
      <c r="N193" s="30">
        <v>5.8</v>
      </c>
      <c r="O193" s="30">
        <v>10.050000000000001</v>
      </c>
      <c r="P193" s="29">
        <v>0</v>
      </c>
    </row>
    <row r="194" spans="1:16" x14ac:dyDescent="0.4">
      <c r="A194" s="28" t="s">
        <v>261</v>
      </c>
      <c r="B194" s="29">
        <v>13</v>
      </c>
      <c r="C194" s="29">
        <v>0</v>
      </c>
      <c r="D194" s="29">
        <v>1</v>
      </c>
      <c r="E194" s="29">
        <v>0</v>
      </c>
      <c r="F194" s="30">
        <v>6.7</v>
      </c>
      <c r="G194" s="31">
        <v>3.6</v>
      </c>
      <c r="H194" s="30">
        <v>3.3</v>
      </c>
      <c r="I194" s="30">
        <v>4.8</v>
      </c>
      <c r="J194" s="30">
        <v>7.2</v>
      </c>
      <c r="K194" s="30">
        <v>2.9</v>
      </c>
      <c r="L194" s="30">
        <v>3.6</v>
      </c>
      <c r="M194" s="30">
        <v>2.8</v>
      </c>
      <c r="N194" s="30">
        <v>3.2</v>
      </c>
      <c r="O194" s="30">
        <v>10.8</v>
      </c>
      <c r="P194" s="29">
        <v>0</v>
      </c>
    </row>
    <row r="195" spans="1:16" x14ac:dyDescent="0.4">
      <c r="A195" s="28" t="s">
        <v>262</v>
      </c>
      <c r="B195" s="29">
        <v>1</v>
      </c>
      <c r="C195" s="29">
        <v>0</v>
      </c>
      <c r="D195" s="29">
        <v>1</v>
      </c>
      <c r="E195" s="29">
        <v>0</v>
      </c>
      <c r="F195" s="30">
        <v>5.2</v>
      </c>
      <c r="G195" s="31">
        <v>3.8</v>
      </c>
      <c r="H195" s="30">
        <v>3.3</v>
      </c>
      <c r="I195" s="30">
        <v>5</v>
      </c>
      <c r="J195" s="30">
        <v>8.4</v>
      </c>
      <c r="K195" s="30">
        <v>4.3</v>
      </c>
      <c r="L195" s="30">
        <v>4.9000000000000004</v>
      </c>
      <c r="M195" s="30">
        <v>3.3</v>
      </c>
      <c r="N195" s="30">
        <v>4.7</v>
      </c>
      <c r="O195" s="30">
        <v>10.649999999999999</v>
      </c>
      <c r="P195" s="29">
        <v>0</v>
      </c>
    </row>
    <row r="196" spans="1:16" x14ac:dyDescent="0.4">
      <c r="A196" s="28" t="s">
        <v>263</v>
      </c>
      <c r="B196" s="29">
        <v>3</v>
      </c>
      <c r="C196" s="29">
        <v>1</v>
      </c>
      <c r="D196" s="29">
        <v>1</v>
      </c>
      <c r="E196" s="29">
        <v>0</v>
      </c>
      <c r="F196" s="30">
        <v>6.4</v>
      </c>
      <c r="G196" s="31">
        <v>3.3</v>
      </c>
      <c r="H196" s="30">
        <v>5.3</v>
      </c>
      <c r="I196" s="30">
        <v>4.5</v>
      </c>
      <c r="J196" s="30">
        <v>8.8000000000000007</v>
      </c>
      <c r="K196" s="30">
        <v>3.6</v>
      </c>
      <c r="L196" s="30">
        <v>4.0999999999999996</v>
      </c>
      <c r="M196" s="30">
        <v>3</v>
      </c>
      <c r="N196" s="30">
        <v>4</v>
      </c>
      <c r="O196" s="30">
        <v>9</v>
      </c>
      <c r="P196" s="29">
        <v>0</v>
      </c>
    </row>
    <row r="197" spans="1:16" x14ac:dyDescent="0.4">
      <c r="A197" s="28" t="s">
        <v>264</v>
      </c>
      <c r="B197" s="29">
        <v>10</v>
      </c>
      <c r="C197" s="29">
        <v>1</v>
      </c>
      <c r="D197" s="29">
        <v>0</v>
      </c>
      <c r="E197" s="29">
        <v>0</v>
      </c>
      <c r="F197" s="30">
        <v>7.6</v>
      </c>
      <c r="G197" s="31">
        <v>5.0999999999999996</v>
      </c>
      <c r="H197" s="30">
        <v>4.8</v>
      </c>
      <c r="I197" s="30">
        <v>5.4</v>
      </c>
      <c r="J197" s="30">
        <v>4.4000000000000004</v>
      </c>
      <c r="K197" s="30">
        <v>4.4000000000000004</v>
      </c>
      <c r="L197" s="30">
        <v>3.9</v>
      </c>
      <c r="M197" s="30">
        <v>4</v>
      </c>
      <c r="N197" s="30">
        <v>5.2</v>
      </c>
      <c r="O197" s="30">
        <v>12.600000000000001</v>
      </c>
      <c r="P197" s="29">
        <v>0</v>
      </c>
    </row>
    <row r="198" spans="1:16" x14ac:dyDescent="0.4">
      <c r="A198" s="28" t="s">
        <v>265</v>
      </c>
      <c r="B198" s="29">
        <v>8</v>
      </c>
      <c r="C198" s="29">
        <v>1</v>
      </c>
      <c r="D198" s="29">
        <v>1</v>
      </c>
      <c r="E198" s="29">
        <v>0</v>
      </c>
      <c r="F198" s="30">
        <v>5.9</v>
      </c>
      <c r="G198" s="31">
        <v>5.5</v>
      </c>
      <c r="H198" s="30">
        <v>3.3</v>
      </c>
      <c r="I198" s="30">
        <v>6.2</v>
      </c>
      <c r="J198" s="30">
        <v>8.4</v>
      </c>
      <c r="K198" s="30">
        <v>6</v>
      </c>
      <c r="L198" s="30">
        <v>7.5</v>
      </c>
      <c r="M198" s="30">
        <v>5.4</v>
      </c>
      <c r="N198" s="30">
        <v>6</v>
      </c>
      <c r="O198" s="30">
        <v>12.899999999999999</v>
      </c>
      <c r="P198" s="29">
        <v>1</v>
      </c>
    </row>
    <row r="199" spans="1:16" x14ac:dyDescent="0.4">
      <c r="A199" s="28" t="s">
        <v>266</v>
      </c>
      <c r="B199" s="29">
        <v>9</v>
      </c>
      <c r="C199" s="29">
        <v>1</v>
      </c>
      <c r="D199" s="29">
        <v>1</v>
      </c>
      <c r="E199" s="29">
        <v>1</v>
      </c>
      <c r="F199" s="30">
        <v>9.6999999999999993</v>
      </c>
      <c r="G199" s="31">
        <v>6.5</v>
      </c>
      <c r="H199" s="30">
        <v>5.3</v>
      </c>
      <c r="I199" s="30">
        <v>6.1</v>
      </c>
      <c r="J199" s="30">
        <v>6.8</v>
      </c>
      <c r="K199" s="30">
        <v>4.4000000000000004</v>
      </c>
      <c r="L199" s="30">
        <v>3.5</v>
      </c>
      <c r="M199" s="30">
        <v>4.2</v>
      </c>
      <c r="N199" s="30">
        <v>6.3</v>
      </c>
      <c r="O199" s="30">
        <v>11.850000000000001</v>
      </c>
      <c r="P199" s="29">
        <v>1</v>
      </c>
    </row>
    <row r="200" spans="1:16" x14ac:dyDescent="0.4">
      <c r="A200" s="28" t="s">
        <v>267</v>
      </c>
      <c r="B200" s="29">
        <v>6</v>
      </c>
      <c r="C200" s="29">
        <v>1</v>
      </c>
      <c r="D200" s="29">
        <v>1</v>
      </c>
      <c r="E200" s="29">
        <v>1</v>
      </c>
      <c r="F200" s="30">
        <v>5.5</v>
      </c>
      <c r="G200" s="31">
        <v>5.5</v>
      </c>
      <c r="H200" s="30">
        <v>6.5</v>
      </c>
      <c r="I200" s="30">
        <v>8.1999999999999993</v>
      </c>
      <c r="J200" s="30">
        <v>6.3</v>
      </c>
      <c r="K200" s="30">
        <v>5.9</v>
      </c>
      <c r="L200" s="30">
        <v>6.7</v>
      </c>
      <c r="M200" s="30">
        <v>4.9000000000000004</v>
      </c>
      <c r="N200" s="30">
        <v>6.6</v>
      </c>
      <c r="O200" s="30">
        <v>11.399999999999999</v>
      </c>
      <c r="P200" s="29">
        <v>1</v>
      </c>
    </row>
    <row r="201" spans="1:16" x14ac:dyDescent="0.4">
      <c r="A201" s="28" t="s">
        <v>268</v>
      </c>
      <c r="B201" s="29">
        <v>4</v>
      </c>
      <c r="C201" s="29">
        <v>1</v>
      </c>
      <c r="D201" s="29">
        <v>1</v>
      </c>
      <c r="E201" s="29">
        <v>1</v>
      </c>
      <c r="F201" s="30">
        <v>9.6999999999999993</v>
      </c>
      <c r="G201" s="31">
        <v>6.5</v>
      </c>
      <c r="H201" s="30">
        <v>5.3</v>
      </c>
      <c r="I201" s="30">
        <v>6.1</v>
      </c>
      <c r="J201" s="30">
        <v>6.8</v>
      </c>
      <c r="K201" s="30">
        <v>4.3</v>
      </c>
      <c r="L201" s="30">
        <v>3.5</v>
      </c>
      <c r="M201" s="30">
        <v>4.2</v>
      </c>
      <c r="N201" s="30">
        <v>5.9</v>
      </c>
      <c r="O201" s="30">
        <v>12.75</v>
      </c>
      <c r="P201" s="29">
        <v>1</v>
      </c>
    </row>
    <row r="202" spans="1:16" x14ac:dyDescent="0.4">
      <c r="B202" s="32"/>
      <c r="P202" s="32"/>
    </row>
    <row r="203" spans="1:16" x14ac:dyDescent="0.4">
      <c r="B203" s="32"/>
      <c r="P203" s="32"/>
    </row>
    <row r="204" spans="1:16" x14ac:dyDescent="0.4">
      <c r="B204" s="32"/>
      <c r="P204" s="32"/>
    </row>
    <row r="205" spans="1:16" x14ac:dyDescent="0.4">
      <c r="B205" s="32"/>
      <c r="P205" s="32"/>
    </row>
    <row r="206" spans="1:16" x14ac:dyDescent="0.4">
      <c r="B206" s="32"/>
      <c r="P206" s="32"/>
    </row>
    <row r="207" spans="1:16" x14ac:dyDescent="0.4">
      <c r="P207" s="32"/>
    </row>
    <row r="208" spans="1:16" x14ac:dyDescent="0.4">
      <c r="P208" s="32"/>
    </row>
    <row r="209" spans="16:16" x14ac:dyDescent="0.4">
      <c r="P209" s="32"/>
    </row>
    <row r="210" spans="16:16" x14ac:dyDescent="0.4">
      <c r="P210" s="32"/>
    </row>
    <row r="211" spans="16:16" x14ac:dyDescent="0.4">
      <c r="P211" s="32"/>
    </row>
    <row r="212" spans="16:16" x14ac:dyDescent="0.4">
      <c r="P212" s="32"/>
    </row>
    <row r="213" spans="16:16" x14ac:dyDescent="0.4">
      <c r="P213" s="32"/>
    </row>
    <row r="214" spans="16:16" x14ac:dyDescent="0.4">
      <c r="P214" s="32"/>
    </row>
    <row r="215" spans="16:16" x14ac:dyDescent="0.4">
      <c r="P215" s="32"/>
    </row>
    <row r="216" spans="16:16" x14ac:dyDescent="0.4">
      <c r="P216" s="32"/>
    </row>
    <row r="217" spans="16:16" x14ac:dyDescent="0.4">
      <c r="P217" s="32"/>
    </row>
    <row r="218" spans="16:16" x14ac:dyDescent="0.4">
      <c r="P218" s="32"/>
    </row>
    <row r="219" spans="16:16" x14ac:dyDescent="0.4">
      <c r="P219" s="32"/>
    </row>
    <row r="220" spans="16:16" x14ac:dyDescent="0.4">
      <c r="P220" s="32"/>
    </row>
    <row r="221" spans="16:16" x14ac:dyDescent="0.4">
      <c r="P221" s="32"/>
    </row>
    <row r="222" spans="16:16" x14ac:dyDescent="0.4">
      <c r="P222" s="32"/>
    </row>
    <row r="223" spans="16:16" x14ac:dyDescent="0.4">
      <c r="P223" s="32"/>
    </row>
    <row r="224" spans="16:16" x14ac:dyDescent="0.4">
      <c r="P224" s="32"/>
    </row>
    <row r="225" spans="16:16" x14ac:dyDescent="0.4">
      <c r="P225" s="32"/>
    </row>
    <row r="226" spans="16:16" x14ac:dyDescent="0.4">
      <c r="P226" s="32"/>
    </row>
    <row r="227" spans="16:16" x14ac:dyDescent="0.4">
      <c r="P227" s="32"/>
    </row>
    <row r="228" spans="16:16" x14ac:dyDescent="0.4">
      <c r="P228" s="32"/>
    </row>
    <row r="229" spans="16:16" x14ac:dyDescent="0.4">
      <c r="P229" s="32"/>
    </row>
    <row r="230" spans="16:16" x14ac:dyDescent="0.4">
      <c r="P230" s="32"/>
    </row>
    <row r="231" spans="16:16" x14ac:dyDescent="0.4">
      <c r="P231" s="32"/>
    </row>
    <row r="232" spans="16:16" x14ac:dyDescent="0.4">
      <c r="P232" s="32"/>
    </row>
    <row r="233" spans="16:16" x14ac:dyDescent="0.4">
      <c r="P233" s="32"/>
    </row>
    <row r="234" spans="16:16" x14ac:dyDescent="0.4">
      <c r="P234" s="32"/>
    </row>
    <row r="235" spans="16:16" x14ac:dyDescent="0.4">
      <c r="P235" s="32"/>
    </row>
    <row r="236" spans="16:16" x14ac:dyDescent="0.4">
      <c r="P236" s="32"/>
    </row>
    <row r="237" spans="16:16" x14ac:dyDescent="0.4">
      <c r="P237" s="32"/>
    </row>
    <row r="238" spans="16:16" x14ac:dyDescent="0.4">
      <c r="P238" s="32"/>
    </row>
    <row r="239" spans="16:16" x14ac:dyDescent="0.4">
      <c r="P239" s="32"/>
    </row>
    <row r="240" spans="16:16" x14ac:dyDescent="0.4">
      <c r="P240" s="32"/>
    </row>
    <row r="241" spans="16:16" x14ac:dyDescent="0.4">
      <c r="P241" s="32"/>
    </row>
    <row r="242" spans="16:16" x14ac:dyDescent="0.4">
      <c r="P242" s="32"/>
    </row>
    <row r="243" spans="16:16" x14ac:dyDescent="0.4">
      <c r="P243" s="32"/>
    </row>
    <row r="244" spans="16:16" x14ac:dyDescent="0.4">
      <c r="P244" s="32"/>
    </row>
    <row r="245" spans="16:16" x14ac:dyDescent="0.4">
      <c r="P245" s="32"/>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sheetPr>
  <dimension ref="A1:M44"/>
  <sheetViews>
    <sheetView zoomScale="90" zoomScaleNormal="90" workbookViewId="0">
      <selection activeCell="T19" sqref="T19"/>
    </sheetView>
  </sheetViews>
  <sheetFormatPr defaultColWidth="8.86328125" defaultRowHeight="15" x14ac:dyDescent="0.4"/>
  <cols>
    <col min="1" max="1" width="5.6640625" style="21" bestFit="1" customWidth="1"/>
    <col min="2" max="2" width="8.59765625" style="21" bestFit="1" customWidth="1"/>
    <col min="3" max="3" width="28.59765625" style="21" bestFit="1" customWidth="1"/>
    <col min="4" max="16384" width="8.86328125" style="21"/>
  </cols>
  <sheetData>
    <row r="1" spans="1:12" ht="25.5" customHeight="1" x14ac:dyDescent="0.4">
      <c r="A1" s="33" t="s">
        <v>21</v>
      </c>
      <c r="B1" s="33" t="s">
        <v>20</v>
      </c>
      <c r="C1" s="33" t="s">
        <v>280</v>
      </c>
    </row>
    <row r="2" spans="1:12" x14ac:dyDescent="0.4">
      <c r="A2" s="32">
        <v>2011</v>
      </c>
      <c r="B2" s="32" t="s">
        <v>19</v>
      </c>
      <c r="C2" s="21">
        <v>1624.4999999999995</v>
      </c>
      <c r="L2" s="32"/>
    </row>
    <row r="3" spans="1:12" x14ac:dyDescent="0.4">
      <c r="B3" s="32" t="s">
        <v>16</v>
      </c>
      <c r="C3" s="34">
        <v>1235.0833333333337</v>
      </c>
    </row>
    <row r="4" spans="1:12" x14ac:dyDescent="0.4">
      <c r="B4" s="32" t="s">
        <v>17</v>
      </c>
      <c r="C4" s="34">
        <v>1305.625</v>
      </c>
    </row>
    <row r="5" spans="1:12" x14ac:dyDescent="0.4">
      <c r="A5" s="32">
        <v>2012</v>
      </c>
      <c r="B5" s="32" t="s">
        <v>18</v>
      </c>
      <c r="C5" s="34">
        <v>1363.2083333333376</v>
      </c>
    </row>
    <row r="6" spans="1:12" x14ac:dyDescent="0.4">
      <c r="A6" s="32"/>
      <c r="B6" s="32" t="s">
        <v>19</v>
      </c>
      <c r="C6" s="34">
        <v>1706.7916666666665</v>
      </c>
    </row>
    <row r="7" spans="1:12" x14ac:dyDescent="0.4">
      <c r="A7" s="32"/>
      <c r="B7" s="32" t="s">
        <v>16</v>
      </c>
      <c r="C7" s="34">
        <v>1257.5</v>
      </c>
    </row>
    <row r="8" spans="1:12" x14ac:dyDescent="0.4">
      <c r="A8" s="32"/>
      <c r="B8" s="32" t="s">
        <v>17</v>
      </c>
      <c r="C8" s="34">
        <v>1420.5416666666665</v>
      </c>
    </row>
    <row r="9" spans="1:12" x14ac:dyDescent="0.4">
      <c r="A9" s="32">
        <v>2013</v>
      </c>
      <c r="B9" s="32" t="s">
        <v>18</v>
      </c>
      <c r="C9" s="34">
        <v>1376.7500000000005</v>
      </c>
    </row>
    <row r="10" spans="1:12" x14ac:dyDescent="0.4">
      <c r="A10" s="32"/>
      <c r="B10" s="32" t="s">
        <v>19</v>
      </c>
      <c r="C10" s="34">
        <v>1822.458333333333</v>
      </c>
    </row>
    <row r="11" spans="1:12" x14ac:dyDescent="0.4">
      <c r="A11" s="32"/>
      <c r="B11" s="32" t="s">
        <v>16</v>
      </c>
      <c r="C11" s="34">
        <v>1402.7083333333335</v>
      </c>
    </row>
    <row r="12" spans="1:12" x14ac:dyDescent="0.4">
      <c r="A12" s="32"/>
      <c r="B12" s="32" t="s">
        <v>17</v>
      </c>
      <c r="C12" s="34">
        <v>1666.0833333333335</v>
      </c>
    </row>
    <row r="13" spans="1:12" x14ac:dyDescent="0.4">
      <c r="A13" s="32">
        <v>2014</v>
      </c>
      <c r="B13" s="32" t="s">
        <v>18</v>
      </c>
      <c r="C13" s="34">
        <v>1685.4583333333335</v>
      </c>
    </row>
    <row r="14" spans="1:12" x14ac:dyDescent="0.4">
      <c r="A14" s="32"/>
      <c r="B14" s="32" t="s">
        <v>19</v>
      </c>
      <c r="C14" s="34">
        <v>2145.958333333333</v>
      </c>
    </row>
    <row r="15" spans="1:12" x14ac:dyDescent="0.4">
      <c r="A15" s="32"/>
      <c r="B15" s="32" t="s">
        <v>16</v>
      </c>
      <c r="C15" s="34">
        <v>1499.333333333333</v>
      </c>
    </row>
    <row r="16" spans="1:12" x14ac:dyDescent="0.4">
      <c r="A16" s="32"/>
      <c r="B16" s="32" t="s">
        <v>17</v>
      </c>
      <c r="C16" s="34">
        <v>1743.0000000000005</v>
      </c>
    </row>
    <row r="17" spans="1:3" x14ac:dyDescent="0.4">
      <c r="A17" s="32">
        <v>2015</v>
      </c>
      <c r="B17" s="32" t="s">
        <v>18</v>
      </c>
      <c r="C17" s="34">
        <v>1720.2083333333335</v>
      </c>
    </row>
    <row r="18" spans="1:3" x14ac:dyDescent="0.4">
      <c r="A18" s="32"/>
      <c r="B18" s="32" t="s">
        <v>19</v>
      </c>
      <c r="C18" s="34">
        <v>2033.625</v>
      </c>
    </row>
    <row r="19" spans="1:3" x14ac:dyDescent="0.4">
      <c r="A19" s="32"/>
      <c r="B19" s="32" t="s">
        <v>16</v>
      </c>
      <c r="C19" s="34">
        <v>1463.6666666666665</v>
      </c>
    </row>
    <row r="20" spans="1:3" x14ac:dyDescent="0.4">
      <c r="A20" s="32"/>
      <c r="B20" s="32" t="s">
        <v>17</v>
      </c>
      <c r="C20" s="34">
        <v>1675.875</v>
      </c>
    </row>
    <row r="21" spans="1:3" x14ac:dyDescent="0.4">
      <c r="A21" s="32">
        <v>2016</v>
      </c>
      <c r="B21" s="32" t="s">
        <v>18</v>
      </c>
      <c r="C21" s="34">
        <v>1763.2499999999995</v>
      </c>
    </row>
    <row r="22" spans="1:3" x14ac:dyDescent="0.4">
      <c r="A22" s="32"/>
      <c r="B22" s="32" t="s">
        <v>19</v>
      </c>
      <c r="C22" s="34">
        <v>2182.083333333333</v>
      </c>
    </row>
    <row r="23" spans="1:3" x14ac:dyDescent="0.4">
      <c r="A23" s="32"/>
      <c r="B23" s="32" t="s">
        <v>16</v>
      </c>
      <c r="C23" s="34">
        <v>1668.5416666666665</v>
      </c>
    </row>
    <row r="24" spans="1:3" x14ac:dyDescent="0.4">
      <c r="A24" s="32"/>
      <c r="B24" s="32" t="s">
        <v>17</v>
      </c>
      <c r="C24" s="34">
        <v>1735.625</v>
      </c>
    </row>
    <row r="25" spans="1:3" x14ac:dyDescent="0.4">
      <c r="A25" s="32">
        <v>2017</v>
      </c>
      <c r="B25" s="32" t="s">
        <v>18</v>
      </c>
      <c r="C25" s="34">
        <v>1751.625</v>
      </c>
    </row>
    <row r="26" spans="1:3" x14ac:dyDescent="0.4">
      <c r="A26" s="32"/>
      <c r="B26" s="32" t="s">
        <v>19</v>
      </c>
      <c r="C26" s="34">
        <v>2247.958333333333</v>
      </c>
    </row>
    <row r="27" spans="1:3" x14ac:dyDescent="0.4">
      <c r="A27" s="32"/>
      <c r="B27" s="32" t="s">
        <v>16</v>
      </c>
      <c r="C27" s="34">
        <v>1770.0833333333335</v>
      </c>
    </row>
    <row r="28" spans="1:3" x14ac:dyDescent="0.4">
      <c r="A28" s="32"/>
      <c r="B28" s="32" t="s">
        <v>17</v>
      </c>
      <c r="C28" s="34">
        <v>1966.4583333333335</v>
      </c>
    </row>
    <row r="29" spans="1:3" x14ac:dyDescent="0.4">
      <c r="A29" s="32">
        <v>2018</v>
      </c>
      <c r="B29" s="32" t="s">
        <v>18</v>
      </c>
      <c r="C29" s="34">
        <v>2023.2499999999995</v>
      </c>
    </row>
    <row r="30" spans="1:3" x14ac:dyDescent="0.4">
      <c r="B30" s="32" t="s">
        <v>19</v>
      </c>
      <c r="C30" s="34">
        <v>2442.333333333333</v>
      </c>
    </row>
    <row r="31" spans="1:3" x14ac:dyDescent="0.4">
      <c r="B31" s="32" t="s">
        <v>16</v>
      </c>
      <c r="C31" s="34">
        <v>1910.5000000000005</v>
      </c>
    </row>
    <row r="32" spans="1:3" x14ac:dyDescent="0.4">
      <c r="B32" s="32" t="s">
        <v>17</v>
      </c>
      <c r="C32" s="34">
        <v>2030.625</v>
      </c>
    </row>
    <row r="33" spans="1:13" x14ac:dyDescent="0.4">
      <c r="A33" s="32">
        <v>2019</v>
      </c>
      <c r="B33" s="32" t="s">
        <v>18</v>
      </c>
      <c r="C33" s="34">
        <v>1999.333333333333</v>
      </c>
    </row>
    <row r="34" spans="1:13" x14ac:dyDescent="0.4">
      <c r="B34" s="32" t="s">
        <v>19</v>
      </c>
      <c r="C34" s="34">
        <v>2339.666666666667</v>
      </c>
    </row>
    <row r="35" spans="1:13" x14ac:dyDescent="0.4">
      <c r="B35" s="32" t="s">
        <v>16</v>
      </c>
      <c r="C35" s="34">
        <v>1785.375</v>
      </c>
    </row>
    <row r="36" spans="1:13" x14ac:dyDescent="0.4">
      <c r="B36" s="32" t="s">
        <v>17</v>
      </c>
      <c r="C36" s="34">
        <v>1899.4999999999995</v>
      </c>
    </row>
    <row r="37" spans="1:13" x14ac:dyDescent="0.4">
      <c r="A37" s="32">
        <v>2020</v>
      </c>
      <c r="B37" s="32" t="s">
        <v>18</v>
      </c>
      <c r="C37" s="34">
        <v>2047.6249999999995</v>
      </c>
    </row>
    <row r="38" spans="1:13" x14ac:dyDescent="0.4">
      <c r="B38" s="32" t="s">
        <v>19</v>
      </c>
      <c r="C38" s="34">
        <v>2434.2916666666661</v>
      </c>
    </row>
    <row r="39" spans="1:13" x14ac:dyDescent="0.4">
      <c r="B39" s="32" t="s">
        <v>16</v>
      </c>
      <c r="C39" s="34">
        <v>1909.8811599238843</v>
      </c>
      <c r="M39" s="32"/>
    </row>
    <row r="40" spans="1:13" x14ac:dyDescent="0.4">
      <c r="B40" s="32" t="s">
        <v>17</v>
      </c>
      <c r="C40" s="34">
        <v>2105.1993396976172</v>
      </c>
      <c r="M40" s="32"/>
    </row>
    <row r="41" spans="1:13" x14ac:dyDescent="0.4">
      <c r="A41" s="32">
        <v>2021</v>
      </c>
      <c r="B41" s="32" t="s">
        <v>18</v>
      </c>
    </row>
    <row r="42" spans="1:13" x14ac:dyDescent="0.4">
      <c r="B42" s="32" t="s">
        <v>19</v>
      </c>
    </row>
    <row r="43" spans="1:13" x14ac:dyDescent="0.4">
      <c r="B43" s="32" t="s">
        <v>16</v>
      </c>
    </row>
    <row r="44" spans="1:13" x14ac:dyDescent="0.4">
      <c r="B44" s="32"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108" zoomScaleNormal="108" workbookViewId="0"/>
  </sheetViews>
  <sheetFormatPr defaultColWidth="8.86328125" defaultRowHeight="12.7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21"/>
  <sheetViews>
    <sheetView topLeftCell="HB249" zoomScale="95" zoomScaleNormal="95" workbookViewId="0">
      <selection activeCell="HP278" sqref="HP278"/>
    </sheetView>
  </sheetViews>
  <sheetFormatPr defaultColWidth="8.86328125" defaultRowHeight="12.75" x14ac:dyDescent="0.35"/>
  <cols>
    <col min="3" max="3" width="14.59765625" bestFit="1" customWidth="1"/>
  </cols>
  <sheetData>
    <row r="1" spans="2:19" x14ac:dyDescent="0.35">
      <c r="B1" s="14"/>
      <c r="C1" s="14"/>
      <c r="D1" s="14"/>
      <c r="E1" s="14"/>
      <c r="F1" s="14"/>
      <c r="G1" s="14"/>
      <c r="H1" s="14"/>
      <c r="I1" s="14"/>
      <c r="J1" s="14"/>
      <c r="K1" s="14"/>
      <c r="L1" s="14"/>
      <c r="M1" s="14"/>
      <c r="N1" s="14"/>
      <c r="O1" s="14"/>
      <c r="P1" s="14"/>
      <c r="Q1" s="14"/>
      <c r="R1" s="14"/>
      <c r="S1" s="14"/>
    </row>
    <row r="2" spans="2:19" x14ac:dyDescent="0.35">
      <c r="B2" s="14"/>
      <c r="D2" s="14"/>
      <c r="E2" s="14"/>
      <c r="F2" s="14"/>
      <c r="G2" s="14"/>
      <c r="H2" s="14"/>
      <c r="I2" s="14"/>
      <c r="J2" s="14"/>
      <c r="K2" s="14"/>
      <c r="L2" s="14"/>
      <c r="M2" s="14"/>
      <c r="N2" s="14"/>
      <c r="O2" s="14"/>
      <c r="P2" s="14"/>
      <c r="Q2" s="14"/>
      <c r="R2" s="14"/>
      <c r="S2" s="14"/>
    </row>
    <row r="3" spans="2:19" x14ac:dyDescent="0.35">
      <c r="B3" s="14"/>
      <c r="C3" s="14"/>
      <c r="D3" s="14"/>
      <c r="E3" s="14"/>
      <c r="F3" s="14"/>
      <c r="G3" s="14"/>
      <c r="H3" s="14"/>
      <c r="I3" s="14"/>
      <c r="J3" s="14"/>
      <c r="K3" s="14"/>
      <c r="L3" s="14"/>
      <c r="M3" s="14"/>
      <c r="N3" s="14"/>
      <c r="O3" s="14"/>
      <c r="P3" s="14"/>
      <c r="Q3" s="14"/>
      <c r="R3" s="14"/>
      <c r="S3" s="14"/>
    </row>
    <row r="4" spans="2:19" x14ac:dyDescent="0.35">
      <c r="B4" s="14"/>
      <c r="C4" s="14"/>
      <c r="D4" s="14"/>
      <c r="E4" s="14"/>
      <c r="F4" s="14"/>
      <c r="G4" s="14"/>
      <c r="H4" s="14"/>
      <c r="I4" s="14"/>
      <c r="J4" s="14"/>
      <c r="K4" s="14"/>
      <c r="L4" s="14"/>
      <c r="M4" s="14"/>
      <c r="N4" s="14"/>
      <c r="O4" s="14"/>
      <c r="P4" s="14"/>
      <c r="Q4" s="14"/>
      <c r="R4" s="14"/>
      <c r="S4" s="14"/>
    </row>
    <row r="5" spans="2:19" x14ac:dyDescent="0.35">
      <c r="B5" s="14"/>
      <c r="C5" s="14"/>
      <c r="D5" s="14"/>
      <c r="E5" s="14"/>
      <c r="F5" s="14"/>
      <c r="G5" s="14"/>
      <c r="H5" s="14"/>
      <c r="I5" s="14"/>
      <c r="J5" s="14"/>
      <c r="K5" s="14"/>
      <c r="L5" s="14"/>
      <c r="M5" s="14"/>
      <c r="N5" s="14"/>
      <c r="O5" s="14"/>
      <c r="P5" s="14"/>
      <c r="Q5" s="14"/>
      <c r="R5" s="14"/>
      <c r="S5" s="14"/>
    </row>
    <row r="6" spans="2:19" x14ac:dyDescent="0.35">
      <c r="B6" s="14"/>
      <c r="C6" s="14"/>
      <c r="D6" s="14"/>
      <c r="E6" s="14"/>
      <c r="F6" s="14"/>
      <c r="G6" s="14"/>
      <c r="H6" s="14"/>
      <c r="I6" s="14"/>
      <c r="J6" s="14"/>
      <c r="K6" s="14"/>
      <c r="L6" s="14"/>
      <c r="M6" s="14"/>
      <c r="N6" s="14"/>
      <c r="O6" s="14"/>
      <c r="P6" s="14"/>
      <c r="Q6" s="14"/>
      <c r="R6" s="14"/>
      <c r="S6" s="14"/>
    </row>
    <row r="7" spans="2:19" x14ac:dyDescent="0.35">
      <c r="B7" s="14"/>
      <c r="C7" s="14"/>
      <c r="D7" s="14"/>
      <c r="E7" s="14"/>
      <c r="F7" s="14"/>
      <c r="G7" s="14"/>
      <c r="H7" s="14"/>
      <c r="I7" s="14"/>
      <c r="J7" s="14"/>
      <c r="K7" s="14"/>
      <c r="L7" s="14"/>
      <c r="M7" s="14"/>
      <c r="N7" s="14"/>
      <c r="O7" s="14"/>
      <c r="P7" s="14"/>
      <c r="Q7" s="14"/>
      <c r="R7" s="14"/>
      <c r="S7" s="14"/>
    </row>
    <row r="8" spans="2:19" x14ac:dyDescent="0.35">
      <c r="B8" s="14"/>
      <c r="C8" s="14"/>
      <c r="D8" s="14"/>
      <c r="E8" s="14"/>
      <c r="F8" s="14"/>
      <c r="G8" s="14"/>
      <c r="H8" s="14"/>
      <c r="I8" s="14"/>
      <c r="J8" s="14"/>
      <c r="K8" s="14"/>
      <c r="L8" s="14"/>
      <c r="M8" s="14"/>
      <c r="N8" s="14"/>
      <c r="O8" s="14"/>
      <c r="P8" s="14"/>
      <c r="Q8" s="14"/>
      <c r="R8" s="14"/>
      <c r="S8" s="14"/>
    </row>
    <row r="9" spans="2:19" x14ac:dyDescent="0.35">
      <c r="B9" s="14"/>
      <c r="C9" s="14"/>
      <c r="D9" s="14"/>
      <c r="E9" s="14"/>
      <c r="F9" s="14"/>
      <c r="G9" s="14"/>
      <c r="H9" s="14"/>
      <c r="I9" s="14"/>
      <c r="J9" s="14"/>
      <c r="K9" s="14"/>
      <c r="L9" s="14"/>
      <c r="M9" s="14"/>
      <c r="N9" s="14"/>
      <c r="O9" s="14"/>
      <c r="P9" s="14"/>
      <c r="Q9" s="14"/>
      <c r="R9" s="14"/>
      <c r="S9" s="14"/>
    </row>
    <row r="10" spans="2:19" x14ac:dyDescent="0.35">
      <c r="B10" s="14"/>
      <c r="C10" s="14"/>
      <c r="D10" s="14"/>
      <c r="E10" s="14"/>
      <c r="F10" s="14"/>
      <c r="G10" s="14"/>
      <c r="H10" s="14"/>
      <c r="I10" s="14"/>
      <c r="J10" s="14"/>
      <c r="K10" s="14"/>
      <c r="L10" s="14"/>
      <c r="M10" s="14"/>
      <c r="N10" s="14"/>
      <c r="O10" s="14"/>
      <c r="P10" s="14"/>
      <c r="Q10" s="14"/>
      <c r="R10" s="14"/>
      <c r="S10" s="14"/>
    </row>
    <row r="11" spans="2:19" x14ac:dyDescent="0.35">
      <c r="B11" s="14"/>
      <c r="C11" s="14"/>
      <c r="D11" s="14"/>
      <c r="E11" s="14"/>
      <c r="F11" s="14"/>
      <c r="G11" s="14"/>
      <c r="H11" s="14"/>
      <c r="I11" s="14"/>
      <c r="J11" s="14"/>
      <c r="K11" s="14"/>
      <c r="L11" s="14"/>
      <c r="M11" s="14"/>
      <c r="N11" s="14"/>
      <c r="O11" s="14"/>
      <c r="P11" s="14"/>
      <c r="Q11" s="14"/>
      <c r="R11" s="14"/>
      <c r="S11" s="14"/>
    </row>
    <row r="12" spans="2:19" x14ac:dyDescent="0.35">
      <c r="B12" s="14"/>
      <c r="C12" s="14"/>
      <c r="D12" s="14"/>
      <c r="E12" s="14"/>
      <c r="F12" s="14"/>
      <c r="G12" s="14"/>
      <c r="H12" s="14"/>
      <c r="I12" s="14"/>
      <c r="J12" s="14"/>
      <c r="K12" s="14"/>
      <c r="L12" s="14"/>
      <c r="M12" s="14"/>
      <c r="N12" s="14"/>
      <c r="O12" s="14"/>
      <c r="P12" s="14"/>
      <c r="Q12" s="14"/>
      <c r="R12" s="14"/>
      <c r="S12" s="14"/>
    </row>
    <row r="13" spans="2:19" x14ac:dyDescent="0.35">
      <c r="B13" s="14"/>
      <c r="C13" s="14"/>
      <c r="D13" s="14"/>
      <c r="E13" s="14"/>
      <c r="F13" s="14"/>
      <c r="G13" s="14"/>
      <c r="H13" s="14"/>
      <c r="I13" s="14"/>
      <c r="J13" s="14"/>
      <c r="K13" s="14"/>
      <c r="L13" s="14"/>
      <c r="M13" s="14"/>
      <c r="N13" s="14"/>
      <c r="O13" s="14"/>
      <c r="P13" s="14"/>
      <c r="Q13" s="14"/>
      <c r="R13" s="14"/>
      <c r="S13" s="14"/>
    </row>
    <row r="14" spans="2:19" x14ac:dyDescent="0.35">
      <c r="B14" s="14"/>
      <c r="C14" s="14"/>
      <c r="D14" s="14"/>
      <c r="E14" s="14"/>
      <c r="F14" s="14"/>
      <c r="G14" s="14"/>
      <c r="H14" s="14"/>
      <c r="I14" s="14"/>
      <c r="J14" s="14"/>
      <c r="K14" s="14"/>
      <c r="L14" s="14"/>
      <c r="M14" s="14"/>
      <c r="N14" s="14"/>
      <c r="O14" s="14"/>
      <c r="P14" s="14"/>
      <c r="Q14" s="14"/>
      <c r="R14" s="14"/>
      <c r="S14" s="14"/>
    </row>
    <row r="15" spans="2:19" x14ac:dyDescent="0.35">
      <c r="B15" s="14"/>
      <c r="C15" s="14"/>
      <c r="D15" s="14"/>
      <c r="E15" s="14"/>
      <c r="F15" s="14"/>
      <c r="G15" s="14"/>
      <c r="H15" s="14"/>
      <c r="I15" s="14"/>
      <c r="J15" s="14"/>
      <c r="K15" s="14"/>
      <c r="L15" s="14"/>
      <c r="M15" s="14"/>
      <c r="N15" s="14"/>
      <c r="O15" s="14"/>
      <c r="P15" s="14"/>
      <c r="Q15" s="14"/>
      <c r="R15" s="14"/>
      <c r="S15" s="14"/>
    </row>
    <row r="16" spans="2:19" x14ac:dyDescent="0.35">
      <c r="B16" s="14"/>
      <c r="C16" s="14"/>
      <c r="D16" s="14"/>
      <c r="E16" s="14"/>
      <c r="F16" s="14"/>
      <c r="G16" s="14"/>
      <c r="H16" s="14"/>
      <c r="I16" s="14"/>
      <c r="J16" s="14"/>
      <c r="K16" s="14"/>
      <c r="L16" s="14"/>
      <c r="M16" s="14"/>
      <c r="N16" s="14"/>
      <c r="O16" s="14"/>
      <c r="P16" s="14"/>
      <c r="Q16" s="14"/>
      <c r="R16" s="14"/>
      <c r="S16" s="14"/>
    </row>
    <row r="17" spans="2:19" x14ac:dyDescent="0.35">
      <c r="B17" s="14"/>
      <c r="C17" s="14"/>
      <c r="D17" s="14"/>
      <c r="E17" s="14"/>
      <c r="F17" s="14"/>
      <c r="G17" s="14"/>
      <c r="H17" s="14"/>
      <c r="I17" s="14"/>
      <c r="J17" s="14"/>
      <c r="K17" s="14"/>
      <c r="L17" s="14"/>
      <c r="M17" s="14"/>
      <c r="N17" s="14"/>
      <c r="O17" s="14"/>
      <c r="P17" s="14"/>
      <c r="Q17" s="14"/>
      <c r="R17" s="14"/>
      <c r="S17" s="14"/>
    </row>
    <row r="18" spans="2:19" x14ac:dyDescent="0.35">
      <c r="B18" s="14"/>
      <c r="C18" s="14"/>
      <c r="D18" s="14"/>
      <c r="E18" s="14"/>
      <c r="F18" s="14"/>
      <c r="G18" s="14"/>
      <c r="H18" s="14"/>
      <c r="I18" s="14"/>
      <c r="J18" s="14"/>
      <c r="K18" s="14"/>
      <c r="L18" s="14"/>
      <c r="M18" s="14"/>
      <c r="N18" s="14"/>
      <c r="O18" s="14"/>
      <c r="P18" s="14"/>
      <c r="Q18" s="14"/>
      <c r="R18" s="14"/>
      <c r="S18" s="14"/>
    </row>
    <row r="19" spans="2:19" x14ac:dyDescent="0.35">
      <c r="B19" s="14"/>
      <c r="C19" s="14"/>
      <c r="D19" s="14"/>
      <c r="E19" s="14"/>
      <c r="F19" s="14"/>
      <c r="G19" s="14"/>
      <c r="H19" s="14"/>
      <c r="I19" s="14"/>
      <c r="J19" s="14"/>
      <c r="K19" s="14"/>
      <c r="L19" s="14"/>
      <c r="M19" s="14"/>
      <c r="N19" s="14"/>
      <c r="O19" s="14"/>
      <c r="P19" s="14"/>
      <c r="Q19" s="14"/>
      <c r="R19" s="14"/>
      <c r="S19" s="14"/>
    </row>
    <row r="20" spans="2:19" x14ac:dyDescent="0.35">
      <c r="B20" s="14"/>
      <c r="C20" s="14"/>
      <c r="D20" s="14"/>
      <c r="E20" s="14"/>
      <c r="F20" s="14"/>
      <c r="G20" s="14"/>
      <c r="H20" s="14"/>
      <c r="I20" s="14"/>
      <c r="J20" s="14"/>
      <c r="K20" s="14"/>
      <c r="L20" s="14"/>
      <c r="M20" s="14"/>
      <c r="N20" s="14"/>
      <c r="O20" s="14"/>
      <c r="P20" s="14"/>
      <c r="Q20" s="14"/>
      <c r="R20" s="14"/>
      <c r="S20" s="14"/>
    </row>
    <row r="21" spans="2:19" x14ac:dyDescent="0.35">
      <c r="B21" s="14"/>
      <c r="C21" s="14"/>
      <c r="D21" s="14"/>
      <c r="E21" s="14"/>
      <c r="F21" s="14"/>
      <c r="G21" s="14"/>
      <c r="H21" s="14"/>
      <c r="I21" s="14"/>
      <c r="J21" s="14"/>
      <c r="K21" s="14"/>
      <c r="L21" s="14"/>
      <c r="M21" s="14"/>
      <c r="N21" s="14"/>
      <c r="O21" s="14"/>
      <c r="P21" s="14"/>
      <c r="Q21" s="14"/>
      <c r="R21" s="14"/>
      <c r="S21" s="14"/>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F34"/>
  <sheetViews>
    <sheetView zoomScale="90" workbookViewId="0">
      <selection activeCell="K62" sqref="K62"/>
    </sheetView>
  </sheetViews>
  <sheetFormatPr defaultColWidth="8.86328125" defaultRowHeight="12.75" x14ac:dyDescent="0.35"/>
  <cols>
    <col min="1" max="1" width="40.33203125" customWidth="1"/>
    <col min="6" max="6" width="13.6640625" customWidth="1"/>
    <col min="7" max="8" width="15.1328125" customWidth="1"/>
    <col min="257" max="257" width="40.33203125" customWidth="1"/>
    <col min="262" max="262" width="13.6640625" customWidth="1"/>
    <col min="263" max="264" width="15.1328125" customWidth="1"/>
    <col min="513" max="513" width="40.33203125" customWidth="1"/>
    <col min="518" max="518" width="13.6640625" customWidth="1"/>
    <col min="519" max="520" width="15.1328125" customWidth="1"/>
    <col min="769" max="769" width="40.33203125" customWidth="1"/>
    <col min="774" max="774" width="13.6640625" customWidth="1"/>
    <col min="775" max="776" width="15.1328125" customWidth="1"/>
    <col min="1025" max="1025" width="40.33203125" customWidth="1"/>
    <col min="1030" max="1030" width="13.6640625" customWidth="1"/>
    <col min="1031" max="1032" width="15.1328125" customWidth="1"/>
    <col min="1281" max="1281" width="40.33203125" customWidth="1"/>
    <col min="1286" max="1286" width="13.6640625" customWidth="1"/>
    <col min="1287" max="1288" width="15.1328125" customWidth="1"/>
    <col min="1537" max="1537" width="40.33203125" customWidth="1"/>
    <col min="1542" max="1542" width="13.6640625" customWidth="1"/>
    <col min="1543" max="1544" width="15.1328125" customWidth="1"/>
    <col min="1793" max="1793" width="40.33203125" customWidth="1"/>
    <col min="1798" max="1798" width="13.6640625" customWidth="1"/>
    <col min="1799" max="1800" width="15.1328125" customWidth="1"/>
    <col min="2049" max="2049" width="40.33203125" customWidth="1"/>
    <col min="2054" max="2054" width="13.6640625" customWidth="1"/>
    <col min="2055" max="2056" width="15.1328125" customWidth="1"/>
    <col min="2305" max="2305" width="40.33203125" customWidth="1"/>
    <col min="2310" max="2310" width="13.6640625" customWidth="1"/>
    <col min="2311" max="2312" width="15.1328125" customWidth="1"/>
    <col min="2561" max="2561" width="40.33203125" customWidth="1"/>
    <col min="2566" max="2566" width="13.6640625" customWidth="1"/>
    <col min="2567" max="2568" width="15.1328125" customWidth="1"/>
    <col min="2817" max="2817" width="40.33203125" customWidth="1"/>
    <col min="2822" max="2822" width="13.6640625" customWidth="1"/>
    <col min="2823" max="2824" width="15.1328125" customWidth="1"/>
    <col min="3073" max="3073" width="40.33203125" customWidth="1"/>
    <col min="3078" max="3078" width="13.6640625" customWidth="1"/>
    <col min="3079" max="3080" width="15.1328125" customWidth="1"/>
    <col min="3329" max="3329" width="40.33203125" customWidth="1"/>
    <col min="3334" max="3334" width="13.6640625" customWidth="1"/>
    <col min="3335" max="3336" width="15.1328125" customWidth="1"/>
    <col min="3585" max="3585" width="40.33203125" customWidth="1"/>
    <col min="3590" max="3590" width="13.6640625" customWidth="1"/>
    <col min="3591" max="3592" width="15.1328125" customWidth="1"/>
    <col min="3841" max="3841" width="40.33203125" customWidth="1"/>
    <col min="3846" max="3846" width="13.6640625" customWidth="1"/>
    <col min="3847" max="3848" width="15.1328125" customWidth="1"/>
    <col min="4097" max="4097" width="40.33203125" customWidth="1"/>
    <col min="4102" max="4102" width="13.6640625" customWidth="1"/>
    <col min="4103" max="4104" width="15.1328125" customWidth="1"/>
    <col min="4353" max="4353" width="40.33203125" customWidth="1"/>
    <col min="4358" max="4358" width="13.6640625" customWidth="1"/>
    <col min="4359" max="4360" width="15.1328125" customWidth="1"/>
    <col min="4609" max="4609" width="40.33203125" customWidth="1"/>
    <col min="4614" max="4614" width="13.6640625" customWidth="1"/>
    <col min="4615" max="4616" width="15.1328125" customWidth="1"/>
    <col min="4865" max="4865" width="40.33203125" customWidth="1"/>
    <col min="4870" max="4870" width="13.6640625" customWidth="1"/>
    <col min="4871" max="4872" width="15.1328125" customWidth="1"/>
    <col min="5121" max="5121" width="40.33203125" customWidth="1"/>
    <col min="5126" max="5126" width="13.6640625" customWidth="1"/>
    <col min="5127" max="5128" width="15.1328125" customWidth="1"/>
    <col min="5377" max="5377" width="40.33203125" customWidth="1"/>
    <col min="5382" max="5382" width="13.6640625" customWidth="1"/>
    <col min="5383" max="5384" width="15.1328125" customWidth="1"/>
    <col min="5633" max="5633" width="40.33203125" customWidth="1"/>
    <col min="5638" max="5638" width="13.6640625" customWidth="1"/>
    <col min="5639" max="5640" width="15.1328125" customWidth="1"/>
    <col min="5889" max="5889" width="40.33203125" customWidth="1"/>
    <col min="5894" max="5894" width="13.6640625" customWidth="1"/>
    <col min="5895" max="5896" width="15.1328125" customWidth="1"/>
    <col min="6145" max="6145" width="40.33203125" customWidth="1"/>
    <col min="6150" max="6150" width="13.6640625" customWidth="1"/>
    <col min="6151" max="6152" width="15.1328125" customWidth="1"/>
    <col min="6401" max="6401" width="40.33203125" customWidth="1"/>
    <col min="6406" max="6406" width="13.6640625" customWidth="1"/>
    <col min="6407" max="6408" width="15.1328125" customWidth="1"/>
    <col min="6657" max="6657" width="40.33203125" customWidth="1"/>
    <col min="6662" max="6662" width="13.6640625" customWidth="1"/>
    <col min="6663" max="6664" width="15.1328125" customWidth="1"/>
    <col min="6913" max="6913" width="40.33203125" customWidth="1"/>
    <col min="6918" max="6918" width="13.6640625" customWidth="1"/>
    <col min="6919" max="6920" width="15.1328125" customWidth="1"/>
    <col min="7169" max="7169" width="40.33203125" customWidth="1"/>
    <col min="7174" max="7174" width="13.6640625" customWidth="1"/>
    <col min="7175" max="7176" width="15.1328125" customWidth="1"/>
    <col min="7425" max="7425" width="40.33203125" customWidth="1"/>
    <col min="7430" max="7430" width="13.6640625" customWidth="1"/>
    <col min="7431" max="7432" width="15.1328125" customWidth="1"/>
    <col min="7681" max="7681" width="40.33203125" customWidth="1"/>
    <col min="7686" max="7686" width="13.6640625" customWidth="1"/>
    <col min="7687" max="7688" width="15.1328125" customWidth="1"/>
    <col min="7937" max="7937" width="40.33203125" customWidth="1"/>
    <col min="7942" max="7942" width="13.6640625" customWidth="1"/>
    <col min="7943" max="7944" width="15.1328125" customWidth="1"/>
    <col min="8193" max="8193" width="40.33203125" customWidth="1"/>
    <col min="8198" max="8198" width="13.6640625" customWidth="1"/>
    <col min="8199" max="8200" width="15.1328125" customWidth="1"/>
    <col min="8449" max="8449" width="40.33203125" customWidth="1"/>
    <col min="8454" max="8454" width="13.6640625" customWidth="1"/>
    <col min="8455" max="8456" width="15.1328125" customWidth="1"/>
    <col min="8705" max="8705" width="40.33203125" customWidth="1"/>
    <col min="8710" max="8710" width="13.6640625" customWidth="1"/>
    <col min="8711" max="8712" width="15.1328125" customWidth="1"/>
    <col min="8961" max="8961" width="40.33203125" customWidth="1"/>
    <col min="8966" max="8966" width="13.6640625" customWidth="1"/>
    <col min="8967" max="8968" width="15.1328125" customWidth="1"/>
    <col min="9217" max="9217" width="40.33203125" customWidth="1"/>
    <col min="9222" max="9222" width="13.6640625" customWidth="1"/>
    <col min="9223" max="9224" width="15.1328125" customWidth="1"/>
    <col min="9473" max="9473" width="40.33203125" customWidth="1"/>
    <col min="9478" max="9478" width="13.6640625" customWidth="1"/>
    <col min="9479" max="9480" width="15.1328125" customWidth="1"/>
    <col min="9729" max="9729" width="40.33203125" customWidth="1"/>
    <col min="9734" max="9734" width="13.6640625" customWidth="1"/>
    <col min="9735" max="9736" width="15.1328125" customWidth="1"/>
    <col min="9985" max="9985" width="40.33203125" customWidth="1"/>
    <col min="9990" max="9990" width="13.6640625" customWidth="1"/>
    <col min="9991" max="9992" width="15.1328125" customWidth="1"/>
    <col min="10241" max="10241" width="40.33203125" customWidth="1"/>
    <col min="10246" max="10246" width="13.6640625" customWidth="1"/>
    <col min="10247" max="10248" width="15.1328125" customWidth="1"/>
    <col min="10497" max="10497" width="40.33203125" customWidth="1"/>
    <col min="10502" max="10502" width="13.6640625" customWidth="1"/>
    <col min="10503" max="10504" width="15.1328125" customWidth="1"/>
    <col min="10753" max="10753" width="40.33203125" customWidth="1"/>
    <col min="10758" max="10758" width="13.6640625" customWidth="1"/>
    <col min="10759" max="10760" width="15.1328125" customWidth="1"/>
    <col min="11009" max="11009" width="40.33203125" customWidth="1"/>
    <col min="11014" max="11014" width="13.6640625" customWidth="1"/>
    <col min="11015" max="11016" width="15.1328125" customWidth="1"/>
    <col min="11265" max="11265" width="40.33203125" customWidth="1"/>
    <col min="11270" max="11270" width="13.6640625" customWidth="1"/>
    <col min="11271" max="11272" width="15.1328125" customWidth="1"/>
    <col min="11521" max="11521" width="40.33203125" customWidth="1"/>
    <col min="11526" max="11526" width="13.6640625" customWidth="1"/>
    <col min="11527" max="11528" width="15.1328125" customWidth="1"/>
    <col min="11777" max="11777" width="40.33203125" customWidth="1"/>
    <col min="11782" max="11782" width="13.6640625" customWidth="1"/>
    <col min="11783" max="11784" width="15.1328125" customWidth="1"/>
    <col min="12033" max="12033" width="40.33203125" customWidth="1"/>
    <col min="12038" max="12038" width="13.6640625" customWidth="1"/>
    <col min="12039" max="12040" width="15.1328125" customWidth="1"/>
    <col min="12289" max="12289" width="40.33203125" customWidth="1"/>
    <col min="12294" max="12294" width="13.6640625" customWidth="1"/>
    <col min="12295" max="12296" width="15.1328125" customWidth="1"/>
    <col min="12545" max="12545" width="40.33203125" customWidth="1"/>
    <col min="12550" max="12550" width="13.6640625" customWidth="1"/>
    <col min="12551" max="12552" width="15.1328125" customWidth="1"/>
    <col min="12801" max="12801" width="40.33203125" customWidth="1"/>
    <col min="12806" max="12806" width="13.6640625" customWidth="1"/>
    <col min="12807" max="12808" width="15.1328125" customWidth="1"/>
    <col min="13057" max="13057" width="40.33203125" customWidth="1"/>
    <col min="13062" max="13062" width="13.6640625" customWidth="1"/>
    <col min="13063" max="13064" width="15.1328125" customWidth="1"/>
    <col min="13313" max="13313" width="40.33203125" customWidth="1"/>
    <col min="13318" max="13318" width="13.6640625" customWidth="1"/>
    <col min="13319" max="13320" width="15.1328125" customWidth="1"/>
    <col min="13569" max="13569" width="40.33203125" customWidth="1"/>
    <col min="13574" max="13574" width="13.6640625" customWidth="1"/>
    <col min="13575" max="13576" width="15.1328125" customWidth="1"/>
    <col min="13825" max="13825" width="40.33203125" customWidth="1"/>
    <col min="13830" max="13830" width="13.6640625" customWidth="1"/>
    <col min="13831" max="13832" width="15.1328125" customWidth="1"/>
    <col min="14081" max="14081" width="40.33203125" customWidth="1"/>
    <col min="14086" max="14086" width="13.6640625" customWidth="1"/>
    <col min="14087" max="14088" width="15.1328125" customWidth="1"/>
    <col min="14337" max="14337" width="40.33203125" customWidth="1"/>
    <col min="14342" max="14342" width="13.6640625" customWidth="1"/>
    <col min="14343" max="14344" width="15.1328125" customWidth="1"/>
    <col min="14593" max="14593" width="40.33203125" customWidth="1"/>
    <col min="14598" max="14598" width="13.6640625" customWidth="1"/>
    <col min="14599" max="14600" width="15.1328125" customWidth="1"/>
    <col min="14849" max="14849" width="40.33203125" customWidth="1"/>
    <col min="14854" max="14854" width="13.6640625" customWidth="1"/>
    <col min="14855" max="14856" width="15.1328125" customWidth="1"/>
    <col min="15105" max="15105" width="40.33203125" customWidth="1"/>
    <col min="15110" max="15110" width="13.6640625" customWidth="1"/>
    <col min="15111" max="15112" width="15.1328125" customWidth="1"/>
    <col min="15361" max="15361" width="40.33203125" customWidth="1"/>
    <col min="15366" max="15366" width="13.6640625" customWidth="1"/>
    <col min="15367" max="15368" width="15.1328125" customWidth="1"/>
    <col min="15617" max="15617" width="40.33203125" customWidth="1"/>
    <col min="15622" max="15622" width="13.6640625" customWidth="1"/>
    <col min="15623" max="15624" width="15.1328125" customWidth="1"/>
    <col min="15873" max="15873" width="40.33203125" customWidth="1"/>
    <col min="15878" max="15878" width="13.6640625" customWidth="1"/>
    <col min="15879" max="15880" width="15.1328125" customWidth="1"/>
    <col min="16129" max="16129" width="40.33203125" customWidth="1"/>
    <col min="16134" max="16134" width="13.6640625" customWidth="1"/>
    <col min="16135" max="16136" width="15.1328125" customWidth="1"/>
  </cols>
  <sheetData>
    <row r="1" spans="1:6" ht="12.75" customHeight="1" x14ac:dyDescent="0.35">
      <c r="A1" s="15" t="s">
        <v>44</v>
      </c>
      <c r="B1" s="15"/>
      <c r="C1" s="15"/>
      <c r="D1" s="15"/>
      <c r="E1" s="15"/>
      <c r="F1" s="15"/>
    </row>
    <row r="2" spans="1:6" x14ac:dyDescent="0.35">
      <c r="A2" s="15"/>
      <c r="B2" s="15"/>
      <c r="C2" s="15"/>
      <c r="D2" s="15"/>
      <c r="E2" s="15"/>
      <c r="F2" s="15"/>
    </row>
    <row r="4" spans="1:6" ht="26.25" x14ac:dyDescent="0.4">
      <c r="A4" s="2" t="s">
        <v>27</v>
      </c>
    </row>
    <row r="6" spans="1:6" ht="13.15" x14ac:dyDescent="0.4">
      <c r="A6" s="3" t="s">
        <v>28</v>
      </c>
    </row>
    <row r="7" spans="1:6" x14ac:dyDescent="0.35">
      <c r="A7" s="4" t="s">
        <v>29</v>
      </c>
      <c r="B7" s="5" t="s">
        <v>30</v>
      </c>
    </row>
    <row r="8" spans="1:6" x14ac:dyDescent="0.35">
      <c r="A8" s="4" t="s">
        <v>45</v>
      </c>
      <c r="B8" s="5" t="s">
        <v>46</v>
      </c>
    </row>
    <row r="9" spans="1:6" x14ac:dyDescent="0.35">
      <c r="A9" s="4" t="s">
        <v>47</v>
      </c>
      <c r="B9" s="5" t="s">
        <v>48</v>
      </c>
    </row>
    <row r="10" spans="1:6" x14ac:dyDescent="0.35">
      <c r="A10" s="6"/>
      <c r="B10" s="7"/>
    </row>
    <row r="11" spans="1:6" ht="13.15" x14ac:dyDescent="0.4">
      <c r="A11" s="3" t="s">
        <v>33</v>
      </c>
      <c r="B11" s="7"/>
    </row>
    <row r="12" spans="1:6" x14ac:dyDescent="0.35">
      <c r="A12" s="4" t="s">
        <v>34</v>
      </c>
      <c r="B12" s="8">
        <v>0.6</v>
      </c>
    </row>
    <row r="13" spans="1:6" x14ac:dyDescent="0.35">
      <c r="A13" s="4" t="s">
        <v>49</v>
      </c>
      <c r="B13" s="8">
        <v>0.4</v>
      </c>
    </row>
    <row r="14" spans="1:6" x14ac:dyDescent="0.35">
      <c r="A14" s="4" t="s">
        <v>36</v>
      </c>
      <c r="B14" s="8">
        <v>-0.8</v>
      </c>
    </row>
    <row r="15" spans="1:6" x14ac:dyDescent="0.35">
      <c r="A15" s="6"/>
      <c r="B15" s="7"/>
    </row>
    <row r="16" spans="1:6" x14ac:dyDescent="0.35">
      <c r="A16" s="4" t="s">
        <v>37</v>
      </c>
      <c r="B16" s="8">
        <v>3</v>
      </c>
    </row>
    <row r="18" spans="1:4" ht="13.15" x14ac:dyDescent="0.4">
      <c r="A18" s="3" t="s">
        <v>38</v>
      </c>
    </row>
    <row r="19" spans="1:4" x14ac:dyDescent="0.35">
      <c r="A19" s="4" t="s">
        <v>39</v>
      </c>
      <c r="B19" s="8">
        <v>0</v>
      </c>
    </row>
    <row r="20" spans="1:4" x14ac:dyDescent="0.35">
      <c r="A20" s="4" t="s">
        <v>40</v>
      </c>
      <c r="B20" s="8">
        <v>1</v>
      </c>
    </row>
    <row r="21" spans="1:4" x14ac:dyDescent="0.35">
      <c r="A21" s="4"/>
      <c r="B21" s="13"/>
    </row>
    <row r="22" spans="1:4" x14ac:dyDescent="0.35">
      <c r="A22" s="4"/>
      <c r="B22" s="13"/>
    </row>
    <row r="31" spans="1:4" s="10" customFormat="1" ht="13.15" x14ac:dyDescent="0.4">
      <c r="A31" s="9" t="s">
        <v>43</v>
      </c>
    </row>
    <row r="32" spans="1:4" x14ac:dyDescent="0.35">
      <c r="B32" s="11"/>
      <c r="C32" s="11" t="str">
        <f>CONCATENATE("Low ", B7)</f>
        <v>Low IV</v>
      </c>
      <c r="D32" s="11" t="str">
        <f>CONCATENATE("High ", B7)</f>
        <v>High IV</v>
      </c>
    </row>
    <row r="33" spans="2:4" x14ac:dyDescent="0.35">
      <c r="B33" s="12" t="str">
        <f>B8</f>
        <v>Women</v>
      </c>
      <c r="C33" s="11">
        <f>((B19-B20)*B12)+B16</f>
        <v>2.4</v>
      </c>
      <c r="D33" s="11">
        <f>(B19+B20)*B12+B16</f>
        <v>3.6</v>
      </c>
    </row>
    <row r="34" spans="2:4" x14ac:dyDescent="0.35">
      <c r="B34" s="12" t="str">
        <f>B9</f>
        <v>Men</v>
      </c>
      <c r="C34" s="11">
        <f>((B19-B20)*B12)+B13+((B19-B20)*B14)+B16</f>
        <v>3.6</v>
      </c>
      <c r="D34" s="11">
        <f>(B19+B20)*B12+B13+((B19+B20)*B14)+B16</f>
        <v>3.2</v>
      </c>
    </row>
  </sheetData>
  <mergeCells count="1">
    <mergeCell ref="A1:F2"/>
  </mergeCells>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D32"/>
  <sheetViews>
    <sheetView topLeftCell="A4" zoomScale="90" workbookViewId="0">
      <selection activeCell="K74" sqref="K74"/>
    </sheetView>
  </sheetViews>
  <sheetFormatPr defaultColWidth="8.86328125" defaultRowHeight="12.75" x14ac:dyDescent="0.35"/>
  <cols>
    <col min="1" max="1" width="38.33203125" bestFit="1" customWidth="1"/>
    <col min="6" max="6" width="13.6640625" customWidth="1"/>
    <col min="7" max="8" width="15.1328125" customWidth="1"/>
    <col min="257" max="257" width="38.33203125" bestFit="1" customWidth="1"/>
    <col min="262" max="262" width="13.6640625" customWidth="1"/>
    <col min="263" max="264" width="15.1328125" customWidth="1"/>
    <col min="513" max="513" width="38.33203125" bestFit="1" customWidth="1"/>
    <col min="518" max="518" width="13.6640625" customWidth="1"/>
    <col min="519" max="520" width="15.1328125" customWidth="1"/>
    <col min="769" max="769" width="38.33203125" bestFit="1" customWidth="1"/>
    <col min="774" max="774" width="13.6640625" customWidth="1"/>
    <col min="775" max="776" width="15.1328125" customWidth="1"/>
    <col min="1025" max="1025" width="38.33203125" bestFit="1" customWidth="1"/>
    <col min="1030" max="1030" width="13.6640625" customWidth="1"/>
    <col min="1031" max="1032" width="15.1328125" customWidth="1"/>
    <col min="1281" max="1281" width="38.33203125" bestFit="1" customWidth="1"/>
    <col min="1286" max="1286" width="13.6640625" customWidth="1"/>
    <col min="1287" max="1288" width="15.1328125" customWidth="1"/>
    <col min="1537" max="1537" width="38.33203125" bestFit="1" customWidth="1"/>
    <col min="1542" max="1542" width="13.6640625" customWidth="1"/>
    <col min="1543" max="1544" width="15.1328125" customWidth="1"/>
    <col min="1793" max="1793" width="38.33203125" bestFit="1" customWidth="1"/>
    <col min="1798" max="1798" width="13.6640625" customWidth="1"/>
    <col min="1799" max="1800" width="15.1328125" customWidth="1"/>
    <col min="2049" max="2049" width="38.33203125" bestFit="1" customWidth="1"/>
    <col min="2054" max="2054" width="13.6640625" customWidth="1"/>
    <col min="2055" max="2056" width="15.1328125" customWidth="1"/>
    <col min="2305" max="2305" width="38.33203125" bestFit="1" customWidth="1"/>
    <col min="2310" max="2310" width="13.6640625" customWidth="1"/>
    <col min="2311" max="2312" width="15.1328125" customWidth="1"/>
    <col min="2561" max="2561" width="38.33203125" bestFit="1" customWidth="1"/>
    <col min="2566" max="2566" width="13.6640625" customWidth="1"/>
    <col min="2567" max="2568" width="15.1328125" customWidth="1"/>
    <col min="2817" max="2817" width="38.33203125" bestFit="1" customWidth="1"/>
    <col min="2822" max="2822" width="13.6640625" customWidth="1"/>
    <col min="2823" max="2824" width="15.1328125" customWidth="1"/>
    <col min="3073" max="3073" width="38.33203125" bestFit="1" customWidth="1"/>
    <col min="3078" max="3078" width="13.6640625" customWidth="1"/>
    <col min="3079" max="3080" width="15.1328125" customWidth="1"/>
    <col min="3329" max="3329" width="38.33203125" bestFit="1" customWidth="1"/>
    <col min="3334" max="3334" width="13.6640625" customWidth="1"/>
    <col min="3335" max="3336" width="15.1328125" customWidth="1"/>
    <col min="3585" max="3585" width="38.33203125" bestFit="1" customWidth="1"/>
    <col min="3590" max="3590" width="13.6640625" customWidth="1"/>
    <col min="3591" max="3592" width="15.1328125" customWidth="1"/>
    <col min="3841" max="3841" width="38.33203125" bestFit="1" customWidth="1"/>
    <col min="3846" max="3846" width="13.6640625" customWidth="1"/>
    <col min="3847" max="3848" width="15.1328125" customWidth="1"/>
    <col min="4097" max="4097" width="38.33203125" bestFit="1" customWidth="1"/>
    <col min="4102" max="4102" width="13.6640625" customWidth="1"/>
    <col min="4103" max="4104" width="15.1328125" customWidth="1"/>
    <col min="4353" max="4353" width="38.33203125" bestFit="1" customWidth="1"/>
    <col min="4358" max="4358" width="13.6640625" customWidth="1"/>
    <col min="4359" max="4360" width="15.1328125" customWidth="1"/>
    <col min="4609" max="4609" width="38.33203125" bestFit="1" customWidth="1"/>
    <col min="4614" max="4614" width="13.6640625" customWidth="1"/>
    <col min="4615" max="4616" width="15.1328125" customWidth="1"/>
    <col min="4865" max="4865" width="38.33203125" bestFit="1" customWidth="1"/>
    <col min="4870" max="4870" width="13.6640625" customWidth="1"/>
    <col min="4871" max="4872" width="15.1328125" customWidth="1"/>
    <col min="5121" max="5121" width="38.33203125" bestFit="1" customWidth="1"/>
    <col min="5126" max="5126" width="13.6640625" customWidth="1"/>
    <col min="5127" max="5128" width="15.1328125" customWidth="1"/>
    <col min="5377" max="5377" width="38.33203125" bestFit="1" customWidth="1"/>
    <col min="5382" max="5382" width="13.6640625" customWidth="1"/>
    <col min="5383" max="5384" width="15.1328125" customWidth="1"/>
    <col min="5633" max="5633" width="38.33203125" bestFit="1" customWidth="1"/>
    <col min="5638" max="5638" width="13.6640625" customWidth="1"/>
    <col min="5639" max="5640" width="15.1328125" customWidth="1"/>
    <col min="5889" max="5889" width="38.33203125" bestFit="1" customWidth="1"/>
    <col min="5894" max="5894" width="13.6640625" customWidth="1"/>
    <col min="5895" max="5896" width="15.1328125" customWidth="1"/>
    <col min="6145" max="6145" width="38.33203125" bestFit="1" customWidth="1"/>
    <col min="6150" max="6150" width="13.6640625" customWidth="1"/>
    <col min="6151" max="6152" width="15.1328125" customWidth="1"/>
    <col min="6401" max="6401" width="38.33203125" bestFit="1" customWidth="1"/>
    <col min="6406" max="6406" width="13.6640625" customWidth="1"/>
    <col min="6407" max="6408" width="15.1328125" customWidth="1"/>
    <col min="6657" max="6657" width="38.33203125" bestFit="1" customWidth="1"/>
    <col min="6662" max="6662" width="13.6640625" customWidth="1"/>
    <col min="6663" max="6664" width="15.1328125" customWidth="1"/>
    <col min="6913" max="6913" width="38.33203125" bestFit="1" customWidth="1"/>
    <col min="6918" max="6918" width="13.6640625" customWidth="1"/>
    <col min="6919" max="6920" width="15.1328125" customWidth="1"/>
    <col min="7169" max="7169" width="38.33203125" bestFit="1" customWidth="1"/>
    <col min="7174" max="7174" width="13.6640625" customWidth="1"/>
    <col min="7175" max="7176" width="15.1328125" customWidth="1"/>
    <col min="7425" max="7425" width="38.33203125" bestFit="1" customWidth="1"/>
    <col min="7430" max="7430" width="13.6640625" customWidth="1"/>
    <col min="7431" max="7432" width="15.1328125" customWidth="1"/>
    <col min="7681" max="7681" width="38.33203125" bestFit="1" customWidth="1"/>
    <col min="7686" max="7686" width="13.6640625" customWidth="1"/>
    <col min="7687" max="7688" width="15.1328125" customWidth="1"/>
    <col min="7937" max="7937" width="38.33203125" bestFit="1" customWidth="1"/>
    <col min="7942" max="7942" width="13.6640625" customWidth="1"/>
    <col min="7943" max="7944" width="15.1328125" customWidth="1"/>
    <col min="8193" max="8193" width="38.33203125" bestFit="1" customWidth="1"/>
    <col min="8198" max="8198" width="13.6640625" customWidth="1"/>
    <col min="8199" max="8200" width="15.1328125" customWidth="1"/>
    <col min="8449" max="8449" width="38.33203125" bestFit="1" customWidth="1"/>
    <col min="8454" max="8454" width="13.6640625" customWidth="1"/>
    <col min="8455" max="8456" width="15.1328125" customWidth="1"/>
    <col min="8705" max="8705" width="38.33203125" bestFit="1" customWidth="1"/>
    <col min="8710" max="8710" width="13.6640625" customWidth="1"/>
    <col min="8711" max="8712" width="15.1328125" customWidth="1"/>
    <col min="8961" max="8961" width="38.33203125" bestFit="1" customWidth="1"/>
    <col min="8966" max="8966" width="13.6640625" customWidth="1"/>
    <col min="8967" max="8968" width="15.1328125" customWidth="1"/>
    <col min="9217" max="9217" width="38.33203125" bestFit="1" customWidth="1"/>
    <col min="9222" max="9222" width="13.6640625" customWidth="1"/>
    <col min="9223" max="9224" width="15.1328125" customWidth="1"/>
    <col min="9473" max="9473" width="38.33203125" bestFit="1" customWidth="1"/>
    <col min="9478" max="9478" width="13.6640625" customWidth="1"/>
    <col min="9479" max="9480" width="15.1328125" customWidth="1"/>
    <col min="9729" max="9729" width="38.33203125" bestFit="1" customWidth="1"/>
    <col min="9734" max="9734" width="13.6640625" customWidth="1"/>
    <col min="9735" max="9736" width="15.1328125" customWidth="1"/>
    <col min="9985" max="9985" width="38.33203125" bestFit="1" customWidth="1"/>
    <col min="9990" max="9990" width="13.6640625" customWidth="1"/>
    <col min="9991" max="9992" width="15.1328125" customWidth="1"/>
    <col min="10241" max="10241" width="38.33203125" bestFit="1" customWidth="1"/>
    <col min="10246" max="10246" width="13.6640625" customWidth="1"/>
    <col min="10247" max="10248" width="15.1328125" customWidth="1"/>
    <col min="10497" max="10497" width="38.33203125" bestFit="1" customWidth="1"/>
    <col min="10502" max="10502" width="13.6640625" customWidth="1"/>
    <col min="10503" max="10504" width="15.1328125" customWidth="1"/>
    <col min="10753" max="10753" width="38.33203125" bestFit="1" customWidth="1"/>
    <col min="10758" max="10758" width="13.6640625" customWidth="1"/>
    <col min="10759" max="10760" width="15.1328125" customWidth="1"/>
    <col min="11009" max="11009" width="38.33203125" bestFit="1" customWidth="1"/>
    <col min="11014" max="11014" width="13.6640625" customWidth="1"/>
    <col min="11015" max="11016" width="15.1328125" customWidth="1"/>
    <col min="11265" max="11265" width="38.33203125" bestFit="1" customWidth="1"/>
    <col min="11270" max="11270" width="13.6640625" customWidth="1"/>
    <col min="11271" max="11272" width="15.1328125" customWidth="1"/>
    <col min="11521" max="11521" width="38.33203125" bestFit="1" customWidth="1"/>
    <col min="11526" max="11526" width="13.6640625" customWidth="1"/>
    <col min="11527" max="11528" width="15.1328125" customWidth="1"/>
    <col min="11777" max="11777" width="38.33203125" bestFit="1" customWidth="1"/>
    <col min="11782" max="11782" width="13.6640625" customWidth="1"/>
    <col min="11783" max="11784" width="15.1328125" customWidth="1"/>
    <col min="12033" max="12033" width="38.33203125" bestFit="1" customWidth="1"/>
    <col min="12038" max="12038" width="13.6640625" customWidth="1"/>
    <col min="12039" max="12040" width="15.1328125" customWidth="1"/>
    <col min="12289" max="12289" width="38.33203125" bestFit="1" customWidth="1"/>
    <col min="12294" max="12294" width="13.6640625" customWidth="1"/>
    <col min="12295" max="12296" width="15.1328125" customWidth="1"/>
    <col min="12545" max="12545" width="38.33203125" bestFit="1" customWidth="1"/>
    <col min="12550" max="12550" width="13.6640625" customWidth="1"/>
    <col min="12551" max="12552" width="15.1328125" customWidth="1"/>
    <col min="12801" max="12801" width="38.33203125" bestFit="1" customWidth="1"/>
    <col min="12806" max="12806" width="13.6640625" customWidth="1"/>
    <col min="12807" max="12808" width="15.1328125" customWidth="1"/>
    <col min="13057" max="13057" width="38.33203125" bestFit="1" customWidth="1"/>
    <col min="13062" max="13062" width="13.6640625" customWidth="1"/>
    <col min="13063" max="13064" width="15.1328125" customWidth="1"/>
    <col min="13313" max="13313" width="38.33203125" bestFit="1" customWidth="1"/>
    <col min="13318" max="13318" width="13.6640625" customWidth="1"/>
    <col min="13319" max="13320" width="15.1328125" customWidth="1"/>
    <col min="13569" max="13569" width="38.33203125" bestFit="1" customWidth="1"/>
    <col min="13574" max="13574" width="13.6640625" customWidth="1"/>
    <col min="13575" max="13576" width="15.1328125" customWidth="1"/>
    <col min="13825" max="13825" width="38.33203125" bestFit="1" customWidth="1"/>
    <col min="13830" max="13830" width="13.6640625" customWidth="1"/>
    <col min="13831" max="13832" width="15.1328125" customWidth="1"/>
    <col min="14081" max="14081" width="38.33203125" bestFit="1" customWidth="1"/>
    <col min="14086" max="14086" width="13.6640625" customWidth="1"/>
    <col min="14087" max="14088" width="15.1328125" customWidth="1"/>
    <col min="14337" max="14337" width="38.33203125" bestFit="1" customWidth="1"/>
    <col min="14342" max="14342" width="13.6640625" customWidth="1"/>
    <col min="14343" max="14344" width="15.1328125" customWidth="1"/>
    <col min="14593" max="14593" width="38.33203125" bestFit="1" customWidth="1"/>
    <col min="14598" max="14598" width="13.6640625" customWidth="1"/>
    <col min="14599" max="14600" width="15.1328125" customWidth="1"/>
    <col min="14849" max="14849" width="38.33203125" bestFit="1" customWidth="1"/>
    <col min="14854" max="14854" width="13.6640625" customWidth="1"/>
    <col min="14855" max="14856" width="15.1328125" customWidth="1"/>
    <col min="15105" max="15105" width="38.33203125" bestFit="1" customWidth="1"/>
    <col min="15110" max="15110" width="13.6640625" customWidth="1"/>
    <col min="15111" max="15112" width="15.1328125" customWidth="1"/>
    <col min="15361" max="15361" width="38.33203125" bestFit="1" customWidth="1"/>
    <col min="15366" max="15366" width="13.6640625" customWidth="1"/>
    <col min="15367" max="15368" width="15.1328125" customWidth="1"/>
    <col min="15617" max="15617" width="38.33203125" bestFit="1" customWidth="1"/>
    <col min="15622" max="15622" width="13.6640625" customWidth="1"/>
    <col min="15623" max="15624" width="15.1328125" customWidth="1"/>
    <col min="15873" max="15873" width="38.33203125" bestFit="1" customWidth="1"/>
    <col min="15878" max="15878" width="13.6640625" customWidth="1"/>
    <col min="15879" max="15880" width="15.1328125" customWidth="1"/>
    <col min="16129" max="16129" width="38.33203125" bestFit="1" customWidth="1"/>
    <col min="16134" max="16134" width="13.6640625" customWidth="1"/>
    <col min="16135" max="16136" width="15.1328125" customWidth="1"/>
  </cols>
  <sheetData>
    <row r="1" spans="1:2" ht="13.15" x14ac:dyDescent="0.4">
      <c r="A1" s="1" t="s">
        <v>26</v>
      </c>
    </row>
    <row r="3" spans="1:2" ht="26.25" x14ac:dyDescent="0.4">
      <c r="A3" s="2" t="s">
        <v>27</v>
      </c>
    </row>
    <row r="5" spans="1:2" ht="13.15" x14ac:dyDescent="0.4">
      <c r="A5" s="3" t="s">
        <v>28</v>
      </c>
    </row>
    <row r="6" spans="1:2" x14ac:dyDescent="0.35">
      <c r="A6" s="4" t="s">
        <v>29</v>
      </c>
      <c r="B6" s="5" t="s">
        <v>30</v>
      </c>
    </row>
    <row r="7" spans="1:2" x14ac:dyDescent="0.35">
      <c r="A7" s="4" t="s">
        <v>31</v>
      </c>
      <c r="B7" s="5" t="s">
        <v>32</v>
      </c>
    </row>
    <row r="8" spans="1:2" x14ac:dyDescent="0.35">
      <c r="A8" s="6"/>
      <c r="B8" s="7"/>
    </row>
    <row r="9" spans="1:2" ht="13.15" x14ac:dyDescent="0.4">
      <c r="A9" s="3" t="s">
        <v>33</v>
      </c>
      <c r="B9" s="7"/>
    </row>
    <row r="10" spans="1:2" x14ac:dyDescent="0.35">
      <c r="A10" s="4" t="s">
        <v>34</v>
      </c>
      <c r="B10" s="8">
        <v>0.6</v>
      </c>
    </row>
    <row r="11" spans="1:2" x14ac:dyDescent="0.35">
      <c r="A11" s="4" t="s">
        <v>35</v>
      </c>
      <c r="B11" s="8">
        <v>0.4</v>
      </c>
    </row>
    <row r="12" spans="1:2" x14ac:dyDescent="0.35">
      <c r="A12" s="4" t="s">
        <v>36</v>
      </c>
      <c r="B12" s="8">
        <v>-0.8</v>
      </c>
    </row>
    <row r="13" spans="1:2" x14ac:dyDescent="0.35">
      <c r="A13" s="6"/>
      <c r="B13" s="7"/>
    </row>
    <row r="14" spans="1:2" x14ac:dyDescent="0.35">
      <c r="A14" s="4" t="s">
        <v>37</v>
      </c>
      <c r="B14" s="8">
        <v>3</v>
      </c>
    </row>
    <row r="16" spans="1:2" ht="13.15" x14ac:dyDescent="0.4">
      <c r="A16" s="3" t="s">
        <v>38</v>
      </c>
    </row>
    <row r="17" spans="1:4" x14ac:dyDescent="0.35">
      <c r="A17" s="4" t="s">
        <v>39</v>
      </c>
      <c r="B17" s="8">
        <v>0</v>
      </c>
    </row>
    <row r="18" spans="1:4" x14ac:dyDescent="0.35">
      <c r="A18" s="4" t="s">
        <v>40</v>
      </c>
      <c r="B18" s="8">
        <v>1</v>
      </c>
    </row>
    <row r="19" spans="1:4" x14ac:dyDescent="0.35">
      <c r="A19" s="4" t="s">
        <v>41</v>
      </c>
      <c r="B19" s="8">
        <v>0</v>
      </c>
    </row>
    <row r="20" spans="1:4" x14ac:dyDescent="0.35">
      <c r="A20" s="4" t="s">
        <v>42</v>
      </c>
      <c r="B20" s="8">
        <v>1</v>
      </c>
    </row>
    <row r="29" spans="1:4" s="10" customFormat="1" ht="13.15" x14ac:dyDescent="0.4">
      <c r="A29" s="9" t="s">
        <v>43</v>
      </c>
    </row>
    <row r="30" spans="1:4" x14ac:dyDescent="0.35">
      <c r="B30" s="11"/>
      <c r="C30" s="11" t="str">
        <f>CONCATENATE("Low ", B6)</f>
        <v>Low IV</v>
      </c>
      <c r="D30" s="11" t="str">
        <f>CONCATENATE("High ", B6)</f>
        <v>High IV</v>
      </c>
    </row>
    <row r="31" spans="1:4" x14ac:dyDescent="0.35">
      <c r="B31" s="12" t="str">
        <f>CONCATENATE("Low ", B7)</f>
        <v>Low Moderator</v>
      </c>
      <c r="C31" s="11">
        <f>((B17-B18)*B10)+((B19-B20)*B11)+((B17-B18)*(B19-B20))*B12+B14</f>
        <v>1.2</v>
      </c>
      <c r="D31" s="11">
        <f>(B17+B18)*B10+((B19-B20)*B11)+((B17+B18)*(B19-B20)*B12)+B14</f>
        <v>4</v>
      </c>
    </row>
    <row r="32" spans="1:4" x14ac:dyDescent="0.35">
      <c r="B32" s="12" t="str">
        <f xml:space="preserve"> CONCATENATE("High ", B7)</f>
        <v>High Moderator</v>
      </c>
      <c r="C32" s="11">
        <f>((B17-B18)*B10)+(B19+B20)*B11+((B17-B18)*(B19+B20)*B12)+B14</f>
        <v>3.6</v>
      </c>
      <c r="D32" s="11">
        <f>(B17+B18)*B10+(B19+B20)*B11+((B17+B18)*(B19+B20))*B12+B14</f>
        <v>3.2</v>
      </c>
    </row>
  </sheetData>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Copyright Statement </vt:lpstr>
      <vt:lpstr>Variable Descriptions</vt:lpstr>
      <vt:lpstr>Data</vt:lpstr>
      <vt:lpstr>Production Volumes</vt:lpstr>
      <vt:lpstr>Task X</vt:lpstr>
      <vt:lpstr>Task X.1 add more</vt:lpstr>
      <vt:lpstr>Interaction - Binary Var</vt:lpstr>
      <vt:lpstr>Interaction - Continuous Var</vt:lpstr>
    </vt:vector>
  </TitlesOfParts>
  <Company>Deakin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Dilal Saundage</dc:creator>
  <cp:lastModifiedBy>Dilal Saundage</cp:lastModifiedBy>
  <dcterms:created xsi:type="dcterms:W3CDTF">2017-03-21T02:56:51Z</dcterms:created>
  <dcterms:modified xsi:type="dcterms:W3CDTF">2021-08-23T13:54:30Z</dcterms:modified>
</cp:coreProperties>
</file>