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right Statement " sheetId="1" r:id="rId4"/>
    <sheet state="visible" name="Variable Descriptions" sheetId="2" r:id="rId5"/>
    <sheet state="visible" name="Data" sheetId="3" r:id="rId6"/>
    <sheet state="visible" name="logistic regression" sheetId="4" r:id="rId7"/>
    <sheet state="visible" name="Production Volumes" sheetId="5" r:id="rId8"/>
    <sheet state="visible" name="Task X" sheetId="6" r:id="rId9"/>
    <sheet state="visible" name="Task X.1 add more" sheetId="7" r:id="rId10"/>
    <sheet state="visible" name="Task X.2" sheetId="8" r:id="rId11"/>
    <sheet state="visible" name="Interaction - Binary Var" sheetId="9" r:id="rId12"/>
    <sheet state="visible" name="Interaction - Continuous Var" sheetId="10" r:id="rId13"/>
    <sheet state="visible" name="Sheet2" sheetId="11" r:id="rId14"/>
    <sheet state="visible" name="Sheet1" sheetId="12" r:id="rId15"/>
  </sheets>
  <definedNames>
    <definedName localSheetId="3" name="solver_adj">'logistic regression'!$Q$3:$U$3</definedName>
    <definedName localSheetId="3" name="solver_opt">'logistic regression'!$I$202</definedName>
  </definedNames>
  <calcPr/>
</workbook>
</file>

<file path=xl/sharedStrings.xml><?xml version="1.0" encoding="utf-8"?>
<sst xmlns="http://schemas.openxmlformats.org/spreadsheetml/2006/main" count="566" uniqueCount="344">
  <si>
    <t>DEAKIN UNIVERSITY 2021</t>
  </si>
  <si>
    <t>You must not otherwise copy or share any part of this document for any other purpose except as expressly permitted under your local copyright laws or with Deakin University's prior consent.</t>
  </si>
  <si>
    <t>Variable Label</t>
  </si>
  <si>
    <t>Short Description</t>
  </si>
  <si>
    <t>Extended Description</t>
  </si>
  <si>
    <t>Measurement Scale</t>
  </si>
  <si>
    <t>ID</t>
  </si>
  <si>
    <t>Identification Number</t>
  </si>
  <si>
    <t>Loyalty</t>
  </si>
  <si>
    <t>Length of Relationship with B-Craft</t>
  </si>
  <si>
    <t>Length of time a particular customer has been buying from B-Craft</t>
  </si>
  <si>
    <t>Number of years</t>
  </si>
  <si>
    <t>Cust_Type</t>
  </si>
  <si>
    <t>Customer Type</t>
  </si>
  <si>
    <t>Type of customer that purchases B-Craft's products</t>
  </si>
  <si>
    <t>0 = Bottle Shops; 1 = Pubs, Bars and Restaurants</t>
  </si>
  <si>
    <t>Region</t>
  </si>
  <si>
    <t>Customer location</t>
  </si>
  <si>
    <t>0 = Adelaide; 1 = Regional South Australia</t>
  </si>
  <si>
    <t>Dist_Channel</t>
  </si>
  <si>
    <t>Distribution Channel</t>
  </si>
  <si>
    <t>How B-Craft's products are sold to customers</t>
  </si>
  <si>
    <t>0 = Through a distribution network; 1 = Directly</t>
  </si>
  <si>
    <t>Quality</t>
  </si>
  <si>
    <t>Product Quality Perception</t>
  </si>
  <si>
    <t>Perceived level of quality of B-Craft's products</t>
  </si>
  <si>
    <t>A scale from 1 = Poor Quality to 10 = Excellent Quality</t>
  </si>
  <si>
    <t>SM_Presence</t>
  </si>
  <si>
    <t>Social Media Presence</t>
  </si>
  <si>
    <t>Overall perception of B-Craft's online presence, especially on social media platforms</t>
  </si>
  <si>
    <t>A scale from 1 = No Presence at all to 10 = Active Presence on SM platforms</t>
  </si>
  <si>
    <t>Advert</t>
  </si>
  <si>
    <t>Advertising</t>
  </si>
  <si>
    <t>Perceptions of B-Craft's advertising campaigns</t>
  </si>
  <si>
    <t>A scale from 1 = Poor to 10 = Excellent</t>
  </si>
  <si>
    <t>Brand_Image</t>
  </si>
  <si>
    <t>Brand Image Perception</t>
  </si>
  <si>
    <t>Overall image of B-Craft's brand</t>
  </si>
  <si>
    <t>A scale from 1 = Negative Image to 10 = Positive Image</t>
  </si>
  <si>
    <t>Comp_Pricing</t>
  </si>
  <si>
    <t>Competitive Pricing</t>
  </si>
  <si>
    <t xml:space="preserve">Extent to which customers believe B-Craft offers competitive pricing </t>
  </si>
  <si>
    <t>Order_Fulfillment</t>
  </si>
  <si>
    <t>Order &amp; Billing</t>
  </si>
  <si>
    <t>Perception that ordering and billing is handled efficiently and correctly</t>
  </si>
  <si>
    <t>Flex_Price</t>
  </si>
  <si>
    <t>Price Flexibility</t>
  </si>
  <si>
    <t>Perceived willingness of B-Craft to negotiate product prices</t>
  </si>
  <si>
    <t>A scale from 1 = Not Flexible at all to 10 = Very Flexible</t>
  </si>
  <si>
    <t>Shipping_Speed</t>
  </si>
  <si>
    <t>Shipping Speed</t>
  </si>
  <si>
    <t>Perception of time it takes to deliver products once an order has been confirmed</t>
  </si>
  <si>
    <t>A scale from 1 = Very Slow to 10 = Very Fast</t>
  </si>
  <si>
    <t>Shipping_Cost</t>
  </si>
  <si>
    <t>Shipping Cost</t>
  </si>
  <si>
    <t>Perception of delivery costs</t>
  </si>
  <si>
    <t>A scale from 1 = Not Affordable at All to 10 = Definitely Affordable</t>
  </si>
  <si>
    <t>Order_Qty</t>
  </si>
  <si>
    <t>Quantity_Ordered</t>
  </si>
  <si>
    <t>Number of bottles ordered by the customer</t>
  </si>
  <si>
    <t>Thousands of bottles</t>
  </si>
  <si>
    <t>Recommend</t>
  </si>
  <si>
    <t>Recommending B-Craft to Other Customers</t>
  </si>
  <si>
    <t xml:space="preserve">Whether a customer would recommend B-Craft to others </t>
  </si>
  <si>
    <t>0 = No, would not Recommend; 1 = Yes, would Definitely Recommend</t>
  </si>
  <si>
    <t>Year</t>
  </si>
  <si>
    <t>Financial Year</t>
  </si>
  <si>
    <t>Financial year description</t>
  </si>
  <si>
    <t>Quarter</t>
  </si>
  <si>
    <t>Financial Quarter</t>
  </si>
  <si>
    <t>Quarter description</t>
  </si>
  <si>
    <t>Ale_Product</t>
  </si>
  <si>
    <t>Pale Ale production</t>
  </si>
  <si>
    <t>Total amount of pale ale produced in litres</t>
  </si>
  <si>
    <t>litres</t>
  </si>
  <si>
    <t xml:space="preserve">Interaction </t>
  </si>
  <si>
    <t>6646-VRFOL</t>
  </si>
  <si>
    <t>3460-TJBWI</t>
  </si>
  <si>
    <t>5917-HBSDW</t>
  </si>
  <si>
    <t>5685-IIXLY</t>
  </si>
  <si>
    <t>5671-UUNXD</t>
  </si>
  <si>
    <t>0956-ACVZC</t>
  </si>
  <si>
    <t>2325-NBPZG</t>
  </si>
  <si>
    <t>4250-ZBWLV</t>
  </si>
  <si>
    <t>4482-FTFFX</t>
  </si>
  <si>
    <t>8859-DZTGQ</t>
  </si>
  <si>
    <t>0440-MOGPM</t>
  </si>
  <si>
    <t>0020-JDNXP</t>
  </si>
  <si>
    <t>3752-CQSJI</t>
  </si>
  <si>
    <t>5025-GOOKI</t>
  </si>
  <si>
    <t>4698-KVLLG</t>
  </si>
  <si>
    <t>5095-AESKG</t>
  </si>
  <si>
    <t>2887-JPYLU</t>
  </si>
  <si>
    <t>4770-QAZXN</t>
  </si>
  <si>
    <t>4896-CPRPF</t>
  </si>
  <si>
    <t>1871-MOWRM</t>
  </si>
  <si>
    <t>9714-EDSUC</t>
  </si>
  <si>
    <t>2027-OAQQC</t>
  </si>
  <si>
    <t>0282-NVSJS</t>
  </si>
  <si>
    <t>9090-SGQXL</t>
  </si>
  <si>
    <t>6595-YGXIT</t>
  </si>
  <si>
    <t>7353-YOWFP</t>
  </si>
  <si>
    <t>9835-ZIITK</t>
  </si>
  <si>
    <t>8008-ESFLK</t>
  </si>
  <si>
    <t>7537-CBQUZ</t>
  </si>
  <si>
    <t>1555-DJEQW</t>
  </si>
  <si>
    <t>5649-TJHOV</t>
  </si>
  <si>
    <t>0519-XUZJU</t>
  </si>
  <si>
    <t>3363-EWLGO</t>
  </si>
  <si>
    <t>4750-UKWJK</t>
  </si>
  <si>
    <t>6338-AVWCY</t>
  </si>
  <si>
    <t>1689-YQBYY</t>
  </si>
  <si>
    <t>4487-ZYJZK</t>
  </si>
  <si>
    <t>2959-FENLU</t>
  </si>
  <si>
    <t>0708-LGSMF</t>
  </si>
  <si>
    <t>9253-QXKBE</t>
  </si>
  <si>
    <t>7634-HLQJR</t>
  </si>
  <si>
    <t>0487-RPVUM</t>
  </si>
  <si>
    <t>4079-ULGFR</t>
  </si>
  <si>
    <t>2516-XSJKX</t>
  </si>
  <si>
    <t>0057-QBUQH</t>
  </si>
  <si>
    <t>9445-SZLCH</t>
  </si>
  <si>
    <t>6599-SFQVE</t>
  </si>
  <si>
    <t>8331-ZXFOE</t>
  </si>
  <si>
    <t>4003-FUSHP</t>
  </si>
  <si>
    <t>0356-ERHVT</t>
  </si>
  <si>
    <t>7325-ENZFI</t>
  </si>
  <si>
    <t>4884-ZTHVF</t>
  </si>
  <si>
    <t>3920-HIHMQ</t>
  </si>
  <si>
    <t>3055-OYMSE</t>
  </si>
  <si>
    <t>0613-WUXUM</t>
  </si>
  <si>
    <t>7568-PODML</t>
  </si>
  <si>
    <t>4458-KVRBJ</t>
  </si>
  <si>
    <t>5349-IECLD</t>
  </si>
  <si>
    <t>1397-XKKWR</t>
  </si>
  <si>
    <t>3945-GFWQL</t>
  </si>
  <si>
    <t>8097-OMULG</t>
  </si>
  <si>
    <t>6013-BHCAW</t>
  </si>
  <si>
    <t>0401-WDBXM</t>
  </si>
  <si>
    <t>3387-PLKUI</t>
  </si>
  <si>
    <t>6096-EGVTU</t>
  </si>
  <si>
    <t>3797-VTIDR</t>
  </si>
  <si>
    <t>5081-NWSUP</t>
  </si>
  <si>
    <t>2580-ATZSQ</t>
  </si>
  <si>
    <t>8085-MSNLK</t>
  </si>
  <si>
    <t>9691-HKOVS</t>
  </si>
  <si>
    <t>9881-VCZEP</t>
  </si>
  <si>
    <t>9526-BIHHD</t>
  </si>
  <si>
    <t>8757-TFHHJ</t>
  </si>
  <si>
    <t>4523-WXCEF</t>
  </si>
  <si>
    <t>1468-DEFNC</t>
  </si>
  <si>
    <t>5119-KEPFY</t>
  </si>
  <si>
    <t>8364-TRMMK</t>
  </si>
  <si>
    <t>0916-KNFAJ</t>
  </si>
  <si>
    <t>8319-QBEHW</t>
  </si>
  <si>
    <t>3063-QFSZL</t>
  </si>
  <si>
    <t>8775-LHDJH</t>
  </si>
  <si>
    <t>9625-QNLUX</t>
  </si>
  <si>
    <t>3097-NQYSN</t>
  </si>
  <si>
    <t>4024-CSNBY</t>
  </si>
  <si>
    <t>7110-BDTWG</t>
  </si>
  <si>
    <t>7493-GVFIO</t>
  </si>
  <si>
    <t>0690-SRQID</t>
  </si>
  <si>
    <t>9605-WGJVW</t>
  </si>
  <si>
    <t>9114-DPSIA</t>
  </si>
  <si>
    <t>4700-UBQMV</t>
  </si>
  <si>
    <t>7711-GQBZC</t>
  </si>
  <si>
    <t>3565-UNOCC</t>
  </si>
  <si>
    <t>4627-MIHJH</t>
  </si>
  <si>
    <t>9795-NREXC</t>
  </si>
  <si>
    <t>8573-CGOCC</t>
  </si>
  <si>
    <t>7356-AYNJP</t>
  </si>
  <si>
    <t>9249-FXSCK</t>
  </si>
  <si>
    <t>5493-SDRDQ</t>
  </si>
  <si>
    <t>6286-SUUWT</t>
  </si>
  <si>
    <t>4819-HJPIW</t>
  </si>
  <si>
    <t>8654-DHAOW</t>
  </si>
  <si>
    <t>5438-QMDDL</t>
  </si>
  <si>
    <t>9812-GHVRI</t>
  </si>
  <si>
    <t>5553-AOINX</t>
  </si>
  <si>
    <t>1228-ZLNBX</t>
  </si>
  <si>
    <t>4226-KKDON</t>
  </si>
  <si>
    <t>3831-YCPUO</t>
  </si>
  <si>
    <t>7445-WMRBW</t>
  </si>
  <si>
    <t>3308-DGHKL</t>
  </si>
  <si>
    <t>9924-JPRMC</t>
  </si>
  <si>
    <t>0080-EMYVY</t>
  </si>
  <si>
    <t>6218-KNUBD</t>
  </si>
  <si>
    <t>7337-CINUD</t>
  </si>
  <si>
    <t>7609-NRNCA</t>
  </si>
  <si>
    <t>0623-EJQEG</t>
  </si>
  <si>
    <t>7153-CHRBV</t>
  </si>
  <si>
    <t>0871-URUWO</t>
  </si>
  <si>
    <t>9190-MFJLN</t>
  </si>
  <si>
    <t>6198-PNNSZ</t>
  </si>
  <si>
    <t>3317-VLGQT</t>
  </si>
  <si>
    <t>4132-POCZS</t>
  </si>
  <si>
    <t>5614-DNZCE</t>
  </si>
  <si>
    <t>1095-JUDTC</t>
  </si>
  <si>
    <t>3896-RCYYE</t>
  </si>
  <si>
    <t>9638-JIQYA</t>
  </si>
  <si>
    <t>3258-SANFR</t>
  </si>
  <si>
    <t>3726-TBHQT</t>
  </si>
  <si>
    <t>3190-ITQXP</t>
  </si>
  <si>
    <t>0870-VEMYL</t>
  </si>
  <si>
    <t>4833-QTJNO</t>
  </si>
  <si>
    <t>3039-MJSLN</t>
  </si>
  <si>
    <t>0178-CIIKR</t>
  </si>
  <si>
    <t>5385-SUIRI</t>
  </si>
  <si>
    <t>3982-XWFZQ</t>
  </si>
  <si>
    <t>5774-QPLTF</t>
  </si>
  <si>
    <t>2322-VCZHZ</t>
  </si>
  <si>
    <t>5010-IPEAQ</t>
  </si>
  <si>
    <t>4009-ALQFH</t>
  </si>
  <si>
    <t>6383-ZTSIW</t>
  </si>
  <si>
    <t>8990-YOZLV</t>
  </si>
  <si>
    <t>3069-SSVSN</t>
  </si>
  <si>
    <t>5222-IMUKT</t>
  </si>
  <si>
    <t>3627-FCRDW</t>
  </si>
  <si>
    <t>7562-GSUHK</t>
  </si>
  <si>
    <t>6685-XSHHU</t>
  </si>
  <si>
    <t>8901-UPRHR</t>
  </si>
  <si>
    <t>4903-UYAVB</t>
  </si>
  <si>
    <t>0118-JPNOY</t>
  </si>
  <si>
    <t>6776-TLWOI</t>
  </si>
  <si>
    <t>3845-FXCYS</t>
  </si>
  <si>
    <t>5857-XRECV</t>
  </si>
  <si>
    <t>0725-CXOTM</t>
  </si>
  <si>
    <t>4343-EJVQB</t>
  </si>
  <si>
    <t>9000-PLFUZ</t>
  </si>
  <si>
    <t>3427-GGZZI</t>
  </si>
  <si>
    <t>7779-ORAEL</t>
  </si>
  <si>
    <t>0644-OQMDK</t>
  </si>
  <si>
    <t>4077-CROMM</t>
  </si>
  <si>
    <t>3154-CFSZG</t>
  </si>
  <si>
    <t>2868-MZAGQ</t>
  </si>
  <si>
    <t>4847-QNOKA</t>
  </si>
  <si>
    <t>2220-IAHLS</t>
  </si>
  <si>
    <t>1658-XUHBX</t>
  </si>
  <si>
    <t>6379-RXJRQ</t>
  </si>
  <si>
    <t>2378-HTWFW</t>
  </si>
  <si>
    <t>8650-RHRKE</t>
  </si>
  <si>
    <t>4377-VDHYI</t>
  </si>
  <si>
    <t>0475-RIJEP</t>
  </si>
  <si>
    <t>1260-TTRXI</t>
  </si>
  <si>
    <t>3719-TDVQB</t>
  </si>
  <si>
    <t>6328-ZPBGN</t>
  </si>
  <si>
    <t>0201-MIBOL</t>
  </si>
  <si>
    <t>4937-QPZPO</t>
  </si>
  <si>
    <t>2925-VDZHY</t>
  </si>
  <si>
    <t>6981-TDRFT</t>
  </si>
  <si>
    <t>3413-CSSTH</t>
  </si>
  <si>
    <t>8033-VCZGH</t>
  </si>
  <si>
    <t>4789-KWMXN</t>
  </si>
  <si>
    <t>0224-NIJLP</t>
  </si>
  <si>
    <t>7542-CYDDM</t>
  </si>
  <si>
    <t>4718-WXBGI</t>
  </si>
  <si>
    <t>2867-UIMSS</t>
  </si>
  <si>
    <t>8495-PRWFH</t>
  </si>
  <si>
    <t>0439-IFYUN</t>
  </si>
  <si>
    <t>5716-LIBJC</t>
  </si>
  <si>
    <t>2868-LLSKM</t>
  </si>
  <si>
    <t>8111-RKSPX</t>
  </si>
  <si>
    <t>2988-QRAJY</t>
  </si>
  <si>
    <t>1585-MQSSU</t>
  </si>
  <si>
    <t>0071-NDAFP</t>
  </si>
  <si>
    <t>2856-NNASM</t>
  </si>
  <si>
    <t>7328-ZJAJO</t>
  </si>
  <si>
    <t>6458-CYIDZ</t>
  </si>
  <si>
    <t>8559-CIZFV</t>
  </si>
  <si>
    <t>1090-PYKCI</t>
  </si>
  <si>
    <t>3058-WQDRE</t>
  </si>
  <si>
    <t>7547-EKNFS</t>
  </si>
  <si>
    <t>2279-AXJJK</t>
  </si>
  <si>
    <t>6769-DYBQN</t>
  </si>
  <si>
    <t>0909-SELIE</t>
  </si>
  <si>
    <t>logit</t>
  </si>
  <si>
    <t>e^logit</t>
  </si>
  <si>
    <t>probablity</t>
  </si>
  <si>
    <t>log(likelihood)</t>
  </si>
  <si>
    <t>b0</t>
  </si>
  <si>
    <t>b1</t>
  </si>
  <si>
    <t>b2</t>
  </si>
  <si>
    <t>b3</t>
  </si>
  <si>
    <t>b4</t>
  </si>
  <si>
    <t>Intercept</t>
  </si>
  <si>
    <t>Regression</t>
  </si>
  <si>
    <t>coefficients</t>
  </si>
  <si>
    <t>Pale Ale production (litres)</t>
  </si>
  <si>
    <t xml:space="preserve">Linear trend </t>
  </si>
  <si>
    <t>Q1</t>
  </si>
  <si>
    <t>Q2</t>
  </si>
  <si>
    <t>Q3</t>
  </si>
  <si>
    <t>Q4</t>
  </si>
  <si>
    <t>Coefficient</t>
  </si>
  <si>
    <t>Quarter Average</t>
  </si>
  <si>
    <t>Overall Average</t>
  </si>
  <si>
    <t>Seasonality Index</t>
  </si>
  <si>
    <t>SUMMARY OUTPUT</t>
  </si>
  <si>
    <t>Regression Statistics</t>
  </si>
  <si>
    <t>Multiple R</t>
  </si>
  <si>
    <t>R Square</t>
  </si>
  <si>
    <t>Adjusted R Square</t>
  </si>
  <si>
    <t>Standard Error</t>
  </si>
  <si>
    <t>Observations</t>
  </si>
  <si>
    <t>ANOVA</t>
  </si>
  <si>
    <t>df</t>
  </si>
  <si>
    <t>SS</t>
  </si>
  <si>
    <t>MS</t>
  </si>
  <si>
    <t>F</t>
  </si>
  <si>
    <t>Significance F</t>
  </si>
  <si>
    <t>Residual</t>
  </si>
  <si>
    <t>Total</t>
  </si>
  <si>
    <t>Coefficients</t>
  </si>
  <si>
    <t>t Stat</t>
  </si>
  <si>
    <t>P-value</t>
  </si>
  <si>
    <t>Lower 95%</t>
  </si>
  <si>
    <t>Upper 95%</t>
  </si>
  <si>
    <t>Lower 95.0%</t>
  </si>
  <si>
    <t>Upper 95.0%</t>
  </si>
  <si>
    <t>This worksheet plots two-way interaction effects for a binary moderator. The moderator should have values 0 and 1. For further information see www.jeremydawson.co.uk/slopes.htm.</t>
  </si>
  <si>
    <t>Enter information from your regression in the shaded cells</t>
  </si>
  <si>
    <t>Variable names:</t>
  </si>
  <si>
    <t>Name of independent variable:</t>
  </si>
  <si>
    <t>IV</t>
  </si>
  <si>
    <t>Meaning of dummy variable value "0"</t>
  </si>
  <si>
    <t>Women</t>
  </si>
  <si>
    <t>Meaning of dummy variable value "1"</t>
  </si>
  <si>
    <t>Men</t>
  </si>
  <si>
    <t>Regression Coefficients:</t>
  </si>
  <si>
    <t>Independent variable:</t>
  </si>
  <si>
    <t>Interacting variable:</t>
  </si>
  <si>
    <t>Interaction Term:</t>
  </si>
  <si>
    <t>Intercept / Constant:</t>
  </si>
  <si>
    <t>Means / SDs of variables:</t>
  </si>
  <si>
    <t>Mean of independent variable:</t>
  </si>
  <si>
    <t>SD of independent variable:</t>
  </si>
  <si>
    <t>Do not type below this line</t>
  </si>
  <si>
    <t>For further information see www.jeremydawson.co.uk/slopes.htm.</t>
  </si>
  <si>
    <t>Name of interacting variable (moderator):</t>
  </si>
  <si>
    <t>Moderator</t>
  </si>
  <si>
    <t>Interacting variable (moderator):</t>
  </si>
  <si>
    <t>Mean of moderator:</t>
  </si>
  <si>
    <t>SD of moderator: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</si>
</sst>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8">
    <font>
      <sz val="10.0"/>
      <color rgb="FF000000"/>
      <name val="Arial"/>
    </font>
    <font>
      <sz val="11.0"/>
      <color rgb="FF000000"/>
      <name val="Calibri"/>
    </font>
    <font>
      <sz val="14.0"/>
      <color rgb="FF000000"/>
      <name val="Calibri"/>
    </font>
    <font>
      <sz val="16.0"/>
      <color rgb="FFFF0000"/>
      <name val="Calibri"/>
    </font>
    <font>
      <b/>
      <sz val="12.0"/>
      <name val="Calibri"/>
    </font>
    <font>
      <sz val="12.0"/>
      <name val="Arial"/>
    </font>
    <font>
      <sz val="12.0"/>
      <name val="Calibri"/>
    </font>
    <font>
      <b/>
      <sz val="12.0"/>
      <name val="Arial"/>
    </font>
    <font>
      <sz val="10.0"/>
      <name val="Arial"/>
    </font>
    <font>
      <sz val="11.0"/>
      <name val="Arial"/>
    </font>
    <font>
      <i/>
      <sz val="10.0"/>
      <name val="Arial"/>
    </font>
    <font/>
    <font>
      <b/>
      <sz val="10.0"/>
      <name val="Arial"/>
    </font>
    <font>
      <b/>
      <sz val="10.0"/>
      <color rgb="FF000080"/>
      <name val="Arial"/>
    </font>
    <font>
      <sz val="10.0"/>
      <color rgb="FF000080"/>
      <name val="Arial"/>
    </font>
    <font>
      <sz val="10.0"/>
      <color rgb="FFFF0000"/>
      <name val="Arial"/>
    </font>
    <font>
      <b/>
      <sz val="10.0"/>
      <color rgb="FFFFFFFF"/>
      <name val="Arial"/>
    </font>
    <font>
      <sz val="10.0"/>
      <color rgb="FFFFFFFF"/>
      <name val="Arial"/>
    </font>
  </fonts>
  <fills count="9">
    <fill>
      <patternFill patternType="none"/>
    </fill>
    <fill>
      <patternFill patternType="lightGray"/>
    </fill>
    <fill>
      <patternFill patternType="solid">
        <fgColor rgb="FFE2EFD9"/>
        <bgColor rgb="FFE2EFD9"/>
      </patternFill>
    </fill>
    <fill>
      <patternFill patternType="solid">
        <fgColor rgb="FFC5E0B3"/>
        <bgColor rgb="FFC5E0B3"/>
      </patternFill>
    </fill>
    <fill>
      <patternFill patternType="solid">
        <fgColor rgb="FFA8D08D"/>
        <bgColor rgb="FFA8D08D"/>
      </patternFill>
    </fill>
    <fill>
      <patternFill patternType="solid">
        <fgColor rgb="FF8EAADB"/>
        <bgColor rgb="FF8EAADB"/>
      </patternFill>
    </fill>
    <fill>
      <patternFill patternType="solid">
        <fgColor rgb="FFFFFF00"/>
        <bgColor rgb="FFFFFF00"/>
      </patternFill>
    </fill>
    <fill>
      <patternFill patternType="solid">
        <fgColor rgb="FFFFFF99"/>
        <bgColor rgb="FFFFFF99"/>
      </patternFill>
    </fill>
    <fill>
      <patternFill patternType="solid">
        <fgColor rgb="FF000080"/>
        <bgColor rgb="FF000080"/>
      </patternFill>
    </fill>
  </fills>
  <borders count="6">
    <border/>
    <border>
      <bottom style="double">
        <color rgb="FF000000"/>
      </bottom>
    </border>
    <border>
      <left/>
      <right/>
      <top/>
      <bottom/>
    </border>
    <border>
      <left/>
      <right/>
      <top/>
      <bottom style="double">
        <color rgb="FF000000"/>
      </bottom>
    </border>
    <border>
      <top style="medium">
        <color rgb="FF000000"/>
      </top>
      <bottom style="thin">
        <color rgb="FF000000"/>
      </bottom>
    </border>
    <border>
      <bottom style="medium">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vertical="center"/>
    </xf>
    <xf borderId="1" fillId="0" fontId="4" numFmtId="0" xfId="0" applyAlignment="1" applyBorder="1" applyFont="1">
      <alignment horizontal="center" vertical="center"/>
    </xf>
    <xf borderId="0" fillId="0" fontId="5" numFmtId="0" xfId="0" applyFont="1"/>
    <xf borderId="0" fillId="0" fontId="6" numFmtId="0" xfId="0" applyAlignment="1" applyFont="1">
      <alignment horizontal="left" vertical="center"/>
    </xf>
    <xf borderId="2" fillId="2" fontId="6" numFmtId="0" xfId="0" applyAlignment="1" applyBorder="1" applyFill="1" applyFont="1">
      <alignment horizontal="left" vertical="center"/>
    </xf>
    <xf borderId="2" fillId="3" fontId="6" numFmtId="0" xfId="0" applyAlignment="1" applyBorder="1" applyFill="1" applyFont="1">
      <alignment horizontal="left" vertical="center"/>
    </xf>
    <xf borderId="2" fillId="4" fontId="6" numFmtId="0" xfId="0" applyAlignment="1" applyBorder="1" applyFill="1" applyFont="1">
      <alignment horizontal="left" vertical="center"/>
    </xf>
    <xf borderId="3" fillId="4" fontId="6" numFmtId="0" xfId="0" applyAlignment="1" applyBorder="1" applyFont="1">
      <alignment horizontal="left" vertical="center"/>
    </xf>
    <xf borderId="2" fillId="5" fontId="6" numFmtId="0" xfId="0" applyAlignment="1" applyBorder="1" applyFill="1" applyFont="1">
      <alignment horizontal="left" vertical="center"/>
    </xf>
    <xf borderId="2" fillId="5" fontId="6" numFmtId="0" xfId="0" applyBorder="1" applyFont="1"/>
    <xf borderId="3" fillId="5" fontId="6" numFmtId="0" xfId="0" applyAlignment="1" applyBorder="1" applyFont="1">
      <alignment horizontal="left" vertical="center"/>
    </xf>
    <xf borderId="3" fillId="5" fontId="6" numFmtId="0" xfId="0" applyBorder="1" applyFont="1"/>
    <xf borderId="3" fillId="5" fontId="6" numFmtId="0" xfId="0" applyAlignment="1" applyBorder="1" applyFont="1">
      <alignment horizontal="left"/>
    </xf>
    <xf quotePrefix="1" borderId="3" fillId="5" fontId="6" numFmtId="0" xfId="0" applyBorder="1" applyFont="1"/>
    <xf borderId="0" fillId="0" fontId="7" numFmtId="0" xfId="0" applyAlignment="1" applyFont="1">
      <alignment horizontal="center" vertical="center"/>
    </xf>
    <xf borderId="0" fillId="0" fontId="5" numFmtId="0" xfId="0" applyAlignment="1" applyFont="1">
      <alignment horizontal="left" vertical="center"/>
    </xf>
    <xf borderId="0" fillId="0" fontId="5" numFmtId="1" xfId="0" applyAlignment="1" applyFont="1" applyNumberFormat="1">
      <alignment horizontal="center" vertical="center"/>
    </xf>
    <xf borderId="0" fillId="0" fontId="5" numFmtId="164" xfId="0" applyAlignment="1" applyFont="1" applyNumberFormat="1">
      <alignment horizontal="center" vertical="center"/>
    </xf>
    <xf borderId="0" fillId="0" fontId="5" numFmtId="0" xfId="0" applyAlignment="1" applyFont="1">
      <alignment horizontal="center"/>
    </xf>
    <xf borderId="0" fillId="0" fontId="5" numFmtId="0" xfId="0" applyAlignment="1" applyFont="1">
      <alignment horizontal="center" vertical="center"/>
    </xf>
    <xf borderId="0" fillId="0" fontId="8" numFmtId="0" xfId="0" applyAlignment="1" applyFont="1">
      <alignment horizontal="center"/>
    </xf>
    <xf borderId="0" fillId="0" fontId="8" numFmtId="0" xfId="0" applyFont="1"/>
    <xf borderId="0" fillId="0" fontId="9" numFmtId="0" xfId="0" applyFont="1"/>
    <xf borderId="0" fillId="0" fontId="5" numFmtId="2" xfId="0" applyFont="1" applyNumberFormat="1"/>
    <xf borderId="2" fillId="6" fontId="5" numFmtId="0" xfId="0" applyBorder="1" applyFill="1" applyFont="1"/>
    <xf borderId="2" fillId="6" fontId="5" numFmtId="2" xfId="0" applyBorder="1" applyFont="1" applyNumberFormat="1"/>
    <xf borderId="2" fillId="6" fontId="5" numFmtId="0" xfId="0" applyAlignment="1" applyBorder="1" applyFont="1">
      <alignment horizontal="center" vertical="center"/>
    </xf>
    <xf borderId="4" fillId="0" fontId="10" numFmtId="0" xfId="0" applyAlignment="1" applyBorder="1" applyFont="1">
      <alignment horizontal="center"/>
    </xf>
    <xf borderId="4" fillId="0" fontId="11" numFmtId="0" xfId="0" applyBorder="1" applyFont="1"/>
    <xf borderId="5" fillId="0" fontId="8" numFmtId="0" xfId="0" applyBorder="1" applyFont="1"/>
    <xf borderId="0" fillId="0" fontId="12" numFmtId="0" xfId="0" applyAlignment="1" applyFont="1">
      <alignment horizontal="left" shrinkToFit="0" wrapText="1"/>
    </xf>
    <xf borderId="2" fillId="7" fontId="12" numFmtId="0" xfId="0" applyAlignment="1" applyBorder="1" applyFill="1" applyFont="1">
      <alignment horizontal="left" shrinkToFit="0" wrapText="1"/>
    </xf>
    <xf borderId="0" fillId="0" fontId="13" numFmtId="0" xfId="0" applyAlignment="1" applyFont="1">
      <alignment horizontal="right"/>
    </xf>
    <xf borderId="0" fillId="0" fontId="14" numFmtId="0" xfId="0" applyAlignment="1" applyFont="1">
      <alignment horizontal="right"/>
    </xf>
    <xf borderId="2" fillId="7" fontId="15" numFmtId="0" xfId="0" applyAlignment="1" applyBorder="1" applyFont="1">
      <alignment horizontal="right"/>
    </xf>
    <xf borderId="0" fillId="0" fontId="14" numFmtId="0" xfId="0" applyFont="1"/>
    <xf borderId="0" fillId="0" fontId="15" numFmtId="0" xfId="0" applyFont="1"/>
    <xf borderId="2" fillId="7" fontId="15" numFmtId="0" xfId="0" applyBorder="1" applyFont="1"/>
    <xf borderId="2" fillId="8" fontId="16" numFmtId="0" xfId="0" applyBorder="1" applyFill="1" applyFont="1"/>
    <xf borderId="2" fillId="8" fontId="8" numFmtId="0" xfId="0" applyBorder="1" applyFont="1"/>
    <xf borderId="0" fillId="0" fontId="17" numFmtId="0" xfId="0" applyFont="1"/>
    <xf borderId="0" fillId="0" fontId="17" numFmtId="0" xfId="0" applyAlignment="1" applyFont="1">
      <alignment horizontal="right"/>
    </xf>
    <xf borderId="0" fillId="0" fontId="12"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'Production Volumes'!$C$1</c:f>
            </c:strRef>
          </c:tx>
          <c:spPr>
            <a:ln cmpd="sng" w="28575">
              <a:solidFill>
                <a:srgbClr val="4285F4"/>
              </a:solidFill>
            </a:ln>
          </c:spPr>
          <c:marker>
            <c:symbol val="none"/>
          </c:marker>
          <c:trendline>
            <c:name>Linear (Pale Ale production (litres))</c:name>
            <c:spPr>
              <a:ln w="19050">
                <a:solidFill>
                  <a:srgbClr val="000000">
                    <a:alpha val="0"/>
                  </a:srgbClr>
                </a:solidFill>
              </a:ln>
            </c:spPr>
            <c:trendlineType val="linear"/>
            <c:dispRSqr val="0"/>
            <c:dispEq val="0"/>
          </c:trendline>
          <c:val>
            <c:numRef>
              <c:f>'Production Volumes'!$C$2:$C$40</c:f>
              <c:numCache/>
            </c:numRef>
          </c:val>
          <c:smooth val="0"/>
        </c:ser>
        <c:axId val="217549431"/>
        <c:axId val="1273453302"/>
      </c:lineChart>
      <c:catAx>
        <c:axId val="21754943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73453302"/>
      </c:catAx>
      <c:valAx>
        <c:axId val="12734533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17549431"/>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0794807722934"/>
          <c:y val="0.0771277597341461"/>
          <c:w val="0.66887471291222"/>
          <c:h val="0.781915909028929"/>
        </c:manualLayout>
      </c:layout>
      <c:lineChart>
        <c:ser>
          <c:idx val="0"/>
          <c:order val="0"/>
          <c:tx>
            <c:strRef>
              <c:f>'Interaction - Binary Var'!$B$33</c:f>
            </c:strRef>
          </c:tx>
          <c:spPr>
            <a:ln cmpd="sng" w="9525">
              <a:solidFill>
                <a:srgbClr val="000000">
                  <a:alpha val="100000"/>
                </a:srgbClr>
              </a:solidFill>
              <a:prstDash val="solid"/>
            </a:ln>
          </c:spPr>
          <c:marker>
            <c:symbol val="circle"/>
            <c:size val="5"/>
            <c:spPr>
              <a:solidFill>
                <a:srgbClr val="000000">
                  <a:alpha val="100000"/>
                </a:srgbClr>
              </a:solidFill>
              <a:ln cmpd="sng">
                <a:solidFill>
                  <a:srgbClr val="000000">
                    <a:alpha val="100000"/>
                  </a:srgbClr>
                </a:solidFill>
              </a:ln>
            </c:spPr>
          </c:marker>
          <c:cat>
            <c:strRef>
              <c:f>'Interaction - Binary Var'!$C$32:$D$32</c:f>
            </c:strRef>
          </c:cat>
          <c:val>
            <c:numRef>
              <c:f>'Interaction - Binary Var'!$C$33:$D$33</c:f>
              <c:numCache/>
            </c:numRef>
          </c:val>
          <c:smooth val="0"/>
        </c:ser>
        <c:ser>
          <c:idx val="1"/>
          <c:order val="1"/>
          <c:tx>
            <c:strRef>
              <c:f>'Interaction - Binary Var'!$B$34</c:f>
            </c:strRef>
          </c:tx>
          <c:spPr>
            <a:ln cmpd="sng" w="9525">
              <a:solidFill>
                <a:srgbClr val="000000">
                  <a:alpha val="100000"/>
                </a:srgbClr>
              </a:solidFill>
              <a:prstDash val="dash"/>
            </a:ln>
          </c:spPr>
          <c:marker>
            <c:symbol val="circle"/>
            <c:size val="5"/>
            <c:spPr>
              <a:solidFill>
                <a:srgbClr val="000000">
                  <a:alpha val="100000"/>
                </a:srgbClr>
              </a:solidFill>
              <a:ln cmpd="sng">
                <a:solidFill>
                  <a:srgbClr val="000000">
                    <a:alpha val="100000"/>
                  </a:srgbClr>
                </a:solidFill>
              </a:ln>
            </c:spPr>
          </c:marker>
          <c:cat>
            <c:strRef>
              <c:f>'Interaction - Binary Var'!$C$32:$D$32</c:f>
            </c:strRef>
          </c:cat>
          <c:val>
            <c:numRef>
              <c:f>'Interaction - Binary Var'!$C$34:$D$34</c:f>
              <c:numCache/>
            </c:numRef>
          </c:val>
          <c:smooth val="0"/>
        </c:ser>
        <c:axId val="2044513243"/>
        <c:axId val="1376317201"/>
      </c:lineChart>
      <c:catAx>
        <c:axId val="204451324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rot="0"/>
          <a:lstStyle/>
          <a:p>
            <a:pPr lvl="0">
              <a:defRPr b="0" i="0" sz="1200">
                <a:solidFill>
                  <a:srgbClr val="000000"/>
                </a:solidFill>
                <a:latin typeface="Times New Roman"/>
              </a:defRPr>
            </a:pPr>
          </a:p>
        </c:txPr>
        <c:crossAx val="1376317201"/>
      </c:catAx>
      <c:valAx>
        <c:axId val="1376317201"/>
        <c:scaling>
          <c:orientation val="minMax"/>
          <c:max val="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i="0" sz="1200">
                    <a:solidFill>
                      <a:srgbClr val="000000"/>
                    </a:solidFill>
                    <a:latin typeface="Times New Roman"/>
                  </a:defRPr>
                </a:pPr>
                <a:r>
                  <a:rPr b="1" i="0" sz="1200">
                    <a:solidFill>
                      <a:srgbClr val="000000"/>
                    </a:solidFill>
                    <a:latin typeface="Times New Roman"/>
                  </a:rPr>
                  <a:t>Dependent variable</a:t>
                </a:r>
              </a:p>
            </c:rich>
          </c:tx>
          <c:layout>
            <c:manualLayout>
              <c:xMode val="edge"/>
              <c:yMode val="edge"/>
              <c:x val="0.0264900876400879"/>
              <c:y val="0.289893993483515"/>
            </c:manualLayout>
          </c:layout>
          <c:overlay val="0"/>
        </c:title>
        <c:numFmt formatCode="General" sourceLinked="1"/>
        <c:majorTickMark val="none"/>
        <c:minorTickMark val="none"/>
        <c:tickLblPos val="nextTo"/>
        <c:spPr>
          <a:ln/>
        </c:spPr>
        <c:txPr>
          <a:bodyPr rot="0"/>
          <a:lstStyle/>
          <a:p>
            <a:pPr lvl="0">
              <a:defRPr b="0" i="0" sz="1200">
                <a:solidFill>
                  <a:srgbClr val="000000"/>
                </a:solidFill>
                <a:latin typeface="Times New Roman"/>
              </a:defRPr>
            </a:pPr>
          </a:p>
        </c:txPr>
        <c:crossAx val="2044513243"/>
      </c:valAx>
      <c:spPr>
        <a:solidFill>
          <a:srgbClr val="FFFFFF"/>
        </a:solidFill>
      </c:spPr>
    </c:plotArea>
    <c:legend>
      <c:legendPos val="r"/>
      <c:layout>
        <c:manualLayout>
          <c:xMode val="edge"/>
          <c:yMode val="edge"/>
          <c:x val="0.817881455887715"/>
          <c:y val="0.4042558441238"/>
        </c:manualLayout>
      </c:layout>
      <c:overlay val="0"/>
      <c:txPr>
        <a:bodyPr/>
        <a:lstStyle/>
        <a:p>
          <a:pPr lvl="0">
            <a:defRPr b="0" i="0" sz="1100">
              <a:solidFill>
                <a:srgbClr val="000000"/>
              </a:solidFill>
              <a:latin typeface="Times New Roman"/>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0794807722934"/>
          <c:y val="0.0807799442896936"/>
          <c:w val="0.586093189036945"/>
          <c:h val="0.77158774373259"/>
        </c:manualLayout>
      </c:layout>
      <c:lineChart>
        <c:ser>
          <c:idx val="0"/>
          <c:order val="0"/>
          <c:tx>
            <c:strRef>
              <c:f>'Interaction - Continuous Var'!$B$31</c:f>
            </c:strRef>
          </c:tx>
          <c:spPr>
            <a:ln cmpd="sng" w="9525">
              <a:solidFill>
                <a:srgbClr val="000000">
                  <a:alpha val="100000"/>
                </a:srgbClr>
              </a:solidFill>
              <a:prstDash val="solid"/>
            </a:ln>
          </c:spPr>
          <c:marker>
            <c:symbol val="circle"/>
            <c:size val="5"/>
            <c:spPr>
              <a:solidFill>
                <a:srgbClr val="000000">
                  <a:alpha val="100000"/>
                </a:srgbClr>
              </a:solidFill>
              <a:ln cmpd="sng">
                <a:solidFill>
                  <a:srgbClr val="000000">
                    <a:alpha val="100000"/>
                  </a:srgbClr>
                </a:solidFill>
              </a:ln>
            </c:spPr>
          </c:marker>
          <c:cat>
            <c:strRef>
              <c:f>'Interaction - Continuous Var'!$C$30:$D$30</c:f>
            </c:strRef>
          </c:cat>
          <c:val>
            <c:numRef>
              <c:f>'Interaction - Continuous Var'!$C$31:$D$31</c:f>
              <c:numCache/>
            </c:numRef>
          </c:val>
          <c:smooth val="0"/>
        </c:ser>
        <c:ser>
          <c:idx val="1"/>
          <c:order val="1"/>
          <c:tx>
            <c:strRef>
              <c:f>'Interaction - Continuous Var'!$B$32</c:f>
            </c:strRef>
          </c:tx>
          <c:spPr>
            <a:ln cmpd="sng" w="9525">
              <a:solidFill>
                <a:srgbClr val="000000">
                  <a:alpha val="100000"/>
                </a:srgbClr>
              </a:solidFill>
              <a:prstDash val="dash"/>
            </a:ln>
          </c:spPr>
          <c:marker>
            <c:symbol val="circle"/>
            <c:size val="5"/>
            <c:spPr>
              <a:solidFill>
                <a:srgbClr val="000000">
                  <a:alpha val="100000"/>
                </a:srgbClr>
              </a:solidFill>
              <a:ln cmpd="sng">
                <a:solidFill>
                  <a:srgbClr val="000000">
                    <a:alpha val="100000"/>
                  </a:srgbClr>
                </a:solidFill>
              </a:ln>
            </c:spPr>
          </c:marker>
          <c:cat>
            <c:strRef>
              <c:f>'Interaction - Continuous Var'!$C$30:$D$30</c:f>
            </c:strRef>
          </c:cat>
          <c:val>
            <c:numRef>
              <c:f>'Interaction - Continuous Var'!$C$32:$D$32</c:f>
              <c:numCache/>
            </c:numRef>
          </c:val>
          <c:smooth val="0"/>
        </c:ser>
        <c:axId val="891421030"/>
        <c:axId val="106965440"/>
      </c:lineChart>
      <c:catAx>
        <c:axId val="89142103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rot="0"/>
          <a:lstStyle/>
          <a:p>
            <a:pPr lvl="0">
              <a:defRPr b="0" i="0" sz="1200">
                <a:solidFill>
                  <a:srgbClr val="000000"/>
                </a:solidFill>
                <a:latin typeface="Times New Roman"/>
              </a:defRPr>
            </a:pPr>
          </a:p>
        </c:txPr>
        <c:crossAx val="106965440"/>
      </c:catAx>
      <c:valAx>
        <c:axId val="106965440"/>
        <c:scaling>
          <c:orientation val="minMax"/>
          <c:max val="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i="0" sz="1200">
                    <a:solidFill>
                      <a:srgbClr val="000000"/>
                    </a:solidFill>
                    <a:latin typeface="Times New Roman"/>
                  </a:defRPr>
                </a:pPr>
                <a:r>
                  <a:rPr b="1" i="0" sz="1200">
                    <a:solidFill>
                      <a:srgbClr val="000000"/>
                    </a:solidFill>
                    <a:latin typeface="Times New Roman"/>
                  </a:rPr>
                  <a:t>Dependent variable</a:t>
                </a:r>
              </a:p>
            </c:rich>
          </c:tx>
          <c:layout>
            <c:manualLayout>
              <c:xMode val="edge"/>
              <c:yMode val="edge"/>
              <c:x val="0.0264900876400879"/>
              <c:y val="0.278551532033426"/>
            </c:manualLayout>
          </c:layout>
          <c:overlay val="0"/>
        </c:title>
        <c:numFmt formatCode="General" sourceLinked="1"/>
        <c:majorTickMark val="none"/>
        <c:minorTickMark val="none"/>
        <c:tickLblPos val="nextTo"/>
        <c:spPr>
          <a:ln/>
        </c:spPr>
        <c:txPr>
          <a:bodyPr rot="0"/>
          <a:lstStyle/>
          <a:p>
            <a:pPr lvl="0">
              <a:defRPr b="0" i="0" sz="1200">
                <a:solidFill>
                  <a:srgbClr val="000000"/>
                </a:solidFill>
                <a:latin typeface="Times New Roman"/>
              </a:defRPr>
            </a:pPr>
          </a:p>
        </c:txPr>
        <c:crossAx val="891421030"/>
      </c:valAx>
      <c:spPr>
        <a:solidFill>
          <a:srgbClr val="FFFFFF"/>
        </a:solidFill>
      </c:spPr>
    </c:plotArea>
    <c:legend>
      <c:legendPos val="r"/>
      <c:layout>
        <c:manualLayout>
          <c:xMode val="edge"/>
          <c:yMode val="edge"/>
          <c:x val="0.73509993201244"/>
          <c:y val="0.398328690807799"/>
        </c:manualLayout>
      </c:layout>
      <c:overlay val="0"/>
      <c:txPr>
        <a:bodyPr/>
        <a:lstStyle/>
        <a:p>
          <a:pPr lvl="0">
            <a:defRPr b="0" i="0" sz="1100">
              <a:solidFill>
                <a:srgbClr val="000000"/>
              </a:solidFill>
              <a:latin typeface="Times New Roman"/>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0975" cy="1809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4</xdr:row>
      <xdr:rowOff>0</xdr:rowOff>
    </xdr:from>
    <xdr:ext cx="5476875" cy="3419475"/>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419100</xdr:colOff>
      <xdr:row>15</xdr:row>
      <xdr:rowOff>133350</xdr:rowOff>
    </xdr:from>
    <xdr:ext cx="11353800" cy="52959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5</xdr:row>
      <xdr:rowOff>0</xdr:rowOff>
    </xdr:from>
    <xdr:ext cx="5476875" cy="358140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1" width="9.13"/>
  </cols>
  <sheetData>
    <row r="1" ht="14.25" customHeight="1">
      <c r="A1" s="1"/>
      <c r="B1" s="2" t="s">
        <v>0</v>
      </c>
      <c r="C1" s="1"/>
      <c r="D1" s="1"/>
      <c r="E1" s="1"/>
      <c r="F1" s="1"/>
      <c r="G1" s="1"/>
      <c r="H1" s="1"/>
      <c r="I1" s="1"/>
      <c r="J1" s="1"/>
      <c r="K1" s="1"/>
    </row>
    <row r="2" ht="14.25" customHeight="1">
      <c r="A2" s="3" t="s">
        <v>1</v>
      </c>
      <c r="B2" s="1"/>
      <c r="C2" s="1"/>
      <c r="D2" s="1"/>
      <c r="E2" s="1"/>
      <c r="F2" s="1"/>
      <c r="G2" s="1"/>
      <c r="H2" s="1"/>
      <c r="I2" s="1"/>
      <c r="J2" s="1"/>
      <c r="K2" s="1"/>
    </row>
    <row r="3" ht="14.25" customHeight="1">
      <c r="A3" s="1"/>
      <c r="B3" s="1"/>
      <c r="C3" s="1"/>
      <c r="D3" s="1"/>
      <c r="E3" s="1"/>
      <c r="F3" s="1"/>
      <c r="G3" s="1"/>
      <c r="H3" s="1"/>
      <c r="I3" s="1"/>
      <c r="J3" s="1"/>
      <c r="K3" s="1"/>
    </row>
    <row r="4" ht="14.25" customHeight="1">
      <c r="A4" s="1"/>
      <c r="B4" s="1"/>
      <c r="C4" s="1"/>
      <c r="D4" s="1"/>
      <c r="E4" s="1"/>
      <c r="F4" s="1"/>
      <c r="G4" s="1"/>
      <c r="H4" s="1"/>
      <c r="I4" s="1"/>
      <c r="J4" s="1"/>
      <c r="K4" s="1"/>
    </row>
    <row r="5" ht="14.25" customHeight="1">
      <c r="A5" s="1"/>
      <c r="B5" s="1"/>
      <c r="C5" s="1"/>
      <c r="D5" s="1"/>
      <c r="E5" s="1"/>
      <c r="F5" s="1"/>
      <c r="G5" s="1"/>
      <c r="H5" s="1"/>
      <c r="I5" s="1"/>
      <c r="J5" s="1"/>
      <c r="K5" s="1"/>
    </row>
    <row r="6" ht="14.25" customHeight="1">
      <c r="A6" s="1"/>
      <c r="B6" s="1"/>
      <c r="C6" s="1"/>
      <c r="D6" s="1"/>
      <c r="E6" s="1"/>
      <c r="F6" s="1"/>
      <c r="G6" s="1"/>
      <c r="H6" s="1"/>
      <c r="I6" s="1"/>
      <c r="J6" s="1"/>
      <c r="K6" s="1"/>
    </row>
    <row r="7" ht="14.25" customHeight="1">
      <c r="A7" s="1"/>
      <c r="B7" s="1"/>
      <c r="C7" s="1"/>
      <c r="D7" s="1"/>
      <c r="E7" s="1"/>
      <c r="F7" s="1"/>
      <c r="G7" s="1"/>
      <c r="H7" s="1"/>
      <c r="I7" s="1"/>
      <c r="J7" s="1"/>
      <c r="K7" s="1"/>
    </row>
    <row r="8" ht="14.25" customHeight="1">
      <c r="A8" s="1"/>
      <c r="B8" s="1"/>
      <c r="C8" s="1"/>
      <c r="D8" s="1"/>
      <c r="E8" s="1"/>
      <c r="F8" s="1"/>
      <c r="G8" s="1"/>
      <c r="H8" s="1"/>
      <c r="I8" s="1"/>
      <c r="J8" s="1"/>
      <c r="K8" s="1"/>
    </row>
    <row r="9" ht="14.25" customHeight="1">
      <c r="A9" s="1"/>
      <c r="B9" s="1"/>
      <c r="C9" s="1"/>
      <c r="D9" s="1"/>
      <c r="E9" s="1"/>
      <c r="F9" s="1"/>
      <c r="G9" s="1"/>
      <c r="H9" s="1"/>
      <c r="I9" s="1"/>
      <c r="J9" s="1"/>
      <c r="K9" s="1"/>
    </row>
    <row r="10" ht="14.25" customHeight="1">
      <c r="A10" s="1"/>
      <c r="B10" s="1"/>
      <c r="C10" s="1"/>
      <c r="D10" s="1"/>
      <c r="E10" s="1"/>
      <c r="F10" s="1"/>
      <c r="G10" s="1"/>
      <c r="H10" s="1"/>
      <c r="I10" s="1"/>
      <c r="J10" s="1"/>
      <c r="K10" s="1"/>
    </row>
    <row r="11" ht="14.25" customHeight="1">
      <c r="A11" s="1"/>
      <c r="B11" s="1"/>
      <c r="C11" s="1"/>
      <c r="D11" s="1"/>
      <c r="E11" s="1"/>
      <c r="F11" s="1"/>
      <c r="G11" s="1"/>
      <c r="H11" s="1"/>
      <c r="I11" s="1"/>
      <c r="J11" s="1"/>
      <c r="K11" s="1"/>
    </row>
    <row r="12" ht="14.25" customHeight="1">
      <c r="A12" s="1"/>
      <c r="B12" s="1"/>
      <c r="C12" s="1"/>
      <c r="D12" s="1"/>
      <c r="E12" s="1"/>
      <c r="F12" s="1"/>
      <c r="G12" s="1"/>
      <c r="H12" s="1"/>
      <c r="I12" s="1"/>
      <c r="J12" s="1"/>
      <c r="K12" s="1"/>
    </row>
    <row r="13" ht="14.25" customHeight="1">
      <c r="A13" s="1"/>
      <c r="B13" s="1"/>
      <c r="C13" s="1"/>
      <c r="D13" s="1"/>
      <c r="E13" s="1"/>
      <c r="F13" s="1"/>
      <c r="G13" s="1"/>
      <c r="H13" s="1"/>
      <c r="I13" s="1"/>
      <c r="J13" s="1"/>
      <c r="K13" s="1"/>
    </row>
    <row r="14" ht="14.25" customHeight="1">
      <c r="A14" s="1"/>
      <c r="B14" s="1"/>
      <c r="C14" s="1"/>
      <c r="D14" s="1"/>
      <c r="E14" s="1"/>
      <c r="F14" s="1"/>
      <c r="G14" s="1"/>
      <c r="H14" s="1"/>
      <c r="I14" s="1"/>
      <c r="J14" s="1"/>
      <c r="K14" s="1"/>
    </row>
    <row r="15" ht="14.25" customHeight="1">
      <c r="A15" s="1"/>
      <c r="B15" s="1"/>
      <c r="C15" s="1"/>
      <c r="D15" s="1"/>
      <c r="E15" s="1"/>
      <c r="F15" s="1"/>
      <c r="G15" s="1"/>
      <c r="H15" s="1"/>
      <c r="I15" s="1"/>
      <c r="J15" s="1"/>
      <c r="K15" s="1"/>
    </row>
    <row r="16" ht="14.25" customHeight="1">
      <c r="A16" s="1"/>
      <c r="B16" s="1"/>
      <c r="C16" s="1"/>
      <c r="D16" s="1"/>
      <c r="E16" s="1"/>
      <c r="F16" s="1"/>
      <c r="G16" s="1"/>
      <c r="H16" s="1"/>
      <c r="I16" s="1"/>
      <c r="J16" s="1"/>
      <c r="K16" s="1"/>
    </row>
    <row r="17" ht="14.25" customHeight="1">
      <c r="A17" s="1"/>
      <c r="B17" s="1"/>
      <c r="C17" s="1"/>
      <c r="D17" s="1"/>
      <c r="E17" s="1"/>
      <c r="F17" s="1"/>
      <c r="G17" s="1"/>
      <c r="H17" s="1"/>
      <c r="I17" s="1"/>
      <c r="J17" s="1"/>
      <c r="K17" s="1"/>
    </row>
    <row r="18" ht="14.25" customHeight="1">
      <c r="A18" s="1"/>
      <c r="B18" s="1"/>
      <c r="C18" s="1"/>
      <c r="D18" s="1"/>
      <c r="E18" s="1"/>
      <c r="F18" s="1"/>
      <c r="G18" s="1"/>
      <c r="H18" s="1"/>
      <c r="I18" s="1"/>
      <c r="J18" s="1"/>
      <c r="K18" s="1"/>
    </row>
    <row r="19" ht="14.25" customHeight="1">
      <c r="A19" s="1"/>
      <c r="B19" s="1"/>
      <c r="C19" s="1"/>
      <c r="D19" s="1"/>
      <c r="E19" s="1"/>
      <c r="F19" s="1"/>
      <c r="G19" s="1"/>
      <c r="H19" s="1"/>
      <c r="I19" s="1"/>
      <c r="J19" s="1"/>
      <c r="K19" s="1"/>
    </row>
    <row r="20" ht="14.25" customHeight="1">
      <c r="A20" s="1"/>
      <c r="B20" s="1"/>
      <c r="C20" s="1"/>
      <c r="D20" s="1"/>
      <c r="E20" s="1"/>
      <c r="F20" s="1"/>
      <c r="G20" s="1"/>
      <c r="H20" s="1"/>
      <c r="I20" s="1"/>
      <c r="J20" s="1"/>
      <c r="K20" s="1"/>
    </row>
    <row r="21" ht="14.25" customHeight="1">
      <c r="A21" s="1"/>
      <c r="B21" s="1"/>
      <c r="C21" s="1"/>
      <c r="D21" s="1"/>
      <c r="E21" s="1"/>
      <c r="F21" s="1"/>
      <c r="G21" s="1"/>
      <c r="H21" s="1"/>
      <c r="I21" s="1"/>
      <c r="J21" s="1"/>
      <c r="K21" s="1"/>
    </row>
    <row r="22" ht="14.25" customHeight="1">
      <c r="A22" s="1"/>
      <c r="B22" s="1"/>
      <c r="C22" s="1"/>
      <c r="D22" s="1"/>
      <c r="E22" s="1"/>
      <c r="F22" s="1"/>
      <c r="G22" s="1"/>
      <c r="H22" s="1"/>
      <c r="I22" s="1"/>
      <c r="J22" s="1"/>
      <c r="K22" s="1"/>
    </row>
    <row r="23" ht="14.25" customHeight="1">
      <c r="A23" s="1"/>
      <c r="B23" s="1"/>
      <c r="C23" s="1"/>
      <c r="D23" s="1"/>
      <c r="E23" s="1"/>
      <c r="F23" s="1"/>
      <c r="G23" s="1"/>
      <c r="H23" s="1"/>
      <c r="I23" s="1"/>
      <c r="J23" s="1"/>
      <c r="K23" s="1"/>
    </row>
    <row r="24" ht="14.25" customHeight="1">
      <c r="A24" s="1"/>
      <c r="B24" s="1"/>
      <c r="C24" s="1"/>
      <c r="D24" s="1"/>
      <c r="E24" s="1"/>
      <c r="F24" s="1"/>
      <c r="G24" s="1"/>
      <c r="H24" s="1"/>
      <c r="I24" s="1"/>
      <c r="J24" s="1"/>
      <c r="K24" s="1"/>
    </row>
    <row r="25" ht="14.25" customHeight="1">
      <c r="A25" s="1"/>
      <c r="B25" s="1"/>
      <c r="C25" s="1"/>
      <c r="D25" s="1"/>
      <c r="E25" s="1"/>
      <c r="F25" s="1"/>
      <c r="G25" s="1"/>
      <c r="H25" s="1"/>
      <c r="I25" s="1"/>
      <c r="J25" s="1"/>
      <c r="K25" s="1"/>
    </row>
    <row r="26" ht="14.25" customHeight="1">
      <c r="A26" s="1"/>
      <c r="B26" s="1"/>
      <c r="C26" s="1"/>
      <c r="D26" s="1"/>
      <c r="E26" s="1"/>
      <c r="F26" s="1"/>
      <c r="G26" s="1"/>
      <c r="H26" s="1"/>
      <c r="I26" s="1"/>
      <c r="J26" s="1"/>
      <c r="K26" s="1"/>
    </row>
    <row r="27" ht="14.25" customHeight="1">
      <c r="A27" s="1"/>
      <c r="B27" s="1"/>
      <c r="C27" s="1"/>
      <c r="D27" s="1"/>
      <c r="E27" s="1"/>
      <c r="F27" s="1"/>
      <c r="G27" s="1"/>
      <c r="H27" s="1"/>
      <c r="I27" s="1"/>
      <c r="J27" s="1"/>
      <c r="K27" s="1"/>
    </row>
    <row r="28" ht="14.25" customHeight="1">
      <c r="A28" s="1"/>
      <c r="B28" s="1"/>
      <c r="C28" s="1"/>
      <c r="D28" s="1"/>
      <c r="E28" s="1"/>
      <c r="F28" s="1"/>
      <c r="G28" s="1"/>
      <c r="H28" s="1"/>
      <c r="I28" s="1"/>
      <c r="J28" s="1"/>
      <c r="K28" s="1"/>
    </row>
    <row r="29" ht="14.25" customHeight="1">
      <c r="A29" s="1"/>
      <c r="B29" s="1"/>
      <c r="C29" s="1"/>
      <c r="D29" s="1"/>
      <c r="E29" s="1"/>
      <c r="F29" s="1"/>
      <c r="G29" s="1"/>
      <c r="H29" s="1"/>
      <c r="I29" s="1"/>
      <c r="J29" s="1"/>
      <c r="K29" s="1"/>
    </row>
    <row r="30" ht="14.25" customHeight="1">
      <c r="A30" s="1"/>
      <c r="B30" s="1"/>
      <c r="C30" s="1"/>
      <c r="D30" s="1"/>
      <c r="E30" s="1"/>
      <c r="F30" s="1"/>
      <c r="G30" s="1"/>
      <c r="H30" s="1"/>
      <c r="I30" s="1"/>
      <c r="J30" s="1"/>
      <c r="K30" s="1"/>
    </row>
    <row r="31" ht="14.25" customHeight="1">
      <c r="A31" s="1"/>
      <c r="B31" s="1"/>
      <c r="C31" s="1"/>
      <c r="D31" s="1"/>
      <c r="E31" s="1"/>
      <c r="F31" s="1"/>
      <c r="G31" s="1"/>
      <c r="H31" s="1"/>
      <c r="I31" s="1"/>
      <c r="J31" s="1"/>
      <c r="K31" s="1"/>
    </row>
    <row r="32" ht="14.25" customHeight="1">
      <c r="A32" s="1"/>
      <c r="B32" s="1"/>
      <c r="C32" s="1"/>
      <c r="D32" s="1"/>
      <c r="E32" s="1"/>
      <c r="F32" s="1"/>
      <c r="G32" s="1"/>
      <c r="H32" s="1"/>
      <c r="I32" s="1"/>
      <c r="J32" s="1"/>
      <c r="K32" s="1"/>
    </row>
    <row r="33" ht="14.25" customHeight="1">
      <c r="A33" s="1"/>
      <c r="B33" s="1"/>
      <c r="C33" s="1"/>
      <c r="D33" s="1"/>
      <c r="E33" s="1"/>
      <c r="F33" s="1"/>
      <c r="G33" s="1"/>
      <c r="H33" s="1"/>
      <c r="I33" s="1"/>
      <c r="J33" s="1"/>
      <c r="K33" s="1"/>
    </row>
    <row r="34" ht="14.25" customHeight="1">
      <c r="A34" s="1"/>
      <c r="B34" s="1"/>
      <c r="C34" s="1"/>
      <c r="D34" s="1"/>
      <c r="E34" s="1"/>
      <c r="F34" s="1"/>
      <c r="G34" s="1"/>
      <c r="H34" s="1"/>
      <c r="I34" s="1"/>
      <c r="J34" s="1"/>
      <c r="K34" s="1"/>
    </row>
    <row r="35" ht="14.25" customHeight="1">
      <c r="A35" s="1"/>
      <c r="B35" s="1"/>
      <c r="C35" s="1"/>
      <c r="D35" s="1"/>
      <c r="E35" s="1"/>
      <c r="F35" s="1"/>
      <c r="G35" s="1"/>
      <c r="H35" s="1"/>
      <c r="I35" s="1"/>
      <c r="J35" s="1"/>
      <c r="K35" s="1"/>
    </row>
    <row r="36" ht="14.25" customHeight="1">
      <c r="A36" s="1"/>
      <c r="B36" s="1"/>
      <c r="C36" s="1"/>
      <c r="D36" s="1"/>
      <c r="E36" s="1"/>
      <c r="F36" s="1"/>
      <c r="G36" s="1"/>
      <c r="H36" s="1"/>
      <c r="I36" s="1"/>
      <c r="J36" s="1"/>
      <c r="K36" s="1"/>
    </row>
    <row r="37" ht="14.25" customHeight="1">
      <c r="A37" s="1"/>
      <c r="B37" s="1"/>
      <c r="C37" s="1"/>
      <c r="D37" s="1"/>
      <c r="E37" s="1"/>
      <c r="F37" s="1"/>
      <c r="G37" s="1"/>
      <c r="H37" s="1"/>
      <c r="I37" s="1"/>
      <c r="J37" s="1"/>
      <c r="K37" s="1"/>
    </row>
    <row r="38" ht="14.25" customHeight="1">
      <c r="A38" s="1"/>
      <c r="B38" s="1"/>
      <c r="C38" s="1"/>
      <c r="D38" s="1"/>
      <c r="E38" s="1"/>
      <c r="F38" s="1"/>
      <c r="G38" s="1"/>
      <c r="H38" s="1"/>
      <c r="I38" s="1"/>
      <c r="J38" s="1"/>
      <c r="K38" s="1"/>
    </row>
    <row r="39" ht="14.25" customHeight="1">
      <c r="A39" s="1"/>
      <c r="B39" s="1"/>
      <c r="C39" s="1"/>
      <c r="D39" s="1"/>
      <c r="E39" s="1"/>
      <c r="F39" s="1"/>
      <c r="G39" s="1"/>
      <c r="H39" s="1"/>
      <c r="I39" s="1"/>
      <c r="J39" s="1"/>
      <c r="K39" s="1"/>
    </row>
    <row r="40" ht="14.25" customHeight="1">
      <c r="A40" s="1"/>
      <c r="B40" s="1"/>
      <c r="C40" s="1"/>
      <c r="D40" s="1"/>
      <c r="E40" s="1"/>
      <c r="F40" s="1"/>
      <c r="G40" s="1"/>
      <c r="H40" s="1"/>
      <c r="I40" s="1"/>
      <c r="J40" s="1"/>
      <c r="K40" s="1"/>
    </row>
    <row r="41" ht="14.25" customHeight="1">
      <c r="A41" s="1"/>
      <c r="B41" s="1"/>
      <c r="C41" s="1"/>
      <c r="D41" s="1"/>
      <c r="E41" s="1"/>
      <c r="F41" s="1"/>
      <c r="G41" s="1"/>
      <c r="H41" s="1"/>
      <c r="I41" s="1"/>
      <c r="J41" s="1"/>
      <c r="K41" s="1"/>
    </row>
    <row r="42" ht="14.25" customHeight="1">
      <c r="A42" s="1"/>
      <c r="B42" s="1"/>
      <c r="C42" s="1"/>
      <c r="D42" s="1"/>
      <c r="E42" s="1"/>
      <c r="F42" s="1"/>
      <c r="G42" s="1"/>
      <c r="H42" s="1"/>
      <c r="I42" s="1"/>
      <c r="J42" s="1"/>
      <c r="K42" s="1"/>
    </row>
    <row r="43" ht="14.25" customHeight="1">
      <c r="A43" s="1"/>
      <c r="B43" s="1"/>
      <c r="C43" s="1"/>
      <c r="D43" s="1"/>
      <c r="E43" s="1"/>
      <c r="F43" s="1"/>
      <c r="G43" s="1"/>
      <c r="H43" s="1"/>
      <c r="I43" s="1"/>
      <c r="J43" s="1"/>
      <c r="K43" s="1"/>
    </row>
    <row r="44" ht="14.25" customHeight="1">
      <c r="A44" s="1"/>
      <c r="B44" s="1"/>
      <c r="C44" s="1"/>
      <c r="D44" s="1"/>
      <c r="E44" s="1"/>
      <c r="F44" s="1"/>
      <c r="G44" s="1"/>
      <c r="H44" s="1"/>
      <c r="I44" s="1"/>
      <c r="J44" s="1"/>
      <c r="K44" s="1"/>
    </row>
    <row r="45" ht="14.25" customHeight="1">
      <c r="A45" s="1"/>
      <c r="B45" s="1"/>
      <c r="C45" s="1"/>
      <c r="D45" s="1"/>
      <c r="E45" s="1"/>
      <c r="F45" s="1"/>
      <c r="G45" s="1"/>
      <c r="H45" s="1"/>
      <c r="I45" s="1"/>
      <c r="J45" s="1"/>
      <c r="K45" s="1"/>
    </row>
    <row r="46" ht="14.25" customHeight="1">
      <c r="A46" s="1"/>
      <c r="B46" s="1"/>
      <c r="C46" s="1"/>
      <c r="D46" s="1"/>
      <c r="E46" s="1"/>
      <c r="F46" s="1"/>
      <c r="G46" s="1"/>
      <c r="H46" s="1"/>
      <c r="I46" s="1"/>
      <c r="J46" s="1"/>
      <c r="K46" s="1"/>
    </row>
    <row r="47" ht="14.25" customHeight="1">
      <c r="A47" s="1"/>
      <c r="B47" s="1"/>
      <c r="C47" s="1"/>
      <c r="D47" s="1"/>
      <c r="E47" s="1"/>
      <c r="F47" s="1"/>
      <c r="G47" s="1"/>
      <c r="H47" s="1"/>
      <c r="I47" s="1"/>
      <c r="J47" s="1"/>
      <c r="K47" s="1"/>
    </row>
    <row r="48" ht="14.25" customHeight="1">
      <c r="A48" s="1"/>
      <c r="B48" s="1"/>
      <c r="C48" s="1"/>
      <c r="D48" s="1"/>
      <c r="E48" s="1"/>
      <c r="F48" s="1"/>
      <c r="G48" s="1"/>
      <c r="H48" s="1"/>
      <c r="I48" s="1"/>
      <c r="J48" s="1"/>
      <c r="K48" s="1"/>
    </row>
    <row r="49" ht="14.25" customHeight="1">
      <c r="A49" s="1"/>
      <c r="B49" s="1"/>
      <c r="C49" s="1"/>
      <c r="D49" s="1"/>
      <c r="E49" s="1"/>
      <c r="F49" s="1"/>
      <c r="G49" s="1"/>
      <c r="H49" s="1"/>
      <c r="I49" s="1"/>
      <c r="J49" s="1"/>
      <c r="K49" s="1"/>
    </row>
    <row r="50" ht="14.25" customHeight="1">
      <c r="A50" s="1"/>
      <c r="B50" s="1"/>
      <c r="C50" s="1"/>
      <c r="D50" s="1"/>
      <c r="E50" s="1"/>
      <c r="F50" s="1"/>
      <c r="G50" s="1"/>
      <c r="H50" s="1"/>
      <c r="I50" s="1"/>
      <c r="J50" s="1"/>
      <c r="K50" s="1"/>
    </row>
    <row r="51" ht="14.25" customHeight="1">
      <c r="A51" s="1"/>
      <c r="B51" s="1"/>
      <c r="C51" s="1"/>
      <c r="D51" s="1"/>
      <c r="E51" s="1"/>
      <c r="F51" s="1"/>
      <c r="G51" s="1"/>
      <c r="H51" s="1"/>
      <c r="I51" s="1"/>
      <c r="J51" s="1"/>
      <c r="K51" s="1"/>
    </row>
    <row r="52" ht="14.25" customHeight="1">
      <c r="A52" s="1"/>
      <c r="B52" s="1"/>
      <c r="C52" s="1"/>
      <c r="D52" s="1"/>
      <c r="E52" s="1"/>
      <c r="F52" s="1"/>
      <c r="G52" s="1"/>
      <c r="H52" s="1"/>
      <c r="I52" s="1"/>
      <c r="J52" s="1"/>
      <c r="K52" s="1"/>
    </row>
    <row r="53" ht="14.25" customHeight="1">
      <c r="A53" s="1"/>
      <c r="B53" s="1"/>
      <c r="C53" s="1"/>
      <c r="D53" s="1"/>
      <c r="E53" s="1"/>
      <c r="F53" s="1"/>
      <c r="G53" s="1"/>
      <c r="H53" s="1"/>
      <c r="I53" s="1"/>
      <c r="J53" s="1"/>
      <c r="K53" s="1"/>
    </row>
    <row r="54" ht="14.25" customHeight="1">
      <c r="A54" s="1"/>
      <c r="B54" s="1"/>
      <c r="C54" s="1"/>
      <c r="D54" s="1"/>
      <c r="E54" s="1"/>
      <c r="F54" s="1"/>
      <c r="G54" s="1"/>
      <c r="H54" s="1"/>
      <c r="I54" s="1"/>
      <c r="J54" s="1"/>
      <c r="K54" s="1"/>
    </row>
    <row r="55" ht="14.25" customHeight="1">
      <c r="A55" s="1"/>
      <c r="B55" s="1"/>
      <c r="C55" s="1"/>
      <c r="D55" s="1"/>
      <c r="E55" s="1"/>
      <c r="F55" s="1"/>
      <c r="G55" s="1"/>
      <c r="H55" s="1"/>
      <c r="I55" s="1"/>
      <c r="J55" s="1"/>
      <c r="K55" s="1"/>
    </row>
    <row r="56" ht="14.25" customHeight="1">
      <c r="A56" s="1"/>
      <c r="B56" s="1"/>
      <c r="C56" s="1"/>
      <c r="D56" s="1"/>
      <c r="E56" s="1"/>
      <c r="F56" s="1"/>
      <c r="G56" s="1"/>
      <c r="H56" s="1"/>
      <c r="I56" s="1"/>
      <c r="J56" s="1"/>
      <c r="K56" s="1"/>
    </row>
    <row r="57" ht="14.25" customHeight="1">
      <c r="A57" s="1"/>
      <c r="B57" s="1"/>
      <c r="C57" s="1"/>
      <c r="D57" s="1"/>
      <c r="E57" s="1"/>
      <c r="F57" s="1"/>
      <c r="G57" s="1"/>
      <c r="H57" s="1"/>
      <c r="I57" s="1"/>
      <c r="J57" s="1"/>
      <c r="K57" s="1"/>
    </row>
    <row r="58" ht="14.25" customHeight="1">
      <c r="A58" s="1"/>
      <c r="B58" s="1"/>
      <c r="C58" s="1"/>
      <c r="D58" s="1"/>
      <c r="E58" s="1"/>
      <c r="F58" s="1"/>
      <c r="G58" s="1"/>
      <c r="H58" s="1"/>
      <c r="I58" s="1"/>
      <c r="J58" s="1"/>
      <c r="K58" s="1"/>
    </row>
    <row r="59" ht="14.25" customHeight="1">
      <c r="A59" s="1"/>
      <c r="B59" s="1"/>
      <c r="C59" s="1"/>
      <c r="D59" s="1"/>
      <c r="E59" s="1"/>
      <c r="F59" s="1"/>
      <c r="G59" s="1"/>
      <c r="H59" s="1"/>
      <c r="I59" s="1"/>
      <c r="J59" s="1"/>
      <c r="K59" s="1"/>
    </row>
    <row r="60" ht="14.25" customHeight="1">
      <c r="A60" s="1"/>
      <c r="B60" s="1"/>
      <c r="C60" s="1"/>
      <c r="D60" s="1"/>
      <c r="E60" s="1"/>
      <c r="F60" s="1"/>
      <c r="G60" s="1"/>
      <c r="H60" s="1"/>
      <c r="I60" s="1"/>
      <c r="J60" s="1"/>
      <c r="K60" s="1"/>
    </row>
    <row r="61" ht="14.25" customHeight="1">
      <c r="A61" s="1"/>
      <c r="B61" s="1"/>
      <c r="C61" s="1"/>
      <c r="D61" s="1"/>
      <c r="E61" s="1"/>
      <c r="F61" s="1"/>
      <c r="G61" s="1"/>
      <c r="H61" s="1"/>
      <c r="I61" s="1"/>
      <c r="J61" s="1"/>
      <c r="K61" s="1"/>
    </row>
    <row r="62" ht="14.25" customHeight="1">
      <c r="A62" s="1"/>
      <c r="B62" s="1"/>
      <c r="C62" s="1"/>
      <c r="D62" s="1"/>
      <c r="E62" s="1"/>
      <c r="F62" s="1"/>
      <c r="G62" s="1"/>
      <c r="H62" s="1"/>
      <c r="I62" s="1"/>
      <c r="J62" s="1"/>
      <c r="K62" s="1"/>
    </row>
    <row r="63" ht="14.25" customHeight="1">
      <c r="A63" s="1"/>
      <c r="B63" s="1"/>
      <c r="C63" s="1"/>
      <c r="D63" s="1"/>
      <c r="E63" s="1"/>
      <c r="F63" s="1"/>
      <c r="G63" s="1"/>
      <c r="H63" s="1"/>
      <c r="I63" s="1"/>
      <c r="J63" s="1"/>
      <c r="K63" s="1"/>
    </row>
    <row r="64" ht="14.25" customHeight="1">
      <c r="A64" s="1"/>
      <c r="B64" s="1"/>
      <c r="C64" s="1"/>
      <c r="D64" s="1"/>
      <c r="E64" s="1"/>
      <c r="F64" s="1"/>
      <c r="G64" s="1"/>
      <c r="H64" s="1"/>
      <c r="I64" s="1"/>
      <c r="J64" s="1"/>
      <c r="K64" s="1"/>
    </row>
    <row r="65" ht="14.25" customHeight="1">
      <c r="A65" s="1"/>
      <c r="B65" s="1"/>
      <c r="C65" s="1"/>
      <c r="D65" s="1"/>
      <c r="E65" s="1"/>
      <c r="F65" s="1"/>
      <c r="G65" s="1"/>
      <c r="H65" s="1"/>
      <c r="I65" s="1"/>
      <c r="J65" s="1"/>
      <c r="K65" s="1"/>
    </row>
    <row r="66" ht="14.25" customHeight="1">
      <c r="A66" s="1"/>
      <c r="B66" s="1"/>
      <c r="C66" s="1"/>
      <c r="D66" s="1"/>
      <c r="E66" s="1"/>
      <c r="F66" s="1"/>
      <c r="G66" s="1"/>
      <c r="H66" s="1"/>
      <c r="I66" s="1"/>
      <c r="J66" s="1"/>
      <c r="K66" s="1"/>
    </row>
    <row r="67" ht="14.25" customHeight="1">
      <c r="A67" s="1"/>
      <c r="B67" s="1"/>
      <c r="C67" s="1"/>
      <c r="D67" s="1"/>
      <c r="E67" s="1"/>
      <c r="F67" s="1"/>
      <c r="G67" s="1"/>
      <c r="H67" s="1"/>
      <c r="I67" s="1"/>
      <c r="J67" s="1"/>
      <c r="K67" s="1"/>
    </row>
    <row r="68" ht="14.25" customHeight="1">
      <c r="A68" s="1"/>
      <c r="B68" s="1"/>
      <c r="C68" s="1"/>
      <c r="D68" s="1"/>
      <c r="E68" s="1"/>
      <c r="F68" s="1"/>
      <c r="G68" s="1"/>
      <c r="H68" s="1"/>
      <c r="I68" s="1"/>
      <c r="J68" s="1"/>
      <c r="K68" s="1"/>
    </row>
    <row r="69" ht="14.25" customHeight="1">
      <c r="A69" s="1"/>
      <c r="B69" s="1"/>
      <c r="C69" s="1"/>
      <c r="D69" s="1"/>
      <c r="E69" s="1"/>
      <c r="F69" s="1"/>
      <c r="G69" s="1"/>
      <c r="H69" s="1"/>
      <c r="I69" s="1"/>
      <c r="J69" s="1"/>
      <c r="K69" s="1"/>
    </row>
    <row r="70" ht="14.25" customHeight="1">
      <c r="A70" s="1"/>
      <c r="B70" s="1"/>
      <c r="C70" s="1"/>
      <c r="D70" s="1"/>
      <c r="E70" s="1"/>
      <c r="F70" s="1"/>
      <c r="G70" s="1"/>
      <c r="H70" s="1"/>
      <c r="I70" s="1"/>
      <c r="J70" s="1"/>
      <c r="K70" s="1"/>
    </row>
    <row r="71" ht="14.25" customHeight="1">
      <c r="A71" s="1"/>
      <c r="B71" s="1"/>
      <c r="C71" s="1"/>
      <c r="D71" s="1"/>
      <c r="E71" s="1"/>
      <c r="F71" s="1"/>
      <c r="G71" s="1"/>
      <c r="H71" s="1"/>
      <c r="I71" s="1"/>
      <c r="J71" s="1"/>
      <c r="K71" s="1"/>
    </row>
    <row r="72" ht="14.25" customHeight="1">
      <c r="A72" s="1"/>
      <c r="B72" s="1"/>
      <c r="C72" s="1"/>
      <c r="D72" s="1"/>
      <c r="E72" s="1"/>
      <c r="F72" s="1"/>
      <c r="G72" s="1"/>
      <c r="H72" s="1"/>
      <c r="I72" s="1"/>
      <c r="J72" s="1"/>
      <c r="K72" s="1"/>
    </row>
    <row r="73" ht="14.25" customHeight="1">
      <c r="A73" s="1"/>
      <c r="B73" s="1"/>
      <c r="C73" s="1"/>
      <c r="D73" s="1"/>
      <c r="E73" s="1"/>
      <c r="F73" s="1"/>
      <c r="G73" s="1"/>
      <c r="H73" s="1"/>
      <c r="I73" s="1"/>
      <c r="J73" s="1"/>
      <c r="K73" s="1"/>
    </row>
    <row r="74" ht="14.25" customHeight="1">
      <c r="A74" s="1"/>
      <c r="B74" s="1"/>
      <c r="C74" s="1"/>
      <c r="D74" s="1"/>
      <c r="E74" s="1"/>
      <c r="F74" s="1"/>
      <c r="G74" s="1"/>
      <c r="H74" s="1"/>
      <c r="I74" s="1"/>
      <c r="J74" s="1"/>
      <c r="K74" s="1"/>
    </row>
    <row r="75" ht="14.25" customHeight="1">
      <c r="A75" s="1"/>
      <c r="B75" s="1"/>
      <c r="C75" s="1"/>
      <c r="D75" s="1"/>
      <c r="E75" s="1"/>
      <c r="F75" s="1"/>
      <c r="G75" s="1"/>
      <c r="H75" s="1"/>
      <c r="I75" s="1"/>
      <c r="J75" s="1"/>
      <c r="K75" s="1"/>
    </row>
    <row r="76" ht="14.25" customHeight="1">
      <c r="A76" s="1"/>
      <c r="B76" s="1"/>
      <c r="C76" s="1"/>
      <c r="D76" s="1"/>
      <c r="E76" s="1"/>
      <c r="F76" s="1"/>
      <c r="G76" s="1"/>
      <c r="H76" s="1"/>
      <c r="I76" s="1"/>
      <c r="J76" s="1"/>
      <c r="K76" s="1"/>
    </row>
    <row r="77" ht="14.25" customHeight="1">
      <c r="A77" s="1"/>
      <c r="B77" s="1"/>
      <c r="C77" s="1"/>
      <c r="D77" s="1"/>
      <c r="E77" s="1"/>
      <c r="F77" s="1"/>
      <c r="G77" s="1"/>
      <c r="H77" s="1"/>
      <c r="I77" s="1"/>
      <c r="J77" s="1"/>
      <c r="K77" s="1"/>
    </row>
    <row r="78" ht="14.25" customHeight="1">
      <c r="A78" s="1"/>
      <c r="B78" s="1"/>
      <c r="C78" s="1"/>
      <c r="D78" s="1"/>
      <c r="E78" s="1"/>
      <c r="F78" s="1"/>
      <c r="G78" s="1"/>
      <c r="H78" s="1"/>
      <c r="I78" s="1"/>
      <c r="J78" s="1"/>
      <c r="K78" s="1"/>
    </row>
    <row r="79" ht="14.25" customHeight="1">
      <c r="A79" s="1"/>
      <c r="B79" s="1"/>
      <c r="C79" s="1"/>
      <c r="D79" s="1"/>
      <c r="E79" s="1"/>
      <c r="F79" s="1"/>
      <c r="G79" s="1"/>
      <c r="H79" s="1"/>
      <c r="I79" s="1"/>
      <c r="J79" s="1"/>
      <c r="K79" s="1"/>
    </row>
    <row r="80" ht="14.25" customHeight="1">
      <c r="A80" s="1"/>
      <c r="B80" s="1"/>
      <c r="C80" s="1"/>
      <c r="D80" s="1"/>
      <c r="E80" s="1"/>
      <c r="F80" s="1"/>
      <c r="G80" s="1"/>
      <c r="H80" s="1"/>
      <c r="I80" s="1"/>
      <c r="J80" s="1"/>
      <c r="K80" s="1"/>
    </row>
    <row r="81" ht="14.25" customHeight="1">
      <c r="A81" s="1"/>
      <c r="B81" s="1"/>
      <c r="C81" s="1"/>
      <c r="D81" s="1"/>
      <c r="E81" s="1"/>
      <c r="F81" s="1"/>
      <c r="G81" s="1"/>
      <c r="H81" s="1"/>
      <c r="I81" s="1"/>
      <c r="J81" s="1"/>
      <c r="K81" s="1"/>
    </row>
    <row r="82" ht="14.25" customHeight="1">
      <c r="A82" s="1"/>
      <c r="B82" s="1"/>
      <c r="C82" s="1"/>
      <c r="D82" s="1"/>
      <c r="E82" s="1"/>
      <c r="F82" s="1"/>
      <c r="G82" s="1"/>
      <c r="H82" s="1"/>
      <c r="I82" s="1"/>
      <c r="J82" s="1"/>
      <c r="K82" s="1"/>
    </row>
    <row r="83" ht="14.25" customHeight="1">
      <c r="A83" s="1"/>
      <c r="B83" s="1"/>
      <c r="C83" s="1"/>
      <c r="D83" s="1"/>
      <c r="E83" s="1"/>
      <c r="F83" s="1"/>
      <c r="G83" s="1"/>
      <c r="H83" s="1"/>
      <c r="I83" s="1"/>
      <c r="J83" s="1"/>
      <c r="K83" s="1"/>
    </row>
    <row r="84" ht="14.25" customHeight="1">
      <c r="A84" s="1"/>
      <c r="B84" s="1"/>
      <c r="C84" s="1"/>
      <c r="D84" s="1"/>
      <c r="E84" s="1"/>
      <c r="F84" s="1"/>
      <c r="G84" s="1"/>
      <c r="H84" s="1"/>
      <c r="I84" s="1"/>
      <c r="J84" s="1"/>
      <c r="K84" s="1"/>
    </row>
    <row r="85" ht="14.25" customHeight="1">
      <c r="A85" s="1"/>
      <c r="B85" s="1"/>
      <c r="C85" s="1"/>
      <c r="D85" s="1"/>
      <c r="E85" s="1"/>
      <c r="F85" s="1"/>
      <c r="G85" s="1"/>
      <c r="H85" s="1"/>
      <c r="I85" s="1"/>
      <c r="J85" s="1"/>
      <c r="K85" s="1"/>
    </row>
    <row r="86" ht="14.25" customHeight="1">
      <c r="A86" s="1"/>
      <c r="B86" s="1"/>
      <c r="C86" s="1"/>
      <c r="D86" s="1"/>
      <c r="E86" s="1"/>
      <c r="F86" s="1"/>
      <c r="G86" s="1"/>
      <c r="H86" s="1"/>
      <c r="I86" s="1"/>
      <c r="J86" s="1"/>
      <c r="K86" s="1"/>
    </row>
    <row r="87" ht="14.25" customHeight="1">
      <c r="A87" s="1"/>
      <c r="B87" s="1"/>
      <c r="C87" s="1"/>
      <c r="D87" s="1"/>
      <c r="E87" s="1"/>
      <c r="F87" s="1"/>
      <c r="G87" s="1"/>
      <c r="H87" s="1"/>
      <c r="I87" s="1"/>
      <c r="J87" s="1"/>
      <c r="K87" s="1"/>
    </row>
    <row r="88" ht="14.25" customHeight="1">
      <c r="A88" s="1"/>
      <c r="B88" s="1"/>
      <c r="C88" s="1"/>
      <c r="D88" s="1"/>
      <c r="E88" s="1"/>
      <c r="F88" s="1"/>
      <c r="G88" s="1"/>
      <c r="H88" s="1"/>
      <c r="I88" s="1"/>
      <c r="J88" s="1"/>
      <c r="K88" s="1"/>
    </row>
    <row r="89" ht="14.25" customHeight="1">
      <c r="A89" s="1"/>
      <c r="B89" s="1"/>
      <c r="C89" s="1"/>
      <c r="D89" s="1"/>
      <c r="E89" s="1"/>
      <c r="F89" s="1"/>
      <c r="G89" s="1"/>
      <c r="H89" s="1"/>
      <c r="I89" s="1"/>
      <c r="J89" s="1"/>
      <c r="K89" s="1"/>
    </row>
    <row r="90" ht="14.25" customHeight="1">
      <c r="A90" s="1"/>
      <c r="B90" s="1"/>
      <c r="C90" s="1"/>
      <c r="D90" s="1"/>
      <c r="E90" s="1"/>
      <c r="F90" s="1"/>
      <c r="G90" s="1"/>
      <c r="H90" s="1"/>
      <c r="I90" s="1"/>
      <c r="J90" s="1"/>
      <c r="K90" s="1"/>
    </row>
    <row r="91" ht="14.25" customHeight="1">
      <c r="A91" s="1"/>
      <c r="B91" s="1"/>
      <c r="C91" s="1"/>
      <c r="D91" s="1"/>
      <c r="E91" s="1"/>
      <c r="F91" s="1"/>
      <c r="G91" s="1"/>
      <c r="H91" s="1"/>
      <c r="I91" s="1"/>
      <c r="J91" s="1"/>
      <c r="K91" s="1"/>
    </row>
    <row r="92" ht="14.25" customHeight="1">
      <c r="A92" s="1"/>
      <c r="B92" s="1"/>
      <c r="C92" s="1"/>
      <c r="D92" s="1"/>
      <c r="E92" s="1"/>
      <c r="F92" s="1"/>
      <c r="G92" s="1"/>
      <c r="H92" s="1"/>
      <c r="I92" s="1"/>
      <c r="J92" s="1"/>
      <c r="K92" s="1"/>
    </row>
    <row r="93" ht="14.25" customHeight="1">
      <c r="A93" s="1"/>
      <c r="B93" s="1"/>
      <c r="C93" s="1"/>
      <c r="D93" s="1"/>
      <c r="E93" s="1"/>
      <c r="F93" s="1"/>
      <c r="G93" s="1"/>
      <c r="H93" s="1"/>
      <c r="I93" s="1"/>
      <c r="J93" s="1"/>
      <c r="K93" s="1"/>
    </row>
    <row r="94" ht="14.25" customHeight="1">
      <c r="A94" s="1"/>
      <c r="B94" s="1"/>
      <c r="C94" s="1"/>
      <c r="D94" s="1"/>
      <c r="E94" s="1"/>
      <c r="F94" s="1"/>
      <c r="G94" s="1"/>
      <c r="H94" s="1"/>
      <c r="I94" s="1"/>
      <c r="J94" s="1"/>
      <c r="K94" s="1"/>
    </row>
    <row r="95" ht="14.25" customHeight="1">
      <c r="A95" s="1"/>
      <c r="B95" s="1"/>
      <c r="C95" s="1"/>
      <c r="D95" s="1"/>
      <c r="E95" s="1"/>
      <c r="F95" s="1"/>
      <c r="G95" s="1"/>
      <c r="H95" s="1"/>
      <c r="I95" s="1"/>
      <c r="J95" s="1"/>
      <c r="K95" s="1"/>
    </row>
    <row r="96" ht="14.25" customHeight="1">
      <c r="A96" s="1"/>
      <c r="B96" s="1"/>
      <c r="C96" s="1"/>
      <c r="D96" s="1"/>
      <c r="E96" s="1"/>
      <c r="F96" s="1"/>
      <c r="G96" s="1"/>
      <c r="H96" s="1"/>
      <c r="I96" s="1"/>
      <c r="J96" s="1"/>
      <c r="K96" s="1"/>
    </row>
    <row r="97" ht="14.25" customHeight="1">
      <c r="A97" s="1"/>
      <c r="B97" s="1"/>
      <c r="C97" s="1"/>
      <c r="D97" s="1"/>
      <c r="E97" s="1"/>
      <c r="F97" s="1"/>
      <c r="G97" s="1"/>
      <c r="H97" s="1"/>
      <c r="I97" s="1"/>
      <c r="J97" s="1"/>
      <c r="K97" s="1"/>
    </row>
    <row r="98" ht="14.25" customHeight="1">
      <c r="A98" s="1"/>
      <c r="B98" s="1"/>
      <c r="C98" s="1"/>
      <c r="D98" s="1"/>
      <c r="E98" s="1"/>
      <c r="F98" s="1"/>
      <c r="G98" s="1"/>
      <c r="H98" s="1"/>
      <c r="I98" s="1"/>
      <c r="J98" s="1"/>
      <c r="K98" s="1"/>
    </row>
    <row r="99" ht="14.25" customHeight="1">
      <c r="A99" s="1"/>
      <c r="B99" s="1"/>
      <c r="C99" s="1"/>
      <c r="D99" s="1"/>
      <c r="E99" s="1"/>
      <c r="F99" s="1"/>
      <c r="G99" s="1"/>
      <c r="H99" s="1"/>
      <c r="I99" s="1"/>
      <c r="J99" s="1"/>
      <c r="K99" s="1"/>
    </row>
    <row r="100" ht="14.25" customHeight="1">
      <c r="A100" s="1"/>
      <c r="B100" s="1"/>
      <c r="C100" s="1"/>
      <c r="D100" s="1"/>
      <c r="E100" s="1"/>
      <c r="F100" s="1"/>
      <c r="G100" s="1"/>
      <c r="H100" s="1"/>
      <c r="I100" s="1"/>
      <c r="J100" s="1"/>
      <c r="K100" s="1"/>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38.38"/>
    <col customWidth="1" min="2" max="5" width="8.88"/>
    <col customWidth="1" min="6" max="6" width="13.63"/>
    <col customWidth="1" min="7" max="11" width="8.88"/>
  </cols>
  <sheetData>
    <row r="1" ht="12.75" customHeight="1">
      <c r="A1" s="45" t="s">
        <v>338</v>
      </c>
    </row>
    <row r="2" ht="12.75" customHeight="1"/>
    <row r="3" ht="12.75" customHeight="1">
      <c r="A3" s="34" t="s">
        <v>321</v>
      </c>
    </row>
    <row r="4" ht="12.75" customHeight="1"/>
    <row r="5" ht="12.75" customHeight="1">
      <c r="A5" s="35" t="s">
        <v>322</v>
      </c>
    </row>
    <row r="6" ht="12.75" customHeight="1">
      <c r="A6" s="36" t="s">
        <v>323</v>
      </c>
      <c r="B6" s="37" t="s">
        <v>324</v>
      </c>
    </row>
    <row r="7" ht="12.75" customHeight="1">
      <c r="A7" s="36" t="s">
        <v>339</v>
      </c>
      <c r="B7" s="37" t="s">
        <v>340</v>
      </c>
    </row>
    <row r="8" ht="12.75" customHeight="1">
      <c r="A8" s="38"/>
      <c r="B8" s="39"/>
    </row>
    <row r="9" ht="12.75" customHeight="1">
      <c r="A9" s="35" t="s">
        <v>329</v>
      </c>
      <c r="B9" s="39"/>
    </row>
    <row r="10" ht="12.75" customHeight="1">
      <c r="A10" s="36" t="s">
        <v>330</v>
      </c>
      <c r="B10" s="40">
        <v>0.6</v>
      </c>
    </row>
    <row r="11" ht="12.75" customHeight="1">
      <c r="A11" s="36" t="s">
        <v>341</v>
      </c>
      <c r="B11" s="40">
        <v>0.4</v>
      </c>
    </row>
    <row r="12" ht="12.75" customHeight="1">
      <c r="A12" s="36" t="s">
        <v>332</v>
      </c>
      <c r="B12" s="40">
        <v>-0.8</v>
      </c>
    </row>
    <row r="13" ht="12.75" customHeight="1">
      <c r="A13" s="38"/>
      <c r="B13" s="39"/>
    </row>
    <row r="14" ht="12.75" customHeight="1">
      <c r="A14" s="36" t="s">
        <v>333</v>
      </c>
      <c r="B14" s="40">
        <v>3.0</v>
      </c>
    </row>
    <row r="15" ht="12.75" customHeight="1"/>
    <row r="16" ht="12.75" customHeight="1">
      <c r="A16" s="35" t="s">
        <v>334</v>
      </c>
    </row>
    <row r="17" ht="12.75" customHeight="1">
      <c r="A17" s="36" t="s">
        <v>335</v>
      </c>
      <c r="B17" s="40">
        <v>0.0</v>
      </c>
    </row>
    <row r="18" ht="12.75" customHeight="1">
      <c r="A18" s="36" t="s">
        <v>336</v>
      </c>
      <c r="B18" s="40">
        <v>1.0</v>
      </c>
    </row>
    <row r="19" ht="12.75" customHeight="1">
      <c r="A19" s="36" t="s">
        <v>342</v>
      </c>
      <c r="B19" s="40">
        <v>0.0</v>
      </c>
    </row>
    <row r="20" ht="12.75" customHeight="1">
      <c r="A20" s="36" t="s">
        <v>343</v>
      </c>
      <c r="B20" s="40">
        <v>1.0</v>
      </c>
    </row>
    <row r="21" ht="12.75" customHeight="1"/>
    <row r="22" ht="12.75" customHeight="1"/>
    <row r="23" ht="12.75" customHeight="1"/>
    <row r="24" ht="12.75" customHeight="1"/>
    <row r="25" ht="12.75" customHeight="1"/>
    <row r="26" ht="12.75" customHeight="1"/>
    <row r="27" ht="12.75" customHeight="1"/>
    <row r="28" ht="12.75" customHeight="1"/>
    <row r="29" ht="12.75" customHeight="1">
      <c r="A29" s="41" t="s">
        <v>337</v>
      </c>
      <c r="B29" s="42"/>
      <c r="C29" s="42"/>
      <c r="D29" s="42"/>
      <c r="E29" s="42"/>
      <c r="F29" s="42"/>
      <c r="G29" s="42"/>
      <c r="H29" s="42"/>
      <c r="I29" s="42"/>
      <c r="J29" s="42"/>
      <c r="K29" s="42"/>
    </row>
    <row r="30" ht="12.75" customHeight="1">
      <c r="B30" s="43"/>
      <c r="C30" s="43" t="str">
        <f>CONCATENATE("Low ", B6)</f>
        <v>Low IV</v>
      </c>
      <c r="D30" s="43" t="str">
        <f>CONCATENATE("High ", B6)</f>
        <v>High IV</v>
      </c>
    </row>
    <row r="31" ht="12.75" customHeight="1">
      <c r="B31" s="44" t="str">
        <f>CONCATENATE("Low ", B7)</f>
        <v>Low Moderator</v>
      </c>
      <c r="C31" s="43" t="str">
        <f>((B17-B18)*B10)+((B19-B20)*B11)+((B17-B18)*(B19-B20))*B12+B14</f>
        <v>1.2</v>
      </c>
      <c r="D31" s="43" t="str">
        <f>(B17+B18)*B10+((B19-B20)*B11)+((B17+B18)*(B19-B20)*B12)+B14</f>
        <v>4</v>
      </c>
    </row>
    <row r="32" ht="12.75" customHeight="1">
      <c r="B32" s="44" t="str">
        <f> CONCATENATE("High ", B7)</f>
        <v>High Moderator</v>
      </c>
      <c r="C32" s="43" t="str">
        <f>((B17-B18)*B10)+(B19+B20)*B11+((B17-B18)*(B19+B20)*B12)+B14</f>
        <v>3.6</v>
      </c>
      <c r="D32" s="43" t="str">
        <f>(B17+B18)*B10+(B19+B20)*B11+((B17+B18)*(B19+B20))*B12+B14</f>
        <v>3.2</v>
      </c>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printOptions/>
  <pageMargins bottom="1.0" footer="0.0" header="0.0" left="0.75" right="0.75" top="1.0"/>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75"/>
    <col customWidth="1" min="2" max="2" width="12.63"/>
    <col customWidth="1" min="3" max="3" width="14.0"/>
    <col customWidth="1" min="4" max="4" width="12.63"/>
    <col customWidth="1" min="5" max="5" width="12.38"/>
    <col customWidth="1" min="6" max="6" width="13.5"/>
    <col customWidth="1" min="7" max="9" width="12.63"/>
    <col customWidth="1" min="10" max="11" width="8.63"/>
  </cols>
  <sheetData>
    <row r="1" ht="12.75" customHeight="1">
      <c r="A1" t="s">
        <v>298</v>
      </c>
    </row>
    <row r="2" ht="12.75" customHeight="1"/>
    <row r="3" ht="12.75" customHeight="1">
      <c r="A3" s="30" t="s">
        <v>299</v>
      </c>
      <c r="B3" s="31"/>
    </row>
    <row r="4" ht="12.75" customHeight="1">
      <c r="A4" s="24" t="s">
        <v>300</v>
      </c>
      <c r="B4" s="24">
        <v>0.9856623769109977</v>
      </c>
    </row>
    <row r="5" ht="12.75" customHeight="1">
      <c r="A5" s="24" t="s">
        <v>301</v>
      </c>
      <c r="B5" s="24">
        <v>0.9715303212578376</v>
      </c>
    </row>
    <row r="6" ht="12.75" customHeight="1">
      <c r="A6" s="24" t="s">
        <v>302</v>
      </c>
      <c r="B6" s="24">
        <v>0.9710945608689269</v>
      </c>
    </row>
    <row r="7" ht="12.75" customHeight="1">
      <c r="A7" s="24" t="s">
        <v>303</v>
      </c>
      <c r="B7" s="24">
        <v>0.22779572386672756</v>
      </c>
    </row>
    <row r="8" ht="12.75" customHeight="1">
      <c r="A8" s="32" t="s">
        <v>304</v>
      </c>
      <c r="B8" s="32">
        <v>200.0</v>
      </c>
    </row>
    <row r="9" ht="12.75" customHeight="1"/>
    <row r="10" ht="12.75" customHeight="1">
      <c r="A10" t="s">
        <v>305</v>
      </c>
    </row>
    <row r="11" ht="12.75" customHeight="1">
      <c r="A11" s="30"/>
      <c r="B11" s="30" t="s">
        <v>306</v>
      </c>
      <c r="C11" s="30" t="s">
        <v>307</v>
      </c>
      <c r="D11" s="30" t="s">
        <v>308</v>
      </c>
      <c r="E11" s="30" t="s">
        <v>309</v>
      </c>
      <c r="F11" s="30" t="s">
        <v>310</v>
      </c>
    </row>
    <row r="12" ht="12.75" customHeight="1">
      <c r="A12" s="24" t="s">
        <v>286</v>
      </c>
      <c r="B12" s="24">
        <v>3.0</v>
      </c>
      <c r="C12" s="24">
        <v>347.0731352048546</v>
      </c>
      <c r="D12" s="24">
        <v>115.69104506828488</v>
      </c>
      <c r="E12" s="24">
        <v>2229.5058155390143</v>
      </c>
      <c r="F12" s="24">
        <v>3.7411770864788554E-151</v>
      </c>
    </row>
    <row r="13" ht="12.75" customHeight="1">
      <c r="A13" s="24" t="s">
        <v>311</v>
      </c>
      <c r="B13" s="24">
        <v>196.0</v>
      </c>
      <c r="C13" s="24">
        <v>10.170614795145413</v>
      </c>
      <c r="D13" s="24">
        <v>0.05189089181196639</v>
      </c>
      <c r="E13" s="24"/>
      <c r="F13" s="24"/>
    </row>
    <row r="14" ht="12.75" customHeight="1">
      <c r="A14" s="32" t="s">
        <v>312</v>
      </c>
      <c r="B14" s="32">
        <v>199.0</v>
      </c>
      <c r="C14" s="32">
        <v>357.24375000000003</v>
      </c>
      <c r="D14" s="32"/>
      <c r="E14" s="32"/>
      <c r="F14" s="32"/>
    </row>
    <row r="15" ht="12.75" customHeight="1"/>
    <row r="16" ht="12.75" customHeight="1">
      <c r="A16" s="30"/>
      <c r="B16" s="30" t="s">
        <v>313</v>
      </c>
      <c r="C16" s="30" t="s">
        <v>303</v>
      </c>
      <c r="D16" s="30" t="s">
        <v>314</v>
      </c>
      <c r="E16" s="30" t="s">
        <v>315</v>
      </c>
      <c r="F16" s="30" t="s">
        <v>316</v>
      </c>
      <c r="G16" s="30" t="s">
        <v>317</v>
      </c>
      <c r="H16" s="30" t="s">
        <v>318</v>
      </c>
      <c r="I16" s="30" t="s">
        <v>319</v>
      </c>
    </row>
    <row r="17" ht="12.75" customHeight="1">
      <c r="A17" s="24" t="s">
        <v>285</v>
      </c>
      <c r="B17" s="24">
        <v>11.545585491430261</v>
      </c>
      <c r="C17" s="24">
        <v>0.10457880776548098</v>
      </c>
      <c r="D17" s="24">
        <v>110.40081387542064</v>
      </c>
      <c r="E17" s="24">
        <v>1.98720214859502E-178</v>
      </c>
      <c r="F17" s="24">
        <v>11.339341313723686</v>
      </c>
      <c r="G17" s="24">
        <v>11.751829669136836</v>
      </c>
      <c r="H17" s="24">
        <v>11.339341313723686</v>
      </c>
      <c r="I17" s="24">
        <v>11.751829669136836</v>
      </c>
    </row>
    <row r="18" ht="12.75" customHeight="1">
      <c r="A18" s="24" t="s">
        <v>19</v>
      </c>
      <c r="B18" s="24">
        <v>0.07063730562050838</v>
      </c>
      <c r="C18" s="24">
        <v>0.03622802633098704</v>
      </c>
      <c r="D18" s="24">
        <v>1.9497972364034066</v>
      </c>
      <c r="E18" s="24">
        <v>0.052626760768054955</v>
      </c>
      <c r="F18" s="24">
        <v>-8.094784862889837E-4</v>
      </c>
      <c r="G18" s="24">
        <v>0.14208408972730574</v>
      </c>
      <c r="H18" s="24">
        <v>-8.094784862889837E-4</v>
      </c>
      <c r="I18" s="24">
        <v>0.14208408972730574</v>
      </c>
    </row>
    <row r="19" ht="12.75" customHeight="1">
      <c r="A19" s="24" t="s">
        <v>23</v>
      </c>
      <c r="B19" s="24">
        <v>-1.4505489867162285</v>
      </c>
      <c r="C19" s="24">
        <v>0.028130587523178926</v>
      </c>
      <c r="D19" s="24">
        <v>-51.56483082768929</v>
      </c>
      <c r="E19" s="24">
        <v>5.797674129888664E-116</v>
      </c>
      <c r="F19" s="24">
        <v>-1.5060264779602615</v>
      </c>
      <c r="G19" s="24">
        <v>-1.3950714954721954</v>
      </c>
      <c r="H19" s="24">
        <v>-1.5060264779602615</v>
      </c>
      <c r="I19" s="24">
        <v>-1.3950714954721954</v>
      </c>
    </row>
    <row r="20" ht="12.75" customHeight="1">
      <c r="A20" s="32" t="s">
        <v>75</v>
      </c>
      <c r="B20" s="32">
        <v>0.12418105935784625</v>
      </c>
      <c r="C20" s="32">
        <v>0.001764518482324221</v>
      </c>
      <c r="D20" s="32">
        <v>70.3767405112556</v>
      </c>
      <c r="E20" s="32">
        <v>4.5372841044532355E-141</v>
      </c>
      <c r="F20" s="32">
        <v>0.1207011797224701</v>
      </c>
      <c r="G20" s="32">
        <v>0.1276609389932224</v>
      </c>
      <c r="H20" s="32">
        <v>0.1207011797224701</v>
      </c>
      <c r="I20" s="32">
        <v>0.1276609389932224</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mergeCells count="1">
    <mergeCell ref="A3:B3"/>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75"/>
    <col customWidth="1" min="2" max="2" width="12.63"/>
    <col customWidth="1" min="3" max="3" width="14.0"/>
    <col customWidth="1" min="4" max="4" width="8.63"/>
    <col customWidth="1" min="5" max="5" width="12.38"/>
    <col customWidth="1" min="6" max="6" width="13.5"/>
    <col customWidth="1" min="7" max="7" width="12.0"/>
    <col customWidth="1" min="8" max="8" width="12.63"/>
    <col customWidth="1" min="9" max="9" width="12.5"/>
    <col customWidth="1" min="10" max="11" width="8.63"/>
  </cols>
  <sheetData>
    <row r="1" ht="12.75" customHeight="1">
      <c r="A1" t="s">
        <v>298</v>
      </c>
    </row>
    <row r="2" ht="12.75" customHeight="1"/>
    <row r="3" ht="12.75" customHeight="1">
      <c r="A3" s="30" t="s">
        <v>299</v>
      </c>
      <c r="B3" s="31"/>
    </row>
    <row r="4" ht="12.75" customHeight="1">
      <c r="A4" s="24" t="s">
        <v>300</v>
      </c>
      <c r="B4" s="24">
        <v>0.7817178102974152</v>
      </c>
    </row>
    <row r="5" ht="12.75" customHeight="1">
      <c r="A5" s="24" t="s">
        <v>301</v>
      </c>
      <c r="B5" s="24">
        <v>0.6110827349361856</v>
      </c>
    </row>
    <row r="6" ht="12.75" customHeight="1">
      <c r="A6" s="24" t="s">
        <v>302</v>
      </c>
      <c r="B6" s="24">
        <v>0.5861254772850317</v>
      </c>
    </row>
    <row r="7" ht="12.75" customHeight="1">
      <c r="A7" s="24" t="s">
        <v>303</v>
      </c>
      <c r="B7" s="24">
        <v>0.8619659850700994</v>
      </c>
    </row>
    <row r="8" ht="12.75" customHeight="1">
      <c r="A8" s="32" t="s">
        <v>304</v>
      </c>
      <c r="B8" s="32">
        <v>200.0</v>
      </c>
    </row>
    <row r="9" ht="12.75" customHeight="1"/>
    <row r="10" ht="12.75" customHeight="1">
      <c r="A10" t="s">
        <v>305</v>
      </c>
    </row>
    <row r="11" ht="12.75" customHeight="1">
      <c r="A11" s="30"/>
      <c r="B11" s="30" t="s">
        <v>306</v>
      </c>
      <c r="C11" s="30" t="s">
        <v>307</v>
      </c>
      <c r="D11" s="30" t="s">
        <v>308</v>
      </c>
      <c r="E11" s="30" t="s">
        <v>309</v>
      </c>
      <c r="F11" s="30" t="s">
        <v>310</v>
      </c>
    </row>
    <row r="12" ht="12.75" customHeight="1">
      <c r="A12" s="24" t="s">
        <v>286</v>
      </c>
      <c r="B12" s="24">
        <v>12.0</v>
      </c>
      <c r="C12" s="24">
        <v>218.30548778885895</v>
      </c>
      <c r="D12" s="24">
        <v>18.19212398240491</v>
      </c>
      <c r="E12" s="24">
        <v>24.485171547200533</v>
      </c>
      <c r="F12" s="24">
        <v>2.755120948986781E-32</v>
      </c>
    </row>
    <row r="13" ht="12.75" customHeight="1">
      <c r="A13" s="24" t="s">
        <v>311</v>
      </c>
      <c r="B13" s="24">
        <v>187.0</v>
      </c>
      <c r="C13" s="24">
        <v>138.93826221114108</v>
      </c>
      <c r="D13" s="24">
        <v>0.7429853594178667</v>
      </c>
      <c r="E13" s="24"/>
      <c r="F13" s="24"/>
    </row>
    <row r="14" ht="12.75" customHeight="1">
      <c r="A14" s="32" t="s">
        <v>312</v>
      </c>
      <c r="B14" s="32">
        <v>199.0</v>
      </c>
      <c r="C14" s="32">
        <v>357.24375000000003</v>
      </c>
      <c r="D14" s="32"/>
      <c r="E14" s="32"/>
      <c r="F14" s="32"/>
    </row>
    <row r="15" ht="12.75" customHeight="1"/>
    <row r="16" ht="12.75" customHeight="1">
      <c r="A16" s="30"/>
      <c r="B16" s="30" t="s">
        <v>313</v>
      </c>
      <c r="C16" s="30" t="s">
        <v>303</v>
      </c>
      <c r="D16" s="30" t="s">
        <v>314</v>
      </c>
      <c r="E16" s="30" t="s">
        <v>315</v>
      </c>
      <c r="F16" s="30" t="s">
        <v>316</v>
      </c>
      <c r="G16" s="30" t="s">
        <v>317</v>
      </c>
      <c r="H16" s="30" t="s">
        <v>318</v>
      </c>
      <c r="I16" s="30" t="s">
        <v>319</v>
      </c>
    </row>
    <row r="17" ht="12.75" customHeight="1">
      <c r="A17" s="24" t="s">
        <v>285</v>
      </c>
      <c r="B17" s="24">
        <v>6.6885583334089596</v>
      </c>
      <c r="C17" s="24">
        <v>0.7393478574458658</v>
      </c>
      <c r="D17" s="24">
        <v>9.046564842312657</v>
      </c>
      <c r="E17" s="24">
        <v>1.89697280817488E-16</v>
      </c>
      <c r="F17" s="24">
        <v>5.23002387054111</v>
      </c>
      <c r="G17" s="24">
        <v>8.147092796276809</v>
      </c>
      <c r="H17" s="24">
        <v>5.23002387054111</v>
      </c>
      <c r="I17" s="24">
        <v>8.147092796276809</v>
      </c>
    </row>
    <row r="18" ht="12.75" customHeight="1">
      <c r="A18" s="24" t="s">
        <v>12</v>
      </c>
      <c r="B18" s="24">
        <v>-0.15808881146227155</v>
      </c>
      <c r="C18" s="24">
        <v>0.12695815872505414</v>
      </c>
      <c r="D18" s="24">
        <v>-1.2452040345405075</v>
      </c>
      <c r="E18" s="24">
        <v>0.21461485147528564</v>
      </c>
      <c r="F18" s="24">
        <v>-0.4085431111236405</v>
      </c>
      <c r="G18" s="24">
        <v>0.0923654881990974</v>
      </c>
      <c r="H18" s="24">
        <v>-0.4085431111236405</v>
      </c>
      <c r="I18" s="24">
        <v>0.0923654881990974</v>
      </c>
    </row>
    <row r="19" ht="12.75" customHeight="1">
      <c r="A19" s="24" t="s">
        <v>16</v>
      </c>
      <c r="B19" s="24">
        <v>0.3285419396968988</v>
      </c>
      <c r="C19" s="24">
        <v>0.19977382388736914</v>
      </c>
      <c r="D19" s="24">
        <v>1.6445695101783109</v>
      </c>
      <c r="E19" s="24">
        <v>0.10173862475917107</v>
      </c>
      <c r="F19" s="24">
        <v>-0.06555808234848126</v>
      </c>
      <c r="G19" s="24">
        <v>0.7226419617422789</v>
      </c>
      <c r="H19" s="24">
        <v>-0.06555808234848126</v>
      </c>
      <c r="I19" s="24">
        <v>0.7226419617422789</v>
      </c>
    </row>
    <row r="20" ht="12.75" customHeight="1">
      <c r="A20" s="24" t="s">
        <v>19</v>
      </c>
      <c r="B20" s="24">
        <v>0.10951469651996563</v>
      </c>
      <c r="C20" s="24">
        <v>0.15702480822116402</v>
      </c>
      <c r="D20" s="24">
        <v>0.6974356330097724</v>
      </c>
      <c r="E20" s="24">
        <v>0.48639640928376016</v>
      </c>
      <c r="F20" s="24">
        <v>-0.20025301567300774</v>
      </c>
      <c r="G20" s="24">
        <v>0.41928240871293904</v>
      </c>
      <c r="H20" s="24">
        <v>-0.20025301567300774</v>
      </c>
      <c r="I20" s="24">
        <v>0.41928240871293904</v>
      </c>
    </row>
    <row r="21" ht="12.75" customHeight="1">
      <c r="A21" s="24" t="s">
        <v>23</v>
      </c>
      <c r="B21" s="24">
        <v>0.22045620158627088</v>
      </c>
      <c r="C21" s="24">
        <v>0.062230739676565804</v>
      </c>
      <c r="D21" s="24">
        <v>3.5425611640172736</v>
      </c>
      <c r="E21" s="24">
        <v>5.003635003755367E-4</v>
      </c>
      <c r="F21" s="24">
        <v>0.09769169019431813</v>
      </c>
      <c r="G21" s="24">
        <v>0.34322071297822365</v>
      </c>
      <c r="H21" s="24">
        <v>0.09769169019431813</v>
      </c>
      <c r="I21" s="24">
        <v>0.34322071297822365</v>
      </c>
    </row>
    <row r="22" ht="12.75" customHeight="1">
      <c r="A22" s="24" t="s">
        <v>27</v>
      </c>
      <c r="B22" s="24">
        <v>0.6825900508284078</v>
      </c>
      <c r="C22" s="24">
        <v>0.08536344135437422</v>
      </c>
      <c r="D22" s="24">
        <v>7.996280843396789</v>
      </c>
      <c r="E22" s="24">
        <v>1.2977114567868127E-13</v>
      </c>
      <c r="F22" s="24">
        <v>0.514190940950052</v>
      </c>
      <c r="G22" s="24">
        <v>0.8509891607067637</v>
      </c>
      <c r="H22" s="24">
        <v>0.514190940950052</v>
      </c>
      <c r="I22" s="24">
        <v>0.8509891607067637</v>
      </c>
    </row>
    <row r="23" ht="12.75" customHeight="1">
      <c r="A23" s="24" t="s">
        <v>31</v>
      </c>
      <c r="B23" s="24">
        <v>0.027203168848613613</v>
      </c>
      <c r="C23" s="24">
        <v>0.0709641091351381</v>
      </c>
      <c r="D23" s="24">
        <v>0.383337002044374</v>
      </c>
      <c r="E23" s="24">
        <v>0.7019053433545366</v>
      </c>
      <c r="F23" s="24">
        <v>-0.11278993150049034</v>
      </c>
      <c r="G23" s="24">
        <v>0.16719626919771757</v>
      </c>
      <c r="H23" s="24">
        <v>-0.11278993150049034</v>
      </c>
      <c r="I23" s="24">
        <v>0.16719626919771757</v>
      </c>
    </row>
    <row r="24" ht="12.75" customHeight="1">
      <c r="A24" s="24" t="s">
        <v>35</v>
      </c>
      <c r="B24" s="24">
        <v>-0.16232965439584596</v>
      </c>
      <c r="C24" s="24">
        <v>0.10106050921883286</v>
      </c>
      <c r="D24" s="24">
        <v>-1.6062619875023887</v>
      </c>
      <c r="E24" s="24">
        <v>0.10990364861174119</v>
      </c>
      <c r="F24" s="24">
        <v>-0.3616948571839452</v>
      </c>
      <c r="G24" s="24">
        <v>0.03703554839225326</v>
      </c>
      <c r="H24" s="24">
        <v>-0.3616948571839452</v>
      </c>
      <c r="I24" s="24">
        <v>0.03703554839225326</v>
      </c>
    </row>
    <row r="25" ht="12.75" customHeight="1">
      <c r="A25" s="24" t="s">
        <v>39</v>
      </c>
      <c r="B25" s="24">
        <v>-0.0861282908526419</v>
      </c>
      <c r="C25" s="24">
        <v>0.05226297849461979</v>
      </c>
      <c r="D25" s="24">
        <v>-1.6479789964804314</v>
      </c>
      <c r="E25" s="24">
        <v>0.10103614856679416</v>
      </c>
      <c r="F25" s="24">
        <v>-0.18922909042736102</v>
      </c>
      <c r="G25" s="24">
        <v>0.016972508722077242</v>
      </c>
      <c r="H25" s="24">
        <v>-0.18922909042736102</v>
      </c>
      <c r="I25" s="24">
        <v>0.016972508722077242</v>
      </c>
    </row>
    <row r="26" ht="12.75" customHeight="1">
      <c r="A26" s="24" t="s">
        <v>42</v>
      </c>
      <c r="B26" s="24">
        <v>-0.21431935149836157</v>
      </c>
      <c r="C26" s="24">
        <v>0.10908724781389888</v>
      </c>
      <c r="D26" s="24">
        <v>-1.9646599927425705</v>
      </c>
      <c r="E26" s="24">
        <v>0.05093503881636006</v>
      </c>
      <c r="F26" s="24">
        <v>-0.42951915061000856</v>
      </c>
      <c r="G26" s="24">
        <v>8.804476132854566E-4</v>
      </c>
      <c r="H26" s="24">
        <v>-0.42951915061000856</v>
      </c>
      <c r="I26" s="24">
        <v>8.804476132854566E-4</v>
      </c>
    </row>
    <row r="27" ht="12.75" customHeight="1">
      <c r="A27" s="24" t="s">
        <v>45</v>
      </c>
      <c r="B27" s="24">
        <v>-0.03789494866305814</v>
      </c>
      <c r="C27" s="24">
        <v>0.09482416837008527</v>
      </c>
      <c r="D27" s="24">
        <v>-0.3996338624891445</v>
      </c>
      <c r="E27" s="24">
        <v>0.6898822867499943</v>
      </c>
      <c r="F27" s="24">
        <v>-0.2249575283239173</v>
      </c>
      <c r="G27" s="24">
        <v>0.149167630997801</v>
      </c>
      <c r="H27" s="24">
        <v>-0.2249575283239173</v>
      </c>
      <c r="I27" s="24">
        <v>0.149167630997801</v>
      </c>
    </row>
    <row r="28" ht="12.75" customHeight="1">
      <c r="A28" s="24" t="s">
        <v>49</v>
      </c>
      <c r="B28" s="24">
        <v>0.09093818704561876</v>
      </c>
      <c r="C28" s="24">
        <v>0.19879802711102296</v>
      </c>
      <c r="D28" s="24">
        <v>0.4574400881495288</v>
      </c>
      <c r="E28" s="24">
        <v>0.6478857662005773</v>
      </c>
      <c r="F28" s="24">
        <v>-0.30123685041676285</v>
      </c>
      <c r="G28" s="24">
        <v>0.4831132245080003</v>
      </c>
      <c r="H28" s="24">
        <v>-0.30123685041676285</v>
      </c>
      <c r="I28" s="24">
        <v>0.4831132245080003</v>
      </c>
    </row>
    <row r="29" ht="12.75" customHeight="1">
      <c r="A29" s="32" t="s">
        <v>53</v>
      </c>
      <c r="B29" s="32">
        <v>0.35334570934741716</v>
      </c>
      <c r="C29" s="32">
        <v>0.09964783947401396</v>
      </c>
      <c r="D29" s="32">
        <v>3.5459445103128626</v>
      </c>
      <c r="E29" s="32">
        <v>4.943854856874996E-4</v>
      </c>
      <c r="F29" s="32">
        <v>0.15676732400488005</v>
      </c>
      <c r="G29" s="32">
        <v>0.5499240946899543</v>
      </c>
      <c r="H29" s="32">
        <v>0.15676732400488005</v>
      </c>
      <c r="I29" s="32">
        <v>0.5499240946899543</v>
      </c>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mergeCells count="1">
    <mergeCell ref="A3:B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45.5"/>
    <col customWidth="1" min="3" max="3" width="77.5"/>
    <col customWidth="1" min="4" max="4" width="71.13"/>
    <col customWidth="1" min="5" max="11" width="8.88"/>
  </cols>
  <sheetData>
    <row r="1" ht="24.75" customHeight="1">
      <c r="A1" s="4" t="s">
        <v>2</v>
      </c>
      <c r="B1" s="4" t="s">
        <v>3</v>
      </c>
      <c r="C1" s="4" t="s">
        <v>4</v>
      </c>
      <c r="D1" s="4" t="s">
        <v>5</v>
      </c>
      <c r="E1" s="5"/>
      <c r="F1" s="5"/>
      <c r="G1" s="5"/>
      <c r="H1" s="5"/>
      <c r="I1" s="5"/>
      <c r="J1" s="5"/>
      <c r="K1" s="5"/>
    </row>
    <row r="2" ht="15.0" customHeight="1">
      <c r="A2" s="6" t="s">
        <v>6</v>
      </c>
      <c r="B2" s="6" t="s">
        <v>6</v>
      </c>
      <c r="C2" s="6" t="s">
        <v>7</v>
      </c>
      <c r="D2" s="6"/>
      <c r="E2" s="5"/>
      <c r="F2" s="5"/>
      <c r="G2" s="5"/>
      <c r="H2" s="5"/>
      <c r="I2" s="5"/>
      <c r="J2" s="5"/>
      <c r="K2" s="5"/>
    </row>
    <row r="3" ht="15.0" customHeight="1">
      <c r="A3" s="7" t="s">
        <v>8</v>
      </c>
      <c r="B3" s="7" t="s">
        <v>9</v>
      </c>
      <c r="C3" s="7" t="s">
        <v>10</v>
      </c>
      <c r="D3" s="7" t="s">
        <v>11</v>
      </c>
      <c r="E3" s="5"/>
      <c r="F3" s="5"/>
      <c r="G3" s="5"/>
      <c r="H3" s="5"/>
      <c r="I3" s="5"/>
      <c r="J3" s="5"/>
      <c r="K3" s="5"/>
    </row>
    <row r="4" ht="15.0" customHeight="1">
      <c r="A4" s="7" t="s">
        <v>12</v>
      </c>
      <c r="B4" s="7" t="s">
        <v>13</v>
      </c>
      <c r="C4" s="7" t="s">
        <v>14</v>
      </c>
      <c r="D4" s="7" t="s">
        <v>15</v>
      </c>
      <c r="E4" s="5"/>
      <c r="F4" s="5"/>
      <c r="G4" s="5"/>
      <c r="H4" s="5"/>
      <c r="I4" s="5"/>
      <c r="J4" s="5"/>
      <c r="K4" s="5"/>
    </row>
    <row r="5" ht="15.0" customHeight="1">
      <c r="A5" s="7" t="s">
        <v>16</v>
      </c>
      <c r="B5" s="7" t="s">
        <v>16</v>
      </c>
      <c r="C5" s="7" t="s">
        <v>17</v>
      </c>
      <c r="D5" s="7" t="s">
        <v>18</v>
      </c>
      <c r="E5" s="5"/>
      <c r="F5" s="5"/>
      <c r="G5" s="5"/>
      <c r="H5" s="5"/>
      <c r="I5" s="5"/>
      <c r="J5" s="5"/>
      <c r="K5" s="5"/>
    </row>
    <row r="6" ht="15.0" customHeight="1">
      <c r="A6" s="7" t="s">
        <v>19</v>
      </c>
      <c r="B6" s="7" t="s">
        <v>20</v>
      </c>
      <c r="C6" s="7" t="s">
        <v>21</v>
      </c>
      <c r="D6" s="7" t="s">
        <v>22</v>
      </c>
      <c r="E6" s="5"/>
      <c r="F6" s="5"/>
      <c r="G6" s="5"/>
      <c r="H6" s="5"/>
      <c r="I6" s="5"/>
      <c r="J6" s="5"/>
      <c r="K6" s="5"/>
    </row>
    <row r="7" ht="15.0" customHeight="1">
      <c r="A7" s="8" t="s">
        <v>23</v>
      </c>
      <c r="B7" s="8" t="s">
        <v>24</v>
      </c>
      <c r="C7" s="8" t="s">
        <v>25</v>
      </c>
      <c r="D7" s="8" t="s">
        <v>26</v>
      </c>
      <c r="E7" s="5"/>
      <c r="F7" s="5"/>
      <c r="G7" s="5"/>
      <c r="H7" s="5"/>
      <c r="I7" s="5"/>
      <c r="J7" s="5"/>
      <c r="K7" s="5"/>
    </row>
    <row r="8" ht="15.0" customHeight="1">
      <c r="A8" s="8" t="s">
        <v>27</v>
      </c>
      <c r="B8" s="8" t="s">
        <v>28</v>
      </c>
      <c r="C8" s="8" t="s">
        <v>29</v>
      </c>
      <c r="D8" s="8" t="s">
        <v>30</v>
      </c>
      <c r="E8" s="5"/>
      <c r="F8" s="5"/>
      <c r="G8" s="5"/>
      <c r="H8" s="5"/>
      <c r="I8" s="5"/>
      <c r="J8" s="5"/>
      <c r="K8" s="5"/>
    </row>
    <row r="9" ht="15.0" customHeight="1">
      <c r="A9" s="8" t="s">
        <v>31</v>
      </c>
      <c r="B9" s="8" t="s">
        <v>32</v>
      </c>
      <c r="C9" s="8" t="s">
        <v>33</v>
      </c>
      <c r="D9" s="8" t="s">
        <v>34</v>
      </c>
      <c r="E9" s="5"/>
      <c r="F9" s="5"/>
      <c r="G9" s="5"/>
      <c r="H9" s="5"/>
      <c r="I9" s="5"/>
      <c r="J9" s="5"/>
      <c r="K9" s="5"/>
    </row>
    <row r="10" ht="15.0" customHeight="1">
      <c r="A10" s="8" t="s">
        <v>35</v>
      </c>
      <c r="B10" s="8" t="s">
        <v>36</v>
      </c>
      <c r="C10" s="8" t="s">
        <v>37</v>
      </c>
      <c r="D10" s="8" t="s">
        <v>38</v>
      </c>
      <c r="E10" s="5"/>
      <c r="F10" s="5"/>
      <c r="G10" s="5"/>
      <c r="H10" s="5"/>
      <c r="I10" s="5"/>
      <c r="J10" s="5"/>
      <c r="K10" s="5"/>
    </row>
    <row r="11" ht="15.0" customHeight="1">
      <c r="A11" s="8" t="s">
        <v>39</v>
      </c>
      <c r="B11" s="8" t="s">
        <v>40</v>
      </c>
      <c r="C11" s="8" t="s">
        <v>41</v>
      </c>
      <c r="D11" s="8" t="s">
        <v>34</v>
      </c>
      <c r="E11" s="5"/>
      <c r="F11" s="5"/>
      <c r="G11" s="5"/>
      <c r="H11" s="5"/>
      <c r="I11" s="5"/>
      <c r="J11" s="5"/>
      <c r="K11" s="5"/>
    </row>
    <row r="12" ht="15.0" customHeight="1">
      <c r="A12" s="8" t="s">
        <v>42</v>
      </c>
      <c r="B12" s="8" t="s">
        <v>43</v>
      </c>
      <c r="C12" s="8" t="s">
        <v>44</v>
      </c>
      <c r="D12" s="8" t="s">
        <v>34</v>
      </c>
      <c r="E12" s="5"/>
      <c r="F12" s="5"/>
      <c r="G12" s="5"/>
      <c r="H12" s="5"/>
      <c r="I12" s="5"/>
      <c r="J12" s="5"/>
      <c r="K12" s="5"/>
    </row>
    <row r="13" ht="15.0" customHeight="1">
      <c r="A13" s="8" t="s">
        <v>45</v>
      </c>
      <c r="B13" s="8" t="s">
        <v>46</v>
      </c>
      <c r="C13" s="8" t="s">
        <v>47</v>
      </c>
      <c r="D13" s="8" t="s">
        <v>48</v>
      </c>
      <c r="E13" s="5"/>
      <c r="F13" s="5"/>
      <c r="G13" s="5"/>
      <c r="H13" s="5"/>
      <c r="I13" s="5"/>
      <c r="J13" s="5"/>
      <c r="K13" s="5"/>
    </row>
    <row r="14" ht="15.0" customHeight="1">
      <c r="A14" s="8" t="s">
        <v>49</v>
      </c>
      <c r="B14" s="8" t="s">
        <v>50</v>
      </c>
      <c r="C14" s="8" t="s">
        <v>51</v>
      </c>
      <c r="D14" s="8" t="s">
        <v>52</v>
      </c>
      <c r="E14" s="5"/>
      <c r="F14" s="5"/>
      <c r="G14" s="5"/>
      <c r="H14" s="5"/>
      <c r="I14" s="5"/>
      <c r="J14" s="5"/>
      <c r="K14" s="5"/>
    </row>
    <row r="15" ht="15.0" customHeight="1">
      <c r="A15" s="8" t="s">
        <v>53</v>
      </c>
      <c r="B15" s="8" t="s">
        <v>54</v>
      </c>
      <c r="C15" s="8" t="s">
        <v>55</v>
      </c>
      <c r="D15" s="8" t="s">
        <v>56</v>
      </c>
      <c r="E15" s="5"/>
      <c r="F15" s="5"/>
      <c r="G15" s="5"/>
      <c r="H15" s="5"/>
      <c r="I15" s="5"/>
      <c r="J15" s="5"/>
      <c r="K15" s="5"/>
    </row>
    <row r="16" ht="15.0" customHeight="1">
      <c r="A16" s="9" t="s">
        <v>57</v>
      </c>
      <c r="B16" s="9" t="s">
        <v>58</v>
      </c>
      <c r="C16" s="9" t="s">
        <v>59</v>
      </c>
      <c r="D16" s="9" t="s">
        <v>60</v>
      </c>
      <c r="E16" s="5"/>
      <c r="F16" s="5"/>
      <c r="G16" s="5"/>
      <c r="H16" s="5"/>
      <c r="I16" s="5"/>
      <c r="J16" s="5"/>
      <c r="K16" s="5"/>
    </row>
    <row r="17" ht="15.0" customHeight="1">
      <c r="A17" s="10" t="s">
        <v>61</v>
      </c>
      <c r="B17" s="10" t="s">
        <v>62</v>
      </c>
      <c r="C17" s="10" t="s">
        <v>63</v>
      </c>
      <c r="D17" s="10" t="s">
        <v>64</v>
      </c>
      <c r="E17" s="5"/>
      <c r="F17" s="5"/>
      <c r="G17" s="5"/>
      <c r="H17" s="5"/>
      <c r="I17" s="5"/>
      <c r="J17" s="5"/>
      <c r="K17" s="5"/>
    </row>
    <row r="18" ht="15.0" customHeight="1">
      <c r="A18" s="11" t="s">
        <v>65</v>
      </c>
      <c r="B18" s="11" t="s">
        <v>66</v>
      </c>
      <c r="C18" s="11" t="s">
        <v>67</v>
      </c>
      <c r="D18" s="12"/>
      <c r="E18" s="5"/>
      <c r="F18" s="5"/>
      <c r="G18" s="5"/>
      <c r="H18" s="5"/>
      <c r="I18" s="5"/>
      <c r="J18" s="5"/>
      <c r="K18" s="5"/>
    </row>
    <row r="19" ht="15.0" customHeight="1">
      <c r="A19" s="11" t="s">
        <v>68</v>
      </c>
      <c r="B19" s="11" t="s">
        <v>69</v>
      </c>
      <c r="C19" s="11" t="s">
        <v>70</v>
      </c>
      <c r="D19" s="12"/>
      <c r="E19" s="5"/>
      <c r="F19" s="5"/>
      <c r="G19" s="5"/>
      <c r="H19" s="5"/>
      <c r="I19" s="5"/>
      <c r="J19" s="5"/>
      <c r="K19" s="5"/>
    </row>
    <row r="20" ht="15.0" customHeight="1">
      <c r="A20" s="13" t="s">
        <v>71</v>
      </c>
      <c r="B20" s="14" t="s">
        <v>72</v>
      </c>
      <c r="C20" s="15" t="s">
        <v>73</v>
      </c>
      <c r="D20" s="16" t="s">
        <v>74</v>
      </c>
      <c r="E20" s="5"/>
      <c r="F20" s="5"/>
      <c r="G20" s="5"/>
      <c r="H20" s="5"/>
      <c r="I20" s="5"/>
      <c r="J20" s="5"/>
      <c r="K20" s="5"/>
    </row>
    <row r="21" ht="15.75" customHeight="1">
      <c r="A21" s="5"/>
      <c r="B21" s="5"/>
      <c r="C21" s="5"/>
      <c r="D21" s="5"/>
      <c r="E21" s="5"/>
      <c r="F21" s="5"/>
      <c r="G21" s="5"/>
      <c r="H21" s="5"/>
      <c r="I21" s="5"/>
      <c r="J21" s="5"/>
      <c r="K21" s="5"/>
    </row>
    <row r="22" ht="15.75" customHeight="1">
      <c r="A22" s="5"/>
      <c r="B22" s="5"/>
      <c r="C22" s="5"/>
      <c r="D22" s="5"/>
      <c r="E22" s="5"/>
      <c r="F22" s="5"/>
      <c r="G22" s="5"/>
      <c r="H22" s="5"/>
      <c r="I22" s="5"/>
      <c r="J22" s="5"/>
      <c r="K22" s="5"/>
    </row>
    <row r="23" ht="15.75" customHeight="1">
      <c r="A23" s="5"/>
      <c r="B23" s="5"/>
      <c r="C23" s="5"/>
      <c r="D23" s="5"/>
      <c r="E23" s="5"/>
      <c r="F23" s="5"/>
      <c r="G23" s="5"/>
      <c r="H23" s="5"/>
      <c r="I23" s="5"/>
      <c r="J23" s="5"/>
      <c r="K23" s="5"/>
    </row>
    <row r="24" ht="15.75" customHeight="1">
      <c r="A24" s="5"/>
      <c r="B24" s="5"/>
      <c r="C24" s="5"/>
      <c r="D24" s="5"/>
      <c r="E24" s="5"/>
      <c r="F24" s="5"/>
      <c r="G24" s="5"/>
      <c r="H24" s="5"/>
      <c r="I24" s="5"/>
      <c r="J24" s="5"/>
      <c r="K24" s="5"/>
    </row>
    <row r="25" ht="15.75" customHeight="1">
      <c r="A25" s="5"/>
      <c r="B25" s="5"/>
      <c r="C25" s="5"/>
      <c r="D25" s="5"/>
      <c r="E25" s="5"/>
      <c r="F25" s="5"/>
      <c r="G25" s="5"/>
      <c r="H25" s="5"/>
      <c r="I25" s="5"/>
      <c r="J25" s="5"/>
      <c r="K25" s="5"/>
    </row>
    <row r="26" ht="15.75" customHeight="1">
      <c r="A26" s="5"/>
      <c r="B26" s="5"/>
      <c r="C26" s="5"/>
      <c r="D26" s="5"/>
      <c r="E26" s="5"/>
      <c r="F26" s="5"/>
      <c r="G26" s="5"/>
      <c r="H26" s="5"/>
      <c r="I26" s="5"/>
      <c r="J26" s="5"/>
      <c r="K26" s="5"/>
    </row>
    <row r="27" ht="15.75" customHeight="1">
      <c r="A27" s="5"/>
      <c r="B27" s="5"/>
      <c r="C27" s="5"/>
      <c r="D27" s="5"/>
      <c r="E27" s="5"/>
      <c r="F27" s="5"/>
      <c r="G27" s="5"/>
      <c r="H27" s="5"/>
      <c r="I27" s="5"/>
      <c r="J27" s="5"/>
      <c r="K27" s="5"/>
    </row>
    <row r="28" ht="15.75" customHeight="1">
      <c r="A28" s="5"/>
      <c r="B28" s="5"/>
      <c r="C28" s="5"/>
      <c r="D28" s="5"/>
      <c r="E28" s="5"/>
      <c r="F28" s="5"/>
      <c r="G28" s="5"/>
      <c r="H28" s="5"/>
      <c r="I28" s="5"/>
      <c r="J28" s="5"/>
      <c r="K28" s="5"/>
    </row>
    <row r="29" ht="15.75" customHeight="1">
      <c r="A29" s="5"/>
      <c r="B29" s="5"/>
      <c r="C29" s="5"/>
      <c r="D29" s="5"/>
      <c r="E29" s="5"/>
      <c r="F29" s="5"/>
      <c r="G29" s="5"/>
      <c r="H29" s="5"/>
      <c r="I29" s="5"/>
      <c r="J29" s="5"/>
      <c r="K29" s="5"/>
    </row>
    <row r="30" ht="15.75" customHeight="1">
      <c r="A30" s="5"/>
      <c r="B30" s="5"/>
      <c r="C30" s="5"/>
      <c r="D30" s="5"/>
      <c r="E30" s="5"/>
      <c r="F30" s="5"/>
      <c r="G30" s="5"/>
      <c r="H30" s="5"/>
      <c r="I30" s="5"/>
      <c r="J30" s="5"/>
      <c r="K30" s="5"/>
    </row>
    <row r="31" ht="15.75" customHeight="1">
      <c r="A31" s="5"/>
      <c r="B31" s="5"/>
      <c r="C31" s="5"/>
      <c r="D31" s="5"/>
      <c r="E31" s="5"/>
      <c r="F31" s="5"/>
      <c r="G31" s="5"/>
      <c r="H31" s="5"/>
      <c r="I31" s="5"/>
      <c r="J31" s="5"/>
      <c r="K31" s="5"/>
    </row>
    <row r="32" ht="15.75" customHeight="1">
      <c r="A32" s="5"/>
      <c r="B32" s="5"/>
      <c r="C32" s="5"/>
      <c r="D32" s="5"/>
      <c r="E32" s="5"/>
      <c r="F32" s="5"/>
      <c r="G32" s="5"/>
      <c r="H32" s="5"/>
      <c r="I32" s="5"/>
      <c r="J32" s="5"/>
      <c r="K32" s="5"/>
    </row>
    <row r="33" ht="15.75" customHeight="1">
      <c r="A33" s="5"/>
      <c r="B33" s="5"/>
      <c r="C33" s="5"/>
      <c r="D33" s="5"/>
      <c r="E33" s="5"/>
      <c r="F33" s="5"/>
      <c r="G33" s="5"/>
      <c r="H33" s="5"/>
      <c r="I33" s="5"/>
      <c r="J33" s="5"/>
      <c r="K33" s="5"/>
    </row>
    <row r="34" ht="15.75" customHeight="1">
      <c r="A34" s="5"/>
      <c r="B34" s="5"/>
      <c r="C34" s="5"/>
      <c r="D34" s="5"/>
      <c r="E34" s="5"/>
      <c r="F34" s="5"/>
      <c r="G34" s="5"/>
      <c r="H34" s="5"/>
      <c r="I34" s="5"/>
      <c r="J34" s="5"/>
      <c r="K34" s="5"/>
    </row>
    <row r="35" ht="15.75" customHeight="1">
      <c r="A35" s="5"/>
      <c r="B35" s="5"/>
      <c r="C35" s="5"/>
      <c r="D35" s="5"/>
      <c r="E35" s="5"/>
      <c r="F35" s="5"/>
      <c r="G35" s="5"/>
      <c r="H35" s="5"/>
      <c r="I35" s="5"/>
      <c r="J35" s="5"/>
      <c r="K35" s="5"/>
    </row>
    <row r="36" ht="15.75" customHeight="1">
      <c r="A36" s="5"/>
      <c r="B36" s="5"/>
      <c r="C36" s="5"/>
      <c r="D36" s="5"/>
      <c r="E36" s="5"/>
      <c r="F36" s="5"/>
      <c r="G36" s="5"/>
      <c r="H36" s="5"/>
      <c r="I36" s="5"/>
      <c r="J36" s="5"/>
      <c r="K36" s="5"/>
    </row>
    <row r="37" ht="15.75" customHeight="1">
      <c r="A37" s="5"/>
      <c r="B37" s="5"/>
      <c r="C37" s="5"/>
      <c r="D37" s="5"/>
      <c r="E37" s="5"/>
      <c r="F37" s="5"/>
      <c r="G37" s="5"/>
      <c r="H37" s="5"/>
      <c r="I37" s="5"/>
      <c r="J37" s="5"/>
      <c r="K37" s="5"/>
    </row>
    <row r="38" ht="15.75" customHeight="1">
      <c r="A38" s="5"/>
      <c r="B38" s="5"/>
      <c r="C38" s="5"/>
      <c r="D38" s="5"/>
      <c r="E38" s="5"/>
      <c r="F38" s="5"/>
      <c r="G38" s="5"/>
      <c r="H38" s="5"/>
      <c r="I38" s="5"/>
      <c r="J38" s="5"/>
      <c r="K38" s="5"/>
    </row>
    <row r="39" ht="15.75" customHeight="1">
      <c r="A39" s="5"/>
      <c r="B39" s="5"/>
      <c r="C39" s="5"/>
      <c r="D39" s="5"/>
      <c r="E39" s="5"/>
      <c r="F39" s="5"/>
      <c r="G39" s="5"/>
      <c r="H39" s="5"/>
      <c r="I39" s="5"/>
      <c r="J39" s="5"/>
      <c r="K39" s="5"/>
    </row>
    <row r="40" ht="15.75" customHeight="1">
      <c r="A40" s="5"/>
      <c r="B40" s="5"/>
      <c r="C40" s="5"/>
      <c r="D40" s="5"/>
      <c r="E40" s="5"/>
      <c r="F40" s="5"/>
      <c r="G40" s="5"/>
      <c r="H40" s="5"/>
      <c r="I40" s="5"/>
      <c r="J40" s="5"/>
      <c r="K40" s="5"/>
    </row>
    <row r="41" ht="15.75" customHeight="1">
      <c r="A41" s="5"/>
      <c r="B41" s="5"/>
      <c r="C41" s="5"/>
      <c r="D41" s="5"/>
      <c r="E41" s="5"/>
      <c r="F41" s="5"/>
      <c r="G41" s="5"/>
      <c r="H41" s="5"/>
      <c r="I41" s="5"/>
      <c r="J41" s="5"/>
      <c r="K41" s="5"/>
    </row>
    <row r="42" ht="15.75" customHeight="1">
      <c r="A42" s="5"/>
      <c r="B42" s="5"/>
      <c r="C42" s="5"/>
      <c r="D42" s="5"/>
      <c r="E42" s="5"/>
      <c r="F42" s="5"/>
      <c r="G42" s="5"/>
      <c r="H42" s="5"/>
      <c r="I42" s="5"/>
      <c r="J42" s="5"/>
      <c r="K42" s="5"/>
    </row>
    <row r="43" ht="15.75" customHeight="1">
      <c r="A43" s="5"/>
      <c r="B43" s="5"/>
      <c r="C43" s="5"/>
      <c r="D43" s="5"/>
      <c r="E43" s="5"/>
      <c r="F43" s="5"/>
      <c r="G43" s="5"/>
      <c r="H43" s="5"/>
      <c r="I43" s="5"/>
      <c r="J43" s="5"/>
      <c r="K43" s="5"/>
    </row>
    <row r="44" ht="15.75" customHeight="1">
      <c r="A44" s="5"/>
      <c r="B44" s="5"/>
      <c r="C44" s="5"/>
      <c r="D44" s="5"/>
      <c r="E44" s="5"/>
      <c r="F44" s="5"/>
      <c r="G44" s="5"/>
      <c r="H44" s="5"/>
      <c r="I44" s="5"/>
      <c r="J44" s="5"/>
      <c r="K44" s="5"/>
    </row>
    <row r="45" ht="15.75" customHeight="1">
      <c r="A45" s="5"/>
      <c r="B45" s="5"/>
      <c r="C45" s="5"/>
      <c r="D45" s="5"/>
      <c r="E45" s="5"/>
      <c r="F45" s="5"/>
      <c r="G45" s="5"/>
      <c r="H45" s="5"/>
      <c r="I45" s="5"/>
      <c r="J45" s="5"/>
      <c r="K45" s="5"/>
    </row>
    <row r="46" ht="15.75" customHeight="1">
      <c r="A46" s="5"/>
      <c r="B46" s="5"/>
      <c r="C46" s="5"/>
      <c r="D46" s="5"/>
      <c r="E46" s="5"/>
      <c r="F46" s="5"/>
      <c r="G46" s="5"/>
      <c r="H46" s="5"/>
      <c r="I46" s="5"/>
      <c r="J46" s="5"/>
      <c r="K46" s="5"/>
    </row>
    <row r="47" ht="15.75" customHeight="1">
      <c r="A47" s="5"/>
      <c r="B47" s="5"/>
      <c r="C47" s="5"/>
      <c r="D47" s="5"/>
      <c r="E47" s="5"/>
      <c r="F47" s="5"/>
      <c r="G47" s="5"/>
      <c r="H47" s="5"/>
      <c r="I47" s="5"/>
      <c r="J47" s="5"/>
      <c r="K47" s="5"/>
    </row>
    <row r="48" ht="15.75" customHeight="1">
      <c r="A48" s="5"/>
      <c r="B48" s="5"/>
      <c r="C48" s="5"/>
      <c r="D48" s="5"/>
      <c r="E48" s="5"/>
      <c r="F48" s="5"/>
      <c r="G48" s="5"/>
      <c r="H48" s="5"/>
      <c r="I48" s="5"/>
      <c r="J48" s="5"/>
      <c r="K48" s="5"/>
    </row>
    <row r="49" ht="15.75" customHeight="1">
      <c r="A49" s="5"/>
      <c r="B49" s="5"/>
      <c r="C49" s="5"/>
      <c r="D49" s="5"/>
      <c r="E49" s="5"/>
      <c r="F49" s="5"/>
      <c r="G49" s="5"/>
      <c r="H49" s="5"/>
      <c r="I49" s="5"/>
      <c r="J49" s="5"/>
      <c r="K49" s="5"/>
    </row>
    <row r="50" ht="15.75" customHeight="1">
      <c r="A50" s="5"/>
      <c r="B50" s="5"/>
      <c r="C50" s="5"/>
      <c r="D50" s="5"/>
      <c r="E50" s="5"/>
      <c r="F50" s="5"/>
      <c r="G50" s="5"/>
      <c r="H50" s="5"/>
      <c r="I50" s="5"/>
      <c r="J50" s="5"/>
      <c r="K50" s="5"/>
    </row>
    <row r="51" ht="15.75" customHeight="1">
      <c r="A51" s="5"/>
      <c r="B51" s="5"/>
      <c r="C51" s="5"/>
      <c r="D51" s="5"/>
      <c r="E51" s="5"/>
      <c r="F51" s="5"/>
      <c r="G51" s="5"/>
      <c r="H51" s="5"/>
      <c r="I51" s="5"/>
      <c r="J51" s="5"/>
      <c r="K51" s="5"/>
    </row>
    <row r="52" ht="15.75" customHeight="1">
      <c r="A52" s="5"/>
      <c r="B52" s="5"/>
      <c r="C52" s="5"/>
      <c r="D52" s="5"/>
      <c r="E52" s="5"/>
      <c r="F52" s="5"/>
      <c r="G52" s="5"/>
      <c r="H52" s="5"/>
      <c r="I52" s="5"/>
      <c r="J52" s="5"/>
      <c r="K52" s="5"/>
    </row>
    <row r="53" ht="15.75" customHeight="1">
      <c r="A53" s="5"/>
      <c r="B53" s="5"/>
      <c r="C53" s="5"/>
      <c r="D53" s="5"/>
      <c r="E53" s="5"/>
      <c r="F53" s="5"/>
      <c r="G53" s="5"/>
      <c r="H53" s="5"/>
      <c r="I53" s="5"/>
      <c r="J53" s="5"/>
      <c r="K53" s="5"/>
    </row>
    <row r="54" ht="15.75" customHeight="1">
      <c r="A54" s="5"/>
      <c r="B54" s="5"/>
      <c r="C54" s="5"/>
      <c r="D54" s="5"/>
      <c r="E54" s="5"/>
      <c r="F54" s="5"/>
      <c r="G54" s="5"/>
      <c r="H54" s="5"/>
      <c r="I54" s="5"/>
      <c r="J54" s="5"/>
      <c r="K54" s="5"/>
    </row>
    <row r="55" ht="15.75" customHeight="1">
      <c r="A55" s="5"/>
      <c r="B55" s="5"/>
      <c r="C55" s="5"/>
      <c r="D55" s="5"/>
      <c r="E55" s="5"/>
      <c r="F55" s="5"/>
      <c r="G55" s="5"/>
      <c r="H55" s="5"/>
      <c r="I55" s="5"/>
      <c r="J55" s="5"/>
      <c r="K55" s="5"/>
    </row>
    <row r="56" ht="15.75" customHeight="1">
      <c r="A56" s="5"/>
      <c r="B56" s="5"/>
      <c r="C56" s="5"/>
      <c r="D56" s="5"/>
      <c r="E56" s="5"/>
      <c r="F56" s="5"/>
      <c r="G56" s="5"/>
      <c r="H56" s="5"/>
      <c r="I56" s="5"/>
      <c r="J56" s="5"/>
      <c r="K56" s="5"/>
    </row>
    <row r="57" ht="15.75" customHeight="1">
      <c r="A57" s="5"/>
      <c r="B57" s="5"/>
      <c r="C57" s="5"/>
      <c r="D57" s="5"/>
      <c r="E57" s="5"/>
      <c r="F57" s="5"/>
      <c r="G57" s="5"/>
      <c r="H57" s="5"/>
      <c r="I57" s="5"/>
      <c r="J57" s="5"/>
      <c r="K57" s="5"/>
    </row>
    <row r="58" ht="15.75" customHeight="1">
      <c r="A58" s="5"/>
      <c r="B58" s="5"/>
      <c r="C58" s="5"/>
      <c r="D58" s="5"/>
      <c r="E58" s="5"/>
      <c r="F58" s="5"/>
      <c r="G58" s="5"/>
      <c r="H58" s="5"/>
      <c r="I58" s="5"/>
      <c r="J58" s="5"/>
      <c r="K58" s="5"/>
    </row>
    <row r="59" ht="15.75" customHeight="1">
      <c r="A59" s="5"/>
      <c r="B59" s="5"/>
      <c r="C59" s="5"/>
      <c r="D59" s="5"/>
      <c r="E59" s="5"/>
      <c r="F59" s="5"/>
      <c r="G59" s="5"/>
      <c r="H59" s="5"/>
      <c r="I59" s="5"/>
      <c r="J59" s="5"/>
      <c r="K59" s="5"/>
    </row>
    <row r="60" ht="15.75" customHeight="1">
      <c r="A60" s="5"/>
      <c r="B60" s="5"/>
      <c r="C60" s="5"/>
      <c r="D60" s="5"/>
      <c r="E60" s="5"/>
      <c r="F60" s="5"/>
      <c r="G60" s="5"/>
      <c r="H60" s="5"/>
      <c r="I60" s="5"/>
      <c r="J60" s="5"/>
      <c r="K60" s="5"/>
    </row>
    <row r="61" ht="15.75" customHeight="1">
      <c r="A61" s="5"/>
      <c r="B61" s="5"/>
      <c r="C61" s="5"/>
      <c r="D61" s="5"/>
      <c r="E61" s="5"/>
      <c r="F61" s="5"/>
      <c r="G61" s="5"/>
      <c r="H61" s="5"/>
      <c r="I61" s="5"/>
      <c r="J61" s="5"/>
      <c r="K61" s="5"/>
    </row>
    <row r="62" ht="15.75" customHeight="1">
      <c r="A62" s="5"/>
      <c r="B62" s="5"/>
      <c r="C62" s="5"/>
      <c r="D62" s="5"/>
      <c r="E62" s="5"/>
      <c r="F62" s="5"/>
      <c r="G62" s="5"/>
      <c r="H62" s="5"/>
      <c r="I62" s="5"/>
      <c r="J62" s="5"/>
      <c r="K62" s="5"/>
    </row>
    <row r="63" ht="15.75" customHeight="1">
      <c r="A63" s="5"/>
      <c r="B63" s="5"/>
      <c r="C63" s="5"/>
      <c r="D63" s="5"/>
      <c r="E63" s="5"/>
      <c r="F63" s="5"/>
      <c r="G63" s="5"/>
      <c r="H63" s="5"/>
      <c r="I63" s="5"/>
      <c r="J63" s="5"/>
      <c r="K63" s="5"/>
    </row>
    <row r="64" ht="15.75" customHeight="1">
      <c r="A64" s="5"/>
      <c r="B64" s="5"/>
      <c r="C64" s="5"/>
      <c r="D64" s="5"/>
      <c r="E64" s="5"/>
      <c r="F64" s="5"/>
      <c r="G64" s="5"/>
      <c r="H64" s="5"/>
      <c r="I64" s="5"/>
      <c r="J64" s="5"/>
      <c r="K64" s="5"/>
    </row>
    <row r="65" ht="15.75" customHeight="1">
      <c r="A65" s="5"/>
      <c r="B65" s="5"/>
      <c r="C65" s="5"/>
      <c r="D65" s="5"/>
      <c r="E65" s="5"/>
      <c r="F65" s="5"/>
      <c r="G65" s="5"/>
      <c r="H65" s="5"/>
      <c r="I65" s="5"/>
      <c r="J65" s="5"/>
      <c r="K65" s="5"/>
    </row>
    <row r="66" ht="15.75" customHeight="1">
      <c r="A66" s="5"/>
      <c r="B66" s="5"/>
      <c r="C66" s="5"/>
      <c r="D66" s="5"/>
      <c r="E66" s="5"/>
      <c r="F66" s="5"/>
      <c r="G66" s="5"/>
      <c r="H66" s="5"/>
      <c r="I66" s="5"/>
      <c r="J66" s="5"/>
      <c r="K66" s="5"/>
    </row>
    <row r="67" ht="15.75" customHeight="1">
      <c r="A67" s="5"/>
      <c r="B67" s="5"/>
      <c r="C67" s="5"/>
      <c r="D67" s="5"/>
      <c r="E67" s="5"/>
      <c r="F67" s="5"/>
      <c r="G67" s="5"/>
      <c r="H67" s="5"/>
      <c r="I67" s="5"/>
      <c r="J67" s="5"/>
      <c r="K67" s="5"/>
    </row>
    <row r="68" ht="15.75" customHeight="1">
      <c r="A68" s="5"/>
      <c r="B68" s="5"/>
      <c r="C68" s="5"/>
      <c r="D68" s="5"/>
      <c r="E68" s="5"/>
      <c r="F68" s="5"/>
      <c r="G68" s="5"/>
      <c r="H68" s="5"/>
      <c r="I68" s="5"/>
      <c r="J68" s="5"/>
      <c r="K68" s="5"/>
    </row>
    <row r="69" ht="15.75" customHeight="1">
      <c r="A69" s="5"/>
      <c r="B69" s="5"/>
      <c r="C69" s="5"/>
      <c r="D69" s="5"/>
      <c r="E69" s="5"/>
      <c r="F69" s="5"/>
      <c r="G69" s="5"/>
      <c r="H69" s="5"/>
      <c r="I69" s="5"/>
      <c r="J69" s="5"/>
      <c r="K69" s="5"/>
    </row>
    <row r="70" ht="15.75" customHeight="1">
      <c r="A70" s="5"/>
      <c r="B70" s="5"/>
      <c r="C70" s="5"/>
      <c r="D70" s="5"/>
      <c r="E70" s="5"/>
      <c r="F70" s="5"/>
      <c r="G70" s="5"/>
      <c r="H70" s="5"/>
      <c r="I70" s="5"/>
      <c r="J70" s="5"/>
      <c r="K70" s="5"/>
    </row>
    <row r="71" ht="15.75" customHeight="1">
      <c r="A71" s="5"/>
      <c r="B71" s="5"/>
      <c r="C71" s="5"/>
      <c r="D71" s="5"/>
      <c r="E71" s="5"/>
      <c r="F71" s="5"/>
      <c r="G71" s="5"/>
      <c r="H71" s="5"/>
      <c r="I71" s="5"/>
      <c r="J71" s="5"/>
      <c r="K71" s="5"/>
    </row>
    <row r="72" ht="15.75" customHeight="1">
      <c r="A72" s="5"/>
      <c r="B72" s="5"/>
      <c r="C72" s="5"/>
      <c r="D72" s="5"/>
      <c r="E72" s="5"/>
      <c r="F72" s="5"/>
      <c r="G72" s="5"/>
      <c r="H72" s="5"/>
      <c r="I72" s="5"/>
      <c r="J72" s="5"/>
      <c r="K72" s="5"/>
    </row>
    <row r="73" ht="15.75" customHeight="1">
      <c r="A73" s="5"/>
      <c r="B73" s="5"/>
      <c r="C73" s="5"/>
      <c r="D73" s="5"/>
      <c r="E73" s="5"/>
      <c r="F73" s="5"/>
      <c r="G73" s="5"/>
      <c r="H73" s="5"/>
      <c r="I73" s="5"/>
      <c r="J73" s="5"/>
      <c r="K73" s="5"/>
    </row>
    <row r="74" ht="15.75" customHeight="1">
      <c r="A74" s="5"/>
      <c r="B74" s="5"/>
      <c r="C74" s="5"/>
      <c r="D74" s="5"/>
      <c r="E74" s="5"/>
      <c r="F74" s="5"/>
      <c r="G74" s="5"/>
      <c r="H74" s="5"/>
      <c r="I74" s="5"/>
      <c r="J74" s="5"/>
      <c r="K74" s="5"/>
    </row>
    <row r="75" ht="15.75" customHeight="1">
      <c r="A75" s="5"/>
      <c r="B75" s="5"/>
      <c r="C75" s="5"/>
      <c r="D75" s="5"/>
      <c r="E75" s="5"/>
      <c r="F75" s="5"/>
      <c r="G75" s="5"/>
      <c r="H75" s="5"/>
      <c r="I75" s="5"/>
      <c r="J75" s="5"/>
      <c r="K75" s="5"/>
    </row>
    <row r="76" ht="15.75" customHeight="1">
      <c r="A76" s="5"/>
      <c r="B76" s="5"/>
      <c r="C76" s="5"/>
      <c r="D76" s="5"/>
      <c r="E76" s="5"/>
      <c r="F76" s="5"/>
      <c r="G76" s="5"/>
      <c r="H76" s="5"/>
      <c r="I76" s="5"/>
      <c r="J76" s="5"/>
      <c r="K76" s="5"/>
    </row>
    <row r="77" ht="15.75" customHeight="1">
      <c r="A77" s="5"/>
      <c r="B77" s="5"/>
      <c r="C77" s="5"/>
      <c r="D77" s="5"/>
      <c r="E77" s="5"/>
      <c r="F77" s="5"/>
      <c r="G77" s="5"/>
      <c r="H77" s="5"/>
      <c r="I77" s="5"/>
      <c r="J77" s="5"/>
      <c r="K77" s="5"/>
    </row>
    <row r="78" ht="15.75" customHeight="1">
      <c r="A78" s="5"/>
      <c r="B78" s="5"/>
      <c r="C78" s="5"/>
      <c r="D78" s="5"/>
      <c r="E78" s="5"/>
      <c r="F78" s="5"/>
      <c r="G78" s="5"/>
      <c r="H78" s="5"/>
      <c r="I78" s="5"/>
      <c r="J78" s="5"/>
      <c r="K78" s="5"/>
    </row>
    <row r="79" ht="15.75" customHeight="1">
      <c r="A79" s="5"/>
      <c r="B79" s="5"/>
      <c r="C79" s="5"/>
      <c r="D79" s="5"/>
      <c r="E79" s="5"/>
      <c r="F79" s="5"/>
      <c r="G79" s="5"/>
      <c r="H79" s="5"/>
      <c r="I79" s="5"/>
      <c r="J79" s="5"/>
      <c r="K79" s="5"/>
    </row>
    <row r="80" ht="15.75" customHeight="1">
      <c r="A80" s="5"/>
      <c r="B80" s="5"/>
      <c r="C80" s="5"/>
      <c r="D80" s="5"/>
      <c r="E80" s="5"/>
      <c r="F80" s="5"/>
      <c r="G80" s="5"/>
      <c r="H80" s="5"/>
      <c r="I80" s="5"/>
      <c r="J80" s="5"/>
      <c r="K80" s="5"/>
    </row>
    <row r="81" ht="15.75" customHeight="1">
      <c r="A81" s="5"/>
      <c r="B81" s="5"/>
      <c r="C81" s="5"/>
      <c r="D81" s="5"/>
      <c r="E81" s="5"/>
      <c r="F81" s="5"/>
      <c r="G81" s="5"/>
      <c r="H81" s="5"/>
      <c r="I81" s="5"/>
      <c r="J81" s="5"/>
      <c r="K81" s="5"/>
    </row>
    <row r="82" ht="15.75" customHeight="1">
      <c r="A82" s="5"/>
      <c r="B82" s="5"/>
      <c r="C82" s="5"/>
      <c r="D82" s="5"/>
      <c r="E82" s="5"/>
      <c r="F82" s="5"/>
      <c r="G82" s="5"/>
      <c r="H82" s="5"/>
      <c r="I82" s="5"/>
      <c r="J82" s="5"/>
      <c r="K82" s="5"/>
    </row>
    <row r="83" ht="15.75" customHeight="1">
      <c r="A83" s="5"/>
      <c r="B83" s="5"/>
      <c r="C83" s="5"/>
      <c r="D83" s="5"/>
      <c r="E83" s="5"/>
      <c r="F83" s="5"/>
      <c r="G83" s="5"/>
      <c r="H83" s="5"/>
      <c r="I83" s="5"/>
      <c r="J83" s="5"/>
      <c r="K83" s="5"/>
    </row>
    <row r="84" ht="15.75" customHeight="1">
      <c r="A84" s="5"/>
      <c r="B84" s="5"/>
      <c r="C84" s="5"/>
      <c r="D84" s="5"/>
      <c r="E84" s="5"/>
      <c r="F84" s="5"/>
      <c r="G84" s="5"/>
      <c r="H84" s="5"/>
      <c r="I84" s="5"/>
      <c r="J84" s="5"/>
      <c r="K84" s="5"/>
    </row>
    <row r="85" ht="15.75" customHeight="1">
      <c r="A85" s="5"/>
      <c r="B85" s="5"/>
      <c r="C85" s="5"/>
      <c r="D85" s="5"/>
      <c r="E85" s="5"/>
      <c r="F85" s="5"/>
      <c r="G85" s="5"/>
      <c r="H85" s="5"/>
      <c r="I85" s="5"/>
      <c r="J85" s="5"/>
      <c r="K85" s="5"/>
    </row>
    <row r="86" ht="15.75" customHeight="1">
      <c r="A86" s="5"/>
      <c r="B86" s="5"/>
      <c r="C86" s="5"/>
      <c r="D86" s="5"/>
      <c r="E86" s="5"/>
      <c r="F86" s="5"/>
      <c r="G86" s="5"/>
      <c r="H86" s="5"/>
      <c r="I86" s="5"/>
      <c r="J86" s="5"/>
      <c r="K86" s="5"/>
    </row>
    <row r="87" ht="15.75" customHeight="1">
      <c r="A87" s="5"/>
      <c r="B87" s="5"/>
      <c r="C87" s="5"/>
      <c r="D87" s="5"/>
      <c r="E87" s="5"/>
      <c r="F87" s="5"/>
      <c r="G87" s="5"/>
      <c r="H87" s="5"/>
      <c r="I87" s="5"/>
      <c r="J87" s="5"/>
      <c r="K87" s="5"/>
    </row>
    <row r="88" ht="15.75" customHeight="1">
      <c r="A88" s="5"/>
      <c r="B88" s="5"/>
      <c r="C88" s="5"/>
      <c r="D88" s="5"/>
      <c r="E88" s="5"/>
      <c r="F88" s="5"/>
      <c r="G88" s="5"/>
      <c r="H88" s="5"/>
      <c r="I88" s="5"/>
      <c r="J88" s="5"/>
      <c r="K88" s="5"/>
    </row>
    <row r="89" ht="15.75" customHeight="1">
      <c r="A89" s="5"/>
      <c r="B89" s="5"/>
      <c r="C89" s="5"/>
      <c r="D89" s="5"/>
      <c r="E89" s="5"/>
      <c r="F89" s="5"/>
      <c r="G89" s="5"/>
      <c r="H89" s="5"/>
      <c r="I89" s="5"/>
      <c r="J89" s="5"/>
      <c r="K89" s="5"/>
    </row>
    <row r="90" ht="15.75" customHeight="1">
      <c r="A90" s="5"/>
      <c r="B90" s="5"/>
      <c r="C90" s="5"/>
      <c r="D90" s="5"/>
      <c r="E90" s="5"/>
      <c r="F90" s="5"/>
      <c r="G90" s="5"/>
      <c r="H90" s="5"/>
      <c r="I90" s="5"/>
      <c r="J90" s="5"/>
      <c r="K90" s="5"/>
    </row>
    <row r="91" ht="15.75" customHeight="1">
      <c r="A91" s="5"/>
      <c r="B91" s="5"/>
      <c r="C91" s="5"/>
      <c r="D91" s="5"/>
      <c r="E91" s="5"/>
      <c r="F91" s="5"/>
      <c r="G91" s="5"/>
      <c r="H91" s="5"/>
      <c r="I91" s="5"/>
      <c r="J91" s="5"/>
      <c r="K91" s="5"/>
    </row>
    <row r="92" ht="15.75" customHeight="1">
      <c r="A92" s="5"/>
      <c r="B92" s="5"/>
      <c r="C92" s="5"/>
      <c r="D92" s="5"/>
      <c r="E92" s="5"/>
      <c r="F92" s="5"/>
      <c r="G92" s="5"/>
      <c r="H92" s="5"/>
      <c r="I92" s="5"/>
      <c r="J92" s="5"/>
      <c r="K92" s="5"/>
    </row>
    <row r="93" ht="15.75" customHeight="1">
      <c r="A93" s="5"/>
      <c r="B93" s="5"/>
      <c r="C93" s="5"/>
      <c r="D93" s="5"/>
      <c r="E93" s="5"/>
      <c r="F93" s="5"/>
      <c r="G93" s="5"/>
      <c r="H93" s="5"/>
      <c r="I93" s="5"/>
      <c r="J93" s="5"/>
      <c r="K93" s="5"/>
    </row>
    <row r="94" ht="15.75" customHeight="1">
      <c r="A94" s="5"/>
      <c r="B94" s="5"/>
      <c r="C94" s="5"/>
      <c r="D94" s="5"/>
      <c r="E94" s="5"/>
      <c r="F94" s="5"/>
      <c r="G94" s="5"/>
      <c r="H94" s="5"/>
      <c r="I94" s="5"/>
      <c r="J94" s="5"/>
      <c r="K94" s="5"/>
    </row>
    <row r="95" ht="15.75" customHeight="1">
      <c r="A95" s="5"/>
      <c r="B95" s="5"/>
      <c r="C95" s="5"/>
      <c r="D95" s="5"/>
      <c r="E95" s="5"/>
      <c r="F95" s="5"/>
      <c r="G95" s="5"/>
      <c r="H95" s="5"/>
      <c r="I95" s="5"/>
      <c r="J95" s="5"/>
      <c r="K95" s="5"/>
    </row>
    <row r="96" ht="15.75" customHeight="1">
      <c r="A96" s="5"/>
      <c r="B96" s="5"/>
      <c r="C96" s="5"/>
      <c r="D96" s="5"/>
      <c r="E96" s="5"/>
      <c r="F96" s="5"/>
      <c r="G96" s="5"/>
      <c r="H96" s="5"/>
      <c r="I96" s="5"/>
      <c r="J96" s="5"/>
      <c r="K96" s="5"/>
    </row>
    <row r="97" ht="15.75" customHeight="1">
      <c r="A97" s="5"/>
      <c r="B97" s="5"/>
      <c r="C97" s="5"/>
      <c r="D97" s="5"/>
      <c r="E97" s="5"/>
      <c r="F97" s="5"/>
      <c r="G97" s="5"/>
      <c r="H97" s="5"/>
      <c r="I97" s="5"/>
      <c r="J97" s="5"/>
      <c r="K97" s="5"/>
    </row>
    <row r="98" ht="15.75" customHeight="1">
      <c r="A98" s="5"/>
      <c r="B98" s="5"/>
      <c r="C98" s="5"/>
      <c r="D98" s="5"/>
      <c r="E98" s="5"/>
      <c r="F98" s="5"/>
      <c r="G98" s="5"/>
      <c r="H98" s="5"/>
      <c r="I98" s="5"/>
      <c r="J98" s="5"/>
      <c r="K98" s="5"/>
    </row>
    <row r="99" ht="15.75" customHeight="1">
      <c r="A99" s="5"/>
      <c r="B99" s="5"/>
      <c r="C99" s="5"/>
      <c r="D99" s="5"/>
      <c r="E99" s="5"/>
      <c r="F99" s="5"/>
      <c r="G99" s="5"/>
      <c r="H99" s="5"/>
      <c r="I99" s="5"/>
      <c r="J99" s="5"/>
      <c r="K99" s="5"/>
    </row>
    <row r="100" ht="15.75" customHeight="1">
      <c r="A100" s="5"/>
      <c r="B100" s="5"/>
      <c r="C100" s="5"/>
      <c r="D100" s="5"/>
      <c r="E100" s="5"/>
      <c r="F100" s="5"/>
      <c r="G100" s="5"/>
      <c r="H100" s="5"/>
      <c r="I100" s="5"/>
      <c r="J100" s="5"/>
      <c r="K100" s="5"/>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48135"/>
    <pageSetUpPr/>
  </sheetPr>
  <sheetViews>
    <sheetView workbookViewId="0"/>
  </sheetViews>
  <sheetFormatPr customHeight="1" defaultColWidth="12.63" defaultRowHeight="15.0"/>
  <cols>
    <col customWidth="1" min="1" max="17" width="20.63"/>
  </cols>
  <sheetData>
    <row r="1">
      <c r="A1" s="17" t="s">
        <v>6</v>
      </c>
      <c r="B1" s="17" t="s">
        <v>8</v>
      </c>
      <c r="C1" s="17" t="s">
        <v>12</v>
      </c>
      <c r="D1" s="17" t="s">
        <v>16</v>
      </c>
      <c r="E1" s="17" t="s">
        <v>19</v>
      </c>
      <c r="F1" s="17" t="s">
        <v>23</v>
      </c>
      <c r="G1" s="17" t="s">
        <v>75</v>
      </c>
      <c r="H1" s="17" t="s">
        <v>27</v>
      </c>
      <c r="I1" s="17" t="s">
        <v>31</v>
      </c>
      <c r="J1" s="17" t="s">
        <v>35</v>
      </c>
      <c r="K1" s="17" t="s">
        <v>39</v>
      </c>
      <c r="L1" s="17" t="s">
        <v>42</v>
      </c>
      <c r="M1" s="17" t="s">
        <v>45</v>
      </c>
      <c r="N1" s="17" t="s">
        <v>49</v>
      </c>
      <c r="O1" s="17" t="s">
        <v>53</v>
      </c>
      <c r="P1" s="17" t="s">
        <v>57</v>
      </c>
      <c r="Q1" s="17" t="s">
        <v>61</v>
      </c>
    </row>
    <row r="2">
      <c r="A2" s="18" t="s">
        <v>76</v>
      </c>
      <c r="B2" s="19">
        <v>3.0</v>
      </c>
      <c r="C2" s="19">
        <v>0.0</v>
      </c>
      <c r="D2" s="19">
        <v>1.0</v>
      </c>
      <c r="E2" s="19">
        <v>1.0</v>
      </c>
      <c r="F2" s="20">
        <v>8.5</v>
      </c>
      <c r="G2" s="20" t="str">
        <f t="shared" ref="G2:G201" si="1">F2*P2</f>
        <v>107.1</v>
      </c>
      <c r="H2" s="21">
        <v>5.4</v>
      </c>
      <c r="I2" s="20">
        <v>4.8</v>
      </c>
      <c r="J2" s="20">
        <v>6.0</v>
      </c>
      <c r="K2" s="20">
        <v>6.8</v>
      </c>
      <c r="L2" s="20">
        <v>5.0</v>
      </c>
      <c r="M2" s="20">
        <v>5.1</v>
      </c>
      <c r="N2" s="20">
        <v>3.7</v>
      </c>
      <c r="O2" s="20">
        <v>5.9</v>
      </c>
      <c r="P2" s="20">
        <v>12.600000000000001</v>
      </c>
      <c r="Q2" s="19">
        <v>1.0</v>
      </c>
    </row>
    <row r="3">
      <c r="A3" s="18" t="s">
        <v>77</v>
      </c>
      <c r="B3" s="19">
        <v>13.0</v>
      </c>
      <c r="C3" s="19">
        <v>1.0</v>
      </c>
      <c r="D3" s="19">
        <v>0.0</v>
      </c>
      <c r="E3" s="19">
        <v>0.0</v>
      </c>
      <c r="F3" s="20">
        <v>8.2</v>
      </c>
      <c r="G3" s="20" t="str">
        <f t="shared" si="1"/>
        <v>92.3</v>
      </c>
      <c r="H3" s="21">
        <v>2.7</v>
      </c>
      <c r="I3" s="20">
        <v>3.4</v>
      </c>
      <c r="J3" s="20">
        <v>3.1</v>
      </c>
      <c r="K3" s="20">
        <v>5.3</v>
      </c>
      <c r="L3" s="20">
        <v>3.9</v>
      </c>
      <c r="M3" s="20">
        <v>4.3</v>
      </c>
      <c r="N3" s="20">
        <v>4.9</v>
      </c>
      <c r="O3" s="20">
        <v>7.2</v>
      </c>
      <c r="P3" s="20">
        <v>11.25</v>
      </c>
      <c r="Q3" s="19">
        <v>0.0</v>
      </c>
    </row>
    <row r="4">
      <c r="A4" s="18" t="s">
        <v>78</v>
      </c>
      <c r="B4" s="19">
        <v>12.0</v>
      </c>
      <c r="C4" s="19">
        <v>0.0</v>
      </c>
      <c r="D4" s="19">
        <v>1.0</v>
      </c>
      <c r="E4" s="19">
        <v>1.0</v>
      </c>
      <c r="F4" s="20">
        <v>9.2</v>
      </c>
      <c r="G4" s="20" t="str">
        <f t="shared" si="1"/>
        <v>124.2</v>
      </c>
      <c r="H4" s="21">
        <v>4.9</v>
      </c>
      <c r="I4" s="20">
        <v>5.4</v>
      </c>
      <c r="J4" s="20">
        <v>5.8</v>
      </c>
      <c r="K4" s="20">
        <v>4.5</v>
      </c>
      <c r="L4" s="20">
        <v>5.4</v>
      </c>
      <c r="M4" s="20">
        <v>4.0</v>
      </c>
      <c r="N4" s="20">
        <v>4.5</v>
      </c>
      <c r="O4" s="20">
        <v>5.6</v>
      </c>
      <c r="P4" s="20">
        <v>13.5</v>
      </c>
      <c r="Q4" s="19">
        <v>1.0</v>
      </c>
    </row>
    <row r="5">
      <c r="A5" s="18" t="s">
        <v>79</v>
      </c>
      <c r="B5" s="19">
        <v>14.0</v>
      </c>
      <c r="C5" s="19">
        <v>1.0</v>
      </c>
      <c r="D5" s="19">
        <v>1.0</v>
      </c>
      <c r="E5" s="19">
        <v>0.0</v>
      </c>
      <c r="F5" s="20">
        <v>6.4</v>
      </c>
      <c r="G5" s="20" t="str">
        <f t="shared" si="1"/>
        <v>69.1</v>
      </c>
      <c r="H5" s="21">
        <v>3.3</v>
      </c>
      <c r="I5" s="20">
        <v>4.7</v>
      </c>
      <c r="J5" s="20">
        <v>4.5</v>
      </c>
      <c r="K5" s="20">
        <v>8.8</v>
      </c>
      <c r="L5" s="20">
        <v>4.3</v>
      </c>
      <c r="M5" s="20">
        <v>4.1</v>
      </c>
      <c r="N5" s="20">
        <v>3.0</v>
      </c>
      <c r="O5" s="20">
        <v>3.7</v>
      </c>
      <c r="P5" s="20">
        <v>10.8</v>
      </c>
      <c r="Q5" s="19">
        <v>0.0</v>
      </c>
    </row>
    <row r="6">
      <c r="A6" s="18" t="s">
        <v>80</v>
      </c>
      <c r="B6" s="19">
        <v>9.0</v>
      </c>
      <c r="C6" s="19">
        <v>0.0</v>
      </c>
      <c r="D6" s="19">
        <v>0.0</v>
      </c>
      <c r="E6" s="19">
        <v>1.0</v>
      </c>
      <c r="F6" s="20">
        <v>9.0</v>
      </c>
      <c r="G6" s="20" t="str">
        <f t="shared" si="1"/>
        <v>121.5</v>
      </c>
      <c r="H6" s="21">
        <v>4.9</v>
      </c>
      <c r="I6" s="20">
        <v>2.2</v>
      </c>
      <c r="J6" s="20">
        <v>4.5</v>
      </c>
      <c r="K6" s="20">
        <v>6.8</v>
      </c>
      <c r="L6" s="20">
        <v>4.5</v>
      </c>
      <c r="M6" s="20">
        <v>3.5</v>
      </c>
      <c r="N6" s="20">
        <v>3.5</v>
      </c>
      <c r="O6" s="20">
        <v>6.9</v>
      </c>
      <c r="P6" s="20">
        <v>13.5</v>
      </c>
      <c r="Q6" s="19">
        <v>0.0</v>
      </c>
    </row>
    <row r="7">
      <c r="A7" s="18" t="s">
        <v>81</v>
      </c>
      <c r="B7" s="19">
        <v>8.0</v>
      </c>
      <c r="C7" s="19">
        <v>1.0</v>
      </c>
      <c r="D7" s="19">
        <v>1.0</v>
      </c>
      <c r="E7" s="19">
        <v>0.0</v>
      </c>
      <c r="F7" s="20">
        <v>6.5</v>
      </c>
      <c r="G7" s="20" t="str">
        <f t="shared" si="1"/>
        <v>59.5</v>
      </c>
      <c r="H7" s="21">
        <v>2.8</v>
      </c>
      <c r="I7" s="20">
        <v>4.0</v>
      </c>
      <c r="J7" s="20">
        <v>3.7</v>
      </c>
      <c r="K7" s="20">
        <v>8.5</v>
      </c>
      <c r="L7" s="20">
        <v>3.6</v>
      </c>
      <c r="M7" s="20">
        <v>4.7</v>
      </c>
      <c r="N7" s="20">
        <v>3.3</v>
      </c>
      <c r="O7" s="20">
        <v>4.1</v>
      </c>
      <c r="P7" s="20">
        <v>9.149999999999999</v>
      </c>
      <c r="Q7" s="19">
        <v>0.0</v>
      </c>
    </row>
    <row r="8">
      <c r="A8" s="18" t="s">
        <v>82</v>
      </c>
      <c r="B8" s="19">
        <v>2.0</v>
      </c>
      <c r="C8" s="19">
        <v>1.0</v>
      </c>
      <c r="D8" s="19">
        <v>1.0</v>
      </c>
      <c r="E8" s="19">
        <v>0.0</v>
      </c>
      <c r="F8" s="20">
        <v>6.9</v>
      </c>
      <c r="G8" s="20" t="str">
        <f t="shared" si="1"/>
        <v>74.5</v>
      </c>
      <c r="H8" s="21">
        <v>3.7</v>
      </c>
      <c r="I8" s="20">
        <v>2.1</v>
      </c>
      <c r="J8" s="20">
        <v>5.4</v>
      </c>
      <c r="K8" s="20">
        <v>8.9</v>
      </c>
      <c r="L8" s="20">
        <v>2.1</v>
      </c>
      <c r="M8" s="20">
        <v>4.2</v>
      </c>
      <c r="N8" s="20">
        <v>2.0</v>
      </c>
      <c r="O8" s="20">
        <v>2.6</v>
      </c>
      <c r="P8" s="20">
        <v>10.8</v>
      </c>
      <c r="Q8" s="19">
        <v>1.0</v>
      </c>
    </row>
    <row r="9">
      <c r="A9" s="18" t="s">
        <v>83</v>
      </c>
      <c r="B9" s="19">
        <v>9.0</v>
      </c>
      <c r="C9" s="19">
        <v>0.0</v>
      </c>
      <c r="D9" s="19">
        <v>1.0</v>
      </c>
      <c r="E9" s="19">
        <v>0.0</v>
      </c>
      <c r="F9" s="20">
        <v>6.2</v>
      </c>
      <c r="G9" s="20" t="str">
        <f t="shared" si="1"/>
        <v>71.6</v>
      </c>
      <c r="H9" s="21">
        <v>4.8</v>
      </c>
      <c r="I9" s="20">
        <v>4.6</v>
      </c>
      <c r="J9" s="20">
        <v>5.1</v>
      </c>
      <c r="K9" s="20">
        <v>6.9</v>
      </c>
      <c r="L9" s="20">
        <v>4.3</v>
      </c>
      <c r="M9" s="20">
        <v>6.3</v>
      </c>
      <c r="N9" s="20">
        <v>3.7</v>
      </c>
      <c r="O9" s="20">
        <v>4.8</v>
      </c>
      <c r="P9" s="20">
        <v>11.55</v>
      </c>
      <c r="Q9" s="19">
        <v>0.0</v>
      </c>
    </row>
    <row r="10">
      <c r="A10" s="18" t="s">
        <v>84</v>
      </c>
      <c r="B10" s="19">
        <v>7.0</v>
      </c>
      <c r="C10" s="19">
        <v>1.0</v>
      </c>
      <c r="D10" s="19">
        <v>1.0</v>
      </c>
      <c r="E10" s="19">
        <v>0.0</v>
      </c>
      <c r="F10" s="20">
        <v>5.8</v>
      </c>
      <c r="G10" s="20" t="str">
        <f t="shared" si="1"/>
        <v>71.3</v>
      </c>
      <c r="H10" s="21">
        <v>5.1</v>
      </c>
      <c r="I10" s="20">
        <v>3.7</v>
      </c>
      <c r="J10" s="20">
        <v>5.8</v>
      </c>
      <c r="K10" s="20">
        <v>9.3</v>
      </c>
      <c r="L10" s="20">
        <v>4.4</v>
      </c>
      <c r="M10" s="20">
        <v>6.1</v>
      </c>
      <c r="N10" s="20">
        <v>4.6</v>
      </c>
      <c r="O10" s="20">
        <v>6.7</v>
      </c>
      <c r="P10" s="20">
        <v>12.299999999999999</v>
      </c>
      <c r="Q10" s="19">
        <v>1.0</v>
      </c>
    </row>
    <row r="11">
      <c r="A11" s="18" t="s">
        <v>85</v>
      </c>
      <c r="B11" s="19">
        <v>9.0</v>
      </c>
      <c r="C11" s="19">
        <v>0.0</v>
      </c>
      <c r="D11" s="19">
        <v>1.0</v>
      </c>
      <c r="E11" s="19">
        <v>0.0</v>
      </c>
      <c r="F11" s="20">
        <v>6.4</v>
      </c>
      <c r="G11" s="20" t="str">
        <f t="shared" si="1"/>
        <v>64.3</v>
      </c>
      <c r="H11" s="21">
        <v>4.5</v>
      </c>
      <c r="I11" s="20">
        <v>4.7</v>
      </c>
      <c r="J11" s="20">
        <v>5.7</v>
      </c>
      <c r="K11" s="20">
        <v>8.4</v>
      </c>
      <c r="L11" s="20">
        <v>4.1</v>
      </c>
      <c r="M11" s="20">
        <v>5.8</v>
      </c>
      <c r="N11" s="20">
        <v>4.4</v>
      </c>
      <c r="O11" s="20">
        <v>6.1</v>
      </c>
      <c r="P11" s="20">
        <v>10.05</v>
      </c>
      <c r="Q11" s="19">
        <v>0.0</v>
      </c>
    </row>
    <row r="12">
      <c r="A12" s="18" t="s">
        <v>86</v>
      </c>
      <c r="B12" s="19">
        <v>10.0</v>
      </c>
      <c r="C12" s="19">
        <v>0.0</v>
      </c>
      <c r="D12" s="19">
        <v>0.0</v>
      </c>
      <c r="E12" s="19">
        <v>1.0</v>
      </c>
      <c r="F12" s="20">
        <v>8.7</v>
      </c>
      <c r="G12" s="20" t="str">
        <f t="shared" si="1"/>
        <v>109.6</v>
      </c>
      <c r="H12" s="21">
        <v>4.7</v>
      </c>
      <c r="I12" s="20">
        <v>2.7</v>
      </c>
      <c r="J12" s="20">
        <v>4.6</v>
      </c>
      <c r="K12" s="20">
        <v>6.8</v>
      </c>
      <c r="L12" s="20">
        <v>3.8</v>
      </c>
      <c r="M12" s="20">
        <v>3.7</v>
      </c>
      <c r="N12" s="20">
        <v>4.0</v>
      </c>
      <c r="O12" s="20">
        <v>4.8</v>
      </c>
      <c r="P12" s="20">
        <v>12.600000000000001</v>
      </c>
      <c r="Q12" s="19">
        <v>1.0</v>
      </c>
    </row>
    <row r="13">
      <c r="A13" s="18" t="s">
        <v>87</v>
      </c>
      <c r="B13" s="19">
        <v>4.0</v>
      </c>
      <c r="C13" s="19">
        <v>0.0</v>
      </c>
      <c r="D13" s="19">
        <v>1.0</v>
      </c>
      <c r="E13" s="19">
        <v>0.0</v>
      </c>
      <c r="F13" s="20">
        <v>6.1</v>
      </c>
      <c r="G13" s="20" t="str">
        <f t="shared" si="1"/>
        <v>60.4</v>
      </c>
      <c r="H13" s="21">
        <v>4.9</v>
      </c>
      <c r="I13" s="20">
        <v>4.4</v>
      </c>
      <c r="J13" s="20">
        <v>6.4</v>
      </c>
      <c r="K13" s="20">
        <v>8.2</v>
      </c>
      <c r="L13" s="20">
        <v>3.0</v>
      </c>
      <c r="M13" s="20">
        <v>4.9</v>
      </c>
      <c r="N13" s="20">
        <v>3.2</v>
      </c>
      <c r="O13" s="20">
        <v>3.9</v>
      </c>
      <c r="P13" s="20">
        <v>9.899999999999999</v>
      </c>
      <c r="Q13" s="19">
        <v>0.0</v>
      </c>
    </row>
    <row r="14">
      <c r="A14" s="18" t="s">
        <v>88</v>
      </c>
      <c r="B14" s="19">
        <v>13.0</v>
      </c>
      <c r="C14" s="19">
        <v>1.0</v>
      </c>
      <c r="D14" s="19">
        <v>0.0</v>
      </c>
      <c r="E14" s="19">
        <v>1.0</v>
      </c>
      <c r="F14" s="20">
        <v>9.5</v>
      </c>
      <c r="G14" s="20" t="str">
        <f t="shared" si="1"/>
        <v>112.6</v>
      </c>
      <c r="H14" s="21">
        <v>7.1</v>
      </c>
      <c r="I14" s="20">
        <v>5.0</v>
      </c>
      <c r="J14" s="20">
        <v>6.6</v>
      </c>
      <c r="K14" s="20">
        <v>7.6</v>
      </c>
      <c r="L14" s="20">
        <v>5.1</v>
      </c>
      <c r="M14" s="20">
        <v>4.5</v>
      </c>
      <c r="N14" s="20">
        <v>4.4</v>
      </c>
      <c r="O14" s="20">
        <v>6.9</v>
      </c>
      <c r="P14" s="20">
        <v>11.850000000000001</v>
      </c>
      <c r="Q14" s="19">
        <v>1.0</v>
      </c>
    </row>
    <row r="15">
      <c r="A15" s="18" t="s">
        <v>89</v>
      </c>
      <c r="B15" s="19">
        <v>7.0</v>
      </c>
      <c r="C15" s="19">
        <v>1.0</v>
      </c>
      <c r="D15" s="19">
        <v>0.0</v>
      </c>
      <c r="E15" s="19">
        <v>1.0</v>
      </c>
      <c r="F15" s="20">
        <v>9.2</v>
      </c>
      <c r="G15" s="20" t="str">
        <f t="shared" si="1"/>
        <v>113.2</v>
      </c>
      <c r="H15" s="21">
        <v>5.4</v>
      </c>
      <c r="I15" s="20">
        <v>2.4</v>
      </c>
      <c r="J15" s="20">
        <v>4.8</v>
      </c>
      <c r="K15" s="20">
        <v>7.1</v>
      </c>
      <c r="L15" s="20">
        <v>4.5</v>
      </c>
      <c r="M15" s="20">
        <v>2.6</v>
      </c>
      <c r="N15" s="20">
        <v>4.2</v>
      </c>
      <c r="O15" s="20">
        <v>5.5</v>
      </c>
      <c r="P15" s="20">
        <v>12.299999999999999</v>
      </c>
      <c r="Q15" s="19">
        <v>0.0</v>
      </c>
    </row>
    <row r="16">
      <c r="A16" s="18" t="s">
        <v>90</v>
      </c>
      <c r="B16" s="19">
        <v>15.0</v>
      </c>
      <c r="C16" s="19">
        <v>0.0</v>
      </c>
      <c r="D16" s="19">
        <v>1.0</v>
      </c>
      <c r="E16" s="19">
        <v>1.0</v>
      </c>
      <c r="F16" s="20">
        <v>6.3</v>
      </c>
      <c r="G16" s="20" t="str">
        <f t="shared" si="1"/>
        <v>71.8</v>
      </c>
      <c r="H16" s="21">
        <v>4.5</v>
      </c>
      <c r="I16" s="20">
        <v>4.5</v>
      </c>
      <c r="J16" s="20">
        <v>5.9</v>
      </c>
      <c r="K16" s="20">
        <v>8.8</v>
      </c>
      <c r="L16" s="20">
        <v>4.8</v>
      </c>
      <c r="M16" s="20">
        <v>6.2</v>
      </c>
      <c r="N16" s="20">
        <v>5.2</v>
      </c>
      <c r="O16" s="20">
        <v>6.9</v>
      </c>
      <c r="P16" s="20">
        <v>11.399999999999999</v>
      </c>
      <c r="Q16" s="19">
        <v>1.0</v>
      </c>
    </row>
    <row r="17">
      <c r="A17" s="18" t="s">
        <v>91</v>
      </c>
      <c r="B17" s="19">
        <v>1.0</v>
      </c>
      <c r="C17" s="19">
        <v>0.0</v>
      </c>
      <c r="D17" s="19">
        <v>0.0</v>
      </c>
      <c r="E17" s="19">
        <v>0.0</v>
      </c>
      <c r="F17" s="20">
        <v>8.7</v>
      </c>
      <c r="G17" s="20" t="str">
        <f t="shared" si="1"/>
        <v>92.7</v>
      </c>
      <c r="H17" s="21">
        <v>3.2</v>
      </c>
      <c r="I17" s="20">
        <v>3.2</v>
      </c>
      <c r="J17" s="20">
        <v>3.8</v>
      </c>
      <c r="K17" s="20">
        <v>4.9</v>
      </c>
      <c r="L17" s="20">
        <v>4.3</v>
      </c>
      <c r="M17" s="20">
        <v>3.9</v>
      </c>
      <c r="N17" s="20">
        <v>4.5</v>
      </c>
      <c r="O17" s="20">
        <v>6.8</v>
      </c>
      <c r="P17" s="20">
        <v>10.649999999999999</v>
      </c>
      <c r="Q17" s="19">
        <v>0.0</v>
      </c>
    </row>
    <row r="18">
      <c r="A18" s="18" t="s">
        <v>92</v>
      </c>
      <c r="B18" s="19">
        <v>4.0</v>
      </c>
      <c r="C18" s="19">
        <v>1.0</v>
      </c>
      <c r="D18" s="19">
        <v>1.0</v>
      </c>
      <c r="E18" s="19">
        <v>1.0</v>
      </c>
      <c r="F18" s="20">
        <v>5.7</v>
      </c>
      <c r="G18" s="20" t="str">
        <f t="shared" si="1"/>
        <v>61.6</v>
      </c>
      <c r="H18" s="21">
        <v>4.0</v>
      </c>
      <c r="I18" s="20">
        <v>3.3</v>
      </c>
      <c r="J18" s="20">
        <v>5.1</v>
      </c>
      <c r="K18" s="20">
        <v>6.2</v>
      </c>
      <c r="L18" s="20">
        <v>4.2</v>
      </c>
      <c r="M18" s="20">
        <v>6.2</v>
      </c>
      <c r="N18" s="20">
        <v>4.5</v>
      </c>
      <c r="O18" s="20">
        <v>6.0</v>
      </c>
      <c r="P18" s="20">
        <v>10.8</v>
      </c>
      <c r="Q18" s="19">
        <v>1.0</v>
      </c>
    </row>
    <row r="19">
      <c r="A19" s="18" t="s">
        <v>93</v>
      </c>
      <c r="B19" s="19">
        <v>8.0</v>
      </c>
      <c r="C19" s="19">
        <v>0.0</v>
      </c>
      <c r="D19" s="19">
        <v>1.0</v>
      </c>
      <c r="E19" s="19">
        <v>0.0</v>
      </c>
      <c r="F19" s="20">
        <v>5.9</v>
      </c>
      <c r="G19" s="20" t="str">
        <f t="shared" si="1"/>
        <v>72.6</v>
      </c>
      <c r="H19" s="21">
        <v>5.6</v>
      </c>
      <c r="I19" s="20">
        <v>3.5</v>
      </c>
      <c r="J19" s="20">
        <v>5.5</v>
      </c>
      <c r="K19" s="20">
        <v>8.4</v>
      </c>
      <c r="L19" s="20">
        <v>5.7</v>
      </c>
      <c r="M19" s="20">
        <v>5.8</v>
      </c>
      <c r="N19" s="20">
        <v>4.8</v>
      </c>
      <c r="O19" s="20">
        <v>7.2</v>
      </c>
      <c r="P19" s="20">
        <v>12.299999999999999</v>
      </c>
      <c r="Q19" s="19">
        <v>0.0</v>
      </c>
    </row>
    <row r="20">
      <c r="A20" s="18" t="s">
        <v>94</v>
      </c>
      <c r="B20" s="19">
        <v>12.0</v>
      </c>
      <c r="C20" s="19">
        <v>1.0</v>
      </c>
      <c r="D20" s="19">
        <v>1.0</v>
      </c>
      <c r="E20" s="19">
        <v>0.0</v>
      </c>
      <c r="F20" s="20">
        <v>5.6</v>
      </c>
      <c r="G20" s="20" t="str">
        <f t="shared" si="1"/>
        <v>66.4</v>
      </c>
      <c r="H20" s="21">
        <v>4.9</v>
      </c>
      <c r="I20" s="20">
        <v>3.7</v>
      </c>
      <c r="J20" s="20">
        <v>5.6</v>
      </c>
      <c r="K20" s="20">
        <v>9.1</v>
      </c>
      <c r="L20" s="20">
        <v>5.0</v>
      </c>
      <c r="M20" s="20">
        <v>6.0</v>
      </c>
      <c r="N20" s="20">
        <v>4.5</v>
      </c>
      <c r="O20" s="20">
        <v>6.4</v>
      </c>
      <c r="P20" s="20">
        <v>11.850000000000001</v>
      </c>
      <c r="Q20" s="19">
        <v>1.0</v>
      </c>
    </row>
    <row r="21" ht="15.75" customHeight="1">
      <c r="A21" s="18" t="s">
        <v>95</v>
      </c>
      <c r="B21" s="19">
        <v>13.0</v>
      </c>
      <c r="C21" s="19">
        <v>0.0</v>
      </c>
      <c r="D21" s="19">
        <v>1.0</v>
      </c>
      <c r="E21" s="19">
        <v>0.0</v>
      </c>
      <c r="F21" s="20">
        <v>9.1</v>
      </c>
      <c r="G21" s="20" t="str">
        <f t="shared" si="1"/>
        <v>120.1</v>
      </c>
      <c r="H21" s="21">
        <v>6.0</v>
      </c>
      <c r="I21" s="20">
        <v>5.3</v>
      </c>
      <c r="J21" s="20">
        <v>7.1</v>
      </c>
      <c r="K21" s="20">
        <v>8.4</v>
      </c>
      <c r="L21" s="20">
        <v>4.5</v>
      </c>
      <c r="M21" s="20">
        <v>6.1</v>
      </c>
      <c r="N21" s="20">
        <v>4.4</v>
      </c>
      <c r="O21" s="20">
        <v>6.0</v>
      </c>
      <c r="P21" s="20">
        <v>13.200000000000001</v>
      </c>
      <c r="Q21" s="19">
        <v>1.0</v>
      </c>
    </row>
    <row r="22" ht="15.75" customHeight="1">
      <c r="A22" s="18" t="s">
        <v>96</v>
      </c>
      <c r="B22" s="19">
        <v>8.0</v>
      </c>
      <c r="C22" s="19">
        <v>0.0</v>
      </c>
      <c r="D22" s="19">
        <v>1.0</v>
      </c>
      <c r="E22" s="19">
        <v>0.0</v>
      </c>
      <c r="F22" s="20">
        <v>5.2</v>
      </c>
      <c r="G22" s="20" t="str">
        <f t="shared" si="1"/>
        <v>54.6</v>
      </c>
      <c r="H22" s="21">
        <v>3.8</v>
      </c>
      <c r="I22" s="20">
        <v>3.9</v>
      </c>
      <c r="J22" s="20">
        <v>5.0</v>
      </c>
      <c r="K22" s="20">
        <v>8.4</v>
      </c>
      <c r="L22" s="20">
        <v>3.3</v>
      </c>
      <c r="M22" s="20">
        <v>4.9</v>
      </c>
      <c r="N22" s="20">
        <v>3.3</v>
      </c>
      <c r="O22" s="20">
        <v>5.2</v>
      </c>
      <c r="P22" s="20">
        <v>10.5</v>
      </c>
      <c r="Q22" s="19">
        <v>0.0</v>
      </c>
    </row>
    <row r="23" ht="15.75" customHeight="1">
      <c r="A23" s="18" t="s">
        <v>97</v>
      </c>
      <c r="B23" s="19">
        <v>12.0</v>
      </c>
      <c r="C23" s="19">
        <v>1.0</v>
      </c>
      <c r="D23" s="19">
        <v>1.0</v>
      </c>
      <c r="E23" s="19">
        <v>1.0</v>
      </c>
      <c r="F23" s="20">
        <v>9.6</v>
      </c>
      <c r="G23" s="20" t="str">
        <f t="shared" si="1"/>
        <v>142.6</v>
      </c>
      <c r="H23" s="21">
        <v>7.2</v>
      </c>
      <c r="I23" s="20">
        <v>5.4</v>
      </c>
      <c r="J23" s="20">
        <v>7.8</v>
      </c>
      <c r="K23" s="20">
        <v>4.5</v>
      </c>
      <c r="L23" s="20">
        <v>4.3</v>
      </c>
      <c r="M23" s="20">
        <v>3.0</v>
      </c>
      <c r="N23" s="20">
        <v>4.3</v>
      </c>
      <c r="O23" s="20">
        <v>7.7</v>
      </c>
      <c r="P23" s="20">
        <v>14.850000000000001</v>
      </c>
      <c r="Q23" s="19">
        <v>1.0</v>
      </c>
    </row>
    <row r="24" ht="15.75" customHeight="1">
      <c r="A24" s="18" t="s">
        <v>98</v>
      </c>
      <c r="B24" s="19">
        <v>3.0</v>
      </c>
      <c r="C24" s="19">
        <v>0.0</v>
      </c>
      <c r="D24" s="19">
        <v>0.0</v>
      </c>
      <c r="E24" s="19">
        <v>1.0</v>
      </c>
      <c r="F24" s="20">
        <v>8.6</v>
      </c>
      <c r="G24" s="20" t="str">
        <f t="shared" si="1"/>
        <v>104.5</v>
      </c>
      <c r="H24" s="21">
        <v>5.1</v>
      </c>
      <c r="I24" s="20">
        <v>3.5</v>
      </c>
      <c r="J24" s="20">
        <v>4.7</v>
      </c>
      <c r="K24" s="20">
        <v>3.7</v>
      </c>
      <c r="L24" s="20">
        <v>4.8</v>
      </c>
      <c r="M24" s="20">
        <v>3.4</v>
      </c>
      <c r="N24" s="20">
        <v>4.0</v>
      </c>
      <c r="O24" s="20">
        <v>5.1</v>
      </c>
      <c r="P24" s="20">
        <v>12.149999999999999</v>
      </c>
      <c r="Q24" s="19">
        <v>1.0</v>
      </c>
    </row>
    <row r="25" ht="15.75" customHeight="1">
      <c r="A25" s="18" t="s">
        <v>99</v>
      </c>
      <c r="B25" s="19">
        <v>10.0</v>
      </c>
      <c r="C25" s="19">
        <v>0.0</v>
      </c>
      <c r="D25" s="19">
        <v>1.0</v>
      </c>
      <c r="E25" s="19">
        <v>1.0</v>
      </c>
      <c r="F25" s="20">
        <v>9.3</v>
      </c>
      <c r="G25" s="20" t="str">
        <f t="shared" si="1"/>
        <v>111.6</v>
      </c>
      <c r="H25" s="21">
        <v>3.9</v>
      </c>
      <c r="I25" s="20">
        <v>2.2</v>
      </c>
      <c r="J25" s="20">
        <v>4.5</v>
      </c>
      <c r="K25" s="20">
        <v>6.2</v>
      </c>
      <c r="L25" s="20">
        <v>6.7</v>
      </c>
      <c r="M25" s="20">
        <v>4.4</v>
      </c>
      <c r="N25" s="20">
        <v>4.5</v>
      </c>
      <c r="O25" s="20">
        <v>7.2</v>
      </c>
      <c r="P25" s="20">
        <v>12.0</v>
      </c>
      <c r="Q25" s="19">
        <v>1.0</v>
      </c>
    </row>
    <row r="26" ht="15.75" customHeight="1">
      <c r="A26" s="18" t="s">
        <v>100</v>
      </c>
      <c r="B26" s="19">
        <v>5.0</v>
      </c>
      <c r="C26" s="19">
        <v>0.0</v>
      </c>
      <c r="D26" s="19">
        <v>1.0</v>
      </c>
      <c r="E26" s="19">
        <v>0.0</v>
      </c>
      <c r="F26" s="20">
        <v>6.0</v>
      </c>
      <c r="G26" s="20" t="str">
        <f t="shared" si="1"/>
        <v>49.5</v>
      </c>
      <c r="H26" s="21">
        <v>4.1</v>
      </c>
      <c r="I26" s="20">
        <v>3.5</v>
      </c>
      <c r="J26" s="20">
        <v>5.3</v>
      </c>
      <c r="K26" s="20">
        <v>8.0</v>
      </c>
      <c r="L26" s="20">
        <v>4.7</v>
      </c>
      <c r="M26" s="20">
        <v>5.3</v>
      </c>
      <c r="N26" s="20">
        <v>4.0</v>
      </c>
      <c r="O26" s="20">
        <v>4.7</v>
      </c>
      <c r="P26" s="20">
        <v>8.25</v>
      </c>
      <c r="Q26" s="19">
        <v>0.0</v>
      </c>
    </row>
    <row r="27" ht="15.75" customHeight="1">
      <c r="A27" s="18" t="s">
        <v>101</v>
      </c>
      <c r="B27" s="19">
        <v>3.0</v>
      </c>
      <c r="C27" s="19">
        <v>0.0</v>
      </c>
      <c r="D27" s="19">
        <v>1.0</v>
      </c>
      <c r="E27" s="19">
        <v>0.0</v>
      </c>
      <c r="F27" s="20">
        <v>6.4</v>
      </c>
      <c r="G27" s="20" t="str">
        <f t="shared" si="1"/>
        <v>67.2</v>
      </c>
      <c r="H27" s="21">
        <v>3.6</v>
      </c>
      <c r="I27" s="20">
        <v>4.0</v>
      </c>
      <c r="J27" s="20">
        <v>5.3</v>
      </c>
      <c r="K27" s="20">
        <v>7.1</v>
      </c>
      <c r="L27" s="20">
        <v>5.6</v>
      </c>
      <c r="M27" s="20">
        <v>6.6</v>
      </c>
      <c r="N27" s="20">
        <v>3.9</v>
      </c>
      <c r="O27" s="20">
        <v>6.1</v>
      </c>
      <c r="P27" s="20">
        <v>10.5</v>
      </c>
      <c r="Q27" s="19">
        <v>0.0</v>
      </c>
    </row>
    <row r="28" ht="15.75" customHeight="1">
      <c r="A28" s="18" t="s">
        <v>102</v>
      </c>
      <c r="B28" s="19">
        <v>9.0</v>
      </c>
      <c r="C28" s="19">
        <v>0.0</v>
      </c>
      <c r="D28" s="19">
        <v>0.0</v>
      </c>
      <c r="E28" s="19">
        <v>0.0</v>
      </c>
      <c r="F28" s="20">
        <v>8.5</v>
      </c>
      <c r="G28" s="20" t="str">
        <f t="shared" si="1"/>
        <v>89.3</v>
      </c>
      <c r="H28" s="21">
        <v>3.0</v>
      </c>
      <c r="I28" s="20">
        <v>4.1</v>
      </c>
      <c r="J28" s="20">
        <v>3.7</v>
      </c>
      <c r="K28" s="20">
        <v>4.8</v>
      </c>
      <c r="L28" s="20">
        <v>5.3</v>
      </c>
      <c r="M28" s="20">
        <v>3.8</v>
      </c>
      <c r="N28" s="20">
        <v>4.4</v>
      </c>
      <c r="O28" s="20">
        <v>5.8</v>
      </c>
      <c r="P28" s="20">
        <v>10.5</v>
      </c>
      <c r="Q28" s="19">
        <v>1.0</v>
      </c>
    </row>
    <row r="29" ht="15.75" customHeight="1">
      <c r="A29" s="18" t="s">
        <v>103</v>
      </c>
      <c r="B29" s="19">
        <v>4.0</v>
      </c>
      <c r="C29" s="19">
        <v>1.0</v>
      </c>
      <c r="D29" s="19">
        <v>1.0</v>
      </c>
      <c r="E29" s="19">
        <v>0.0</v>
      </c>
      <c r="F29" s="20">
        <v>7.0</v>
      </c>
      <c r="G29" s="20" t="str">
        <f t="shared" si="1"/>
        <v>58.8</v>
      </c>
      <c r="H29" s="21">
        <v>3.3</v>
      </c>
      <c r="I29" s="20">
        <v>2.6</v>
      </c>
      <c r="J29" s="20">
        <v>4.2</v>
      </c>
      <c r="K29" s="20">
        <v>9.0</v>
      </c>
      <c r="L29" s="20">
        <v>4.3</v>
      </c>
      <c r="M29" s="20">
        <v>5.2</v>
      </c>
      <c r="N29" s="20">
        <v>3.7</v>
      </c>
      <c r="O29" s="20">
        <v>5.5</v>
      </c>
      <c r="P29" s="20">
        <v>8.399999999999999</v>
      </c>
      <c r="Q29" s="19">
        <v>0.0</v>
      </c>
    </row>
    <row r="30" ht="15.75" customHeight="1">
      <c r="A30" s="18" t="s">
        <v>104</v>
      </c>
      <c r="B30" s="19">
        <v>13.0</v>
      </c>
      <c r="C30" s="19">
        <v>0.0</v>
      </c>
      <c r="D30" s="19">
        <v>0.0</v>
      </c>
      <c r="E30" s="19">
        <v>0.0</v>
      </c>
      <c r="F30" s="20">
        <v>8.5</v>
      </c>
      <c r="G30" s="20" t="str">
        <f t="shared" si="1"/>
        <v>91.8</v>
      </c>
      <c r="H30" s="21">
        <v>3.0</v>
      </c>
      <c r="I30" s="20">
        <v>2.3</v>
      </c>
      <c r="J30" s="20">
        <v>3.7</v>
      </c>
      <c r="K30" s="20">
        <v>4.8</v>
      </c>
      <c r="L30" s="20">
        <v>5.7</v>
      </c>
      <c r="M30" s="20">
        <v>3.8</v>
      </c>
      <c r="N30" s="20">
        <v>4.4</v>
      </c>
      <c r="O30" s="20">
        <v>6.0</v>
      </c>
      <c r="P30" s="20">
        <v>10.8</v>
      </c>
      <c r="Q30" s="19">
        <v>0.0</v>
      </c>
    </row>
    <row r="31" ht="15.75" customHeight="1">
      <c r="A31" s="18" t="s">
        <v>105</v>
      </c>
      <c r="B31" s="19">
        <v>4.0</v>
      </c>
      <c r="C31" s="19">
        <v>1.0</v>
      </c>
      <c r="D31" s="19">
        <v>1.0</v>
      </c>
      <c r="E31" s="19">
        <v>0.0</v>
      </c>
      <c r="F31" s="20">
        <v>7.6</v>
      </c>
      <c r="G31" s="20" t="str">
        <f t="shared" si="1"/>
        <v>70.7</v>
      </c>
      <c r="H31" s="21">
        <v>3.6</v>
      </c>
      <c r="I31" s="20">
        <v>5.1</v>
      </c>
      <c r="J31" s="20">
        <v>4.6</v>
      </c>
      <c r="K31" s="20">
        <v>7.7</v>
      </c>
      <c r="L31" s="20">
        <v>4.7</v>
      </c>
      <c r="M31" s="20">
        <v>5.5</v>
      </c>
      <c r="N31" s="20">
        <v>3.5</v>
      </c>
      <c r="O31" s="20">
        <v>4.0</v>
      </c>
      <c r="P31" s="20">
        <v>9.3</v>
      </c>
      <c r="Q31" s="19">
        <v>0.0</v>
      </c>
    </row>
    <row r="32" ht="15.75" customHeight="1">
      <c r="A32" s="18" t="s">
        <v>106</v>
      </c>
      <c r="B32" s="19">
        <v>13.0</v>
      </c>
      <c r="C32" s="19">
        <v>1.0</v>
      </c>
      <c r="D32" s="19">
        <v>0.0</v>
      </c>
      <c r="E32" s="19">
        <v>1.0</v>
      </c>
      <c r="F32" s="20">
        <v>6.9</v>
      </c>
      <c r="G32" s="20" t="str">
        <f t="shared" si="1"/>
        <v>73.5</v>
      </c>
      <c r="H32" s="21">
        <v>3.4</v>
      </c>
      <c r="I32" s="20">
        <v>4.5</v>
      </c>
      <c r="J32" s="20">
        <v>4.7</v>
      </c>
      <c r="K32" s="20">
        <v>5.2</v>
      </c>
      <c r="L32" s="20">
        <v>3.7</v>
      </c>
      <c r="M32" s="20">
        <v>2.7</v>
      </c>
      <c r="N32" s="20">
        <v>3.3</v>
      </c>
      <c r="O32" s="20">
        <v>4.3</v>
      </c>
      <c r="P32" s="20">
        <v>10.649999999999999</v>
      </c>
      <c r="Q32" s="19">
        <v>0.0</v>
      </c>
    </row>
    <row r="33" ht="15.75" customHeight="1">
      <c r="A33" s="18" t="s">
        <v>107</v>
      </c>
      <c r="B33" s="19">
        <v>2.0</v>
      </c>
      <c r="C33" s="19">
        <v>0.0</v>
      </c>
      <c r="D33" s="19">
        <v>1.0</v>
      </c>
      <c r="E33" s="19">
        <v>0.0</v>
      </c>
      <c r="F33" s="20">
        <v>8.1</v>
      </c>
      <c r="G33" s="20" t="str">
        <f t="shared" si="1"/>
        <v>75.3</v>
      </c>
      <c r="H33" s="21">
        <v>2.5</v>
      </c>
      <c r="I33" s="20">
        <v>2.3</v>
      </c>
      <c r="J33" s="20">
        <v>3.8</v>
      </c>
      <c r="K33" s="20">
        <v>6.6</v>
      </c>
      <c r="L33" s="20">
        <v>3.0</v>
      </c>
      <c r="M33" s="20">
        <v>3.5</v>
      </c>
      <c r="N33" s="20">
        <v>3.0</v>
      </c>
      <c r="O33" s="20">
        <v>4.5</v>
      </c>
      <c r="P33" s="20">
        <v>9.3</v>
      </c>
      <c r="Q33" s="19">
        <v>0.0</v>
      </c>
    </row>
    <row r="34" ht="15.75" customHeight="1">
      <c r="A34" s="18" t="s">
        <v>108</v>
      </c>
      <c r="B34" s="19">
        <v>15.0</v>
      </c>
      <c r="C34" s="19">
        <v>1.0</v>
      </c>
      <c r="D34" s="19">
        <v>1.0</v>
      </c>
      <c r="E34" s="19">
        <v>0.0</v>
      </c>
      <c r="F34" s="20">
        <v>6.7</v>
      </c>
      <c r="G34" s="20" t="str">
        <f t="shared" si="1"/>
        <v>76.4</v>
      </c>
      <c r="H34" s="21">
        <v>3.7</v>
      </c>
      <c r="I34" s="20">
        <v>5.3</v>
      </c>
      <c r="J34" s="20">
        <v>4.9</v>
      </c>
      <c r="K34" s="20">
        <v>9.2</v>
      </c>
      <c r="L34" s="20">
        <v>3.5</v>
      </c>
      <c r="M34" s="20">
        <v>4.5</v>
      </c>
      <c r="N34" s="20">
        <v>3.4</v>
      </c>
      <c r="O34" s="20">
        <v>5.3</v>
      </c>
      <c r="P34" s="20">
        <v>11.399999999999999</v>
      </c>
      <c r="Q34" s="19">
        <v>0.0</v>
      </c>
    </row>
    <row r="35" ht="15.75" customHeight="1">
      <c r="A35" s="18" t="s">
        <v>109</v>
      </c>
      <c r="B35" s="19">
        <v>10.0</v>
      </c>
      <c r="C35" s="19">
        <v>1.0</v>
      </c>
      <c r="D35" s="19">
        <v>1.0</v>
      </c>
      <c r="E35" s="19">
        <v>0.0</v>
      </c>
      <c r="F35" s="20">
        <v>8.0</v>
      </c>
      <c r="G35" s="20" t="str">
        <f t="shared" si="1"/>
        <v>108.0</v>
      </c>
      <c r="H35" s="21">
        <v>4.8</v>
      </c>
      <c r="I35" s="20">
        <v>5.5</v>
      </c>
      <c r="J35" s="20">
        <v>4.7</v>
      </c>
      <c r="K35" s="20">
        <v>8.7</v>
      </c>
      <c r="L35" s="20">
        <v>4.7</v>
      </c>
      <c r="M35" s="20">
        <v>6.6</v>
      </c>
      <c r="N35" s="20">
        <v>4.2</v>
      </c>
      <c r="O35" s="20">
        <v>5.7</v>
      </c>
      <c r="P35" s="20">
        <v>13.5</v>
      </c>
      <c r="Q35" s="19">
        <v>1.0</v>
      </c>
    </row>
    <row r="36" ht="15.75" customHeight="1">
      <c r="A36" s="18" t="s">
        <v>110</v>
      </c>
      <c r="B36" s="19">
        <v>6.0</v>
      </c>
      <c r="C36" s="19">
        <v>0.0</v>
      </c>
      <c r="D36" s="19">
        <v>1.0</v>
      </c>
      <c r="E36" s="19">
        <v>0.0</v>
      </c>
      <c r="F36" s="20">
        <v>6.7</v>
      </c>
      <c r="G36" s="20" t="str">
        <f t="shared" si="1"/>
        <v>67.3</v>
      </c>
      <c r="H36" s="21">
        <v>4.0</v>
      </c>
      <c r="I36" s="20">
        <v>3.0</v>
      </c>
      <c r="J36" s="20">
        <v>6.8</v>
      </c>
      <c r="K36" s="20">
        <v>8.4</v>
      </c>
      <c r="L36" s="20">
        <v>2.5</v>
      </c>
      <c r="M36" s="20">
        <v>4.3</v>
      </c>
      <c r="N36" s="20">
        <v>3.5</v>
      </c>
      <c r="O36" s="20">
        <v>5.0</v>
      </c>
      <c r="P36" s="20">
        <v>10.05</v>
      </c>
      <c r="Q36" s="19">
        <v>0.0</v>
      </c>
    </row>
    <row r="37" ht="15.75" customHeight="1">
      <c r="A37" s="18" t="s">
        <v>111</v>
      </c>
      <c r="B37" s="19">
        <v>3.0</v>
      </c>
      <c r="C37" s="19">
        <v>0.0</v>
      </c>
      <c r="D37" s="19">
        <v>0.0</v>
      </c>
      <c r="E37" s="19">
        <v>0.0</v>
      </c>
      <c r="F37" s="20">
        <v>8.7</v>
      </c>
      <c r="G37" s="20" t="str">
        <f t="shared" si="1"/>
        <v>92.7</v>
      </c>
      <c r="H37" s="21">
        <v>3.2</v>
      </c>
      <c r="I37" s="20">
        <v>3.5</v>
      </c>
      <c r="J37" s="20">
        <v>2.9</v>
      </c>
      <c r="K37" s="20">
        <v>5.6</v>
      </c>
      <c r="L37" s="20">
        <v>3.1</v>
      </c>
      <c r="M37" s="20">
        <v>2.9</v>
      </c>
      <c r="N37" s="20">
        <v>2.5</v>
      </c>
      <c r="O37" s="20">
        <v>4.3</v>
      </c>
      <c r="P37" s="20">
        <v>10.649999999999999</v>
      </c>
      <c r="Q37" s="19">
        <v>0.0</v>
      </c>
    </row>
    <row r="38" ht="15.75" customHeight="1">
      <c r="A38" s="18" t="s">
        <v>112</v>
      </c>
      <c r="B38" s="19">
        <v>9.0</v>
      </c>
      <c r="C38" s="19">
        <v>0.0</v>
      </c>
      <c r="D38" s="19">
        <v>0.0</v>
      </c>
      <c r="E38" s="19">
        <v>1.0</v>
      </c>
      <c r="F38" s="20">
        <v>9.0</v>
      </c>
      <c r="G38" s="20" t="str">
        <f t="shared" si="1"/>
        <v>97.2</v>
      </c>
      <c r="H38" s="21">
        <v>3.4</v>
      </c>
      <c r="I38" s="20">
        <v>3.9</v>
      </c>
      <c r="J38" s="20">
        <v>4.5</v>
      </c>
      <c r="K38" s="20">
        <v>6.8</v>
      </c>
      <c r="L38" s="20">
        <v>3.9</v>
      </c>
      <c r="M38" s="20">
        <v>3.5</v>
      </c>
      <c r="N38" s="20">
        <v>3.5</v>
      </c>
      <c r="O38" s="20">
        <v>4.6</v>
      </c>
      <c r="P38" s="20">
        <v>10.8</v>
      </c>
      <c r="Q38" s="19">
        <v>1.0</v>
      </c>
    </row>
    <row r="39" ht="15.75" customHeight="1">
      <c r="A39" s="18" t="s">
        <v>113</v>
      </c>
      <c r="B39" s="19">
        <v>10.0</v>
      </c>
      <c r="C39" s="19">
        <v>0.0</v>
      </c>
      <c r="D39" s="19">
        <v>1.0</v>
      </c>
      <c r="E39" s="19">
        <v>1.0</v>
      </c>
      <c r="F39" s="20">
        <v>9.6</v>
      </c>
      <c r="G39" s="20" t="str">
        <f t="shared" si="1"/>
        <v>142.6</v>
      </c>
      <c r="H39" s="21">
        <v>5.6</v>
      </c>
      <c r="I39" s="20">
        <v>2.9</v>
      </c>
      <c r="J39" s="20">
        <v>5.5</v>
      </c>
      <c r="K39" s="20">
        <v>7.7</v>
      </c>
      <c r="L39" s="20">
        <v>5.2</v>
      </c>
      <c r="M39" s="20">
        <v>4.6</v>
      </c>
      <c r="N39" s="20">
        <v>4.9</v>
      </c>
      <c r="O39" s="20">
        <v>8.1</v>
      </c>
      <c r="P39" s="20">
        <v>14.850000000000001</v>
      </c>
      <c r="Q39" s="19">
        <v>1.0</v>
      </c>
    </row>
    <row r="40" ht="15.75" customHeight="1">
      <c r="A40" s="18" t="s">
        <v>114</v>
      </c>
      <c r="B40" s="19">
        <v>12.0</v>
      </c>
      <c r="C40" s="19">
        <v>1.0</v>
      </c>
      <c r="D40" s="19">
        <v>1.0</v>
      </c>
      <c r="E40" s="19">
        <v>0.0</v>
      </c>
      <c r="F40" s="20">
        <v>8.2</v>
      </c>
      <c r="G40" s="20" t="str">
        <f t="shared" si="1"/>
        <v>93.5</v>
      </c>
      <c r="H40" s="21">
        <v>3.6</v>
      </c>
      <c r="I40" s="20">
        <v>5.8</v>
      </c>
      <c r="J40" s="20">
        <v>5.0</v>
      </c>
      <c r="K40" s="20">
        <v>9.0</v>
      </c>
      <c r="L40" s="20">
        <v>4.7</v>
      </c>
      <c r="M40" s="20">
        <v>6.9</v>
      </c>
      <c r="N40" s="20">
        <v>4.5</v>
      </c>
      <c r="O40" s="20">
        <v>6.2</v>
      </c>
      <c r="P40" s="20">
        <v>11.399999999999999</v>
      </c>
      <c r="Q40" s="19">
        <v>0.0</v>
      </c>
    </row>
    <row r="41" ht="15.75" customHeight="1">
      <c r="A41" s="18" t="s">
        <v>115</v>
      </c>
      <c r="B41" s="19">
        <v>9.0</v>
      </c>
      <c r="C41" s="19">
        <v>0.0</v>
      </c>
      <c r="D41" s="19">
        <v>1.0</v>
      </c>
      <c r="E41" s="19">
        <v>0.0</v>
      </c>
      <c r="F41" s="20">
        <v>6.1</v>
      </c>
      <c r="G41" s="20" t="str">
        <f t="shared" si="1"/>
        <v>53.1</v>
      </c>
      <c r="H41" s="21">
        <v>4.9</v>
      </c>
      <c r="I41" s="20">
        <v>5.1</v>
      </c>
      <c r="J41" s="20">
        <v>6.4</v>
      </c>
      <c r="K41" s="20">
        <v>8.2</v>
      </c>
      <c r="L41" s="20">
        <v>4.5</v>
      </c>
      <c r="M41" s="20">
        <v>4.9</v>
      </c>
      <c r="N41" s="20">
        <v>3.2</v>
      </c>
      <c r="O41" s="20">
        <v>4.8</v>
      </c>
      <c r="P41" s="20">
        <v>8.7</v>
      </c>
      <c r="Q41" s="19">
        <v>0.0</v>
      </c>
    </row>
    <row r="42" ht="15.75" customHeight="1">
      <c r="A42" s="18" t="s">
        <v>116</v>
      </c>
      <c r="B42" s="19">
        <v>6.0</v>
      </c>
      <c r="C42" s="19">
        <v>1.0</v>
      </c>
      <c r="D42" s="19">
        <v>1.0</v>
      </c>
      <c r="E42" s="19">
        <v>0.0</v>
      </c>
      <c r="F42" s="20">
        <v>8.3</v>
      </c>
      <c r="G42" s="20" t="str">
        <f t="shared" si="1"/>
        <v>104.6</v>
      </c>
      <c r="H42" s="21">
        <v>4.9</v>
      </c>
      <c r="I42" s="20">
        <v>3.1</v>
      </c>
      <c r="J42" s="20">
        <v>5.2</v>
      </c>
      <c r="K42" s="20">
        <v>9.1</v>
      </c>
      <c r="L42" s="20">
        <v>4.6</v>
      </c>
      <c r="M42" s="20">
        <v>5.8</v>
      </c>
      <c r="N42" s="20">
        <v>3.9</v>
      </c>
      <c r="O42" s="20">
        <v>5.5</v>
      </c>
      <c r="P42" s="20">
        <v>12.600000000000001</v>
      </c>
      <c r="Q42" s="19">
        <v>1.0</v>
      </c>
    </row>
    <row r="43" ht="15.75" customHeight="1">
      <c r="A43" s="18" t="s">
        <v>117</v>
      </c>
      <c r="B43" s="19">
        <v>2.0</v>
      </c>
      <c r="C43" s="19">
        <v>1.0</v>
      </c>
      <c r="D43" s="19">
        <v>0.0</v>
      </c>
      <c r="E43" s="19">
        <v>1.0</v>
      </c>
      <c r="F43" s="20">
        <v>9.4</v>
      </c>
      <c r="G43" s="20" t="str">
        <f t="shared" si="1"/>
        <v>111.4</v>
      </c>
      <c r="H43" s="21">
        <v>5.3</v>
      </c>
      <c r="I43" s="20">
        <v>3.8</v>
      </c>
      <c r="J43" s="20">
        <v>4.9</v>
      </c>
      <c r="K43" s="20">
        <v>8.5</v>
      </c>
      <c r="L43" s="20">
        <v>4.1</v>
      </c>
      <c r="M43" s="20">
        <v>4.5</v>
      </c>
      <c r="N43" s="20">
        <v>4.1</v>
      </c>
      <c r="O43" s="20">
        <v>5.4</v>
      </c>
      <c r="P43" s="20">
        <v>11.850000000000001</v>
      </c>
      <c r="Q43" s="19">
        <v>1.0</v>
      </c>
    </row>
    <row r="44" ht="15.75" customHeight="1">
      <c r="A44" s="18" t="s">
        <v>118</v>
      </c>
      <c r="B44" s="19">
        <v>10.0</v>
      </c>
      <c r="C44" s="19">
        <v>0.0</v>
      </c>
      <c r="D44" s="19">
        <v>0.0</v>
      </c>
      <c r="E44" s="19">
        <v>1.0</v>
      </c>
      <c r="F44" s="20">
        <v>9.3</v>
      </c>
      <c r="G44" s="20" t="str">
        <f t="shared" si="1"/>
        <v>106.0</v>
      </c>
      <c r="H44" s="21">
        <v>5.1</v>
      </c>
      <c r="I44" s="20">
        <v>5.8</v>
      </c>
      <c r="J44" s="20">
        <v>6.3</v>
      </c>
      <c r="K44" s="20">
        <v>7.4</v>
      </c>
      <c r="L44" s="20">
        <v>4.6</v>
      </c>
      <c r="M44" s="20">
        <v>4.6</v>
      </c>
      <c r="N44" s="20">
        <v>4.3</v>
      </c>
      <c r="O44" s="20">
        <v>6.8</v>
      </c>
      <c r="P44" s="20">
        <v>11.399999999999999</v>
      </c>
      <c r="Q44" s="19">
        <v>1.0</v>
      </c>
    </row>
    <row r="45" ht="15.75" customHeight="1">
      <c r="A45" s="18" t="s">
        <v>119</v>
      </c>
      <c r="B45" s="19">
        <v>15.0</v>
      </c>
      <c r="C45" s="19">
        <v>1.0</v>
      </c>
      <c r="D45" s="19">
        <v>1.0</v>
      </c>
      <c r="E45" s="19">
        <v>1.0</v>
      </c>
      <c r="F45" s="20">
        <v>5.1</v>
      </c>
      <c r="G45" s="20" t="str">
        <f t="shared" si="1"/>
        <v>64.3</v>
      </c>
      <c r="H45" s="21">
        <v>6.6</v>
      </c>
      <c r="I45" s="20">
        <v>4.4</v>
      </c>
      <c r="J45" s="20">
        <v>7.8</v>
      </c>
      <c r="K45" s="20">
        <v>5.9</v>
      </c>
      <c r="L45" s="20">
        <v>4.9</v>
      </c>
      <c r="M45" s="20">
        <v>6.3</v>
      </c>
      <c r="N45" s="20">
        <v>4.5</v>
      </c>
      <c r="O45" s="20">
        <v>6.9</v>
      </c>
      <c r="P45" s="20">
        <v>12.600000000000001</v>
      </c>
      <c r="Q45" s="19">
        <v>1.0</v>
      </c>
    </row>
    <row r="46" ht="15.75" customHeight="1">
      <c r="A46" s="18" t="s">
        <v>120</v>
      </c>
      <c r="B46" s="19">
        <v>6.0</v>
      </c>
      <c r="C46" s="19">
        <v>1.0</v>
      </c>
      <c r="D46" s="19">
        <v>0.0</v>
      </c>
      <c r="E46" s="19">
        <v>0.0</v>
      </c>
      <c r="F46" s="20">
        <v>8.0</v>
      </c>
      <c r="G46" s="20" t="str">
        <f t="shared" si="1"/>
        <v>78.0</v>
      </c>
      <c r="H46" s="21">
        <v>2.5</v>
      </c>
      <c r="I46" s="20">
        <v>3.6</v>
      </c>
      <c r="J46" s="20">
        <v>3.0</v>
      </c>
      <c r="K46" s="20">
        <v>5.2</v>
      </c>
      <c r="L46" s="20">
        <v>4.3</v>
      </c>
      <c r="M46" s="20">
        <v>4.2</v>
      </c>
      <c r="N46" s="20">
        <v>4.7</v>
      </c>
      <c r="O46" s="20">
        <v>6.5</v>
      </c>
      <c r="P46" s="20">
        <v>9.75</v>
      </c>
      <c r="Q46" s="19">
        <v>0.0</v>
      </c>
    </row>
    <row r="47" ht="15.75" customHeight="1">
      <c r="A47" s="18" t="s">
        <v>121</v>
      </c>
      <c r="B47" s="19">
        <v>5.0</v>
      </c>
      <c r="C47" s="19">
        <v>0.0</v>
      </c>
      <c r="D47" s="19">
        <v>1.0</v>
      </c>
      <c r="E47" s="19">
        <v>0.0</v>
      </c>
      <c r="F47" s="20">
        <v>5.9</v>
      </c>
      <c r="G47" s="20" t="str">
        <f t="shared" si="1"/>
        <v>68.1</v>
      </c>
      <c r="H47" s="21">
        <v>5.6</v>
      </c>
      <c r="I47" s="20">
        <v>5.8</v>
      </c>
      <c r="J47" s="20">
        <v>5.5</v>
      </c>
      <c r="K47" s="20">
        <v>8.4</v>
      </c>
      <c r="L47" s="20">
        <v>5.2</v>
      </c>
      <c r="M47" s="20">
        <v>5.8</v>
      </c>
      <c r="N47" s="20">
        <v>4.8</v>
      </c>
      <c r="O47" s="20">
        <v>5.9</v>
      </c>
      <c r="P47" s="20">
        <v>11.55</v>
      </c>
      <c r="Q47" s="19">
        <v>1.0</v>
      </c>
    </row>
    <row r="48" ht="15.75" customHeight="1">
      <c r="A48" s="18" t="s">
        <v>122</v>
      </c>
      <c r="B48" s="19">
        <v>4.0</v>
      </c>
      <c r="C48" s="19">
        <v>1.0</v>
      </c>
      <c r="D48" s="19">
        <v>0.0</v>
      </c>
      <c r="E48" s="19">
        <v>1.0</v>
      </c>
      <c r="F48" s="20">
        <v>10.0</v>
      </c>
      <c r="G48" s="20" t="str">
        <f t="shared" si="1"/>
        <v>120.0</v>
      </c>
      <c r="H48" s="21">
        <v>5.8</v>
      </c>
      <c r="I48" s="20">
        <v>2.9</v>
      </c>
      <c r="J48" s="20">
        <v>4.5</v>
      </c>
      <c r="K48" s="20">
        <v>3.8</v>
      </c>
      <c r="L48" s="20">
        <v>5.0</v>
      </c>
      <c r="M48" s="20">
        <v>4.0</v>
      </c>
      <c r="N48" s="20">
        <v>3.5</v>
      </c>
      <c r="O48" s="20">
        <v>6.3</v>
      </c>
      <c r="P48" s="20">
        <v>12.0</v>
      </c>
      <c r="Q48" s="19">
        <v>1.0</v>
      </c>
    </row>
    <row r="49" ht="15.75" customHeight="1">
      <c r="A49" s="18" t="s">
        <v>123</v>
      </c>
      <c r="B49" s="19">
        <v>8.0</v>
      </c>
      <c r="C49" s="19">
        <v>1.0</v>
      </c>
      <c r="D49" s="19">
        <v>1.0</v>
      </c>
      <c r="E49" s="19">
        <v>0.0</v>
      </c>
      <c r="F49" s="20">
        <v>5.7</v>
      </c>
      <c r="G49" s="20" t="str">
        <f t="shared" si="1"/>
        <v>60.7</v>
      </c>
      <c r="H49" s="21">
        <v>3.8</v>
      </c>
      <c r="I49" s="20">
        <v>5.7</v>
      </c>
      <c r="J49" s="20">
        <v>6.0</v>
      </c>
      <c r="K49" s="20">
        <v>8.2</v>
      </c>
      <c r="L49" s="20">
        <v>6.5</v>
      </c>
      <c r="M49" s="20">
        <v>7.3</v>
      </c>
      <c r="N49" s="20">
        <v>5.2</v>
      </c>
      <c r="O49" s="20">
        <v>7.5</v>
      </c>
      <c r="P49" s="20">
        <v>10.649999999999999</v>
      </c>
      <c r="Q49" s="19">
        <v>1.0</v>
      </c>
    </row>
    <row r="50" ht="15.75" customHeight="1">
      <c r="A50" s="18" t="s">
        <v>124</v>
      </c>
      <c r="B50" s="19">
        <v>13.0</v>
      </c>
      <c r="C50" s="19">
        <v>0.0</v>
      </c>
      <c r="D50" s="19">
        <v>1.0</v>
      </c>
      <c r="E50" s="19">
        <v>1.0</v>
      </c>
      <c r="F50" s="20">
        <v>9.9</v>
      </c>
      <c r="G50" s="20" t="str">
        <f t="shared" si="1"/>
        <v>126.2</v>
      </c>
      <c r="H50" s="21">
        <v>5.2</v>
      </c>
      <c r="I50" s="20">
        <v>4.2</v>
      </c>
      <c r="J50" s="20">
        <v>6.7</v>
      </c>
      <c r="K50" s="20">
        <v>6.8</v>
      </c>
      <c r="L50" s="20">
        <v>4.5</v>
      </c>
      <c r="M50" s="20">
        <v>3.4</v>
      </c>
      <c r="N50" s="20">
        <v>3.9</v>
      </c>
      <c r="O50" s="20">
        <v>6.1</v>
      </c>
      <c r="P50" s="20">
        <v>12.75</v>
      </c>
      <c r="Q50" s="19">
        <v>1.0</v>
      </c>
    </row>
    <row r="51" ht="15.75" customHeight="1">
      <c r="A51" s="18" t="s">
        <v>125</v>
      </c>
      <c r="B51" s="19">
        <v>3.0</v>
      </c>
      <c r="C51" s="19">
        <v>1.0</v>
      </c>
      <c r="D51" s="19">
        <v>0.0</v>
      </c>
      <c r="E51" s="19">
        <v>1.0</v>
      </c>
      <c r="F51" s="20">
        <v>7.9</v>
      </c>
      <c r="G51" s="20" t="str">
        <f t="shared" si="1"/>
        <v>90.1</v>
      </c>
      <c r="H51" s="21">
        <v>3.9</v>
      </c>
      <c r="I51" s="20">
        <v>4.4</v>
      </c>
      <c r="J51" s="20">
        <v>5.8</v>
      </c>
      <c r="K51" s="20">
        <v>4.7</v>
      </c>
      <c r="L51" s="20">
        <v>4.1</v>
      </c>
      <c r="M51" s="20">
        <v>4.2</v>
      </c>
      <c r="N51" s="20">
        <v>4.3</v>
      </c>
      <c r="O51" s="20">
        <v>5.8</v>
      </c>
      <c r="P51" s="20">
        <v>11.399999999999999</v>
      </c>
      <c r="Q51" s="19">
        <v>1.0</v>
      </c>
    </row>
    <row r="52" ht="15.75" customHeight="1">
      <c r="A52" s="18" t="s">
        <v>126</v>
      </c>
      <c r="B52" s="19">
        <v>10.0</v>
      </c>
      <c r="C52" s="19">
        <v>0.0</v>
      </c>
      <c r="D52" s="19">
        <v>1.0</v>
      </c>
      <c r="E52" s="19">
        <v>0.0</v>
      </c>
      <c r="F52" s="20">
        <v>6.7</v>
      </c>
      <c r="G52" s="20" t="str">
        <f t="shared" si="1"/>
        <v>72.4</v>
      </c>
      <c r="H52" s="21">
        <v>3.6</v>
      </c>
      <c r="I52" s="20">
        <v>3.4</v>
      </c>
      <c r="J52" s="20">
        <v>4.8</v>
      </c>
      <c r="K52" s="20">
        <v>7.2</v>
      </c>
      <c r="L52" s="20">
        <v>4.0</v>
      </c>
      <c r="M52" s="20">
        <v>3.6</v>
      </c>
      <c r="N52" s="20">
        <v>2.8</v>
      </c>
      <c r="O52" s="20">
        <v>4.2</v>
      </c>
      <c r="P52" s="20">
        <v>10.8</v>
      </c>
      <c r="Q52" s="19">
        <v>1.0</v>
      </c>
    </row>
    <row r="53" ht="15.75" customHeight="1">
      <c r="A53" s="18" t="s">
        <v>127</v>
      </c>
      <c r="B53" s="19">
        <v>7.0</v>
      </c>
      <c r="C53" s="19">
        <v>1.0</v>
      </c>
      <c r="D53" s="19">
        <v>0.0</v>
      </c>
      <c r="E53" s="19">
        <v>0.0</v>
      </c>
      <c r="F53" s="20">
        <v>8.2</v>
      </c>
      <c r="G53" s="20" t="str">
        <f t="shared" si="1"/>
        <v>100.9</v>
      </c>
      <c r="H53" s="21">
        <v>4.2</v>
      </c>
      <c r="I53" s="20">
        <v>2.7</v>
      </c>
      <c r="J53" s="20">
        <v>3.1</v>
      </c>
      <c r="K53" s="20">
        <v>5.3</v>
      </c>
      <c r="L53" s="20">
        <v>4.5</v>
      </c>
      <c r="M53" s="20">
        <v>4.3</v>
      </c>
      <c r="N53" s="20">
        <v>4.9</v>
      </c>
      <c r="O53" s="20">
        <v>7.4</v>
      </c>
      <c r="P53" s="20">
        <v>12.299999999999999</v>
      </c>
      <c r="Q53" s="19">
        <v>1.0</v>
      </c>
    </row>
    <row r="54" ht="15.75" customHeight="1">
      <c r="A54" s="18" t="s">
        <v>128</v>
      </c>
      <c r="B54" s="19">
        <v>8.0</v>
      </c>
      <c r="C54" s="19">
        <v>0.0</v>
      </c>
      <c r="D54" s="19">
        <v>1.0</v>
      </c>
      <c r="E54" s="19">
        <v>1.0</v>
      </c>
      <c r="F54" s="20">
        <v>9.4</v>
      </c>
      <c r="G54" s="20" t="str">
        <f t="shared" si="1"/>
        <v>126.9</v>
      </c>
      <c r="H54" s="21">
        <v>4.0</v>
      </c>
      <c r="I54" s="20">
        <v>3.2</v>
      </c>
      <c r="J54" s="20">
        <v>4.6</v>
      </c>
      <c r="K54" s="20">
        <v>6.3</v>
      </c>
      <c r="L54" s="20">
        <v>4.7</v>
      </c>
      <c r="M54" s="20">
        <v>4.6</v>
      </c>
      <c r="N54" s="20">
        <v>4.6</v>
      </c>
      <c r="O54" s="20">
        <v>6.1</v>
      </c>
      <c r="P54" s="20">
        <v>13.5</v>
      </c>
      <c r="Q54" s="19">
        <v>1.0</v>
      </c>
    </row>
    <row r="55" ht="15.75" customHeight="1">
      <c r="A55" s="18" t="s">
        <v>129</v>
      </c>
      <c r="B55" s="19">
        <v>11.0</v>
      </c>
      <c r="C55" s="19">
        <v>1.0</v>
      </c>
      <c r="D55" s="19">
        <v>0.0</v>
      </c>
      <c r="E55" s="19">
        <v>1.0</v>
      </c>
      <c r="F55" s="20">
        <v>6.9</v>
      </c>
      <c r="G55" s="20" t="str">
        <f t="shared" si="1"/>
        <v>74.5</v>
      </c>
      <c r="H55" s="21">
        <v>3.4</v>
      </c>
      <c r="I55" s="20">
        <v>3.3</v>
      </c>
      <c r="J55" s="20">
        <v>4.7</v>
      </c>
      <c r="K55" s="20">
        <v>5.2</v>
      </c>
      <c r="L55" s="20">
        <v>3.2</v>
      </c>
      <c r="M55" s="20">
        <v>2.7</v>
      </c>
      <c r="N55" s="20">
        <v>3.3</v>
      </c>
      <c r="O55" s="20">
        <v>4.4</v>
      </c>
      <c r="P55" s="20">
        <v>10.8</v>
      </c>
      <c r="Q55" s="19">
        <v>1.0</v>
      </c>
    </row>
    <row r="56" ht="15.75" customHeight="1">
      <c r="A56" s="18" t="s">
        <v>130</v>
      </c>
      <c r="B56" s="19">
        <v>14.0</v>
      </c>
      <c r="C56" s="19">
        <v>1.0</v>
      </c>
      <c r="D56" s="19">
        <v>1.0</v>
      </c>
      <c r="E56" s="19">
        <v>0.0</v>
      </c>
      <c r="F56" s="20">
        <v>8.0</v>
      </c>
      <c r="G56" s="20" t="str">
        <f t="shared" si="1"/>
        <v>97.2</v>
      </c>
      <c r="H56" s="21">
        <v>4.8</v>
      </c>
      <c r="I56" s="20">
        <v>3.2</v>
      </c>
      <c r="J56" s="20">
        <v>4.7</v>
      </c>
      <c r="K56" s="20">
        <v>8.7</v>
      </c>
      <c r="L56" s="20">
        <v>4.9</v>
      </c>
      <c r="M56" s="20">
        <v>6.6</v>
      </c>
      <c r="N56" s="20">
        <v>4.2</v>
      </c>
      <c r="O56" s="20">
        <v>5.8</v>
      </c>
      <c r="P56" s="20">
        <v>12.149999999999999</v>
      </c>
      <c r="Q56" s="19">
        <v>1.0</v>
      </c>
    </row>
    <row r="57" ht="15.75" customHeight="1">
      <c r="A57" s="18" t="s">
        <v>131</v>
      </c>
      <c r="B57" s="19">
        <v>11.0</v>
      </c>
      <c r="C57" s="19">
        <v>1.0</v>
      </c>
      <c r="D57" s="19">
        <v>0.0</v>
      </c>
      <c r="E57" s="19">
        <v>0.0</v>
      </c>
      <c r="F57" s="20">
        <v>9.3</v>
      </c>
      <c r="G57" s="20" t="str">
        <f t="shared" si="1"/>
        <v>124.2</v>
      </c>
      <c r="H57" s="21">
        <v>5.3</v>
      </c>
      <c r="I57" s="20">
        <v>3.7</v>
      </c>
      <c r="J57" s="20">
        <v>5.5</v>
      </c>
      <c r="K57" s="20">
        <v>7.4</v>
      </c>
      <c r="L57" s="20">
        <v>4.1</v>
      </c>
      <c r="M57" s="20">
        <v>3.2</v>
      </c>
      <c r="N57" s="20">
        <v>3.4</v>
      </c>
      <c r="O57" s="20">
        <v>5.7</v>
      </c>
      <c r="P57" s="20">
        <v>13.350000000000001</v>
      </c>
      <c r="Q57" s="19">
        <v>1.0</v>
      </c>
    </row>
    <row r="58" ht="15.75" customHeight="1">
      <c r="A58" s="18" t="s">
        <v>132</v>
      </c>
      <c r="B58" s="19">
        <v>14.0</v>
      </c>
      <c r="C58" s="19">
        <v>0.0</v>
      </c>
      <c r="D58" s="19">
        <v>1.0</v>
      </c>
      <c r="E58" s="19">
        <v>1.0</v>
      </c>
      <c r="F58" s="20">
        <v>7.4</v>
      </c>
      <c r="G58" s="20" t="str">
        <f t="shared" si="1"/>
        <v>97.7</v>
      </c>
      <c r="H58" s="21">
        <v>6.6</v>
      </c>
      <c r="I58" s="20">
        <v>4.5</v>
      </c>
      <c r="J58" s="20">
        <v>6.9</v>
      </c>
      <c r="K58" s="20">
        <v>9.6</v>
      </c>
      <c r="L58" s="20">
        <v>5.7</v>
      </c>
      <c r="M58" s="20">
        <v>6.5</v>
      </c>
      <c r="N58" s="20">
        <v>5.5</v>
      </c>
      <c r="O58" s="20">
        <v>7.7</v>
      </c>
      <c r="P58" s="20">
        <v>13.200000000000001</v>
      </c>
      <c r="Q58" s="19">
        <v>1.0</v>
      </c>
    </row>
    <row r="59" ht="15.75" customHeight="1">
      <c r="A59" s="18" t="s">
        <v>133</v>
      </c>
      <c r="B59" s="19">
        <v>1.0</v>
      </c>
      <c r="C59" s="19">
        <v>1.0</v>
      </c>
      <c r="D59" s="19">
        <v>0.0</v>
      </c>
      <c r="E59" s="19">
        <v>0.0</v>
      </c>
      <c r="F59" s="20">
        <v>7.6</v>
      </c>
      <c r="G59" s="20" t="str">
        <f t="shared" si="1"/>
        <v>85.5</v>
      </c>
      <c r="H59" s="21">
        <v>3.6</v>
      </c>
      <c r="I59" s="20">
        <v>5.6</v>
      </c>
      <c r="J59" s="20">
        <v>5.4</v>
      </c>
      <c r="K59" s="20">
        <v>4.4</v>
      </c>
      <c r="L59" s="20">
        <v>4.6</v>
      </c>
      <c r="M59" s="20">
        <v>3.9</v>
      </c>
      <c r="N59" s="20">
        <v>4.0</v>
      </c>
      <c r="O59" s="20">
        <v>5.8</v>
      </c>
      <c r="P59" s="20">
        <v>11.25</v>
      </c>
      <c r="Q59" s="19">
        <v>1.0</v>
      </c>
    </row>
    <row r="60" ht="15.75" customHeight="1">
      <c r="A60" s="18" t="s">
        <v>134</v>
      </c>
      <c r="B60" s="19">
        <v>1.0</v>
      </c>
      <c r="C60" s="19">
        <v>1.0</v>
      </c>
      <c r="D60" s="19">
        <v>0.0</v>
      </c>
      <c r="E60" s="19">
        <v>0.0</v>
      </c>
      <c r="F60" s="20">
        <v>10.0</v>
      </c>
      <c r="G60" s="20" t="str">
        <f t="shared" si="1"/>
        <v>105.0</v>
      </c>
      <c r="H60" s="21">
        <v>4.3</v>
      </c>
      <c r="I60" s="20">
        <v>4.2</v>
      </c>
      <c r="J60" s="20">
        <v>4.5</v>
      </c>
      <c r="K60" s="20">
        <v>3.8</v>
      </c>
      <c r="L60" s="20">
        <v>3.7</v>
      </c>
      <c r="M60" s="20">
        <v>4.0</v>
      </c>
      <c r="N60" s="20">
        <v>3.5</v>
      </c>
      <c r="O60" s="20">
        <v>3.7</v>
      </c>
      <c r="P60" s="20">
        <v>10.5</v>
      </c>
      <c r="Q60" s="19">
        <v>0.0</v>
      </c>
    </row>
    <row r="61" ht="15.75" customHeight="1">
      <c r="A61" s="18" t="s">
        <v>135</v>
      </c>
      <c r="B61" s="19">
        <v>6.0</v>
      </c>
      <c r="C61" s="19">
        <v>1.0</v>
      </c>
      <c r="D61" s="19">
        <v>1.0</v>
      </c>
      <c r="E61" s="19">
        <v>0.0</v>
      </c>
      <c r="F61" s="20">
        <v>9.9</v>
      </c>
      <c r="G61" s="20" t="str">
        <f t="shared" si="1"/>
        <v>126.2</v>
      </c>
      <c r="H61" s="21">
        <v>4.3</v>
      </c>
      <c r="I61" s="20">
        <v>2.6</v>
      </c>
      <c r="J61" s="20">
        <v>3.5</v>
      </c>
      <c r="K61" s="20">
        <v>5.4</v>
      </c>
      <c r="L61" s="20">
        <v>5.6</v>
      </c>
      <c r="M61" s="20">
        <v>4.9</v>
      </c>
      <c r="N61" s="20">
        <v>4.0</v>
      </c>
      <c r="O61" s="20">
        <v>6.9</v>
      </c>
      <c r="P61" s="20">
        <v>12.75</v>
      </c>
      <c r="Q61" s="19">
        <v>1.0</v>
      </c>
    </row>
    <row r="62" ht="15.75" customHeight="1">
      <c r="A62" s="18" t="s">
        <v>136</v>
      </c>
      <c r="B62" s="19">
        <v>5.0</v>
      </c>
      <c r="C62" s="19">
        <v>0.0</v>
      </c>
      <c r="D62" s="19">
        <v>0.0</v>
      </c>
      <c r="E62" s="19">
        <v>0.0</v>
      </c>
      <c r="F62" s="20">
        <v>8.7</v>
      </c>
      <c r="G62" s="20" t="str">
        <f t="shared" si="1"/>
        <v>94.0</v>
      </c>
      <c r="H62" s="21">
        <v>3.2</v>
      </c>
      <c r="I62" s="20">
        <v>2.8</v>
      </c>
      <c r="J62" s="20">
        <v>3.8</v>
      </c>
      <c r="K62" s="20">
        <v>4.9</v>
      </c>
      <c r="L62" s="20">
        <v>5.4</v>
      </c>
      <c r="M62" s="20">
        <v>3.9</v>
      </c>
      <c r="N62" s="20">
        <v>4.5</v>
      </c>
      <c r="O62" s="20">
        <v>6.1</v>
      </c>
      <c r="P62" s="20">
        <v>10.8</v>
      </c>
      <c r="Q62" s="19">
        <v>0.0</v>
      </c>
    </row>
    <row r="63" ht="15.75" customHeight="1">
      <c r="A63" s="18" t="s">
        <v>137</v>
      </c>
      <c r="B63" s="19">
        <v>13.0</v>
      </c>
      <c r="C63" s="19">
        <v>0.0</v>
      </c>
      <c r="D63" s="19">
        <v>1.0</v>
      </c>
      <c r="E63" s="19">
        <v>1.0</v>
      </c>
      <c r="F63" s="20">
        <v>8.4</v>
      </c>
      <c r="G63" s="20" t="str">
        <f t="shared" si="1"/>
        <v>110.9</v>
      </c>
      <c r="H63" s="21">
        <v>5.3</v>
      </c>
      <c r="I63" s="20">
        <v>4.5</v>
      </c>
      <c r="J63" s="20">
        <v>5.9</v>
      </c>
      <c r="K63" s="20">
        <v>6.7</v>
      </c>
      <c r="L63" s="20">
        <v>2.7</v>
      </c>
      <c r="M63" s="20">
        <v>5.0</v>
      </c>
      <c r="N63" s="20">
        <v>3.6</v>
      </c>
      <c r="O63" s="20">
        <v>5.0</v>
      </c>
      <c r="P63" s="20">
        <v>13.200000000000001</v>
      </c>
      <c r="Q63" s="19">
        <v>1.0</v>
      </c>
    </row>
    <row r="64" ht="15.75" customHeight="1">
      <c r="A64" s="18" t="s">
        <v>138</v>
      </c>
      <c r="B64" s="19">
        <v>2.0</v>
      </c>
      <c r="C64" s="19">
        <v>0.0</v>
      </c>
      <c r="D64" s="19">
        <v>0.0</v>
      </c>
      <c r="E64" s="19">
        <v>1.0</v>
      </c>
      <c r="F64" s="20">
        <v>8.8</v>
      </c>
      <c r="G64" s="20" t="str">
        <f t="shared" si="1"/>
        <v>105.6</v>
      </c>
      <c r="H64" s="21">
        <v>5.4</v>
      </c>
      <c r="I64" s="20">
        <v>4.3</v>
      </c>
      <c r="J64" s="20">
        <v>4.8</v>
      </c>
      <c r="K64" s="20">
        <v>5.8</v>
      </c>
      <c r="L64" s="20">
        <v>4.4</v>
      </c>
      <c r="M64" s="20">
        <v>3.7</v>
      </c>
      <c r="N64" s="20">
        <v>2.9</v>
      </c>
      <c r="O64" s="20">
        <v>5.1</v>
      </c>
      <c r="P64" s="20">
        <v>12.0</v>
      </c>
      <c r="Q64" s="19">
        <v>0.0</v>
      </c>
    </row>
    <row r="65" ht="15.75" customHeight="1">
      <c r="A65" s="18" t="s">
        <v>139</v>
      </c>
      <c r="B65" s="19">
        <v>11.0</v>
      </c>
      <c r="C65" s="19">
        <v>0.0</v>
      </c>
      <c r="D65" s="19">
        <v>1.0</v>
      </c>
      <c r="E65" s="19">
        <v>0.0</v>
      </c>
      <c r="F65" s="20">
        <v>7.7</v>
      </c>
      <c r="G65" s="20" t="str">
        <f t="shared" si="1"/>
        <v>93.6</v>
      </c>
      <c r="H65" s="21">
        <v>3.7</v>
      </c>
      <c r="I65" s="20">
        <v>2.4</v>
      </c>
      <c r="J65" s="20">
        <v>3.4</v>
      </c>
      <c r="K65" s="20">
        <v>6.2</v>
      </c>
      <c r="L65" s="20">
        <v>3.3</v>
      </c>
      <c r="M65" s="20">
        <v>3.1</v>
      </c>
      <c r="N65" s="20">
        <v>2.6</v>
      </c>
      <c r="O65" s="20">
        <v>4.5</v>
      </c>
      <c r="P65" s="20">
        <v>12.149999999999999</v>
      </c>
      <c r="Q65" s="19">
        <v>0.0</v>
      </c>
    </row>
    <row r="66" ht="15.75" customHeight="1">
      <c r="A66" s="18" t="s">
        <v>140</v>
      </c>
      <c r="B66" s="19">
        <v>7.0</v>
      </c>
      <c r="C66" s="19">
        <v>0.0</v>
      </c>
      <c r="D66" s="19">
        <v>1.0</v>
      </c>
      <c r="E66" s="19">
        <v>0.0</v>
      </c>
      <c r="F66" s="20">
        <v>6.6</v>
      </c>
      <c r="G66" s="20" t="str">
        <f t="shared" si="1"/>
        <v>70.3</v>
      </c>
      <c r="H66" s="21">
        <v>3.6</v>
      </c>
      <c r="I66" s="20">
        <v>4.9</v>
      </c>
      <c r="J66" s="20">
        <v>4.8</v>
      </c>
      <c r="K66" s="20">
        <v>7.2</v>
      </c>
      <c r="L66" s="20">
        <v>3.5</v>
      </c>
      <c r="M66" s="20">
        <v>3.6</v>
      </c>
      <c r="N66" s="20">
        <v>2.8</v>
      </c>
      <c r="O66" s="20">
        <v>4.1</v>
      </c>
      <c r="P66" s="20">
        <v>10.649999999999999</v>
      </c>
      <c r="Q66" s="19">
        <v>0.0</v>
      </c>
    </row>
    <row r="67" ht="15.75" customHeight="1">
      <c r="A67" s="18" t="s">
        <v>141</v>
      </c>
      <c r="B67" s="19">
        <v>12.0</v>
      </c>
      <c r="C67" s="19">
        <v>1.0</v>
      </c>
      <c r="D67" s="19">
        <v>1.0</v>
      </c>
      <c r="E67" s="19">
        <v>0.0</v>
      </c>
      <c r="F67" s="20">
        <v>5.7</v>
      </c>
      <c r="G67" s="20" t="str">
        <f t="shared" si="1"/>
        <v>77.0</v>
      </c>
      <c r="H67" s="21">
        <v>5.3</v>
      </c>
      <c r="I67" s="20">
        <v>5.4</v>
      </c>
      <c r="J67" s="20">
        <v>6.0</v>
      </c>
      <c r="K67" s="20">
        <v>8.2</v>
      </c>
      <c r="L67" s="20">
        <v>4.7</v>
      </c>
      <c r="M67" s="20">
        <v>7.3</v>
      </c>
      <c r="N67" s="20">
        <v>5.2</v>
      </c>
      <c r="O67" s="20">
        <v>6.7</v>
      </c>
      <c r="P67" s="20">
        <v>13.5</v>
      </c>
      <c r="Q67" s="19">
        <v>0.0</v>
      </c>
    </row>
    <row r="68" ht="15.75" customHeight="1">
      <c r="A68" s="18" t="s">
        <v>142</v>
      </c>
      <c r="B68" s="19">
        <v>5.0</v>
      </c>
      <c r="C68" s="19">
        <v>1.0</v>
      </c>
      <c r="D68" s="19">
        <v>1.0</v>
      </c>
      <c r="E68" s="19">
        <v>0.0</v>
      </c>
      <c r="F68" s="20">
        <v>5.7</v>
      </c>
      <c r="G68" s="20" t="str">
        <f t="shared" si="1"/>
        <v>53.0</v>
      </c>
      <c r="H68" s="21">
        <v>4.0</v>
      </c>
      <c r="I68" s="20">
        <v>2.7</v>
      </c>
      <c r="J68" s="20">
        <v>5.1</v>
      </c>
      <c r="K68" s="20">
        <v>6.2</v>
      </c>
      <c r="L68" s="20">
        <v>5.0</v>
      </c>
      <c r="M68" s="20">
        <v>6.2</v>
      </c>
      <c r="N68" s="20">
        <v>4.5</v>
      </c>
      <c r="O68" s="20">
        <v>5.5</v>
      </c>
      <c r="P68" s="20">
        <v>9.3</v>
      </c>
      <c r="Q68" s="19">
        <v>0.0</v>
      </c>
    </row>
    <row r="69" ht="15.75" customHeight="1">
      <c r="A69" s="18" t="s">
        <v>143</v>
      </c>
      <c r="B69" s="19">
        <v>7.0</v>
      </c>
      <c r="C69" s="19">
        <v>1.0</v>
      </c>
      <c r="D69" s="19">
        <v>1.0</v>
      </c>
      <c r="E69" s="19">
        <v>1.0</v>
      </c>
      <c r="F69" s="20">
        <v>5.5</v>
      </c>
      <c r="G69" s="20" t="str">
        <f t="shared" si="1"/>
        <v>67.7</v>
      </c>
      <c r="H69" s="21">
        <v>5.2</v>
      </c>
      <c r="I69" s="20">
        <v>4.3</v>
      </c>
      <c r="J69" s="20">
        <v>4.9</v>
      </c>
      <c r="K69" s="20">
        <v>6.0</v>
      </c>
      <c r="L69" s="20">
        <v>4.5</v>
      </c>
      <c r="M69" s="20">
        <v>5.9</v>
      </c>
      <c r="N69" s="20">
        <v>4.3</v>
      </c>
      <c r="O69" s="20">
        <v>5.4</v>
      </c>
      <c r="P69" s="20">
        <v>12.299999999999999</v>
      </c>
      <c r="Q69" s="19">
        <v>0.0</v>
      </c>
    </row>
    <row r="70" ht="15.75" customHeight="1">
      <c r="A70" s="18" t="s">
        <v>144</v>
      </c>
      <c r="B70" s="19">
        <v>5.0</v>
      </c>
      <c r="C70" s="19">
        <v>1.0</v>
      </c>
      <c r="D70" s="19">
        <v>1.0</v>
      </c>
      <c r="E70" s="19">
        <v>0.0</v>
      </c>
      <c r="F70" s="20">
        <v>7.5</v>
      </c>
      <c r="G70" s="20" t="str">
        <f t="shared" si="1"/>
        <v>65.3</v>
      </c>
      <c r="H70" s="21">
        <v>3.5</v>
      </c>
      <c r="I70" s="20">
        <v>2.9</v>
      </c>
      <c r="J70" s="20">
        <v>4.5</v>
      </c>
      <c r="K70" s="20">
        <v>7.6</v>
      </c>
      <c r="L70" s="20">
        <v>4.0</v>
      </c>
      <c r="M70" s="20">
        <v>5.4</v>
      </c>
      <c r="N70" s="20">
        <v>3.4</v>
      </c>
      <c r="O70" s="20">
        <v>3.5</v>
      </c>
      <c r="P70" s="20">
        <v>8.7</v>
      </c>
      <c r="Q70" s="19">
        <v>0.0</v>
      </c>
    </row>
    <row r="71" ht="15.75" customHeight="1">
      <c r="A71" s="18" t="s">
        <v>145</v>
      </c>
      <c r="B71" s="19">
        <v>9.0</v>
      </c>
      <c r="C71" s="19">
        <v>0.0</v>
      </c>
      <c r="D71" s="19">
        <v>1.0</v>
      </c>
      <c r="E71" s="19">
        <v>0.0</v>
      </c>
      <c r="F71" s="20">
        <v>6.4</v>
      </c>
      <c r="G71" s="20" t="str">
        <f t="shared" si="1"/>
        <v>76.8</v>
      </c>
      <c r="H71" s="21">
        <v>5.1</v>
      </c>
      <c r="I71" s="20">
        <v>3.9</v>
      </c>
      <c r="J71" s="20">
        <v>5.3</v>
      </c>
      <c r="K71" s="20">
        <v>7.1</v>
      </c>
      <c r="L71" s="20">
        <v>4.7</v>
      </c>
      <c r="M71" s="20">
        <v>6.6</v>
      </c>
      <c r="N71" s="20">
        <v>3.9</v>
      </c>
      <c r="O71" s="20">
        <v>5.3</v>
      </c>
      <c r="P71" s="20">
        <v>12.0</v>
      </c>
      <c r="Q71" s="19">
        <v>0.0</v>
      </c>
    </row>
    <row r="72" ht="15.75" customHeight="1">
      <c r="A72" s="18" t="s">
        <v>146</v>
      </c>
      <c r="B72" s="19">
        <v>13.0</v>
      </c>
      <c r="C72" s="19">
        <v>0.0</v>
      </c>
      <c r="D72" s="19">
        <v>1.0</v>
      </c>
      <c r="E72" s="19">
        <v>0.0</v>
      </c>
      <c r="F72" s="20">
        <v>9.1</v>
      </c>
      <c r="G72" s="20" t="str">
        <f t="shared" si="1"/>
        <v>105.1</v>
      </c>
      <c r="H72" s="21">
        <v>6.0</v>
      </c>
      <c r="I72" s="20">
        <v>6.3</v>
      </c>
      <c r="J72" s="20">
        <v>7.1</v>
      </c>
      <c r="K72" s="20">
        <v>8.4</v>
      </c>
      <c r="L72" s="20">
        <v>5.4</v>
      </c>
      <c r="M72" s="20">
        <v>6.1</v>
      </c>
      <c r="N72" s="20">
        <v>4.4</v>
      </c>
      <c r="O72" s="20">
        <v>5.9</v>
      </c>
      <c r="P72" s="20">
        <v>11.55</v>
      </c>
      <c r="Q72" s="19">
        <v>1.0</v>
      </c>
    </row>
    <row r="73" ht="15.75" customHeight="1">
      <c r="A73" s="18" t="s">
        <v>147</v>
      </c>
      <c r="B73" s="19">
        <v>8.0</v>
      </c>
      <c r="C73" s="19">
        <v>1.0</v>
      </c>
      <c r="D73" s="19">
        <v>0.0</v>
      </c>
      <c r="E73" s="19">
        <v>1.0</v>
      </c>
      <c r="F73" s="20">
        <v>6.7</v>
      </c>
      <c r="G73" s="20" t="str">
        <f t="shared" si="1"/>
        <v>70.4</v>
      </c>
      <c r="H73" s="21">
        <v>3.2</v>
      </c>
      <c r="I73" s="20">
        <v>4.8</v>
      </c>
      <c r="J73" s="20">
        <v>4.5</v>
      </c>
      <c r="K73" s="20">
        <v>5.0</v>
      </c>
      <c r="L73" s="20">
        <v>2.9</v>
      </c>
      <c r="M73" s="20">
        <v>2.6</v>
      </c>
      <c r="N73" s="20">
        <v>3.1</v>
      </c>
      <c r="O73" s="20">
        <v>3.7</v>
      </c>
      <c r="P73" s="20">
        <v>10.5</v>
      </c>
      <c r="Q73" s="19">
        <v>0.0</v>
      </c>
    </row>
    <row r="74" ht="15.75" customHeight="1">
      <c r="A74" s="18" t="s">
        <v>148</v>
      </c>
      <c r="B74" s="19">
        <v>13.0</v>
      </c>
      <c r="C74" s="19">
        <v>0.0</v>
      </c>
      <c r="D74" s="19">
        <v>1.0</v>
      </c>
      <c r="E74" s="19">
        <v>0.0</v>
      </c>
      <c r="F74" s="20">
        <v>6.5</v>
      </c>
      <c r="G74" s="20" t="str">
        <f t="shared" si="1"/>
        <v>77.0</v>
      </c>
      <c r="H74" s="21">
        <v>5.8</v>
      </c>
      <c r="I74" s="20">
        <v>6.5</v>
      </c>
      <c r="J74" s="20">
        <v>6.0</v>
      </c>
      <c r="K74" s="20">
        <v>8.7</v>
      </c>
      <c r="L74" s="20">
        <v>4.6</v>
      </c>
      <c r="M74" s="20">
        <v>5.6</v>
      </c>
      <c r="N74" s="20">
        <v>4.6</v>
      </c>
      <c r="O74" s="20">
        <v>6.6</v>
      </c>
      <c r="P74" s="20">
        <v>11.850000000000001</v>
      </c>
      <c r="Q74" s="19">
        <v>0.0</v>
      </c>
    </row>
    <row r="75" ht="15.75" customHeight="1">
      <c r="A75" s="18" t="s">
        <v>149</v>
      </c>
      <c r="B75" s="19">
        <v>14.0</v>
      </c>
      <c r="C75" s="19">
        <v>0.0</v>
      </c>
      <c r="D75" s="19">
        <v>1.0</v>
      </c>
      <c r="E75" s="19">
        <v>1.0</v>
      </c>
      <c r="F75" s="20">
        <v>9.9</v>
      </c>
      <c r="G75" s="20" t="str">
        <f t="shared" si="1"/>
        <v>145.5</v>
      </c>
      <c r="H75" s="21">
        <v>5.2</v>
      </c>
      <c r="I75" s="20">
        <v>5.6</v>
      </c>
      <c r="J75" s="20">
        <v>6.7</v>
      </c>
      <c r="K75" s="20">
        <v>6.8</v>
      </c>
      <c r="L75" s="20">
        <v>4.1</v>
      </c>
      <c r="M75" s="20">
        <v>3.4</v>
      </c>
      <c r="N75" s="20">
        <v>3.9</v>
      </c>
      <c r="O75" s="20">
        <v>7.6</v>
      </c>
      <c r="P75" s="20">
        <v>14.700000000000001</v>
      </c>
      <c r="Q75" s="19">
        <v>1.0</v>
      </c>
    </row>
    <row r="76" ht="15.75" customHeight="1">
      <c r="A76" s="18" t="s">
        <v>150</v>
      </c>
      <c r="B76" s="19">
        <v>10.0</v>
      </c>
      <c r="C76" s="19">
        <v>0.0</v>
      </c>
      <c r="D76" s="19">
        <v>1.0</v>
      </c>
      <c r="E76" s="19">
        <v>1.0</v>
      </c>
      <c r="F76" s="20">
        <v>8.5</v>
      </c>
      <c r="G76" s="20" t="str">
        <f t="shared" si="1"/>
        <v>107.1</v>
      </c>
      <c r="H76" s="21">
        <v>5.4</v>
      </c>
      <c r="I76" s="20">
        <v>5.0</v>
      </c>
      <c r="J76" s="20">
        <v>6.0</v>
      </c>
      <c r="K76" s="20">
        <v>6.8</v>
      </c>
      <c r="L76" s="20">
        <v>4.4</v>
      </c>
      <c r="M76" s="20">
        <v>5.1</v>
      </c>
      <c r="N76" s="20">
        <v>3.7</v>
      </c>
      <c r="O76" s="20">
        <v>5.5</v>
      </c>
      <c r="P76" s="20">
        <v>12.600000000000001</v>
      </c>
      <c r="Q76" s="19">
        <v>1.0</v>
      </c>
    </row>
    <row r="77" ht="15.75" customHeight="1">
      <c r="A77" s="18" t="s">
        <v>151</v>
      </c>
      <c r="B77" s="19">
        <v>7.0</v>
      </c>
      <c r="C77" s="19">
        <v>0.0</v>
      </c>
      <c r="D77" s="19">
        <v>0.0</v>
      </c>
      <c r="E77" s="19">
        <v>0.0</v>
      </c>
      <c r="F77" s="20">
        <v>9.9</v>
      </c>
      <c r="G77" s="20" t="str">
        <f t="shared" si="1"/>
        <v>132.2</v>
      </c>
      <c r="H77" s="21">
        <v>4.5</v>
      </c>
      <c r="I77" s="20">
        <v>5.4</v>
      </c>
      <c r="J77" s="20">
        <v>4.8</v>
      </c>
      <c r="K77" s="20">
        <v>4.9</v>
      </c>
      <c r="L77" s="20">
        <v>3.1</v>
      </c>
      <c r="M77" s="20">
        <v>4.3</v>
      </c>
      <c r="N77" s="20">
        <v>3.8</v>
      </c>
      <c r="O77" s="20">
        <v>5.0</v>
      </c>
      <c r="P77" s="20">
        <v>13.350000000000001</v>
      </c>
      <c r="Q77" s="19">
        <v>0.0</v>
      </c>
    </row>
    <row r="78" ht="15.75" customHeight="1">
      <c r="A78" s="18" t="s">
        <v>152</v>
      </c>
      <c r="B78" s="19">
        <v>3.0</v>
      </c>
      <c r="C78" s="19">
        <v>0.0</v>
      </c>
      <c r="D78" s="19">
        <v>1.0</v>
      </c>
      <c r="E78" s="19">
        <v>1.0</v>
      </c>
      <c r="F78" s="20">
        <v>7.6</v>
      </c>
      <c r="G78" s="20" t="str">
        <f t="shared" si="1"/>
        <v>85.5</v>
      </c>
      <c r="H78" s="21">
        <v>3.6</v>
      </c>
      <c r="I78" s="20">
        <v>4.7</v>
      </c>
      <c r="J78" s="20">
        <v>5.0</v>
      </c>
      <c r="K78" s="20">
        <v>7.4</v>
      </c>
      <c r="L78" s="20">
        <v>4.5</v>
      </c>
      <c r="M78" s="20">
        <v>5.8</v>
      </c>
      <c r="N78" s="20">
        <v>3.9</v>
      </c>
      <c r="O78" s="20">
        <v>4.6</v>
      </c>
      <c r="P78" s="20">
        <v>11.25</v>
      </c>
      <c r="Q78" s="19">
        <v>0.0</v>
      </c>
    </row>
    <row r="79" ht="15.75" customHeight="1">
      <c r="A79" s="18" t="s">
        <v>153</v>
      </c>
      <c r="B79" s="19">
        <v>5.0</v>
      </c>
      <c r="C79" s="19">
        <v>1.0</v>
      </c>
      <c r="D79" s="19">
        <v>0.0</v>
      </c>
      <c r="E79" s="19">
        <v>1.0</v>
      </c>
      <c r="F79" s="20">
        <v>9.4</v>
      </c>
      <c r="G79" s="20" t="str">
        <f t="shared" si="1"/>
        <v>112.8</v>
      </c>
      <c r="H79" s="21">
        <v>5.3</v>
      </c>
      <c r="I79" s="20">
        <v>4.7</v>
      </c>
      <c r="J79" s="20">
        <v>4.9</v>
      </c>
      <c r="K79" s="20">
        <v>8.5</v>
      </c>
      <c r="L79" s="20">
        <v>4.3</v>
      </c>
      <c r="M79" s="20">
        <v>4.5</v>
      </c>
      <c r="N79" s="20">
        <v>4.1</v>
      </c>
      <c r="O79" s="20">
        <v>6.2</v>
      </c>
      <c r="P79" s="20">
        <v>12.0</v>
      </c>
      <c r="Q79" s="19">
        <v>1.0</v>
      </c>
    </row>
    <row r="80" ht="15.75" customHeight="1">
      <c r="A80" s="18" t="s">
        <v>154</v>
      </c>
      <c r="B80" s="19">
        <v>10.0</v>
      </c>
      <c r="C80" s="19">
        <v>0.0</v>
      </c>
      <c r="D80" s="19">
        <v>0.0</v>
      </c>
      <c r="E80" s="19">
        <v>1.0</v>
      </c>
      <c r="F80" s="20">
        <v>9.3</v>
      </c>
      <c r="G80" s="20" t="str">
        <f t="shared" si="1"/>
        <v>113.0</v>
      </c>
      <c r="H80" s="21">
        <v>5.0</v>
      </c>
      <c r="I80" s="20">
        <v>5.5</v>
      </c>
      <c r="J80" s="20">
        <v>5.9</v>
      </c>
      <c r="K80" s="20">
        <v>4.6</v>
      </c>
      <c r="L80" s="20">
        <v>5.2</v>
      </c>
      <c r="M80" s="20">
        <v>4.1</v>
      </c>
      <c r="N80" s="20">
        <v>4.6</v>
      </c>
      <c r="O80" s="20">
        <v>7.6</v>
      </c>
      <c r="P80" s="20">
        <v>12.149999999999999</v>
      </c>
      <c r="Q80" s="19">
        <v>1.0</v>
      </c>
    </row>
    <row r="81" ht="15.75" customHeight="1">
      <c r="A81" s="18" t="s">
        <v>155</v>
      </c>
      <c r="B81" s="19">
        <v>10.0</v>
      </c>
      <c r="C81" s="19">
        <v>1.0</v>
      </c>
      <c r="D81" s="19">
        <v>1.0</v>
      </c>
      <c r="E81" s="19">
        <v>0.0</v>
      </c>
      <c r="F81" s="20">
        <v>7.1</v>
      </c>
      <c r="G81" s="20" t="str">
        <f t="shared" si="1"/>
        <v>80.9</v>
      </c>
      <c r="H81" s="21">
        <v>3.4</v>
      </c>
      <c r="I81" s="20">
        <v>4.0</v>
      </c>
      <c r="J81" s="20">
        <v>5.9</v>
      </c>
      <c r="K81" s="20">
        <v>7.8</v>
      </c>
      <c r="L81" s="20">
        <v>2.6</v>
      </c>
      <c r="M81" s="20">
        <v>3.1</v>
      </c>
      <c r="N81" s="20">
        <v>2.7</v>
      </c>
      <c r="O81" s="20">
        <v>4.1</v>
      </c>
      <c r="P81" s="20">
        <v>11.399999999999999</v>
      </c>
      <c r="Q81" s="19">
        <v>0.0</v>
      </c>
    </row>
    <row r="82" ht="15.75" customHeight="1">
      <c r="A82" s="18" t="s">
        <v>156</v>
      </c>
      <c r="B82" s="19">
        <v>8.0</v>
      </c>
      <c r="C82" s="19">
        <v>0.0</v>
      </c>
      <c r="D82" s="19">
        <v>0.0</v>
      </c>
      <c r="E82" s="19">
        <v>0.0</v>
      </c>
      <c r="F82" s="20">
        <v>9.9</v>
      </c>
      <c r="G82" s="20" t="str">
        <f t="shared" si="1"/>
        <v>130.7</v>
      </c>
      <c r="H82" s="21">
        <v>4.5</v>
      </c>
      <c r="I82" s="20">
        <v>4.0</v>
      </c>
      <c r="J82" s="20">
        <v>4.8</v>
      </c>
      <c r="K82" s="20">
        <v>4.9</v>
      </c>
      <c r="L82" s="20">
        <v>3.2</v>
      </c>
      <c r="M82" s="20">
        <v>4.3</v>
      </c>
      <c r="N82" s="20">
        <v>3.8</v>
      </c>
      <c r="O82" s="20">
        <v>4.8</v>
      </c>
      <c r="P82" s="20">
        <v>13.200000000000001</v>
      </c>
      <c r="Q82" s="19">
        <v>1.0</v>
      </c>
    </row>
    <row r="83" ht="15.75" customHeight="1">
      <c r="A83" s="18" t="s">
        <v>157</v>
      </c>
      <c r="B83" s="19">
        <v>2.0</v>
      </c>
      <c r="C83" s="19">
        <v>0.0</v>
      </c>
      <c r="D83" s="19">
        <v>0.0</v>
      </c>
      <c r="E83" s="19">
        <v>0.0</v>
      </c>
      <c r="F83" s="20">
        <v>8.7</v>
      </c>
      <c r="G83" s="20" t="str">
        <f t="shared" si="1"/>
        <v>104.4</v>
      </c>
      <c r="H83" s="21">
        <v>4.7</v>
      </c>
      <c r="I83" s="20">
        <v>2.4</v>
      </c>
      <c r="J83" s="20">
        <v>4.6</v>
      </c>
      <c r="K83" s="20">
        <v>6.8</v>
      </c>
      <c r="L83" s="20">
        <v>4.3</v>
      </c>
      <c r="M83" s="20">
        <v>3.7</v>
      </c>
      <c r="N83" s="20">
        <v>4.0</v>
      </c>
      <c r="O83" s="20">
        <v>4.9</v>
      </c>
      <c r="P83" s="20">
        <v>12.0</v>
      </c>
      <c r="Q83" s="19">
        <v>1.0</v>
      </c>
    </row>
    <row r="84" ht="15.75" customHeight="1">
      <c r="A84" s="18" t="s">
        <v>158</v>
      </c>
      <c r="B84" s="19">
        <v>6.0</v>
      </c>
      <c r="C84" s="19">
        <v>0.0</v>
      </c>
      <c r="D84" s="19">
        <v>0.0</v>
      </c>
      <c r="E84" s="19">
        <v>1.0</v>
      </c>
      <c r="F84" s="20">
        <v>8.6</v>
      </c>
      <c r="G84" s="20" t="str">
        <f t="shared" si="1"/>
        <v>109.7</v>
      </c>
      <c r="H84" s="21">
        <v>4.4</v>
      </c>
      <c r="I84" s="20">
        <v>2.9</v>
      </c>
      <c r="J84" s="20">
        <v>4.0</v>
      </c>
      <c r="K84" s="20">
        <v>6.3</v>
      </c>
      <c r="L84" s="20">
        <v>2.7</v>
      </c>
      <c r="M84" s="20">
        <v>3.0</v>
      </c>
      <c r="N84" s="20">
        <v>3.0</v>
      </c>
      <c r="O84" s="20">
        <v>3.9</v>
      </c>
      <c r="P84" s="20">
        <v>12.75</v>
      </c>
      <c r="Q84" s="19">
        <v>0.0</v>
      </c>
    </row>
    <row r="85" ht="15.75" customHeight="1">
      <c r="A85" s="18" t="s">
        <v>159</v>
      </c>
      <c r="B85" s="19">
        <v>5.0</v>
      </c>
      <c r="C85" s="19">
        <v>1.0</v>
      </c>
      <c r="D85" s="19">
        <v>1.0</v>
      </c>
      <c r="E85" s="19">
        <v>0.0</v>
      </c>
      <c r="F85" s="20">
        <v>6.4</v>
      </c>
      <c r="G85" s="20" t="str">
        <f t="shared" si="1"/>
        <v>62.4</v>
      </c>
      <c r="H85" s="21">
        <v>3.2</v>
      </c>
      <c r="I85" s="20">
        <v>2.2</v>
      </c>
      <c r="J85" s="20">
        <v>5.0</v>
      </c>
      <c r="K85" s="20">
        <v>8.4</v>
      </c>
      <c r="L85" s="20">
        <v>2.0</v>
      </c>
      <c r="M85" s="20">
        <v>3.7</v>
      </c>
      <c r="N85" s="20">
        <v>1.6</v>
      </c>
      <c r="O85" s="20">
        <v>3.6</v>
      </c>
      <c r="P85" s="20">
        <v>9.75</v>
      </c>
      <c r="Q85" s="19">
        <v>0.0</v>
      </c>
    </row>
    <row r="86" ht="15.75" customHeight="1">
      <c r="A86" s="18" t="s">
        <v>160</v>
      </c>
      <c r="B86" s="19">
        <v>4.0</v>
      </c>
      <c r="C86" s="19">
        <v>0.0</v>
      </c>
      <c r="D86" s="19">
        <v>0.0</v>
      </c>
      <c r="E86" s="19">
        <v>1.0</v>
      </c>
      <c r="F86" s="20">
        <v>7.7</v>
      </c>
      <c r="G86" s="20" t="str">
        <f t="shared" si="1"/>
        <v>88.9</v>
      </c>
      <c r="H86" s="21">
        <v>4.1</v>
      </c>
      <c r="I86" s="20">
        <v>1.9</v>
      </c>
      <c r="J86" s="20">
        <v>4.3</v>
      </c>
      <c r="K86" s="20">
        <v>5.9</v>
      </c>
      <c r="L86" s="20">
        <v>4.7</v>
      </c>
      <c r="M86" s="20">
        <v>3.9</v>
      </c>
      <c r="N86" s="20">
        <v>4.3</v>
      </c>
      <c r="O86" s="20">
        <v>6.6</v>
      </c>
      <c r="P86" s="20">
        <v>11.55</v>
      </c>
      <c r="Q86" s="19">
        <v>1.0</v>
      </c>
    </row>
    <row r="87" ht="15.75" customHeight="1">
      <c r="A87" s="18" t="s">
        <v>161</v>
      </c>
      <c r="B87" s="19">
        <v>13.0</v>
      </c>
      <c r="C87" s="19">
        <v>1.0</v>
      </c>
      <c r="D87" s="19">
        <v>1.0</v>
      </c>
      <c r="E87" s="19">
        <v>0.0</v>
      </c>
      <c r="F87" s="20">
        <v>7.5</v>
      </c>
      <c r="G87" s="20" t="str">
        <f t="shared" si="1"/>
        <v>81.0</v>
      </c>
      <c r="H87" s="21">
        <v>3.5</v>
      </c>
      <c r="I87" s="20">
        <v>3.5</v>
      </c>
      <c r="J87" s="20">
        <v>4.5</v>
      </c>
      <c r="K87" s="20">
        <v>7.6</v>
      </c>
      <c r="L87" s="20">
        <v>3.4</v>
      </c>
      <c r="M87" s="20">
        <v>5.4</v>
      </c>
      <c r="N87" s="20">
        <v>3.4</v>
      </c>
      <c r="O87" s="20">
        <v>4.5</v>
      </c>
      <c r="P87" s="20">
        <v>10.8</v>
      </c>
      <c r="Q87" s="19">
        <v>0.0</v>
      </c>
    </row>
    <row r="88" ht="15.75" customHeight="1">
      <c r="A88" s="18" t="s">
        <v>162</v>
      </c>
      <c r="B88" s="19">
        <v>4.0</v>
      </c>
      <c r="C88" s="19">
        <v>0.0</v>
      </c>
      <c r="D88" s="19">
        <v>1.0</v>
      </c>
      <c r="E88" s="19">
        <v>0.0</v>
      </c>
      <c r="F88" s="20">
        <v>5.0</v>
      </c>
      <c r="G88" s="20" t="str">
        <f t="shared" si="1"/>
        <v>45.0</v>
      </c>
      <c r="H88" s="21">
        <v>3.6</v>
      </c>
      <c r="I88" s="20">
        <v>3.5</v>
      </c>
      <c r="J88" s="20">
        <v>4.9</v>
      </c>
      <c r="K88" s="20">
        <v>8.2</v>
      </c>
      <c r="L88" s="20">
        <v>2.4</v>
      </c>
      <c r="M88" s="20">
        <v>4.8</v>
      </c>
      <c r="N88" s="20">
        <v>3.1</v>
      </c>
      <c r="O88" s="20">
        <v>3.0</v>
      </c>
      <c r="P88" s="20">
        <v>9.0</v>
      </c>
      <c r="Q88" s="19">
        <v>0.0</v>
      </c>
    </row>
    <row r="89" ht="15.75" customHeight="1">
      <c r="A89" s="18" t="s">
        <v>163</v>
      </c>
      <c r="B89" s="19">
        <v>11.0</v>
      </c>
      <c r="C89" s="19">
        <v>0.0</v>
      </c>
      <c r="D89" s="19">
        <v>0.0</v>
      </c>
      <c r="E89" s="19">
        <v>1.0</v>
      </c>
      <c r="F89" s="20">
        <v>7.7</v>
      </c>
      <c r="G89" s="20" t="str">
        <f t="shared" si="1"/>
        <v>94.7</v>
      </c>
      <c r="H89" s="21">
        <v>4.1</v>
      </c>
      <c r="I89" s="20">
        <v>3.5</v>
      </c>
      <c r="J89" s="20">
        <v>4.3</v>
      </c>
      <c r="K89" s="20">
        <v>5.9</v>
      </c>
      <c r="L89" s="20">
        <v>5.1</v>
      </c>
      <c r="M89" s="20">
        <v>3.9</v>
      </c>
      <c r="N89" s="20">
        <v>4.3</v>
      </c>
      <c r="O89" s="20">
        <v>6.7</v>
      </c>
      <c r="P89" s="20">
        <v>12.299999999999999</v>
      </c>
      <c r="Q89" s="19">
        <v>1.0</v>
      </c>
    </row>
    <row r="90" ht="15.75" customHeight="1">
      <c r="A90" s="18" t="s">
        <v>164</v>
      </c>
      <c r="B90" s="19">
        <v>8.0</v>
      </c>
      <c r="C90" s="19">
        <v>1.0</v>
      </c>
      <c r="D90" s="19">
        <v>0.0</v>
      </c>
      <c r="E90" s="19">
        <v>1.0</v>
      </c>
      <c r="F90" s="20">
        <v>9.1</v>
      </c>
      <c r="G90" s="20" t="str">
        <f t="shared" si="1"/>
        <v>101.0</v>
      </c>
      <c r="H90" s="21">
        <v>3.6</v>
      </c>
      <c r="I90" s="20">
        <v>4.2</v>
      </c>
      <c r="J90" s="20">
        <v>4.6</v>
      </c>
      <c r="K90" s="20">
        <v>8.3</v>
      </c>
      <c r="L90" s="20">
        <v>4.6</v>
      </c>
      <c r="M90" s="20">
        <v>4.3</v>
      </c>
      <c r="N90" s="20">
        <v>3.9</v>
      </c>
      <c r="O90" s="20">
        <v>5.4</v>
      </c>
      <c r="P90" s="20">
        <v>11.100000000000001</v>
      </c>
      <c r="Q90" s="19">
        <v>0.0</v>
      </c>
    </row>
    <row r="91" ht="15.75" customHeight="1">
      <c r="A91" s="18" t="s">
        <v>165</v>
      </c>
      <c r="B91" s="19">
        <v>14.0</v>
      </c>
      <c r="C91" s="19">
        <v>1.0</v>
      </c>
      <c r="D91" s="19">
        <v>1.0</v>
      </c>
      <c r="E91" s="19">
        <v>1.0</v>
      </c>
      <c r="F91" s="20">
        <v>5.5</v>
      </c>
      <c r="G91" s="20" t="str">
        <f t="shared" si="1"/>
        <v>76.7</v>
      </c>
      <c r="H91" s="21">
        <v>7.0</v>
      </c>
      <c r="I91" s="20">
        <v>5.6</v>
      </c>
      <c r="J91" s="20">
        <v>8.2</v>
      </c>
      <c r="K91" s="20">
        <v>6.3</v>
      </c>
      <c r="L91" s="20">
        <v>5.5</v>
      </c>
      <c r="M91" s="20">
        <v>6.7</v>
      </c>
      <c r="N91" s="20">
        <v>4.9</v>
      </c>
      <c r="O91" s="20">
        <v>7.0</v>
      </c>
      <c r="P91" s="20">
        <v>13.950000000000001</v>
      </c>
      <c r="Q91" s="19">
        <v>1.0</v>
      </c>
    </row>
    <row r="92" ht="15.75" customHeight="1">
      <c r="A92" s="18" t="s">
        <v>166</v>
      </c>
      <c r="B92" s="19">
        <v>15.0</v>
      </c>
      <c r="C92" s="19">
        <v>1.0</v>
      </c>
      <c r="D92" s="19">
        <v>0.0</v>
      </c>
      <c r="E92" s="19">
        <v>0.0</v>
      </c>
      <c r="F92" s="20">
        <v>9.1</v>
      </c>
      <c r="G92" s="20" t="str">
        <f t="shared" si="1"/>
        <v>107.8</v>
      </c>
      <c r="H92" s="21">
        <v>5.2</v>
      </c>
      <c r="I92" s="20">
        <v>4.4</v>
      </c>
      <c r="J92" s="20">
        <v>5.4</v>
      </c>
      <c r="K92" s="20">
        <v>7.3</v>
      </c>
      <c r="L92" s="20">
        <v>4.4</v>
      </c>
      <c r="M92" s="20">
        <v>3.0</v>
      </c>
      <c r="N92" s="20">
        <v>3.3</v>
      </c>
      <c r="O92" s="20">
        <v>4.1</v>
      </c>
      <c r="P92" s="20">
        <v>11.850000000000001</v>
      </c>
      <c r="Q92" s="19">
        <v>1.0</v>
      </c>
    </row>
    <row r="93" ht="15.75" customHeight="1">
      <c r="A93" s="18" t="s">
        <v>167</v>
      </c>
      <c r="B93" s="19">
        <v>7.0</v>
      </c>
      <c r="C93" s="19">
        <v>1.0</v>
      </c>
      <c r="D93" s="19">
        <v>1.0</v>
      </c>
      <c r="E93" s="19">
        <v>0.0</v>
      </c>
      <c r="F93" s="20">
        <v>7.1</v>
      </c>
      <c r="G93" s="20" t="str">
        <f t="shared" si="1"/>
        <v>69.2</v>
      </c>
      <c r="H93" s="21">
        <v>4.2</v>
      </c>
      <c r="I93" s="20">
        <v>2.1</v>
      </c>
      <c r="J93" s="20">
        <v>4.5</v>
      </c>
      <c r="K93" s="20">
        <v>9.9</v>
      </c>
      <c r="L93" s="20">
        <v>2.0</v>
      </c>
      <c r="M93" s="20">
        <v>4.0</v>
      </c>
      <c r="N93" s="20">
        <v>2.4</v>
      </c>
      <c r="O93" s="20">
        <v>2.6</v>
      </c>
      <c r="P93" s="20">
        <v>9.75</v>
      </c>
      <c r="Q93" s="19">
        <v>0.0</v>
      </c>
    </row>
    <row r="94" ht="15.75" customHeight="1">
      <c r="A94" s="18" t="s">
        <v>168</v>
      </c>
      <c r="B94" s="19">
        <v>14.0</v>
      </c>
      <c r="C94" s="19">
        <v>1.0</v>
      </c>
      <c r="D94" s="19">
        <v>0.0</v>
      </c>
      <c r="E94" s="19">
        <v>1.0</v>
      </c>
      <c r="F94" s="20">
        <v>9.2</v>
      </c>
      <c r="G94" s="20" t="str">
        <f t="shared" si="1"/>
        <v>118.7</v>
      </c>
      <c r="H94" s="21">
        <v>5.4</v>
      </c>
      <c r="I94" s="20">
        <v>4.2</v>
      </c>
      <c r="J94" s="20">
        <v>4.8</v>
      </c>
      <c r="K94" s="20">
        <v>7.1</v>
      </c>
      <c r="L94" s="20">
        <v>4.4</v>
      </c>
      <c r="M94" s="20">
        <v>2.6</v>
      </c>
      <c r="N94" s="20">
        <v>4.2</v>
      </c>
      <c r="O94" s="20">
        <v>5.3</v>
      </c>
      <c r="P94" s="20">
        <v>12.899999999999999</v>
      </c>
      <c r="Q94" s="19">
        <v>1.0</v>
      </c>
    </row>
    <row r="95" ht="15.75" customHeight="1">
      <c r="A95" s="18" t="s">
        <v>169</v>
      </c>
      <c r="B95" s="19">
        <v>11.0</v>
      </c>
      <c r="C95" s="19">
        <v>0.0</v>
      </c>
      <c r="D95" s="19">
        <v>1.0</v>
      </c>
      <c r="E95" s="19">
        <v>1.0</v>
      </c>
      <c r="F95" s="20">
        <v>9.3</v>
      </c>
      <c r="G95" s="20" t="str">
        <f t="shared" si="1"/>
        <v>124.2</v>
      </c>
      <c r="H95" s="21">
        <v>5.0</v>
      </c>
      <c r="I95" s="20">
        <v>4.6</v>
      </c>
      <c r="J95" s="20">
        <v>5.9</v>
      </c>
      <c r="K95" s="20">
        <v>4.6</v>
      </c>
      <c r="L95" s="20">
        <v>4.8</v>
      </c>
      <c r="M95" s="20">
        <v>4.1</v>
      </c>
      <c r="N95" s="20">
        <v>4.6</v>
      </c>
      <c r="O95" s="20">
        <v>7.0</v>
      </c>
      <c r="P95" s="20">
        <v>13.350000000000001</v>
      </c>
      <c r="Q95" s="19">
        <v>1.0</v>
      </c>
    </row>
    <row r="96" ht="15.75" customHeight="1">
      <c r="A96" s="18" t="s">
        <v>170</v>
      </c>
      <c r="B96" s="19">
        <v>8.0</v>
      </c>
      <c r="C96" s="19">
        <v>1.0</v>
      </c>
      <c r="D96" s="19">
        <v>0.0</v>
      </c>
      <c r="E96" s="19">
        <v>0.0</v>
      </c>
      <c r="F96" s="20">
        <v>9.3</v>
      </c>
      <c r="G96" s="20" t="str">
        <f t="shared" si="1"/>
        <v>117.2</v>
      </c>
      <c r="H96" s="21">
        <v>5.3</v>
      </c>
      <c r="I96" s="20">
        <v>4.7</v>
      </c>
      <c r="J96" s="20">
        <v>5.5</v>
      </c>
      <c r="K96" s="20">
        <v>7.4</v>
      </c>
      <c r="L96" s="20">
        <v>3.6</v>
      </c>
      <c r="M96" s="20">
        <v>3.2</v>
      </c>
      <c r="N96" s="20">
        <v>3.4</v>
      </c>
      <c r="O96" s="20">
        <v>4.6</v>
      </c>
      <c r="P96" s="20">
        <v>12.600000000000001</v>
      </c>
      <c r="Q96" s="19">
        <v>1.0</v>
      </c>
    </row>
    <row r="97" ht="15.75" customHeight="1">
      <c r="A97" s="18" t="s">
        <v>171</v>
      </c>
      <c r="B97" s="19">
        <v>12.0</v>
      </c>
      <c r="C97" s="19">
        <v>1.0</v>
      </c>
      <c r="D97" s="19">
        <v>0.0</v>
      </c>
      <c r="E97" s="19">
        <v>1.0</v>
      </c>
      <c r="F97" s="20">
        <v>8.6</v>
      </c>
      <c r="G97" s="20" t="str">
        <f t="shared" si="1"/>
        <v>104.5</v>
      </c>
      <c r="H97" s="21">
        <v>6.3</v>
      </c>
      <c r="I97" s="20">
        <v>2.3</v>
      </c>
      <c r="J97" s="20">
        <v>5.7</v>
      </c>
      <c r="K97" s="20">
        <v>6.7</v>
      </c>
      <c r="L97" s="20">
        <v>4.9</v>
      </c>
      <c r="M97" s="20">
        <v>3.6</v>
      </c>
      <c r="N97" s="20">
        <v>3.6</v>
      </c>
      <c r="O97" s="20">
        <v>5.3</v>
      </c>
      <c r="P97" s="20">
        <v>12.149999999999999</v>
      </c>
      <c r="Q97" s="19">
        <v>1.0</v>
      </c>
    </row>
    <row r="98" ht="15.75" customHeight="1">
      <c r="A98" s="18" t="s">
        <v>172</v>
      </c>
      <c r="B98" s="19">
        <v>10.0</v>
      </c>
      <c r="C98" s="19">
        <v>0.0</v>
      </c>
      <c r="D98" s="19">
        <v>1.0</v>
      </c>
      <c r="E98" s="19">
        <v>1.0</v>
      </c>
      <c r="F98" s="20">
        <v>7.4</v>
      </c>
      <c r="G98" s="20" t="str">
        <f t="shared" si="1"/>
        <v>79.9</v>
      </c>
      <c r="H98" s="21">
        <v>3.4</v>
      </c>
      <c r="I98" s="20">
        <v>4.1</v>
      </c>
      <c r="J98" s="20">
        <v>4.8</v>
      </c>
      <c r="K98" s="20">
        <v>7.2</v>
      </c>
      <c r="L98" s="20">
        <v>4.2</v>
      </c>
      <c r="M98" s="20">
        <v>5.6</v>
      </c>
      <c r="N98" s="20">
        <v>3.7</v>
      </c>
      <c r="O98" s="20">
        <v>5.0</v>
      </c>
      <c r="P98" s="20">
        <v>10.8</v>
      </c>
      <c r="Q98" s="19">
        <v>0.0</v>
      </c>
    </row>
    <row r="99" ht="15.75" customHeight="1">
      <c r="A99" s="18" t="s">
        <v>173</v>
      </c>
      <c r="B99" s="19">
        <v>11.0</v>
      </c>
      <c r="C99" s="19">
        <v>0.0</v>
      </c>
      <c r="D99" s="19">
        <v>0.0</v>
      </c>
      <c r="E99" s="19">
        <v>1.0</v>
      </c>
      <c r="F99" s="20">
        <v>8.7</v>
      </c>
      <c r="G99" s="20" t="str">
        <f t="shared" si="1"/>
        <v>100.5</v>
      </c>
      <c r="H99" s="21">
        <v>4.7</v>
      </c>
      <c r="I99" s="20">
        <v>3.1</v>
      </c>
      <c r="J99" s="20">
        <v>2.9</v>
      </c>
      <c r="K99" s="20">
        <v>5.6</v>
      </c>
      <c r="L99" s="20">
        <v>3.1</v>
      </c>
      <c r="M99" s="20">
        <v>2.9</v>
      </c>
      <c r="N99" s="20">
        <v>2.5</v>
      </c>
      <c r="O99" s="20">
        <v>3.2</v>
      </c>
      <c r="P99" s="20">
        <v>11.55</v>
      </c>
      <c r="Q99" s="19">
        <v>1.0</v>
      </c>
    </row>
    <row r="100" ht="15.75" customHeight="1">
      <c r="A100" s="18" t="s">
        <v>174</v>
      </c>
      <c r="B100" s="19">
        <v>1.0</v>
      </c>
      <c r="C100" s="19">
        <v>1.0</v>
      </c>
      <c r="D100" s="19">
        <v>1.0</v>
      </c>
      <c r="E100" s="19">
        <v>1.0</v>
      </c>
      <c r="F100" s="20">
        <v>7.8</v>
      </c>
      <c r="G100" s="20" t="str">
        <f t="shared" si="1"/>
        <v>86.6</v>
      </c>
      <c r="H100" s="21">
        <v>4.9</v>
      </c>
      <c r="I100" s="20">
        <v>5.2</v>
      </c>
      <c r="J100" s="20">
        <v>7.1</v>
      </c>
      <c r="K100" s="20">
        <v>7.9</v>
      </c>
      <c r="L100" s="20">
        <v>4.3</v>
      </c>
      <c r="M100" s="20">
        <v>4.9</v>
      </c>
      <c r="N100" s="20">
        <v>3.9</v>
      </c>
      <c r="O100" s="20">
        <v>5.3</v>
      </c>
      <c r="P100" s="20">
        <v>11.100000000000001</v>
      </c>
      <c r="Q100" s="19">
        <v>1.0</v>
      </c>
    </row>
    <row r="101" ht="15.75" customHeight="1">
      <c r="A101" s="18" t="s">
        <v>175</v>
      </c>
      <c r="B101" s="19">
        <v>6.0</v>
      </c>
      <c r="C101" s="19">
        <v>1.0</v>
      </c>
      <c r="D101" s="19">
        <v>1.0</v>
      </c>
      <c r="E101" s="19">
        <v>0.0</v>
      </c>
      <c r="F101" s="20">
        <v>7.9</v>
      </c>
      <c r="G101" s="20" t="str">
        <f t="shared" si="1"/>
        <v>83.0</v>
      </c>
      <c r="H101" s="21">
        <v>3.0</v>
      </c>
      <c r="I101" s="20">
        <v>5.9</v>
      </c>
      <c r="J101" s="20">
        <v>4.8</v>
      </c>
      <c r="K101" s="20">
        <v>9.7</v>
      </c>
      <c r="L101" s="20">
        <v>3.4</v>
      </c>
      <c r="M101" s="20">
        <v>5.4</v>
      </c>
      <c r="N101" s="20">
        <v>3.5</v>
      </c>
      <c r="O101" s="20">
        <v>5.1</v>
      </c>
      <c r="P101" s="20">
        <v>10.5</v>
      </c>
      <c r="Q101" s="19">
        <v>1.0</v>
      </c>
    </row>
    <row r="102" ht="15.75" customHeight="1">
      <c r="A102" s="18" t="s">
        <v>176</v>
      </c>
      <c r="B102" s="19">
        <v>8.0</v>
      </c>
      <c r="C102" s="19">
        <v>1.0</v>
      </c>
      <c r="D102" s="19">
        <v>1.0</v>
      </c>
      <c r="E102" s="19">
        <v>0.0</v>
      </c>
      <c r="F102" s="20">
        <v>7.6</v>
      </c>
      <c r="G102" s="20" t="str">
        <f t="shared" si="1"/>
        <v>69.5</v>
      </c>
      <c r="H102" s="21">
        <v>3.6</v>
      </c>
      <c r="I102" s="20">
        <v>3.4</v>
      </c>
      <c r="J102" s="20">
        <v>4.6</v>
      </c>
      <c r="K102" s="20">
        <v>7.7</v>
      </c>
      <c r="L102" s="20">
        <v>3.1</v>
      </c>
      <c r="M102" s="20">
        <v>5.5</v>
      </c>
      <c r="N102" s="20">
        <v>3.5</v>
      </c>
      <c r="O102" s="20">
        <v>4.9</v>
      </c>
      <c r="P102" s="20">
        <v>9.149999999999999</v>
      </c>
      <c r="Q102" s="19">
        <v>0.0</v>
      </c>
    </row>
    <row r="103" ht="15.75" customHeight="1">
      <c r="A103" s="18" t="s">
        <v>177</v>
      </c>
      <c r="B103" s="19">
        <v>14.0</v>
      </c>
      <c r="C103" s="19">
        <v>0.0</v>
      </c>
      <c r="D103" s="19">
        <v>1.0</v>
      </c>
      <c r="E103" s="19">
        <v>1.0</v>
      </c>
      <c r="F103" s="20">
        <v>9.2</v>
      </c>
      <c r="G103" s="20" t="str">
        <f t="shared" si="1"/>
        <v>98.0</v>
      </c>
      <c r="H103" s="21">
        <v>5.0</v>
      </c>
      <c r="I103" s="20">
        <v>5.2</v>
      </c>
      <c r="J103" s="20">
        <v>6.2</v>
      </c>
      <c r="K103" s="20">
        <v>7.3</v>
      </c>
      <c r="L103" s="20">
        <v>5.1</v>
      </c>
      <c r="M103" s="20">
        <v>4.6</v>
      </c>
      <c r="N103" s="20">
        <v>4.2</v>
      </c>
      <c r="O103" s="20">
        <v>5.2</v>
      </c>
      <c r="P103" s="20">
        <v>10.649999999999999</v>
      </c>
      <c r="Q103" s="19">
        <v>1.0</v>
      </c>
    </row>
    <row r="104" ht="15.75" customHeight="1">
      <c r="A104" s="18" t="s">
        <v>178</v>
      </c>
      <c r="B104" s="19">
        <v>14.0</v>
      </c>
      <c r="C104" s="19">
        <v>1.0</v>
      </c>
      <c r="D104" s="19">
        <v>1.0</v>
      </c>
      <c r="E104" s="19">
        <v>1.0</v>
      </c>
      <c r="F104" s="20">
        <v>7.7</v>
      </c>
      <c r="G104" s="20" t="str">
        <f t="shared" si="1"/>
        <v>87.8</v>
      </c>
      <c r="H104" s="21">
        <v>4.7</v>
      </c>
      <c r="I104" s="20">
        <v>5.2</v>
      </c>
      <c r="J104" s="20">
        <v>7.0</v>
      </c>
      <c r="K104" s="20">
        <v>7.7</v>
      </c>
      <c r="L104" s="20">
        <v>4.0</v>
      </c>
      <c r="M104" s="20">
        <v>4.7</v>
      </c>
      <c r="N104" s="20">
        <v>3.7</v>
      </c>
      <c r="O104" s="20">
        <v>4.7</v>
      </c>
      <c r="P104" s="20">
        <v>11.399999999999999</v>
      </c>
      <c r="Q104" s="19">
        <v>1.0</v>
      </c>
    </row>
    <row r="105" ht="15.75" customHeight="1">
      <c r="A105" s="18" t="s">
        <v>179</v>
      </c>
      <c r="B105" s="19">
        <v>12.0</v>
      </c>
      <c r="C105" s="19">
        <v>1.0</v>
      </c>
      <c r="D105" s="19">
        <v>0.0</v>
      </c>
      <c r="E105" s="19">
        <v>1.0</v>
      </c>
      <c r="F105" s="20">
        <v>9.5</v>
      </c>
      <c r="G105" s="20" t="str">
        <f t="shared" si="1"/>
        <v>128.3</v>
      </c>
      <c r="H105" s="21">
        <v>7.1</v>
      </c>
      <c r="I105" s="20">
        <v>5.6</v>
      </c>
      <c r="J105" s="20">
        <v>6.6</v>
      </c>
      <c r="K105" s="20">
        <v>7.6</v>
      </c>
      <c r="L105" s="20">
        <v>5.6</v>
      </c>
      <c r="M105" s="20">
        <v>4.5</v>
      </c>
      <c r="N105" s="20">
        <v>4.4</v>
      </c>
      <c r="O105" s="20">
        <v>5.5</v>
      </c>
      <c r="P105" s="20">
        <v>13.5</v>
      </c>
      <c r="Q105" s="19">
        <v>1.0</v>
      </c>
    </row>
    <row r="106" ht="15.75" customHeight="1">
      <c r="A106" s="18" t="s">
        <v>180</v>
      </c>
      <c r="B106" s="19">
        <v>15.0</v>
      </c>
      <c r="C106" s="19">
        <v>0.0</v>
      </c>
      <c r="D106" s="19">
        <v>1.0</v>
      </c>
      <c r="E106" s="19">
        <v>0.0</v>
      </c>
      <c r="F106" s="20">
        <v>6.5</v>
      </c>
      <c r="G106" s="20" t="str">
        <f t="shared" si="1"/>
        <v>86.8</v>
      </c>
      <c r="H106" s="21">
        <v>5.8</v>
      </c>
      <c r="I106" s="20">
        <v>4.7</v>
      </c>
      <c r="J106" s="20">
        <v>6.0</v>
      </c>
      <c r="K106" s="20">
        <v>8.7</v>
      </c>
      <c r="L106" s="20">
        <v>5.0</v>
      </c>
      <c r="M106" s="20">
        <v>5.6</v>
      </c>
      <c r="N106" s="20">
        <v>4.6</v>
      </c>
      <c r="O106" s="20">
        <v>6.8</v>
      </c>
      <c r="P106" s="20">
        <v>13.350000000000001</v>
      </c>
      <c r="Q106" s="19">
        <v>1.0</v>
      </c>
    </row>
    <row r="107" ht="15.75" customHeight="1">
      <c r="A107" s="18" t="s">
        <v>181</v>
      </c>
      <c r="B107" s="19">
        <v>13.0</v>
      </c>
      <c r="C107" s="19">
        <v>1.0</v>
      </c>
      <c r="D107" s="19">
        <v>1.0</v>
      </c>
      <c r="E107" s="19">
        <v>0.0</v>
      </c>
      <c r="F107" s="20">
        <v>8.3</v>
      </c>
      <c r="G107" s="20" t="str">
        <f t="shared" si="1"/>
        <v>93.4</v>
      </c>
      <c r="H107" s="21">
        <v>3.4</v>
      </c>
      <c r="I107" s="20">
        <v>3.4</v>
      </c>
      <c r="J107" s="20">
        <v>5.2</v>
      </c>
      <c r="K107" s="20">
        <v>9.1</v>
      </c>
      <c r="L107" s="20">
        <v>4.2</v>
      </c>
      <c r="M107" s="20">
        <v>5.8</v>
      </c>
      <c r="N107" s="20">
        <v>3.9</v>
      </c>
      <c r="O107" s="20">
        <v>5.9</v>
      </c>
      <c r="P107" s="20">
        <v>11.25</v>
      </c>
      <c r="Q107" s="19">
        <v>1.0</v>
      </c>
    </row>
    <row r="108" ht="15.75" customHeight="1">
      <c r="A108" s="18" t="s">
        <v>182</v>
      </c>
      <c r="B108" s="19">
        <v>15.0</v>
      </c>
      <c r="C108" s="19">
        <v>0.0</v>
      </c>
      <c r="D108" s="19">
        <v>0.0</v>
      </c>
      <c r="E108" s="19">
        <v>1.0</v>
      </c>
      <c r="F108" s="20">
        <v>9.6</v>
      </c>
      <c r="G108" s="20" t="str">
        <f t="shared" si="1"/>
        <v>133.9</v>
      </c>
      <c r="H108" s="21">
        <v>5.6</v>
      </c>
      <c r="I108" s="20">
        <v>4.8</v>
      </c>
      <c r="J108" s="20">
        <v>5.5</v>
      </c>
      <c r="K108" s="20">
        <v>7.7</v>
      </c>
      <c r="L108" s="20">
        <v>4.4</v>
      </c>
      <c r="M108" s="20">
        <v>4.6</v>
      </c>
      <c r="N108" s="20">
        <v>4.9</v>
      </c>
      <c r="O108" s="20">
        <v>6.5</v>
      </c>
      <c r="P108" s="20">
        <v>13.950000000000001</v>
      </c>
      <c r="Q108" s="19">
        <v>1.0</v>
      </c>
    </row>
    <row r="109" ht="15.75" customHeight="1">
      <c r="A109" s="18" t="s">
        <v>183</v>
      </c>
      <c r="B109" s="19">
        <v>1.0</v>
      </c>
      <c r="C109" s="19">
        <v>1.0</v>
      </c>
      <c r="D109" s="19">
        <v>1.0</v>
      </c>
      <c r="E109" s="19">
        <v>0.0</v>
      </c>
      <c r="F109" s="20">
        <v>5.9</v>
      </c>
      <c r="G109" s="20" t="str">
        <f t="shared" si="1"/>
        <v>70.8</v>
      </c>
      <c r="H109" s="21">
        <v>5.5</v>
      </c>
      <c r="I109" s="20">
        <v>6.0</v>
      </c>
      <c r="J109" s="20">
        <v>6.2</v>
      </c>
      <c r="K109" s="20">
        <v>8.4</v>
      </c>
      <c r="L109" s="20">
        <v>5.8</v>
      </c>
      <c r="M109" s="20">
        <v>7.5</v>
      </c>
      <c r="N109" s="20">
        <v>5.4</v>
      </c>
      <c r="O109" s="20">
        <v>8.7</v>
      </c>
      <c r="P109" s="20">
        <v>12.0</v>
      </c>
      <c r="Q109" s="19">
        <v>1.0</v>
      </c>
    </row>
    <row r="110" ht="15.75" customHeight="1">
      <c r="A110" s="18" t="s">
        <v>184</v>
      </c>
      <c r="B110" s="19">
        <v>7.0</v>
      </c>
      <c r="C110" s="19">
        <v>0.0</v>
      </c>
      <c r="D110" s="19">
        <v>0.0</v>
      </c>
      <c r="E110" s="19">
        <v>1.0</v>
      </c>
      <c r="F110" s="20">
        <v>8.7</v>
      </c>
      <c r="G110" s="20" t="str">
        <f t="shared" si="1"/>
        <v>99.2</v>
      </c>
      <c r="H110" s="21">
        <v>3.7</v>
      </c>
      <c r="I110" s="20">
        <v>4.6</v>
      </c>
      <c r="J110" s="20">
        <v>4.8</v>
      </c>
      <c r="K110" s="20">
        <v>3.8</v>
      </c>
      <c r="L110" s="20">
        <v>4.6</v>
      </c>
      <c r="M110" s="20">
        <v>3.5</v>
      </c>
      <c r="N110" s="20">
        <v>4.2</v>
      </c>
      <c r="O110" s="20">
        <v>5.5</v>
      </c>
      <c r="P110" s="20">
        <v>11.399999999999999</v>
      </c>
      <c r="Q110" s="19">
        <v>1.0</v>
      </c>
    </row>
    <row r="111" ht="15.75" customHeight="1">
      <c r="A111" s="18" t="s">
        <v>185</v>
      </c>
      <c r="B111" s="19">
        <v>2.0</v>
      </c>
      <c r="C111" s="19">
        <v>1.0</v>
      </c>
      <c r="D111" s="19">
        <v>0.0</v>
      </c>
      <c r="E111" s="19">
        <v>0.0</v>
      </c>
      <c r="F111" s="20">
        <v>6.7</v>
      </c>
      <c r="G111" s="20" t="str">
        <f t="shared" si="1"/>
        <v>71.4</v>
      </c>
      <c r="H111" s="21">
        <v>3.2</v>
      </c>
      <c r="I111" s="20">
        <v>2.3</v>
      </c>
      <c r="J111" s="20">
        <v>4.5</v>
      </c>
      <c r="K111" s="20">
        <v>5.0</v>
      </c>
      <c r="L111" s="20">
        <v>3.8</v>
      </c>
      <c r="M111" s="20">
        <v>2.6</v>
      </c>
      <c r="N111" s="20">
        <v>3.1</v>
      </c>
      <c r="O111" s="20">
        <v>5.5</v>
      </c>
      <c r="P111" s="20">
        <v>10.649999999999999</v>
      </c>
      <c r="Q111" s="19">
        <v>0.0</v>
      </c>
    </row>
    <row r="112" ht="15.75" customHeight="1">
      <c r="A112" s="18" t="s">
        <v>186</v>
      </c>
      <c r="B112" s="19">
        <v>7.0</v>
      </c>
      <c r="C112" s="19">
        <v>1.0</v>
      </c>
      <c r="D112" s="19">
        <v>0.0</v>
      </c>
      <c r="E112" s="19">
        <v>1.0</v>
      </c>
      <c r="F112" s="20">
        <v>9.7</v>
      </c>
      <c r="G112" s="20" t="str">
        <f t="shared" si="1"/>
        <v>117.9</v>
      </c>
      <c r="H112" s="21">
        <v>6.5</v>
      </c>
      <c r="I112" s="20">
        <v>3.4</v>
      </c>
      <c r="J112" s="20">
        <v>6.1</v>
      </c>
      <c r="K112" s="20">
        <v>6.7</v>
      </c>
      <c r="L112" s="20">
        <v>3.7</v>
      </c>
      <c r="M112" s="20">
        <v>3.4</v>
      </c>
      <c r="N112" s="20">
        <v>4.1</v>
      </c>
      <c r="O112" s="20">
        <v>7.1</v>
      </c>
      <c r="P112" s="20">
        <v>12.149999999999999</v>
      </c>
      <c r="Q112" s="19">
        <v>1.0</v>
      </c>
    </row>
    <row r="113" ht="15.75" customHeight="1">
      <c r="A113" s="18" t="s">
        <v>187</v>
      </c>
      <c r="B113" s="19">
        <v>12.0</v>
      </c>
      <c r="C113" s="19">
        <v>1.0</v>
      </c>
      <c r="D113" s="19">
        <v>0.0</v>
      </c>
      <c r="E113" s="19">
        <v>1.0</v>
      </c>
      <c r="F113" s="20">
        <v>8.8</v>
      </c>
      <c r="G113" s="20" t="str">
        <f t="shared" si="1"/>
        <v>104.3</v>
      </c>
      <c r="H113" s="21">
        <v>5.0</v>
      </c>
      <c r="I113" s="20">
        <v>3.3</v>
      </c>
      <c r="J113" s="20">
        <v>4.5</v>
      </c>
      <c r="K113" s="20">
        <v>6.7</v>
      </c>
      <c r="L113" s="20">
        <v>4.0</v>
      </c>
      <c r="M113" s="20">
        <v>2.3</v>
      </c>
      <c r="N113" s="20">
        <v>3.9</v>
      </c>
      <c r="O113" s="20">
        <v>6.6</v>
      </c>
      <c r="P113" s="20">
        <v>11.850000000000001</v>
      </c>
      <c r="Q113" s="19">
        <v>0.0</v>
      </c>
    </row>
    <row r="114" ht="15.75" customHeight="1">
      <c r="A114" s="18" t="s">
        <v>188</v>
      </c>
      <c r="B114" s="19">
        <v>7.0</v>
      </c>
      <c r="C114" s="19">
        <v>1.0</v>
      </c>
      <c r="D114" s="19">
        <v>1.0</v>
      </c>
      <c r="E114" s="19">
        <v>0.0</v>
      </c>
      <c r="F114" s="20">
        <v>8.2</v>
      </c>
      <c r="G114" s="20" t="str">
        <f t="shared" si="1"/>
        <v>88.6</v>
      </c>
      <c r="H114" s="21">
        <v>3.6</v>
      </c>
      <c r="I114" s="20">
        <v>4.5</v>
      </c>
      <c r="J114" s="20">
        <v>5.0</v>
      </c>
      <c r="K114" s="20">
        <v>9.0</v>
      </c>
      <c r="L114" s="20">
        <v>4.5</v>
      </c>
      <c r="M114" s="20">
        <v>6.9</v>
      </c>
      <c r="N114" s="20">
        <v>4.5</v>
      </c>
      <c r="O114" s="20">
        <v>5.2</v>
      </c>
      <c r="P114" s="20">
        <v>10.8</v>
      </c>
      <c r="Q114" s="19">
        <v>1.0</v>
      </c>
    </row>
    <row r="115" ht="15.75" customHeight="1">
      <c r="A115" s="18" t="s">
        <v>189</v>
      </c>
      <c r="B115" s="19">
        <v>14.0</v>
      </c>
      <c r="C115" s="19">
        <v>0.0</v>
      </c>
      <c r="D115" s="19">
        <v>1.0</v>
      </c>
      <c r="E115" s="19">
        <v>1.0</v>
      </c>
      <c r="F115" s="20">
        <v>8.9</v>
      </c>
      <c r="G115" s="20" t="str">
        <f t="shared" si="1"/>
        <v>102.8</v>
      </c>
      <c r="H115" s="21">
        <v>5.8</v>
      </c>
      <c r="I115" s="20">
        <v>6.3</v>
      </c>
      <c r="J115" s="20">
        <v>6.9</v>
      </c>
      <c r="K115" s="20">
        <v>8.2</v>
      </c>
      <c r="L115" s="20">
        <v>4.2</v>
      </c>
      <c r="M115" s="20">
        <v>5.9</v>
      </c>
      <c r="N115" s="20">
        <v>4.2</v>
      </c>
      <c r="O115" s="20">
        <v>5.6</v>
      </c>
      <c r="P115" s="20">
        <v>11.55</v>
      </c>
      <c r="Q115" s="19">
        <v>1.0</v>
      </c>
    </row>
    <row r="116" ht="15.75" customHeight="1">
      <c r="A116" s="18" t="s">
        <v>190</v>
      </c>
      <c r="B116" s="19">
        <v>14.0</v>
      </c>
      <c r="C116" s="19">
        <v>0.0</v>
      </c>
      <c r="D116" s="19">
        <v>1.0</v>
      </c>
      <c r="E116" s="19">
        <v>1.0</v>
      </c>
      <c r="F116" s="20">
        <v>8.4</v>
      </c>
      <c r="G116" s="20" t="str">
        <f t="shared" si="1"/>
        <v>99.5</v>
      </c>
      <c r="H116" s="21">
        <v>5.3</v>
      </c>
      <c r="I116" s="20">
        <v>3.2</v>
      </c>
      <c r="J116" s="20">
        <v>5.9</v>
      </c>
      <c r="K116" s="20">
        <v>6.7</v>
      </c>
      <c r="L116" s="20">
        <v>4.0</v>
      </c>
      <c r="M116" s="20">
        <v>5.0</v>
      </c>
      <c r="N116" s="20">
        <v>3.6</v>
      </c>
      <c r="O116" s="20">
        <v>4.9</v>
      </c>
      <c r="P116" s="20">
        <v>11.850000000000001</v>
      </c>
      <c r="Q116" s="19">
        <v>1.0</v>
      </c>
    </row>
    <row r="117" ht="15.75" customHeight="1">
      <c r="A117" s="18" t="s">
        <v>191</v>
      </c>
      <c r="B117" s="19">
        <v>11.0</v>
      </c>
      <c r="C117" s="19">
        <v>1.0</v>
      </c>
      <c r="D117" s="19">
        <v>1.0</v>
      </c>
      <c r="E117" s="19">
        <v>1.0</v>
      </c>
      <c r="F117" s="20">
        <v>7.7</v>
      </c>
      <c r="G117" s="20" t="str">
        <f t="shared" si="1"/>
        <v>79.7</v>
      </c>
      <c r="H117" s="21">
        <v>4.7</v>
      </c>
      <c r="I117" s="20">
        <v>4.3</v>
      </c>
      <c r="J117" s="20">
        <v>7.0</v>
      </c>
      <c r="K117" s="20">
        <v>7.7</v>
      </c>
      <c r="L117" s="20">
        <v>5.1</v>
      </c>
      <c r="M117" s="20">
        <v>4.7</v>
      </c>
      <c r="N117" s="20">
        <v>3.7</v>
      </c>
      <c r="O117" s="20">
        <v>5.4</v>
      </c>
      <c r="P117" s="20">
        <v>10.350000000000001</v>
      </c>
      <c r="Q117" s="19">
        <v>0.0</v>
      </c>
    </row>
    <row r="118" ht="15.75" customHeight="1">
      <c r="A118" s="18" t="s">
        <v>192</v>
      </c>
      <c r="B118" s="19">
        <v>10.0</v>
      </c>
      <c r="C118" s="19">
        <v>0.0</v>
      </c>
      <c r="D118" s="19">
        <v>1.0</v>
      </c>
      <c r="E118" s="19">
        <v>1.0</v>
      </c>
      <c r="F118" s="20">
        <v>9.2</v>
      </c>
      <c r="G118" s="20" t="str">
        <f t="shared" si="1"/>
        <v>131.1</v>
      </c>
      <c r="H118" s="21">
        <v>6.5</v>
      </c>
      <c r="I118" s="20">
        <v>4.9</v>
      </c>
      <c r="J118" s="20">
        <v>6.2</v>
      </c>
      <c r="K118" s="20">
        <v>7.3</v>
      </c>
      <c r="L118" s="20">
        <v>4.2</v>
      </c>
      <c r="M118" s="20">
        <v>4.6</v>
      </c>
      <c r="N118" s="20">
        <v>4.2</v>
      </c>
      <c r="O118" s="20">
        <v>7.7</v>
      </c>
      <c r="P118" s="20">
        <v>14.25</v>
      </c>
      <c r="Q118" s="19">
        <v>1.0</v>
      </c>
    </row>
    <row r="119" ht="15.75" customHeight="1">
      <c r="A119" s="18" t="s">
        <v>193</v>
      </c>
      <c r="B119" s="19">
        <v>5.0</v>
      </c>
      <c r="C119" s="19">
        <v>1.0</v>
      </c>
      <c r="D119" s="19">
        <v>1.0</v>
      </c>
      <c r="E119" s="19">
        <v>0.0</v>
      </c>
      <c r="F119" s="20">
        <v>7.3</v>
      </c>
      <c r="G119" s="20" t="str">
        <f t="shared" si="1"/>
        <v>82.1</v>
      </c>
      <c r="H119" s="21">
        <v>3.6</v>
      </c>
      <c r="I119" s="20">
        <v>5.4</v>
      </c>
      <c r="J119" s="20">
        <v>6.1</v>
      </c>
      <c r="K119" s="20">
        <v>8.0</v>
      </c>
      <c r="L119" s="20">
        <v>2.8</v>
      </c>
      <c r="M119" s="20">
        <v>3.3</v>
      </c>
      <c r="N119" s="20">
        <v>2.9</v>
      </c>
      <c r="O119" s="20">
        <v>4.1</v>
      </c>
      <c r="P119" s="20">
        <v>11.25</v>
      </c>
      <c r="Q119" s="19">
        <v>0.0</v>
      </c>
    </row>
    <row r="120" ht="15.75" customHeight="1">
      <c r="A120" s="18" t="s">
        <v>194</v>
      </c>
      <c r="B120" s="19">
        <v>11.0</v>
      </c>
      <c r="C120" s="19">
        <v>0.0</v>
      </c>
      <c r="D120" s="19">
        <v>0.0</v>
      </c>
      <c r="E120" s="19">
        <v>1.0</v>
      </c>
      <c r="F120" s="20">
        <v>9.0</v>
      </c>
      <c r="G120" s="20" t="str">
        <f t="shared" si="1"/>
        <v>108.0</v>
      </c>
      <c r="H120" s="21">
        <v>5.6</v>
      </c>
      <c r="I120" s="20">
        <v>3.0</v>
      </c>
      <c r="J120" s="20">
        <v>5.0</v>
      </c>
      <c r="K120" s="20">
        <v>6.0</v>
      </c>
      <c r="L120" s="20">
        <v>3.3</v>
      </c>
      <c r="M120" s="20">
        <v>3.9</v>
      </c>
      <c r="N120" s="20">
        <v>3.1</v>
      </c>
      <c r="O120" s="20">
        <v>4.2</v>
      </c>
      <c r="P120" s="20">
        <v>12.0</v>
      </c>
      <c r="Q120" s="19">
        <v>1.0</v>
      </c>
    </row>
    <row r="121" ht="15.75" customHeight="1">
      <c r="A121" s="18" t="s">
        <v>195</v>
      </c>
      <c r="B121" s="19">
        <v>6.0</v>
      </c>
      <c r="C121" s="19">
        <v>0.0</v>
      </c>
      <c r="D121" s="19">
        <v>1.0</v>
      </c>
      <c r="E121" s="19">
        <v>0.0</v>
      </c>
      <c r="F121" s="20">
        <v>8.1</v>
      </c>
      <c r="G121" s="20" t="str">
        <f t="shared" si="1"/>
        <v>86.3</v>
      </c>
      <c r="H121" s="21">
        <v>2.5</v>
      </c>
      <c r="I121" s="20">
        <v>4.1</v>
      </c>
      <c r="J121" s="20">
        <v>3.8</v>
      </c>
      <c r="K121" s="20">
        <v>6.6</v>
      </c>
      <c r="L121" s="20">
        <v>2.6</v>
      </c>
      <c r="M121" s="20">
        <v>3.5</v>
      </c>
      <c r="N121" s="20">
        <v>3.0</v>
      </c>
      <c r="O121" s="20">
        <v>3.9</v>
      </c>
      <c r="P121" s="20">
        <v>10.649999999999999</v>
      </c>
      <c r="Q121" s="19">
        <v>0.0</v>
      </c>
    </row>
    <row r="122" ht="15.75" customHeight="1">
      <c r="A122" s="18" t="s">
        <v>196</v>
      </c>
      <c r="B122" s="19">
        <v>9.0</v>
      </c>
      <c r="C122" s="19">
        <v>0.0</v>
      </c>
      <c r="D122" s="19">
        <v>1.0</v>
      </c>
      <c r="E122" s="19">
        <v>1.0</v>
      </c>
      <c r="F122" s="20">
        <v>7.4</v>
      </c>
      <c r="G122" s="20" t="str">
        <f t="shared" si="1"/>
        <v>97.7</v>
      </c>
      <c r="H122" s="21">
        <v>6.6</v>
      </c>
      <c r="I122" s="20">
        <v>5.0</v>
      </c>
      <c r="J122" s="20">
        <v>6.9</v>
      </c>
      <c r="K122" s="20">
        <v>9.6</v>
      </c>
      <c r="L122" s="20">
        <v>5.7</v>
      </c>
      <c r="M122" s="20">
        <v>6.5</v>
      </c>
      <c r="N122" s="20">
        <v>5.5</v>
      </c>
      <c r="O122" s="20">
        <v>7.0</v>
      </c>
      <c r="P122" s="20">
        <v>13.200000000000001</v>
      </c>
      <c r="Q122" s="19">
        <v>1.0</v>
      </c>
    </row>
    <row r="123" ht="15.75" customHeight="1">
      <c r="A123" s="18" t="s">
        <v>197</v>
      </c>
      <c r="B123" s="19">
        <v>9.0</v>
      </c>
      <c r="C123" s="19">
        <v>1.0</v>
      </c>
      <c r="D123" s="19">
        <v>1.0</v>
      </c>
      <c r="E123" s="19">
        <v>0.0</v>
      </c>
      <c r="F123" s="20">
        <v>7.9</v>
      </c>
      <c r="G123" s="20" t="str">
        <f t="shared" si="1"/>
        <v>94.8</v>
      </c>
      <c r="H123" s="21">
        <v>4.5</v>
      </c>
      <c r="I123" s="20">
        <v>4.3</v>
      </c>
      <c r="J123" s="20">
        <v>4.8</v>
      </c>
      <c r="K123" s="20">
        <v>9.7</v>
      </c>
      <c r="L123" s="20">
        <v>4.8</v>
      </c>
      <c r="M123" s="20">
        <v>5.4</v>
      </c>
      <c r="N123" s="20">
        <v>3.5</v>
      </c>
      <c r="O123" s="20">
        <v>6.2</v>
      </c>
      <c r="P123" s="20">
        <v>12.0</v>
      </c>
      <c r="Q123" s="19">
        <v>0.0</v>
      </c>
    </row>
    <row r="124" ht="15.75" customHeight="1">
      <c r="A124" s="18" t="s">
        <v>198</v>
      </c>
      <c r="B124" s="19">
        <v>10.0</v>
      </c>
      <c r="C124" s="19">
        <v>0.0</v>
      </c>
      <c r="D124" s="19">
        <v>1.0</v>
      </c>
      <c r="E124" s="19">
        <v>0.0</v>
      </c>
      <c r="F124" s="20">
        <v>7.7</v>
      </c>
      <c r="G124" s="20" t="str">
        <f t="shared" si="1"/>
        <v>88.9</v>
      </c>
      <c r="H124" s="21">
        <v>2.2</v>
      </c>
      <c r="I124" s="20">
        <v>2.4</v>
      </c>
      <c r="J124" s="20">
        <v>3.4</v>
      </c>
      <c r="K124" s="20">
        <v>6.2</v>
      </c>
      <c r="L124" s="20">
        <v>3.2</v>
      </c>
      <c r="M124" s="20">
        <v>3.1</v>
      </c>
      <c r="N124" s="20">
        <v>2.6</v>
      </c>
      <c r="O124" s="20">
        <v>3.4</v>
      </c>
      <c r="P124" s="20">
        <v>11.55</v>
      </c>
      <c r="Q124" s="19">
        <v>0.0</v>
      </c>
    </row>
    <row r="125" ht="15.75" customHeight="1">
      <c r="A125" s="18" t="s">
        <v>199</v>
      </c>
      <c r="B125" s="19">
        <v>5.0</v>
      </c>
      <c r="C125" s="19">
        <v>0.0</v>
      </c>
      <c r="D125" s="19">
        <v>1.0</v>
      </c>
      <c r="E125" s="19">
        <v>1.0</v>
      </c>
      <c r="F125" s="20">
        <v>9.4</v>
      </c>
      <c r="G125" s="20" t="str">
        <f t="shared" si="1"/>
        <v>115.6</v>
      </c>
      <c r="H125" s="21">
        <v>4.0</v>
      </c>
      <c r="I125" s="20">
        <v>3.2</v>
      </c>
      <c r="J125" s="20">
        <v>4.6</v>
      </c>
      <c r="K125" s="20">
        <v>6.3</v>
      </c>
      <c r="L125" s="20">
        <v>5.8</v>
      </c>
      <c r="M125" s="20">
        <v>4.6</v>
      </c>
      <c r="N125" s="20">
        <v>4.6</v>
      </c>
      <c r="O125" s="20">
        <v>7.0</v>
      </c>
      <c r="P125" s="20">
        <v>12.299999999999999</v>
      </c>
      <c r="Q125" s="19">
        <v>1.0</v>
      </c>
    </row>
    <row r="126" ht="15.75" customHeight="1">
      <c r="A126" s="18" t="s">
        <v>200</v>
      </c>
      <c r="B126" s="19">
        <v>7.0</v>
      </c>
      <c r="C126" s="19">
        <v>1.0</v>
      </c>
      <c r="D126" s="19">
        <v>1.0</v>
      </c>
      <c r="E126" s="19">
        <v>0.0</v>
      </c>
      <c r="F126" s="20">
        <v>7.2</v>
      </c>
      <c r="G126" s="20" t="str">
        <f t="shared" si="1"/>
        <v>70.2</v>
      </c>
      <c r="H126" s="21">
        <v>4.3</v>
      </c>
      <c r="I126" s="20">
        <v>3.9</v>
      </c>
      <c r="J126" s="20">
        <v>4.7</v>
      </c>
      <c r="K126" s="20">
        <v>10.0</v>
      </c>
      <c r="L126" s="20">
        <v>3.2</v>
      </c>
      <c r="M126" s="20">
        <v>4.1</v>
      </c>
      <c r="N126" s="20">
        <v>2.5</v>
      </c>
      <c r="O126" s="20">
        <v>4.2</v>
      </c>
      <c r="P126" s="20">
        <v>9.75</v>
      </c>
      <c r="Q126" s="19">
        <v>0.0</v>
      </c>
    </row>
    <row r="127" ht="15.75" customHeight="1">
      <c r="A127" s="18" t="s">
        <v>201</v>
      </c>
      <c r="B127" s="19">
        <v>15.0</v>
      </c>
      <c r="C127" s="19">
        <v>0.0</v>
      </c>
      <c r="D127" s="19">
        <v>0.0</v>
      </c>
      <c r="E127" s="19">
        <v>1.0</v>
      </c>
      <c r="F127" s="20">
        <v>8.3</v>
      </c>
      <c r="G127" s="20" t="str">
        <f t="shared" si="1"/>
        <v>100.8</v>
      </c>
      <c r="H127" s="21">
        <v>5.2</v>
      </c>
      <c r="I127" s="20">
        <v>5.3</v>
      </c>
      <c r="J127" s="20">
        <v>6.1</v>
      </c>
      <c r="K127" s="20">
        <v>5.3</v>
      </c>
      <c r="L127" s="20">
        <v>4.1</v>
      </c>
      <c r="M127" s="20">
        <v>2.9</v>
      </c>
      <c r="N127" s="20">
        <v>3.1</v>
      </c>
      <c r="O127" s="20">
        <v>4.0</v>
      </c>
      <c r="P127" s="20">
        <v>12.149999999999999</v>
      </c>
      <c r="Q127" s="19">
        <v>1.0</v>
      </c>
    </row>
    <row r="128" ht="15.75" customHeight="1">
      <c r="A128" s="18" t="s">
        <v>202</v>
      </c>
      <c r="B128" s="19">
        <v>12.0</v>
      </c>
      <c r="C128" s="19">
        <v>1.0</v>
      </c>
      <c r="D128" s="19">
        <v>0.0</v>
      </c>
      <c r="E128" s="19">
        <v>0.0</v>
      </c>
      <c r="F128" s="20">
        <v>7.9</v>
      </c>
      <c r="G128" s="20" t="str">
        <f t="shared" si="1"/>
        <v>96.0</v>
      </c>
      <c r="H128" s="21">
        <v>5.4</v>
      </c>
      <c r="I128" s="20">
        <v>4.9</v>
      </c>
      <c r="J128" s="20">
        <v>5.8</v>
      </c>
      <c r="K128" s="20">
        <v>4.7</v>
      </c>
      <c r="L128" s="20">
        <v>4.6</v>
      </c>
      <c r="M128" s="20">
        <v>4.2</v>
      </c>
      <c r="N128" s="20">
        <v>4.3</v>
      </c>
      <c r="O128" s="20">
        <v>6.6</v>
      </c>
      <c r="P128" s="20">
        <v>12.149999999999999</v>
      </c>
      <c r="Q128" s="19">
        <v>0.0</v>
      </c>
    </row>
    <row r="129" ht="15.75" customHeight="1">
      <c r="A129" s="18" t="s">
        <v>203</v>
      </c>
      <c r="B129" s="19">
        <v>7.0</v>
      </c>
      <c r="C129" s="19">
        <v>1.0</v>
      </c>
      <c r="D129" s="19">
        <v>1.0</v>
      </c>
      <c r="E129" s="19">
        <v>0.0</v>
      </c>
      <c r="F129" s="20">
        <v>7.3</v>
      </c>
      <c r="G129" s="20" t="str">
        <f t="shared" si="1"/>
        <v>75.6</v>
      </c>
      <c r="H129" s="21">
        <v>3.6</v>
      </c>
      <c r="I129" s="20">
        <v>3.6</v>
      </c>
      <c r="J129" s="20">
        <v>6.1</v>
      </c>
      <c r="K129" s="20">
        <v>8.0</v>
      </c>
      <c r="L129" s="20">
        <v>3.3</v>
      </c>
      <c r="M129" s="20">
        <v>3.3</v>
      </c>
      <c r="N129" s="20">
        <v>2.9</v>
      </c>
      <c r="O129" s="20">
        <v>4.0</v>
      </c>
      <c r="P129" s="20">
        <v>10.350000000000001</v>
      </c>
      <c r="Q129" s="19">
        <v>0.0</v>
      </c>
    </row>
    <row r="130" ht="15.75" customHeight="1">
      <c r="A130" s="18" t="s">
        <v>204</v>
      </c>
      <c r="B130" s="19">
        <v>11.0</v>
      </c>
      <c r="C130" s="19">
        <v>1.0</v>
      </c>
      <c r="D130" s="19">
        <v>1.0</v>
      </c>
      <c r="E130" s="19">
        <v>1.0</v>
      </c>
      <c r="F130" s="20">
        <v>9.6</v>
      </c>
      <c r="G130" s="20" t="str">
        <f t="shared" si="1"/>
        <v>133.9</v>
      </c>
      <c r="H130" s="21">
        <v>7.2</v>
      </c>
      <c r="I130" s="20">
        <v>5.6</v>
      </c>
      <c r="J130" s="20">
        <v>7.8</v>
      </c>
      <c r="K130" s="20">
        <v>4.5</v>
      </c>
      <c r="L130" s="20">
        <v>4.4</v>
      </c>
      <c r="M130" s="20">
        <v>3.0</v>
      </c>
      <c r="N130" s="20">
        <v>4.3</v>
      </c>
      <c r="O130" s="20">
        <v>6.2</v>
      </c>
      <c r="P130" s="20">
        <v>13.950000000000001</v>
      </c>
      <c r="Q130" s="19">
        <v>1.0</v>
      </c>
    </row>
    <row r="131" ht="15.75" customHeight="1">
      <c r="A131" s="18" t="s">
        <v>205</v>
      </c>
      <c r="B131" s="19">
        <v>4.0</v>
      </c>
      <c r="C131" s="19">
        <v>0.0</v>
      </c>
      <c r="D131" s="19">
        <v>0.0</v>
      </c>
      <c r="E131" s="19">
        <v>0.0</v>
      </c>
      <c r="F131" s="20">
        <v>8.3</v>
      </c>
      <c r="G131" s="20" t="str">
        <f t="shared" si="1"/>
        <v>77.2</v>
      </c>
      <c r="H131" s="21">
        <v>2.8</v>
      </c>
      <c r="I131" s="20">
        <v>3.0</v>
      </c>
      <c r="J131" s="20">
        <v>2.5</v>
      </c>
      <c r="K131" s="20">
        <v>5.2</v>
      </c>
      <c r="L131" s="20">
        <v>1.2</v>
      </c>
      <c r="M131" s="20">
        <v>2.5</v>
      </c>
      <c r="N131" s="20">
        <v>2.1</v>
      </c>
      <c r="O131" s="20">
        <v>2.6</v>
      </c>
      <c r="P131" s="20">
        <v>9.3</v>
      </c>
      <c r="Q131" s="19">
        <v>0.0</v>
      </c>
    </row>
    <row r="132" ht="15.75" customHeight="1">
      <c r="A132" s="18" t="s">
        <v>206</v>
      </c>
      <c r="B132" s="19">
        <v>9.0</v>
      </c>
      <c r="C132" s="19">
        <v>0.0</v>
      </c>
      <c r="D132" s="19">
        <v>0.0</v>
      </c>
      <c r="E132" s="19">
        <v>1.0</v>
      </c>
      <c r="F132" s="20">
        <v>8.6</v>
      </c>
      <c r="G132" s="20" t="str">
        <f t="shared" si="1"/>
        <v>103.2</v>
      </c>
      <c r="H132" s="21">
        <v>5.1</v>
      </c>
      <c r="I132" s="20">
        <v>2.9</v>
      </c>
      <c r="J132" s="20">
        <v>4.7</v>
      </c>
      <c r="K132" s="20">
        <v>3.7</v>
      </c>
      <c r="L132" s="20">
        <v>5.0</v>
      </c>
      <c r="M132" s="20">
        <v>3.4</v>
      </c>
      <c r="N132" s="20">
        <v>4.0</v>
      </c>
      <c r="O132" s="20">
        <v>6.1</v>
      </c>
      <c r="P132" s="20">
        <v>12.0</v>
      </c>
      <c r="Q132" s="19">
        <v>0.0</v>
      </c>
    </row>
    <row r="133" ht="15.75" customHeight="1">
      <c r="A133" s="18" t="s">
        <v>207</v>
      </c>
      <c r="B133" s="19">
        <v>9.0</v>
      </c>
      <c r="C133" s="19">
        <v>1.0</v>
      </c>
      <c r="D133" s="19">
        <v>0.0</v>
      </c>
      <c r="E133" s="19">
        <v>0.0</v>
      </c>
      <c r="F133" s="20">
        <v>8.0</v>
      </c>
      <c r="G133" s="20" t="str">
        <f t="shared" si="1"/>
        <v>85.2</v>
      </c>
      <c r="H133" s="21">
        <v>2.5</v>
      </c>
      <c r="I133" s="20">
        <v>3.4</v>
      </c>
      <c r="J133" s="20">
        <v>3.0</v>
      </c>
      <c r="K133" s="20">
        <v>5.2</v>
      </c>
      <c r="L133" s="20">
        <v>4.6</v>
      </c>
      <c r="M133" s="20">
        <v>4.2</v>
      </c>
      <c r="N133" s="20">
        <v>4.7</v>
      </c>
      <c r="O133" s="20">
        <v>6.9</v>
      </c>
      <c r="P133" s="20">
        <v>10.649999999999999</v>
      </c>
      <c r="Q133" s="19">
        <v>0.0</v>
      </c>
    </row>
    <row r="134" ht="15.75" customHeight="1">
      <c r="A134" s="18" t="s">
        <v>208</v>
      </c>
      <c r="B134" s="19">
        <v>2.0</v>
      </c>
      <c r="C134" s="19">
        <v>1.0</v>
      </c>
      <c r="D134" s="19">
        <v>1.0</v>
      </c>
      <c r="E134" s="19">
        <v>0.0</v>
      </c>
      <c r="F134" s="20">
        <v>6.4</v>
      </c>
      <c r="G134" s="20" t="str">
        <f t="shared" si="1"/>
        <v>62.4</v>
      </c>
      <c r="H134" s="21">
        <v>3.2</v>
      </c>
      <c r="I134" s="20">
        <v>2.2</v>
      </c>
      <c r="J134" s="20">
        <v>5.0</v>
      </c>
      <c r="K134" s="20">
        <v>8.4</v>
      </c>
      <c r="L134" s="20">
        <v>2.4</v>
      </c>
      <c r="M134" s="20">
        <v>3.7</v>
      </c>
      <c r="N134" s="20">
        <v>1.6</v>
      </c>
      <c r="O134" s="20">
        <v>3.6</v>
      </c>
      <c r="P134" s="20">
        <v>9.75</v>
      </c>
      <c r="Q134" s="19">
        <v>0.0</v>
      </c>
    </row>
    <row r="135" ht="15.75" customHeight="1">
      <c r="A135" s="18" t="s">
        <v>209</v>
      </c>
      <c r="B135" s="19">
        <v>10.0</v>
      </c>
      <c r="C135" s="19">
        <v>0.0</v>
      </c>
      <c r="D135" s="19">
        <v>1.0</v>
      </c>
      <c r="E135" s="19">
        <v>0.0</v>
      </c>
      <c r="F135" s="20">
        <v>6.6</v>
      </c>
      <c r="G135" s="20" t="str">
        <f t="shared" si="1"/>
        <v>70.3</v>
      </c>
      <c r="H135" s="21">
        <v>3.8</v>
      </c>
      <c r="I135" s="20">
        <v>3.2</v>
      </c>
      <c r="J135" s="20">
        <v>6.6</v>
      </c>
      <c r="K135" s="20">
        <v>8.2</v>
      </c>
      <c r="L135" s="20">
        <v>4.3</v>
      </c>
      <c r="M135" s="20">
        <v>4.1</v>
      </c>
      <c r="N135" s="20">
        <v>3.3</v>
      </c>
      <c r="O135" s="20">
        <v>6.3</v>
      </c>
      <c r="P135" s="20">
        <v>10.649999999999999</v>
      </c>
      <c r="Q135" s="19">
        <v>0.0</v>
      </c>
    </row>
    <row r="136" ht="15.75" customHeight="1">
      <c r="A136" s="18" t="s">
        <v>210</v>
      </c>
      <c r="B136" s="19">
        <v>14.0</v>
      </c>
      <c r="C136" s="19">
        <v>0.0</v>
      </c>
      <c r="D136" s="19">
        <v>0.0</v>
      </c>
      <c r="E136" s="19">
        <v>1.0</v>
      </c>
      <c r="F136" s="20">
        <v>7.6</v>
      </c>
      <c r="G136" s="20" t="str">
        <f t="shared" si="1"/>
        <v>93.5</v>
      </c>
      <c r="H136" s="21">
        <v>4.0</v>
      </c>
      <c r="I136" s="20">
        <v>3.2</v>
      </c>
      <c r="J136" s="20">
        <v>4.2</v>
      </c>
      <c r="K136" s="20">
        <v>5.8</v>
      </c>
      <c r="L136" s="20">
        <v>3.6</v>
      </c>
      <c r="M136" s="20">
        <v>3.8</v>
      </c>
      <c r="N136" s="20">
        <v>4.2</v>
      </c>
      <c r="O136" s="20">
        <v>6.0</v>
      </c>
      <c r="P136" s="20">
        <v>12.299999999999999</v>
      </c>
      <c r="Q136" s="19">
        <v>1.0</v>
      </c>
    </row>
    <row r="137" ht="15.75" customHeight="1">
      <c r="A137" s="18" t="s">
        <v>211</v>
      </c>
      <c r="B137" s="19">
        <v>1.0</v>
      </c>
      <c r="C137" s="19">
        <v>1.0</v>
      </c>
      <c r="D137" s="19">
        <v>0.0</v>
      </c>
      <c r="E137" s="19">
        <v>1.0</v>
      </c>
      <c r="F137" s="20">
        <v>9.4</v>
      </c>
      <c r="G137" s="20" t="str">
        <f t="shared" si="1"/>
        <v>98.7</v>
      </c>
      <c r="H137" s="21">
        <v>4.1</v>
      </c>
      <c r="I137" s="20">
        <v>3.4</v>
      </c>
      <c r="J137" s="20">
        <v>4.7</v>
      </c>
      <c r="K137" s="20">
        <v>7.6</v>
      </c>
      <c r="L137" s="20">
        <v>5.1</v>
      </c>
      <c r="M137" s="20">
        <v>3.7</v>
      </c>
      <c r="N137" s="20">
        <v>4.4</v>
      </c>
      <c r="O137" s="20">
        <v>5.6</v>
      </c>
      <c r="P137" s="20">
        <v>10.5</v>
      </c>
      <c r="Q137" s="19">
        <v>1.0</v>
      </c>
    </row>
    <row r="138" ht="15.75" customHeight="1">
      <c r="A138" s="18" t="s">
        <v>212</v>
      </c>
      <c r="B138" s="19">
        <v>4.0</v>
      </c>
      <c r="C138" s="19">
        <v>0.0</v>
      </c>
      <c r="D138" s="19">
        <v>0.0</v>
      </c>
      <c r="E138" s="19">
        <v>0.0</v>
      </c>
      <c r="F138" s="20">
        <v>8.3</v>
      </c>
      <c r="G138" s="20" t="str">
        <f t="shared" si="1"/>
        <v>83.4</v>
      </c>
      <c r="H138" s="21">
        <v>2.8</v>
      </c>
      <c r="I138" s="20">
        <v>3.0</v>
      </c>
      <c r="J138" s="20">
        <v>2.5</v>
      </c>
      <c r="K138" s="20">
        <v>5.2</v>
      </c>
      <c r="L138" s="20">
        <v>1.8</v>
      </c>
      <c r="M138" s="20">
        <v>2.5</v>
      </c>
      <c r="N138" s="20">
        <v>2.1</v>
      </c>
      <c r="O138" s="20">
        <v>3.1</v>
      </c>
      <c r="P138" s="20">
        <v>10.05</v>
      </c>
      <c r="Q138" s="19">
        <v>0.0</v>
      </c>
    </row>
    <row r="139" ht="15.75" customHeight="1">
      <c r="A139" s="18" t="s">
        <v>213</v>
      </c>
      <c r="B139" s="19">
        <v>13.0</v>
      </c>
      <c r="C139" s="19">
        <v>1.0</v>
      </c>
      <c r="D139" s="19">
        <v>1.0</v>
      </c>
      <c r="E139" s="19">
        <v>1.0</v>
      </c>
      <c r="F139" s="20">
        <v>7.8</v>
      </c>
      <c r="G139" s="20" t="str">
        <f t="shared" si="1"/>
        <v>87.8</v>
      </c>
      <c r="H139" s="21">
        <v>4.9</v>
      </c>
      <c r="I139" s="20">
        <v>5.8</v>
      </c>
      <c r="J139" s="20">
        <v>7.1</v>
      </c>
      <c r="K139" s="20">
        <v>7.9</v>
      </c>
      <c r="L139" s="20">
        <v>4.1</v>
      </c>
      <c r="M139" s="20">
        <v>4.9</v>
      </c>
      <c r="N139" s="20">
        <v>3.9</v>
      </c>
      <c r="O139" s="20">
        <v>5.7</v>
      </c>
      <c r="P139" s="20">
        <v>11.25</v>
      </c>
      <c r="Q139" s="19">
        <v>0.0</v>
      </c>
    </row>
    <row r="140" ht="15.75" customHeight="1">
      <c r="A140" s="18" t="s">
        <v>214</v>
      </c>
      <c r="B140" s="19">
        <v>13.0</v>
      </c>
      <c r="C140" s="19">
        <v>1.0</v>
      </c>
      <c r="D140" s="19">
        <v>1.0</v>
      </c>
      <c r="E140" s="19">
        <v>0.0</v>
      </c>
      <c r="F140" s="20">
        <v>7.1</v>
      </c>
      <c r="G140" s="20" t="str">
        <f t="shared" si="1"/>
        <v>78.8</v>
      </c>
      <c r="H140" s="21">
        <v>4.2</v>
      </c>
      <c r="I140" s="20">
        <v>2.8</v>
      </c>
      <c r="J140" s="20">
        <v>4.5</v>
      </c>
      <c r="K140" s="20">
        <v>9.9</v>
      </c>
      <c r="L140" s="20">
        <v>2.8</v>
      </c>
      <c r="M140" s="20">
        <v>4.0</v>
      </c>
      <c r="N140" s="20">
        <v>2.4</v>
      </c>
      <c r="O140" s="20">
        <v>3.3</v>
      </c>
      <c r="P140" s="20">
        <v>11.100000000000001</v>
      </c>
      <c r="Q140" s="19">
        <v>0.0</v>
      </c>
    </row>
    <row r="141" ht="15.75" customHeight="1">
      <c r="A141" s="18" t="s">
        <v>215</v>
      </c>
      <c r="B141" s="19">
        <v>15.0</v>
      </c>
      <c r="C141" s="19">
        <v>0.0</v>
      </c>
      <c r="D141" s="19">
        <v>1.0</v>
      </c>
      <c r="E141" s="19">
        <v>1.0</v>
      </c>
      <c r="F141" s="20">
        <v>7.6</v>
      </c>
      <c r="G141" s="20" t="str">
        <f t="shared" si="1"/>
        <v>84.4</v>
      </c>
      <c r="H141" s="21">
        <v>3.6</v>
      </c>
      <c r="I141" s="20">
        <v>2.2</v>
      </c>
      <c r="J141" s="20">
        <v>5.0</v>
      </c>
      <c r="K141" s="20">
        <v>7.4</v>
      </c>
      <c r="L141" s="20">
        <v>4.4</v>
      </c>
      <c r="M141" s="20">
        <v>5.8</v>
      </c>
      <c r="N141" s="20">
        <v>3.9</v>
      </c>
      <c r="O141" s="20">
        <v>4.8</v>
      </c>
      <c r="P141" s="20">
        <v>11.100000000000001</v>
      </c>
      <c r="Q141" s="19">
        <v>0.0</v>
      </c>
    </row>
    <row r="142" ht="15.75" customHeight="1">
      <c r="A142" s="18" t="s">
        <v>216</v>
      </c>
      <c r="B142" s="19">
        <v>12.0</v>
      </c>
      <c r="C142" s="19">
        <v>1.0</v>
      </c>
      <c r="D142" s="19">
        <v>1.0</v>
      </c>
      <c r="E142" s="19">
        <v>0.0</v>
      </c>
      <c r="F142" s="20">
        <v>5.6</v>
      </c>
      <c r="G142" s="20" t="str">
        <f t="shared" si="1"/>
        <v>66.4</v>
      </c>
      <c r="H142" s="21">
        <v>4.9</v>
      </c>
      <c r="I142" s="20">
        <v>5.2</v>
      </c>
      <c r="J142" s="20">
        <v>5.6</v>
      </c>
      <c r="K142" s="20">
        <v>9.1</v>
      </c>
      <c r="L142" s="20">
        <v>4.5</v>
      </c>
      <c r="M142" s="20">
        <v>6.0</v>
      </c>
      <c r="N142" s="20">
        <v>4.5</v>
      </c>
      <c r="O142" s="20">
        <v>6.3</v>
      </c>
      <c r="P142" s="20">
        <v>11.850000000000001</v>
      </c>
      <c r="Q142" s="19">
        <v>0.0</v>
      </c>
    </row>
    <row r="143" ht="15.75" customHeight="1">
      <c r="A143" s="18" t="s">
        <v>217</v>
      </c>
      <c r="B143" s="19">
        <v>3.0</v>
      </c>
      <c r="C143" s="19">
        <v>1.0</v>
      </c>
      <c r="D143" s="19">
        <v>0.0</v>
      </c>
      <c r="E143" s="19">
        <v>0.0</v>
      </c>
      <c r="F143" s="20">
        <v>9.9</v>
      </c>
      <c r="G143" s="20" t="str">
        <f t="shared" si="1"/>
        <v>118.8</v>
      </c>
      <c r="H143" s="21">
        <v>4.3</v>
      </c>
      <c r="I143" s="20">
        <v>1.5</v>
      </c>
      <c r="J143" s="20">
        <v>3.5</v>
      </c>
      <c r="K143" s="20">
        <v>5.4</v>
      </c>
      <c r="L143" s="20">
        <v>4.0</v>
      </c>
      <c r="M143" s="20">
        <v>4.9</v>
      </c>
      <c r="N143" s="20">
        <v>4.0</v>
      </c>
      <c r="O143" s="20">
        <v>5.8</v>
      </c>
      <c r="P143" s="20">
        <v>12.0</v>
      </c>
      <c r="Q143" s="19">
        <v>1.0</v>
      </c>
    </row>
    <row r="144" ht="15.75" customHeight="1">
      <c r="A144" s="18" t="s">
        <v>218</v>
      </c>
      <c r="B144" s="19">
        <v>3.0</v>
      </c>
      <c r="C144" s="19">
        <v>0.0</v>
      </c>
      <c r="D144" s="19">
        <v>1.0</v>
      </c>
      <c r="E144" s="19">
        <v>1.0</v>
      </c>
      <c r="F144" s="20">
        <v>9.2</v>
      </c>
      <c r="G144" s="20" t="str">
        <f t="shared" si="1"/>
        <v>110.4</v>
      </c>
      <c r="H144" s="21">
        <v>4.9</v>
      </c>
      <c r="I144" s="20">
        <v>4.9</v>
      </c>
      <c r="J144" s="20">
        <v>5.8</v>
      </c>
      <c r="K144" s="20">
        <v>4.5</v>
      </c>
      <c r="L144" s="20">
        <v>4.2</v>
      </c>
      <c r="M144" s="20">
        <v>4.0</v>
      </c>
      <c r="N144" s="20">
        <v>4.5</v>
      </c>
      <c r="O144" s="20">
        <v>6.9</v>
      </c>
      <c r="P144" s="20">
        <v>12.0</v>
      </c>
      <c r="Q144" s="19">
        <v>1.0</v>
      </c>
    </row>
    <row r="145" ht="15.75" customHeight="1">
      <c r="A145" s="18" t="s">
        <v>219</v>
      </c>
      <c r="B145" s="19">
        <v>7.0</v>
      </c>
      <c r="C145" s="19">
        <v>1.0</v>
      </c>
      <c r="D145" s="19">
        <v>0.0</v>
      </c>
      <c r="E145" s="19">
        <v>0.0</v>
      </c>
      <c r="F145" s="20">
        <v>9.1</v>
      </c>
      <c r="G145" s="20" t="str">
        <f t="shared" si="1"/>
        <v>114.7</v>
      </c>
      <c r="H145" s="21">
        <v>5.3</v>
      </c>
      <c r="I145" s="20">
        <v>3.1</v>
      </c>
      <c r="J145" s="20">
        <v>4.5</v>
      </c>
      <c r="K145" s="20">
        <v>7.3</v>
      </c>
      <c r="L145" s="20">
        <v>4.5</v>
      </c>
      <c r="M145" s="20">
        <v>3.4</v>
      </c>
      <c r="N145" s="20">
        <v>4.2</v>
      </c>
      <c r="O145" s="20">
        <v>5.1</v>
      </c>
      <c r="P145" s="20">
        <v>12.600000000000001</v>
      </c>
      <c r="Q145" s="19">
        <v>0.0</v>
      </c>
    </row>
    <row r="146" ht="15.75" customHeight="1">
      <c r="A146" s="18" t="s">
        <v>220</v>
      </c>
      <c r="B146" s="19">
        <v>7.0</v>
      </c>
      <c r="C146" s="19">
        <v>1.0</v>
      </c>
      <c r="D146" s="19">
        <v>0.0</v>
      </c>
      <c r="E146" s="19">
        <v>0.0</v>
      </c>
      <c r="F146" s="20">
        <v>9.9</v>
      </c>
      <c r="G146" s="20" t="str">
        <f t="shared" si="1"/>
        <v>130.7</v>
      </c>
      <c r="H146" s="21">
        <v>5.7</v>
      </c>
      <c r="I146" s="20">
        <v>3.4</v>
      </c>
      <c r="J146" s="20">
        <v>4.5</v>
      </c>
      <c r="K146" s="20">
        <v>3.8</v>
      </c>
      <c r="L146" s="20">
        <v>3.8</v>
      </c>
      <c r="M146" s="20">
        <v>4.0</v>
      </c>
      <c r="N146" s="20">
        <v>3.5</v>
      </c>
      <c r="O146" s="20">
        <v>5.4</v>
      </c>
      <c r="P146" s="20">
        <v>13.200000000000001</v>
      </c>
      <c r="Q146" s="19">
        <v>1.0</v>
      </c>
    </row>
    <row r="147" ht="15.75" customHeight="1">
      <c r="A147" s="18" t="s">
        <v>221</v>
      </c>
      <c r="B147" s="19">
        <v>14.0</v>
      </c>
      <c r="C147" s="19">
        <v>1.0</v>
      </c>
      <c r="D147" s="19">
        <v>0.0</v>
      </c>
      <c r="E147" s="19">
        <v>1.0</v>
      </c>
      <c r="F147" s="20">
        <v>9.9</v>
      </c>
      <c r="G147" s="20" t="str">
        <f t="shared" si="1"/>
        <v>117.3</v>
      </c>
      <c r="H147" s="21">
        <v>5.7</v>
      </c>
      <c r="I147" s="20">
        <v>3.2</v>
      </c>
      <c r="J147" s="20">
        <v>4.5</v>
      </c>
      <c r="K147" s="20">
        <v>3.8</v>
      </c>
      <c r="L147" s="20">
        <v>4.1</v>
      </c>
      <c r="M147" s="20">
        <v>4.0</v>
      </c>
      <c r="N147" s="20">
        <v>3.5</v>
      </c>
      <c r="O147" s="20">
        <v>4.1</v>
      </c>
      <c r="P147" s="20">
        <v>11.850000000000001</v>
      </c>
      <c r="Q147" s="19">
        <v>1.0</v>
      </c>
    </row>
    <row r="148" ht="15.75" customHeight="1">
      <c r="A148" s="18" t="s">
        <v>222</v>
      </c>
      <c r="B148" s="19">
        <v>5.0</v>
      </c>
      <c r="C148" s="19">
        <v>0.0</v>
      </c>
      <c r="D148" s="19">
        <v>1.0</v>
      </c>
      <c r="E148" s="19">
        <v>0.0</v>
      </c>
      <c r="F148" s="20">
        <v>6.6</v>
      </c>
      <c r="G148" s="20" t="str">
        <f t="shared" si="1"/>
        <v>59.4</v>
      </c>
      <c r="H148" s="21">
        <v>3.8</v>
      </c>
      <c r="I148" s="20">
        <v>4.5</v>
      </c>
      <c r="J148" s="20">
        <v>6.6</v>
      </c>
      <c r="K148" s="20">
        <v>8.2</v>
      </c>
      <c r="L148" s="20">
        <v>4.6</v>
      </c>
      <c r="M148" s="20">
        <v>4.1</v>
      </c>
      <c r="N148" s="20">
        <v>3.3</v>
      </c>
      <c r="O148" s="20">
        <v>4.7</v>
      </c>
      <c r="P148" s="20">
        <v>9.0</v>
      </c>
      <c r="Q148" s="19">
        <v>0.0</v>
      </c>
    </row>
    <row r="149" ht="15.75" customHeight="1">
      <c r="A149" s="18" t="s">
        <v>223</v>
      </c>
      <c r="B149" s="19">
        <v>15.0</v>
      </c>
      <c r="C149" s="19">
        <v>1.0</v>
      </c>
      <c r="D149" s="19">
        <v>0.0</v>
      </c>
      <c r="E149" s="19">
        <v>0.0</v>
      </c>
      <c r="F149" s="20">
        <v>9.1</v>
      </c>
      <c r="G149" s="20" t="str">
        <f t="shared" si="1"/>
        <v>111.9</v>
      </c>
      <c r="H149" s="21">
        <v>5.2</v>
      </c>
      <c r="I149" s="20">
        <v>4.1</v>
      </c>
      <c r="J149" s="20">
        <v>5.4</v>
      </c>
      <c r="K149" s="20">
        <v>7.3</v>
      </c>
      <c r="L149" s="20">
        <v>3.7</v>
      </c>
      <c r="M149" s="20">
        <v>3.0</v>
      </c>
      <c r="N149" s="20">
        <v>3.3</v>
      </c>
      <c r="O149" s="20">
        <v>4.7</v>
      </c>
      <c r="P149" s="20">
        <v>12.299999999999999</v>
      </c>
      <c r="Q149" s="19">
        <v>0.0</v>
      </c>
    </row>
    <row r="150" ht="15.75" customHeight="1">
      <c r="A150" s="18" t="s">
        <v>224</v>
      </c>
      <c r="B150" s="19">
        <v>7.0</v>
      </c>
      <c r="C150" s="19">
        <v>1.0</v>
      </c>
      <c r="D150" s="19">
        <v>1.0</v>
      </c>
      <c r="E150" s="19">
        <v>1.0</v>
      </c>
      <c r="F150" s="20">
        <v>5.1</v>
      </c>
      <c r="G150" s="20" t="str">
        <f t="shared" si="1"/>
        <v>64.3</v>
      </c>
      <c r="H150" s="21">
        <v>6.6</v>
      </c>
      <c r="I150" s="20">
        <v>5.8</v>
      </c>
      <c r="J150" s="20">
        <v>7.8</v>
      </c>
      <c r="K150" s="20">
        <v>5.9</v>
      </c>
      <c r="L150" s="20">
        <v>5.1</v>
      </c>
      <c r="M150" s="20">
        <v>6.3</v>
      </c>
      <c r="N150" s="20">
        <v>4.5</v>
      </c>
      <c r="O150" s="20">
        <v>6.2</v>
      </c>
      <c r="P150" s="20">
        <v>12.600000000000001</v>
      </c>
      <c r="Q150" s="19">
        <v>1.0</v>
      </c>
    </row>
    <row r="151" ht="15.75" customHeight="1">
      <c r="A151" s="18" t="s">
        <v>225</v>
      </c>
      <c r="B151" s="19">
        <v>13.0</v>
      </c>
      <c r="C151" s="19">
        <v>0.0</v>
      </c>
      <c r="D151" s="19">
        <v>1.0</v>
      </c>
      <c r="E151" s="19">
        <v>0.0</v>
      </c>
      <c r="F151" s="20">
        <v>6.0</v>
      </c>
      <c r="G151" s="20" t="str">
        <f t="shared" si="1"/>
        <v>66.6</v>
      </c>
      <c r="H151" s="21">
        <v>4.1</v>
      </c>
      <c r="I151" s="20">
        <v>4.8</v>
      </c>
      <c r="J151" s="20">
        <v>5.3</v>
      </c>
      <c r="K151" s="20">
        <v>8.0</v>
      </c>
      <c r="L151" s="20">
        <v>4.3</v>
      </c>
      <c r="M151" s="20">
        <v>5.3</v>
      </c>
      <c r="N151" s="20">
        <v>4.0</v>
      </c>
      <c r="O151" s="20">
        <v>5.8</v>
      </c>
      <c r="P151" s="20">
        <v>11.100000000000001</v>
      </c>
      <c r="Q151" s="19">
        <v>0.0</v>
      </c>
    </row>
    <row r="152" ht="15.75" customHeight="1">
      <c r="A152" s="18" t="s">
        <v>226</v>
      </c>
      <c r="B152" s="19">
        <v>8.0</v>
      </c>
      <c r="C152" s="19">
        <v>0.0</v>
      </c>
      <c r="D152" s="19">
        <v>1.0</v>
      </c>
      <c r="E152" s="19">
        <v>0.0</v>
      </c>
      <c r="F152" s="20">
        <v>8.9</v>
      </c>
      <c r="G152" s="20" t="str">
        <f t="shared" si="1"/>
        <v>106.8</v>
      </c>
      <c r="H152" s="21">
        <v>5.8</v>
      </c>
      <c r="I152" s="20">
        <v>4.3</v>
      </c>
      <c r="J152" s="20">
        <v>6.9</v>
      </c>
      <c r="K152" s="20">
        <v>8.2</v>
      </c>
      <c r="L152" s="20">
        <v>5.0</v>
      </c>
      <c r="M152" s="20">
        <v>5.9</v>
      </c>
      <c r="N152" s="20">
        <v>4.2</v>
      </c>
      <c r="O152" s="20">
        <v>5.7</v>
      </c>
      <c r="P152" s="20">
        <v>12.0</v>
      </c>
      <c r="Q152" s="19">
        <v>0.0</v>
      </c>
    </row>
    <row r="153" ht="15.75" customHeight="1">
      <c r="A153" s="18" t="s">
        <v>227</v>
      </c>
      <c r="B153" s="19">
        <v>5.0</v>
      </c>
      <c r="C153" s="19">
        <v>0.0</v>
      </c>
      <c r="D153" s="19">
        <v>1.0</v>
      </c>
      <c r="E153" s="19">
        <v>0.0</v>
      </c>
      <c r="F153" s="20">
        <v>6.2</v>
      </c>
      <c r="G153" s="20" t="str">
        <f t="shared" si="1"/>
        <v>61.4</v>
      </c>
      <c r="H153" s="21">
        <v>3.3</v>
      </c>
      <c r="I153" s="20">
        <v>4.0</v>
      </c>
      <c r="J153" s="20">
        <v>5.1</v>
      </c>
      <c r="K153" s="20">
        <v>6.9</v>
      </c>
      <c r="L153" s="20">
        <v>4.0</v>
      </c>
      <c r="M153" s="20">
        <v>6.3</v>
      </c>
      <c r="N153" s="20">
        <v>3.7</v>
      </c>
      <c r="O153" s="20">
        <v>5.4</v>
      </c>
      <c r="P153" s="20">
        <v>9.899999999999999</v>
      </c>
      <c r="Q153" s="19">
        <v>0.0</v>
      </c>
    </row>
    <row r="154" ht="15.75" customHeight="1">
      <c r="A154" s="18" t="s">
        <v>228</v>
      </c>
      <c r="B154" s="19">
        <v>9.0</v>
      </c>
      <c r="C154" s="19">
        <v>1.0</v>
      </c>
      <c r="D154" s="19">
        <v>1.0</v>
      </c>
      <c r="E154" s="19">
        <v>0.0</v>
      </c>
      <c r="F154" s="20">
        <v>7.2</v>
      </c>
      <c r="G154" s="20" t="str">
        <f t="shared" si="1"/>
        <v>82.1</v>
      </c>
      <c r="H154" s="21">
        <v>4.3</v>
      </c>
      <c r="I154" s="20">
        <v>3.6</v>
      </c>
      <c r="J154" s="20">
        <v>4.7</v>
      </c>
      <c r="K154" s="20">
        <v>10.0</v>
      </c>
      <c r="L154" s="20">
        <v>3.0</v>
      </c>
      <c r="M154" s="20">
        <v>4.1</v>
      </c>
      <c r="N154" s="20">
        <v>2.5</v>
      </c>
      <c r="O154" s="20">
        <v>3.8</v>
      </c>
      <c r="P154" s="20">
        <v>11.399999999999999</v>
      </c>
      <c r="Q154" s="19">
        <v>0.0</v>
      </c>
    </row>
    <row r="155" ht="15.75" customHeight="1">
      <c r="A155" s="18" t="s">
        <v>229</v>
      </c>
      <c r="B155" s="19">
        <v>6.0</v>
      </c>
      <c r="C155" s="19">
        <v>1.0</v>
      </c>
      <c r="D155" s="19">
        <v>0.0</v>
      </c>
      <c r="E155" s="19">
        <v>1.0</v>
      </c>
      <c r="F155" s="20">
        <v>8.8</v>
      </c>
      <c r="G155" s="20" t="str">
        <f t="shared" si="1"/>
        <v>99.0</v>
      </c>
      <c r="H155" s="21">
        <v>3.5</v>
      </c>
      <c r="I155" s="20">
        <v>2.8</v>
      </c>
      <c r="J155" s="20">
        <v>4.5</v>
      </c>
      <c r="K155" s="20">
        <v>6.7</v>
      </c>
      <c r="L155" s="20">
        <v>4.1</v>
      </c>
      <c r="M155" s="20">
        <v>2.3</v>
      </c>
      <c r="N155" s="20">
        <v>3.9</v>
      </c>
      <c r="O155" s="20">
        <v>5.4</v>
      </c>
      <c r="P155" s="20">
        <v>11.25</v>
      </c>
      <c r="Q155" s="19">
        <v>0.0</v>
      </c>
    </row>
    <row r="156" ht="15.75" customHeight="1">
      <c r="A156" s="18" t="s">
        <v>230</v>
      </c>
      <c r="B156" s="19">
        <v>3.0</v>
      </c>
      <c r="C156" s="19">
        <v>0.0</v>
      </c>
      <c r="D156" s="19">
        <v>1.0</v>
      </c>
      <c r="E156" s="19">
        <v>0.0</v>
      </c>
      <c r="F156" s="20">
        <v>6.3</v>
      </c>
      <c r="G156" s="20" t="str">
        <f t="shared" si="1"/>
        <v>67.1</v>
      </c>
      <c r="H156" s="21">
        <v>5.1</v>
      </c>
      <c r="I156" s="20">
        <v>3.7</v>
      </c>
      <c r="J156" s="20">
        <v>6.6</v>
      </c>
      <c r="K156" s="20">
        <v>8.4</v>
      </c>
      <c r="L156" s="20">
        <v>4.4</v>
      </c>
      <c r="M156" s="20">
        <v>5.1</v>
      </c>
      <c r="N156" s="20">
        <v>3.4</v>
      </c>
      <c r="O156" s="20">
        <v>5.3</v>
      </c>
      <c r="P156" s="20">
        <v>10.649999999999999</v>
      </c>
      <c r="Q156" s="19">
        <v>0.0</v>
      </c>
    </row>
    <row r="157" ht="15.75" customHeight="1">
      <c r="A157" s="18" t="s">
        <v>231</v>
      </c>
      <c r="B157" s="19">
        <v>2.0</v>
      </c>
      <c r="C157" s="19">
        <v>0.0</v>
      </c>
      <c r="D157" s="19">
        <v>0.0</v>
      </c>
      <c r="E157" s="19">
        <v>0.0</v>
      </c>
      <c r="F157" s="20">
        <v>9.7</v>
      </c>
      <c r="G157" s="20" t="str">
        <f t="shared" si="1"/>
        <v>114.9</v>
      </c>
      <c r="H157" s="21">
        <v>4.3</v>
      </c>
      <c r="I157" s="20">
        <v>3.7</v>
      </c>
      <c r="J157" s="20">
        <v>4.7</v>
      </c>
      <c r="K157" s="20">
        <v>4.8</v>
      </c>
      <c r="L157" s="20">
        <v>4.0</v>
      </c>
      <c r="M157" s="20">
        <v>4.1</v>
      </c>
      <c r="N157" s="20">
        <v>3.6</v>
      </c>
      <c r="O157" s="20">
        <v>5.8</v>
      </c>
      <c r="P157" s="20">
        <v>11.850000000000001</v>
      </c>
      <c r="Q157" s="19">
        <v>0.0</v>
      </c>
    </row>
    <row r="158" ht="15.75" customHeight="1">
      <c r="A158" s="18" t="s">
        <v>232</v>
      </c>
      <c r="B158" s="19">
        <v>1.0</v>
      </c>
      <c r="C158" s="19">
        <v>0.0</v>
      </c>
      <c r="D158" s="19">
        <v>1.0</v>
      </c>
      <c r="E158" s="19">
        <v>0.0</v>
      </c>
      <c r="F158" s="20">
        <v>5.0</v>
      </c>
      <c r="G158" s="20" t="str">
        <f t="shared" si="1"/>
        <v>57.0</v>
      </c>
      <c r="H158" s="21">
        <v>3.6</v>
      </c>
      <c r="I158" s="20">
        <v>4.1</v>
      </c>
      <c r="J158" s="20">
        <v>4.9</v>
      </c>
      <c r="K158" s="20">
        <v>8.2</v>
      </c>
      <c r="L158" s="20">
        <v>3.7</v>
      </c>
      <c r="M158" s="20">
        <v>4.8</v>
      </c>
      <c r="N158" s="20">
        <v>3.1</v>
      </c>
      <c r="O158" s="20">
        <v>4.4</v>
      </c>
      <c r="P158" s="20">
        <v>11.399999999999999</v>
      </c>
      <c r="Q158" s="19">
        <v>0.0</v>
      </c>
    </row>
    <row r="159" ht="15.75" customHeight="1">
      <c r="A159" s="18" t="s">
        <v>233</v>
      </c>
      <c r="B159" s="19">
        <v>10.0</v>
      </c>
      <c r="C159" s="19">
        <v>0.0</v>
      </c>
      <c r="D159" s="19">
        <v>1.0</v>
      </c>
      <c r="E159" s="19">
        <v>1.0</v>
      </c>
      <c r="F159" s="20">
        <v>7.4</v>
      </c>
      <c r="G159" s="20" t="str">
        <f t="shared" si="1"/>
        <v>78.8</v>
      </c>
      <c r="H159" s="21">
        <v>3.4</v>
      </c>
      <c r="I159" s="20">
        <v>5.8</v>
      </c>
      <c r="J159" s="20">
        <v>4.8</v>
      </c>
      <c r="K159" s="20">
        <v>7.2</v>
      </c>
      <c r="L159" s="20">
        <v>4.0</v>
      </c>
      <c r="M159" s="20">
        <v>5.6</v>
      </c>
      <c r="N159" s="20">
        <v>3.7</v>
      </c>
      <c r="O159" s="20">
        <v>4.3</v>
      </c>
      <c r="P159" s="20">
        <v>10.649999999999999</v>
      </c>
      <c r="Q159" s="19">
        <v>0.0</v>
      </c>
    </row>
    <row r="160" ht="15.75" customHeight="1">
      <c r="A160" s="18" t="s">
        <v>234</v>
      </c>
      <c r="B160" s="19">
        <v>5.0</v>
      </c>
      <c r="C160" s="19">
        <v>1.0</v>
      </c>
      <c r="D160" s="19">
        <v>1.0</v>
      </c>
      <c r="E160" s="19">
        <v>1.0</v>
      </c>
      <c r="F160" s="20">
        <v>5.5</v>
      </c>
      <c r="G160" s="20" t="str">
        <f t="shared" si="1"/>
        <v>62.7</v>
      </c>
      <c r="H160" s="21">
        <v>3.7</v>
      </c>
      <c r="I160" s="20">
        <v>4.5</v>
      </c>
      <c r="J160" s="20">
        <v>4.9</v>
      </c>
      <c r="K160" s="20">
        <v>6.0</v>
      </c>
      <c r="L160" s="20">
        <v>4.3</v>
      </c>
      <c r="M160" s="20">
        <v>5.9</v>
      </c>
      <c r="N160" s="20">
        <v>4.3</v>
      </c>
      <c r="O160" s="20">
        <v>5.7</v>
      </c>
      <c r="P160" s="20">
        <v>11.399999999999999</v>
      </c>
      <c r="Q160" s="19">
        <v>0.0</v>
      </c>
    </row>
    <row r="161" ht="15.75" customHeight="1">
      <c r="A161" s="18" t="s">
        <v>235</v>
      </c>
      <c r="B161" s="19">
        <v>13.0</v>
      </c>
      <c r="C161" s="19">
        <v>1.0</v>
      </c>
      <c r="D161" s="19">
        <v>0.0</v>
      </c>
      <c r="E161" s="19">
        <v>1.0</v>
      </c>
      <c r="F161" s="20">
        <v>9.1</v>
      </c>
      <c r="G161" s="20" t="str">
        <f t="shared" si="1"/>
        <v>111.9</v>
      </c>
      <c r="H161" s="21">
        <v>5.1</v>
      </c>
      <c r="I161" s="20">
        <v>3.0</v>
      </c>
      <c r="J161" s="20">
        <v>4.6</v>
      </c>
      <c r="K161" s="20">
        <v>8.3</v>
      </c>
      <c r="L161" s="20">
        <v>4.6</v>
      </c>
      <c r="M161" s="20">
        <v>4.3</v>
      </c>
      <c r="N161" s="20">
        <v>3.9</v>
      </c>
      <c r="O161" s="20">
        <v>4.8</v>
      </c>
      <c r="P161" s="20">
        <v>12.299999999999999</v>
      </c>
      <c r="Q161" s="19">
        <v>1.0</v>
      </c>
    </row>
    <row r="162" ht="15.75" customHeight="1">
      <c r="A162" s="18" t="s">
        <v>236</v>
      </c>
      <c r="B162" s="19">
        <v>5.0</v>
      </c>
      <c r="C162" s="19">
        <v>1.0</v>
      </c>
      <c r="D162" s="19">
        <v>1.0</v>
      </c>
      <c r="E162" s="19">
        <v>0.0</v>
      </c>
      <c r="F162" s="20">
        <v>6.7</v>
      </c>
      <c r="G162" s="20" t="str">
        <f t="shared" si="1"/>
        <v>69.3</v>
      </c>
      <c r="H162" s="21">
        <v>3.7</v>
      </c>
      <c r="I162" s="20">
        <v>5.1</v>
      </c>
      <c r="J162" s="20">
        <v>4.9</v>
      </c>
      <c r="K162" s="20">
        <v>9.2</v>
      </c>
      <c r="L162" s="20">
        <v>3.7</v>
      </c>
      <c r="M162" s="20">
        <v>4.5</v>
      </c>
      <c r="N162" s="20">
        <v>3.4</v>
      </c>
      <c r="O162" s="20">
        <v>4.9</v>
      </c>
      <c r="P162" s="20">
        <v>10.350000000000001</v>
      </c>
      <c r="Q162" s="19">
        <v>0.0</v>
      </c>
    </row>
    <row r="163" ht="15.75" customHeight="1">
      <c r="A163" s="18" t="s">
        <v>237</v>
      </c>
      <c r="B163" s="19">
        <v>11.0</v>
      </c>
      <c r="C163" s="19">
        <v>0.0</v>
      </c>
      <c r="D163" s="19">
        <v>1.0</v>
      </c>
      <c r="E163" s="19">
        <v>1.0</v>
      </c>
      <c r="F163" s="20">
        <v>6.3</v>
      </c>
      <c r="G163" s="20" t="str">
        <f t="shared" si="1"/>
        <v>76.5</v>
      </c>
      <c r="H163" s="21">
        <v>6.0</v>
      </c>
      <c r="I163" s="20">
        <v>4.9</v>
      </c>
      <c r="J163" s="20">
        <v>5.9</v>
      </c>
      <c r="K163" s="20">
        <v>8.8</v>
      </c>
      <c r="L163" s="20">
        <v>6.4</v>
      </c>
      <c r="M163" s="20">
        <v>6.2</v>
      </c>
      <c r="N163" s="20">
        <v>5.2</v>
      </c>
      <c r="O163" s="20">
        <v>6.4</v>
      </c>
      <c r="P163" s="20">
        <v>12.149999999999999</v>
      </c>
      <c r="Q163" s="19">
        <v>1.0</v>
      </c>
    </row>
    <row r="164" ht="15.75" customHeight="1">
      <c r="A164" s="18" t="s">
        <v>238</v>
      </c>
      <c r="B164" s="19">
        <v>13.0</v>
      </c>
      <c r="C164" s="19">
        <v>0.0</v>
      </c>
      <c r="D164" s="19">
        <v>0.0</v>
      </c>
      <c r="E164" s="19">
        <v>1.0</v>
      </c>
      <c r="F164" s="20">
        <v>8.3</v>
      </c>
      <c r="G164" s="20" t="str">
        <f t="shared" si="1"/>
        <v>94.6</v>
      </c>
      <c r="H164" s="21">
        <v>3.7</v>
      </c>
      <c r="I164" s="20">
        <v>5.7</v>
      </c>
      <c r="J164" s="20">
        <v>6.1</v>
      </c>
      <c r="K164" s="20">
        <v>5.3</v>
      </c>
      <c r="L164" s="20">
        <v>3.6</v>
      </c>
      <c r="M164" s="20">
        <v>2.9</v>
      </c>
      <c r="N164" s="20">
        <v>3.1</v>
      </c>
      <c r="O164" s="20">
        <v>4.9</v>
      </c>
      <c r="P164" s="20">
        <v>11.399999999999999</v>
      </c>
      <c r="Q164" s="19">
        <v>1.0</v>
      </c>
    </row>
    <row r="165" ht="15.75" customHeight="1">
      <c r="A165" s="18" t="s">
        <v>239</v>
      </c>
      <c r="B165" s="19">
        <v>12.0</v>
      </c>
      <c r="C165" s="19">
        <v>0.0</v>
      </c>
      <c r="D165" s="19">
        <v>0.0</v>
      </c>
      <c r="E165" s="19">
        <v>1.0</v>
      </c>
      <c r="F165" s="20">
        <v>8.2</v>
      </c>
      <c r="G165" s="20" t="str">
        <f t="shared" si="1"/>
        <v>103.3</v>
      </c>
      <c r="H165" s="21">
        <v>5.1</v>
      </c>
      <c r="I165" s="20">
        <v>4.7</v>
      </c>
      <c r="J165" s="20">
        <v>6.0</v>
      </c>
      <c r="K165" s="20">
        <v>5.2</v>
      </c>
      <c r="L165" s="20">
        <v>4.7</v>
      </c>
      <c r="M165" s="20">
        <v>2.8</v>
      </c>
      <c r="N165" s="20">
        <v>3.0</v>
      </c>
      <c r="O165" s="20">
        <v>4.0</v>
      </c>
      <c r="P165" s="20">
        <v>12.600000000000001</v>
      </c>
      <c r="Q165" s="19">
        <v>1.0</v>
      </c>
    </row>
    <row r="166" ht="15.75" customHeight="1">
      <c r="A166" s="18" t="s">
        <v>240</v>
      </c>
      <c r="B166" s="19">
        <v>11.0</v>
      </c>
      <c r="C166" s="19">
        <v>0.0</v>
      </c>
      <c r="D166" s="19">
        <v>0.0</v>
      </c>
      <c r="E166" s="19">
        <v>1.0</v>
      </c>
      <c r="F166" s="20">
        <v>8.2</v>
      </c>
      <c r="G166" s="20" t="str">
        <f t="shared" si="1"/>
        <v>91.0</v>
      </c>
      <c r="H166" s="21">
        <v>3.6</v>
      </c>
      <c r="I166" s="20">
        <v>5.8</v>
      </c>
      <c r="J166" s="20">
        <v>6.0</v>
      </c>
      <c r="K166" s="20">
        <v>5.2</v>
      </c>
      <c r="L166" s="20">
        <v>4.0</v>
      </c>
      <c r="M166" s="20">
        <v>2.8</v>
      </c>
      <c r="N166" s="20">
        <v>3.0</v>
      </c>
      <c r="O166" s="20">
        <v>4.0</v>
      </c>
      <c r="P166" s="20">
        <v>11.100000000000001</v>
      </c>
      <c r="Q166" s="19">
        <v>0.0</v>
      </c>
    </row>
    <row r="167" ht="15.75" customHeight="1">
      <c r="A167" s="18" t="s">
        <v>241</v>
      </c>
      <c r="B167" s="19">
        <v>10.0</v>
      </c>
      <c r="C167" s="19">
        <v>0.0</v>
      </c>
      <c r="D167" s="19">
        <v>0.0</v>
      </c>
      <c r="E167" s="19">
        <v>1.0</v>
      </c>
      <c r="F167" s="20">
        <v>9.0</v>
      </c>
      <c r="G167" s="20" t="str">
        <f t="shared" si="1"/>
        <v>106.7</v>
      </c>
      <c r="H167" s="21">
        <v>5.6</v>
      </c>
      <c r="I167" s="20">
        <v>3.3</v>
      </c>
      <c r="J167" s="20">
        <v>5.0</v>
      </c>
      <c r="K167" s="20">
        <v>6.0</v>
      </c>
      <c r="L167" s="20">
        <v>4.3</v>
      </c>
      <c r="M167" s="20">
        <v>3.9</v>
      </c>
      <c r="N167" s="20">
        <v>3.1</v>
      </c>
      <c r="O167" s="20">
        <v>4.4</v>
      </c>
      <c r="P167" s="20">
        <v>11.850000000000001</v>
      </c>
      <c r="Q167" s="19">
        <v>0.0</v>
      </c>
    </row>
    <row r="168" ht="15.75" customHeight="1">
      <c r="A168" s="18" t="s">
        <v>242</v>
      </c>
      <c r="B168" s="19">
        <v>1.0</v>
      </c>
      <c r="C168" s="19">
        <v>1.0</v>
      </c>
      <c r="D168" s="19">
        <v>1.0</v>
      </c>
      <c r="E168" s="19">
        <v>0.0</v>
      </c>
      <c r="F168" s="20">
        <v>7.1</v>
      </c>
      <c r="G168" s="20" t="str">
        <f t="shared" si="1"/>
        <v>76.7</v>
      </c>
      <c r="H168" s="21">
        <v>3.4</v>
      </c>
      <c r="I168" s="20">
        <v>3.8</v>
      </c>
      <c r="J168" s="20">
        <v>5.9</v>
      </c>
      <c r="K168" s="20">
        <v>7.8</v>
      </c>
      <c r="L168" s="20">
        <v>3.6</v>
      </c>
      <c r="M168" s="20">
        <v>3.1</v>
      </c>
      <c r="N168" s="20">
        <v>2.7</v>
      </c>
      <c r="O168" s="20">
        <v>3.7</v>
      </c>
      <c r="P168" s="20">
        <v>10.8</v>
      </c>
      <c r="Q168" s="19">
        <v>0.0</v>
      </c>
    </row>
    <row r="169" ht="15.75" customHeight="1">
      <c r="A169" s="18" t="s">
        <v>243</v>
      </c>
      <c r="B169" s="19">
        <v>10.0</v>
      </c>
      <c r="C169" s="19">
        <v>1.0</v>
      </c>
      <c r="D169" s="19">
        <v>1.0</v>
      </c>
      <c r="E169" s="19">
        <v>0.0</v>
      </c>
      <c r="F169" s="20">
        <v>6.9</v>
      </c>
      <c r="G169" s="20" t="str">
        <f t="shared" si="1"/>
        <v>78.7</v>
      </c>
      <c r="H169" s="21">
        <v>3.7</v>
      </c>
      <c r="I169" s="20">
        <v>3.3</v>
      </c>
      <c r="J169" s="20">
        <v>5.4</v>
      </c>
      <c r="K169" s="20">
        <v>8.9</v>
      </c>
      <c r="L169" s="20">
        <v>2.7</v>
      </c>
      <c r="M169" s="20">
        <v>4.2</v>
      </c>
      <c r="N169" s="20">
        <v>2.0</v>
      </c>
      <c r="O169" s="20">
        <v>3.4</v>
      </c>
      <c r="P169" s="20">
        <v>11.399999999999999</v>
      </c>
      <c r="Q169" s="19">
        <v>0.0</v>
      </c>
    </row>
    <row r="170" ht="15.75" customHeight="1">
      <c r="A170" s="18" t="s">
        <v>244</v>
      </c>
      <c r="B170" s="19">
        <v>12.0</v>
      </c>
      <c r="C170" s="19">
        <v>0.0</v>
      </c>
      <c r="D170" s="19">
        <v>0.0</v>
      </c>
      <c r="E170" s="19">
        <v>1.0</v>
      </c>
      <c r="F170" s="20">
        <v>8.6</v>
      </c>
      <c r="G170" s="20" t="str">
        <f t="shared" si="1"/>
        <v>86.4</v>
      </c>
      <c r="H170" s="21">
        <v>2.9</v>
      </c>
      <c r="I170" s="20">
        <v>2.8</v>
      </c>
      <c r="J170" s="20">
        <v>4.0</v>
      </c>
      <c r="K170" s="20">
        <v>6.3</v>
      </c>
      <c r="L170" s="20">
        <v>4.0</v>
      </c>
      <c r="M170" s="20">
        <v>3.0</v>
      </c>
      <c r="N170" s="20">
        <v>3.0</v>
      </c>
      <c r="O170" s="20">
        <v>4.0</v>
      </c>
      <c r="P170" s="20">
        <v>10.05</v>
      </c>
      <c r="Q170" s="19">
        <v>0.0</v>
      </c>
    </row>
    <row r="171" ht="15.75" customHeight="1">
      <c r="A171" s="18" t="s">
        <v>245</v>
      </c>
      <c r="B171" s="19">
        <v>9.0</v>
      </c>
      <c r="C171" s="19">
        <v>0.0</v>
      </c>
      <c r="D171" s="19">
        <v>1.0</v>
      </c>
      <c r="E171" s="19">
        <v>0.0</v>
      </c>
      <c r="F171" s="20">
        <v>6.7</v>
      </c>
      <c r="G171" s="20" t="str">
        <f t="shared" si="1"/>
        <v>74.4</v>
      </c>
      <c r="H171" s="21">
        <v>4.0</v>
      </c>
      <c r="I171" s="20">
        <v>4.2</v>
      </c>
      <c r="J171" s="20">
        <v>6.8</v>
      </c>
      <c r="K171" s="20">
        <v>8.4</v>
      </c>
      <c r="L171" s="20">
        <v>3.8</v>
      </c>
      <c r="M171" s="20">
        <v>4.3</v>
      </c>
      <c r="N171" s="20">
        <v>3.5</v>
      </c>
      <c r="O171" s="20">
        <v>4.3</v>
      </c>
      <c r="P171" s="20">
        <v>11.100000000000001</v>
      </c>
      <c r="Q171" s="19">
        <v>1.0</v>
      </c>
    </row>
    <row r="172" ht="15.75" customHeight="1">
      <c r="A172" s="18" t="s">
        <v>246</v>
      </c>
      <c r="B172" s="19">
        <v>8.0</v>
      </c>
      <c r="C172" s="19">
        <v>1.0</v>
      </c>
      <c r="D172" s="19">
        <v>1.0</v>
      </c>
      <c r="E172" s="19">
        <v>0.0</v>
      </c>
      <c r="F172" s="20">
        <v>7.0</v>
      </c>
      <c r="G172" s="20" t="str">
        <f t="shared" si="1"/>
        <v>65.1</v>
      </c>
      <c r="H172" s="21">
        <v>3.3</v>
      </c>
      <c r="I172" s="20">
        <v>4.0</v>
      </c>
      <c r="J172" s="20">
        <v>4.2</v>
      </c>
      <c r="K172" s="20">
        <v>9.0</v>
      </c>
      <c r="L172" s="20">
        <v>3.3</v>
      </c>
      <c r="M172" s="20">
        <v>5.2</v>
      </c>
      <c r="N172" s="20">
        <v>3.7</v>
      </c>
      <c r="O172" s="20">
        <v>5.6</v>
      </c>
      <c r="P172" s="20">
        <v>9.3</v>
      </c>
      <c r="Q172" s="19">
        <v>1.0</v>
      </c>
    </row>
    <row r="173" ht="15.75" customHeight="1">
      <c r="A173" s="18" t="s">
        <v>247</v>
      </c>
      <c r="B173" s="19">
        <v>1.0</v>
      </c>
      <c r="C173" s="19">
        <v>1.0</v>
      </c>
      <c r="D173" s="19">
        <v>0.0</v>
      </c>
      <c r="E173" s="19">
        <v>0.0</v>
      </c>
      <c r="F173" s="20">
        <v>9.7</v>
      </c>
      <c r="G173" s="20" t="str">
        <f t="shared" si="1"/>
        <v>109.1</v>
      </c>
      <c r="H173" s="21">
        <v>2.6</v>
      </c>
      <c r="I173" s="20">
        <v>2.1</v>
      </c>
      <c r="J173" s="20">
        <v>3.3</v>
      </c>
      <c r="K173" s="20">
        <v>5.2</v>
      </c>
      <c r="L173" s="20">
        <v>4.5</v>
      </c>
      <c r="M173" s="20">
        <v>4.7</v>
      </c>
      <c r="N173" s="20">
        <v>3.8</v>
      </c>
      <c r="O173" s="20">
        <v>5.8</v>
      </c>
      <c r="P173" s="20">
        <v>11.25</v>
      </c>
      <c r="Q173" s="19">
        <v>1.0</v>
      </c>
    </row>
    <row r="174" ht="15.75" customHeight="1">
      <c r="A174" s="18" t="s">
        <v>248</v>
      </c>
      <c r="B174" s="19">
        <v>4.0</v>
      </c>
      <c r="C174" s="19">
        <v>0.0</v>
      </c>
      <c r="D174" s="19">
        <v>0.0</v>
      </c>
      <c r="E174" s="19">
        <v>1.0</v>
      </c>
      <c r="F174" s="20">
        <v>9.9</v>
      </c>
      <c r="G174" s="20" t="str">
        <f t="shared" si="1"/>
        <v>109.9</v>
      </c>
      <c r="H174" s="21">
        <v>3.7</v>
      </c>
      <c r="I174" s="20">
        <v>4.6</v>
      </c>
      <c r="J174" s="20">
        <v>6.7</v>
      </c>
      <c r="K174" s="20">
        <v>6.8</v>
      </c>
      <c r="L174" s="20">
        <v>5.0</v>
      </c>
      <c r="M174" s="20">
        <v>3.4</v>
      </c>
      <c r="N174" s="20">
        <v>3.9</v>
      </c>
      <c r="O174" s="20">
        <v>5.3</v>
      </c>
      <c r="P174" s="20">
        <v>11.100000000000001</v>
      </c>
      <c r="Q174" s="19">
        <v>1.0</v>
      </c>
    </row>
    <row r="175" ht="15.75" customHeight="1">
      <c r="A175" s="18" t="s">
        <v>249</v>
      </c>
      <c r="B175" s="19">
        <v>1.0</v>
      </c>
      <c r="C175" s="19">
        <v>1.0</v>
      </c>
      <c r="D175" s="19">
        <v>0.0</v>
      </c>
      <c r="E175" s="19">
        <v>1.0</v>
      </c>
      <c r="F175" s="20">
        <v>8.6</v>
      </c>
      <c r="G175" s="20" t="str">
        <f t="shared" si="1"/>
        <v>101.9</v>
      </c>
      <c r="H175" s="21">
        <v>6.3</v>
      </c>
      <c r="I175" s="20">
        <v>3.3</v>
      </c>
      <c r="J175" s="20">
        <v>5.7</v>
      </c>
      <c r="K175" s="20">
        <v>6.7</v>
      </c>
      <c r="L175" s="20">
        <v>4.8</v>
      </c>
      <c r="M175" s="20">
        <v>3.6</v>
      </c>
      <c r="N175" s="20">
        <v>3.6</v>
      </c>
      <c r="O175" s="20">
        <v>4.2</v>
      </c>
      <c r="P175" s="20">
        <v>11.850000000000001</v>
      </c>
      <c r="Q175" s="19">
        <v>0.0</v>
      </c>
    </row>
    <row r="176" ht="15.75" customHeight="1">
      <c r="A176" s="18" t="s">
        <v>250</v>
      </c>
      <c r="B176" s="19">
        <v>8.0</v>
      </c>
      <c r="C176" s="19">
        <v>0.0</v>
      </c>
      <c r="D176" s="19">
        <v>1.0</v>
      </c>
      <c r="E176" s="19">
        <v>0.0</v>
      </c>
      <c r="F176" s="20">
        <v>6.3</v>
      </c>
      <c r="G176" s="20" t="str">
        <f t="shared" si="1"/>
        <v>61.4</v>
      </c>
      <c r="H176" s="21">
        <v>5.1</v>
      </c>
      <c r="I176" s="20">
        <v>5.5</v>
      </c>
      <c r="J176" s="20">
        <v>6.6</v>
      </c>
      <c r="K176" s="20">
        <v>8.4</v>
      </c>
      <c r="L176" s="20">
        <v>2.8</v>
      </c>
      <c r="M176" s="20">
        <v>5.1</v>
      </c>
      <c r="N176" s="20">
        <v>3.4</v>
      </c>
      <c r="O176" s="20">
        <v>4.7</v>
      </c>
      <c r="P176" s="20">
        <v>9.75</v>
      </c>
      <c r="Q176" s="19">
        <v>0.0</v>
      </c>
    </row>
    <row r="177" ht="15.75" customHeight="1">
      <c r="A177" s="18" t="s">
        <v>251</v>
      </c>
      <c r="B177" s="19">
        <v>11.0</v>
      </c>
      <c r="C177" s="19">
        <v>0.0</v>
      </c>
      <c r="D177" s="19">
        <v>1.0</v>
      </c>
      <c r="E177" s="19">
        <v>1.0</v>
      </c>
      <c r="F177" s="20">
        <v>9.9</v>
      </c>
      <c r="G177" s="20" t="str">
        <f t="shared" si="1"/>
        <v>127.7</v>
      </c>
      <c r="H177" s="21">
        <v>5.2</v>
      </c>
      <c r="I177" s="20">
        <v>6.1</v>
      </c>
      <c r="J177" s="20">
        <v>6.7</v>
      </c>
      <c r="K177" s="20">
        <v>6.8</v>
      </c>
      <c r="L177" s="20">
        <v>4.3</v>
      </c>
      <c r="M177" s="20">
        <v>3.4</v>
      </c>
      <c r="N177" s="20">
        <v>3.9</v>
      </c>
      <c r="O177" s="20">
        <v>4.2</v>
      </c>
      <c r="P177" s="20">
        <v>12.899999999999999</v>
      </c>
      <c r="Q177" s="19">
        <v>1.0</v>
      </c>
    </row>
    <row r="178" ht="15.75" customHeight="1">
      <c r="A178" s="18" t="s">
        <v>252</v>
      </c>
      <c r="B178" s="19">
        <v>7.0</v>
      </c>
      <c r="C178" s="19">
        <v>0.0</v>
      </c>
      <c r="D178" s="19">
        <v>0.0</v>
      </c>
      <c r="E178" s="19">
        <v>1.0</v>
      </c>
      <c r="F178" s="20">
        <v>9.3</v>
      </c>
      <c r="G178" s="20" t="str">
        <f t="shared" si="1"/>
        <v>120.0</v>
      </c>
      <c r="H178" s="21">
        <v>3.9</v>
      </c>
      <c r="I178" s="20">
        <v>2.6</v>
      </c>
      <c r="J178" s="20">
        <v>4.5</v>
      </c>
      <c r="K178" s="20">
        <v>6.2</v>
      </c>
      <c r="L178" s="20">
        <v>4.0</v>
      </c>
      <c r="M178" s="20">
        <v>4.4</v>
      </c>
      <c r="N178" s="20">
        <v>4.5</v>
      </c>
      <c r="O178" s="20">
        <v>5.8</v>
      </c>
      <c r="P178" s="20">
        <v>12.899999999999999</v>
      </c>
      <c r="Q178" s="19">
        <v>1.0</v>
      </c>
    </row>
    <row r="179" ht="15.75" customHeight="1">
      <c r="A179" s="18" t="s">
        <v>253</v>
      </c>
      <c r="B179" s="19">
        <v>12.0</v>
      </c>
      <c r="C179" s="19">
        <v>1.0</v>
      </c>
      <c r="D179" s="19">
        <v>0.0</v>
      </c>
      <c r="E179" s="19">
        <v>1.0</v>
      </c>
      <c r="F179" s="20">
        <v>9.7</v>
      </c>
      <c r="G179" s="20" t="str">
        <f t="shared" si="1"/>
        <v>116.4</v>
      </c>
      <c r="H179" s="21">
        <v>6.5</v>
      </c>
      <c r="I179" s="20">
        <v>5.2</v>
      </c>
      <c r="J179" s="20">
        <v>6.1</v>
      </c>
      <c r="K179" s="20">
        <v>6.7</v>
      </c>
      <c r="L179" s="20">
        <v>4.9</v>
      </c>
      <c r="M179" s="20">
        <v>3.4</v>
      </c>
      <c r="N179" s="20">
        <v>4.1</v>
      </c>
      <c r="O179" s="20">
        <v>5.8</v>
      </c>
      <c r="P179" s="20">
        <v>12.0</v>
      </c>
      <c r="Q179" s="19">
        <v>1.0</v>
      </c>
    </row>
    <row r="180" ht="15.75" customHeight="1">
      <c r="A180" s="18" t="s">
        <v>254</v>
      </c>
      <c r="B180" s="19">
        <v>14.0</v>
      </c>
      <c r="C180" s="19">
        <v>1.0</v>
      </c>
      <c r="D180" s="19">
        <v>0.0</v>
      </c>
      <c r="E180" s="19">
        <v>0.0</v>
      </c>
      <c r="F180" s="20">
        <v>9.7</v>
      </c>
      <c r="G180" s="20" t="str">
        <f t="shared" si="1"/>
        <v>117.9</v>
      </c>
      <c r="H180" s="21">
        <v>4.1</v>
      </c>
      <c r="I180" s="20">
        <v>2.4</v>
      </c>
      <c r="J180" s="20">
        <v>3.3</v>
      </c>
      <c r="K180" s="20">
        <v>5.2</v>
      </c>
      <c r="L180" s="20">
        <v>4.6</v>
      </c>
      <c r="M180" s="20">
        <v>4.7</v>
      </c>
      <c r="N180" s="20">
        <v>3.8</v>
      </c>
      <c r="O180" s="20">
        <v>5.3</v>
      </c>
      <c r="P180" s="20">
        <v>12.149999999999999</v>
      </c>
      <c r="Q180" s="19">
        <v>0.0</v>
      </c>
    </row>
    <row r="181" ht="15.75" customHeight="1">
      <c r="A181" s="18" t="s">
        <v>255</v>
      </c>
      <c r="B181" s="19">
        <v>5.0</v>
      </c>
      <c r="C181" s="19">
        <v>1.0</v>
      </c>
      <c r="D181" s="19">
        <v>0.0</v>
      </c>
      <c r="E181" s="19">
        <v>1.0</v>
      </c>
      <c r="F181" s="20">
        <v>9.6</v>
      </c>
      <c r="G181" s="20" t="str">
        <f t="shared" si="1"/>
        <v>118.1</v>
      </c>
      <c r="H181" s="21">
        <v>7.2</v>
      </c>
      <c r="I181" s="20">
        <v>6.9</v>
      </c>
      <c r="J181" s="20">
        <v>7.8</v>
      </c>
      <c r="K181" s="20">
        <v>4.5</v>
      </c>
      <c r="L181" s="20">
        <v>4.0</v>
      </c>
      <c r="M181" s="20">
        <v>3.0</v>
      </c>
      <c r="N181" s="20">
        <v>4.3</v>
      </c>
      <c r="O181" s="20">
        <v>6.1</v>
      </c>
      <c r="P181" s="20">
        <v>12.299999999999999</v>
      </c>
      <c r="Q181" s="19">
        <v>1.0</v>
      </c>
    </row>
    <row r="182" ht="15.75" customHeight="1">
      <c r="A182" s="18" t="s">
        <v>256</v>
      </c>
      <c r="B182" s="19">
        <v>10.0</v>
      </c>
      <c r="C182" s="19">
        <v>0.0</v>
      </c>
      <c r="D182" s="19">
        <v>0.0</v>
      </c>
      <c r="E182" s="19">
        <v>1.0</v>
      </c>
      <c r="F182" s="20">
        <v>7.6</v>
      </c>
      <c r="G182" s="20" t="str">
        <f t="shared" si="1"/>
        <v>82.1</v>
      </c>
      <c r="H182" s="21">
        <v>2.5</v>
      </c>
      <c r="I182" s="20">
        <v>3.8</v>
      </c>
      <c r="J182" s="20">
        <v>4.2</v>
      </c>
      <c r="K182" s="20">
        <v>5.8</v>
      </c>
      <c r="L182" s="20">
        <v>4.4</v>
      </c>
      <c r="M182" s="20">
        <v>3.8</v>
      </c>
      <c r="N182" s="20">
        <v>4.2</v>
      </c>
      <c r="O182" s="20">
        <v>6.3</v>
      </c>
      <c r="P182" s="20">
        <v>10.8</v>
      </c>
      <c r="Q182" s="19">
        <v>1.0</v>
      </c>
    </row>
    <row r="183" ht="15.75" customHeight="1">
      <c r="A183" s="18" t="s">
        <v>257</v>
      </c>
      <c r="B183" s="19">
        <v>7.0</v>
      </c>
      <c r="C183" s="19">
        <v>1.0</v>
      </c>
      <c r="D183" s="19">
        <v>0.0</v>
      </c>
      <c r="E183" s="19">
        <v>0.0</v>
      </c>
      <c r="F183" s="20">
        <v>9.4</v>
      </c>
      <c r="G183" s="20" t="str">
        <f t="shared" si="1"/>
        <v>118.4</v>
      </c>
      <c r="H183" s="21">
        <v>5.6</v>
      </c>
      <c r="I183" s="20">
        <v>4.8</v>
      </c>
      <c r="J183" s="20">
        <v>4.7</v>
      </c>
      <c r="K183" s="20">
        <v>7.6</v>
      </c>
      <c r="L183" s="20">
        <v>4.7</v>
      </c>
      <c r="M183" s="20">
        <v>3.7</v>
      </c>
      <c r="N183" s="20">
        <v>4.4</v>
      </c>
      <c r="O183" s="20">
        <v>6.4</v>
      </c>
      <c r="P183" s="20">
        <v>12.600000000000001</v>
      </c>
      <c r="Q183" s="19">
        <v>1.0</v>
      </c>
    </row>
    <row r="184" ht="15.75" customHeight="1">
      <c r="A184" s="18" t="s">
        <v>258</v>
      </c>
      <c r="B184" s="19">
        <v>15.0</v>
      </c>
      <c r="C184" s="19">
        <v>1.0</v>
      </c>
      <c r="D184" s="19">
        <v>1.0</v>
      </c>
      <c r="E184" s="19">
        <v>1.0</v>
      </c>
      <c r="F184" s="20">
        <v>9.6</v>
      </c>
      <c r="G184" s="20" t="str">
        <f t="shared" si="1"/>
        <v>135.4</v>
      </c>
      <c r="H184" s="21">
        <v>7.2</v>
      </c>
      <c r="I184" s="20">
        <v>5.1</v>
      </c>
      <c r="J184" s="20">
        <v>7.8</v>
      </c>
      <c r="K184" s="20">
        <v>4.5</v>
      </c>
      <c r="L184" s="20">
        <v>4.6</v>
      </c>
      <c r="M184" s="20">
        <v>3.0</v>
      </c>
      <c r="N184" s="20">
        <v>4.3</v>
      </c>
      <c r="O184" s="20">
        <v>6.7</v>
      </c>
      <c r="P184" s="20">
        <v>14.100000000000001</v>
      </c>
      <c r="Q184" s="19">
        <v>1.0</v>
      </c>
    </row>
    <row r="185" ht="15.75" customHeight="1">
      <c r="A185" s="18" t="s">
        <v>259</v>
      </c>
      <c r="B185" s="19">
        <v>14.0</v>
      </c>
      <c r="C185" s="19">
        <v>0.0</v>
      </c>
      <c r="D185" s="19">
        <v>1.0</v>
      </c>
      <c r="E185" s="19">
        <v>1.0</v>
      </c>
      <c r="F185" s="20">
        <v>9.3</v>
      </c>
      <c r="G185" s="20" t="str">
        <f t="shared" si="1"/>
        <v>131.1</v>
      </c>
      <c r="H185" s="21">
        <v>6.6</v>
      </c>
      <c r="I185" s="20">
        <v>5.6</v>
      </c>
      <c r="J185" s="20">
        <v>6.3</v>
      </c>
      <c r="K185" s="20">
        <v>7.4</v>
      </c>
      <c r="L185" s="20">
        <v>4.4</v>
      </c>
      <c r="M185" s="20">
        <v>4.6</v>
      </c>
      <c r="N185" s="20">
        <v>4.3</v>
      </c>
      <c r="O185" s="20">
        <v>5.8</v>
      </c>
      <c r="P185" s="20">
        <v>14.100000000000001</v>
      </c>
      <c r="Q185" s="19">
        <v>1.0</v>
      </c>
    </row>
    <row r="186" ht="15.75" customHeight="1">
      <c r="A186" s="18" t="s">
        <v>260</v>
      </c>
      <c r="B186" s="19">
        <v>4.0</v>
      </c>
      <c r="C186" s="19">
        <v>0.0</v>
      </c>
      <c r="D186" s="19">
        <v>0.0</v>
      </c>
      <c r="E186" s="19">
        <v>0.0</v>
      </c>
      <c r="F186" s="20">
        <v>9.7</v>
      </c>
      <c r="G186" s="20" t="str">
        <f t="shared" si="1"/>
        <v>109.1</v>
      </c>
      <c r="H186" s="21">
        <v>2.8</v>
      </c>
      <c r="I186" s="20">
        <v>3.8</v>
      </c>
      <c r="J186" s="20">
        <v>4.7</v>
      </c>
      <c r="K186" s="20">
        <v>4.8</v>
      </c>
      <c r="L186" s="20">
        <v>4.7</v>
      </c>
      <c r="M186" s="20">
        <v>4.1</v>
      </c>
      <c r="N186" s="20">
        <v>3.6</v>
      </c>
      <c r="O186" s="20">
        <v>5.1</v>
      </c>
      <c r="P186" s="20">
        <v>11.25</v>
      </c>
      <c r="Q186" s="19">
        <v>0.0</v>
      </c>
    </row>
    <row r="187" ht="15.75" customHeight="1">
      <c r="A187" s="18" t="s">
        <v>261</v>
      </c>
      <c r="B187" s="19">
        <v>1.0</v>
      </c>
      <c r="C187" s="19">
        <v>1.0</v>
      </c>
      <c r="D187" s="19">
        <v>0.0</v>
      </c>
      <c r="E187" s="19">
        <v>1.0</v>
      </c>
      <c r="F187" s="20">
        <v>9.1</v>
      </c>
      <c r="G187" s="20" t="str">
        <f t="shared" si="1"/>
        <v>90.1</v>
      </c>
      <c r="H187" s="21">
        <v>3.8</v>
      </c>
      <c r="I187" s="20">
        <v>3.0</v>
      </c>
      <c r="J187" s="20">
        <v>4.5</v>
      </c>
      <c r="K187" s="20">
        <v>7.3</v>
      </c>
      <c r="L187" s="20">
        <v>6.0</v>
      </c>
      <c r="M187" s="20">
        <v>3.4</v>
      </c>
      <c r="N187" s="20">
        <v>4.2</v>
      </c>
      <c r="O187" s="20">
        <v>6.3</v>
      </c>
      <c r="P187" s="20">
        <v>9.899999999999999</v>
      </c>
      <c r="Q187" s="19">
        <v>0.0</v>
      </c>
    </row>
    <row r="188" ht="15.75" customHeight="1">
      <c r="A188" s="18" t="s">
        <v>262</v>
      </c>
      <c r="B188" s="19">
        <v>2.0</v>
      </c>
      <c r="C188" s="19">
        <v>1.0</v>
      </c>
      <c r="D188" s="19">
        <v>1.0</v>
      </c>
      <c r="E188" s="19">
        <v>0.0</v>
      </c>
      <c r="F188" s="20">
        <v>6.5</v>
      </c>
      <c r="G188" s="20" t="str">
        <f t="shared" si="1"/>
        <v>41.9</v>
      </c>
      <c r="H188" s="21">
        <v>2.8</v>
      </c>
      <c r="I188" s="20">
        <v>2.5</v>
      </c>
      <c r="J188" s="20">
        <v>3.7</v>
      </c>
      <c r="K188" s="20">
        <v>8.5</v>
      </c>
      <c r="L188" s="20">
        <v>4.3</v>
      </c>
      <c r="M188" s="20">
        <v>4.7</v>
      </c>
      <c r="N188" s="20">
        <v>3.3</v>
      </c>
      <c r="O188" s="20">
        <v>3.3</v>
      </c>
      <c r="P188" s="20">
        <v>6.449999999999999</v>
      </c>
      <c r="Q188" s="19">
        <v>0.0</v>
      </c>
    </row>
    <row r="189" ht="15.75" customHeight="1">
      <c r="A189" s="18" t="s">
        <v>263</v>
      </c>
      <c r="B189" s="19">
        <v>2.0</v>
      </c>
      <c r="C189" s="19">
        <v>0.0</v>
      </c>
      <c r="D189" s="19">
        <v>1.0</v>
      </c>
      <c r="E189" s="19">
        <v>0.0</v>
      </c>
      <c r="F189" s="20">
        <v>6.6</v>
      </c>
      <c r="G189" s="20" t="str">
        <f t="shared" si="1"/>
        <v>65.3</v>
      </c>
      <c r="H189" s="21">
        <v>3.6</v>
      </c>
      <c r="I189" s="20">
        <v>1.7</v>
      </c>
      <c r="J189" s="20">
        <v>4.8</v>
      </c>
      <c r="K189" s="20">
        <v>7.2</v>
      </c>
      <c r="L189" s="20">
        <v>3.2</v>
      </c>
      <c r="M189" s="20">
        <v>3.6</v>
      </c>
      <c r="N189" s="20">
        <v>2.8</v>
      </c>
      <c r="O189" s="20">
        <v>4.0</v>
      </c>
      <c r="P189" s="20">
        <v>9.899999999999999</v>
      </c>
      <c r="Q189" s="19">
        <v>1.0</v>
      </c>
    </row>
    <row r="190" ht="15.75" customHeight="1">
      <c r="A190" s="18" t="s">
        <v>264</v>
      </c>
      <c r="B190" s="19">
        <v>13.0</v>
      </c>
      <c r="C190" s="19">
        <v>1.0</v>
      </c>
      <c r="D190" s="19">
        <v>1.0</v>
      </c>
      <c r="E190" s="19">
        <v>0.0</v>
      </c>
      <c r="F190" s="20">
        <v>5.8</v>
      </c>
      <c r="G190" s="20" t="str">
        <f t="shared" si="1"/>
        <v>64.4</v>
      </c>
      <c r="H190" s="21">
        <v>3.6</v>
      </c>
      <c r="I190" s="20">
        <v>5.1</v>
      </c>
      <c r="J190" s="20">
        <v>5.8</v>
      </c>
      <c r="K190" s="20">
        <v>9.3</v>
      </c>
      <c r="L190" s="20">
        <v>5.9</v>
      </c>
      <c r="M190" s="20">
        <v>6.1</v>
      </c>
      <c r="N190" s="20">
        <v>4.6</v>
      </c>
      <c r="O190" s="20">
        <v>6.6</v>
      </c>
      <c r="P190" s="20">
        <v>11.100000000000001</v>
      </c>
      <c r="Q190" s="19">
        <v>0.0</v>
      </c>
    </row>
    <row r="191" ht="15.75" customHeight="1">
      <c r="A191" s="18" t="s">
        <v>265</v>
      </c>
      <c r="B191" s="19">
        <v>11.0</v>
      </c>
      <c r="C191" s="19">
        <v>0.0</v>
      </c>
      <c r="D191" s="19">
        <v>0.0</v>
      </c>
      <c r="E191" s="19">
        <v>1.0</v>
      </c>
      <c r="F191" s="20">
        <v>8.7</v>
      </c>
      <c r="G191" s="20" t="str">
        <f t="shared" si="1"/>
        <v>92.7</v>
      </c>
      <c r="H191" s="21">
        <v>3.7</v>
      </c>
      <c r="I191" s="20">
        <v>4.2</v>
      </c>
      <c r="J191" s="20">
        <v>4.8</v>
      </c>
      <c r="K191" s="20">
        <v>3.8</v>
      </c>
      <c r="L191" s="20">
        <v>5.5</v>
      </c>
      <c r="M191" s="20">
        <v>3.5</v>
      </c>
      <c r="N191" s="20">
        <v>4.2</v>
      </c>
      <c r="O191" s="20">
        <v>5.6</v>
      </c>
      <c r="P191" s="20">
        <v>10.649999999999999</v>
      </c>
      <c r="Q191" s="19">
        <v>0.0</v>
      </c>
    </row>
    <row r="192" ht="15.75" customHeight="1">
      <c r="A192" s="18" t="s">
        <v>266</v>
      </c>
      <c r="B192" s="19">
        <v>2.0</v>
      </c>
      <c r="C192" s="19">
        <v>0.0</v>
      </c>
      <c r="D192" s="19">
        <v>0.0</v>
      </c>
      <c r="E192" s="19">
        <v>1.0</v>
      </c>
      <c r="F192" s="20">
        <v>8.8</v>
      </c>
      <c r="G192" s="20" t="str">
        <f t="shared" si="1"/>
        <v>88.4</v>
      </c>
      <c r="H192" s="21">
        <v>3.9</v>
      </c>
      <c r="I192" s="20">
        <v>3.4</v>
      </c>
      <c r="J192" s="20">
        <v>4.8</v>
      </c>
      <c r="K192" s="20">
        <v>5.8</v>
      </c>
      <c r="L192" s="20">
        <v>3.8</v>
      </c>
      <c r="M192" s="20">
        <v>3.7</v>
      </c>
      <c r="N192" s="20">
        <v>2.9</v>
      </c>
      <c r="O192" s="20">
        <v>4.2</v>
      </c>
      <c r="P192" s="20">
        <v>10.05</v>
      </c>
      <c r="Q192" s="19">
        <v>1.0</v>
      </c>
    </row>
    <row r="193" ht="15.75" customHeight="1">
      <c r="A193" s="18" t="s">
        <v>267</v>
      </c>
      <c r="B193" s="19">
        <v>8.0</v>
      </c>
      <c r="C193" s="19">
        <v>0.0</v>
      </c>
      <c r="D193" s="19">
        <v>1.0</v>
      </c>
      <c r="E193" s="19">
        <v>0.0</v>
      </c>
      <c r="F193" s="20">
        <v>6.4</v>
      </c>
      <c r="G193" s="20" t="str">
        <f t="shared" si="1"/>
        <v>64.3</v>
      </c>
      <c r="H193" s="21">
        <v>4.5</v>
      </c>
      <c r="I193" s="20">
        <v>4.0</v>
      </c>
      <c r="J193" s="20">
        <v>5.7</v>
      </c>
      <c r="K193" s="20">
        <v>8.4</v>
      </c>
      <c r="L193" s="20">
        <v>4.0</v>
      </c>
      <c r="M193" s="20">
        <v>5.8</v>
      </c>
      <c r="N193" s="20">
        <v>4.4</v>
      </c>
      <c r="O193" s="20">
        <v>5.8</v>
      </c>
      <c r="P193" s="20">
        <v>10.05</v>
      </c>
      <c r="Q193" s="19">
        <v>0.0</v>
      </c>
    </row>
    <row r="194" ht="15.75" customHeight="1">
      <c r="A194" s="18" t="s">
        <v>268</v>
      </c>
      <c r="B194" s="19">
        <v>13.0</v>
      </c>
      <c r="C194" s="19">
        <v>0.0</v>
      </c>
      <c r="D194" s="19">
        <v>1.0</v>
      </c>
      <c r="E194" s="19">
        <v>0.0</v>
      </c>
      <c r="F194" s="20">
        <v>6.7</v>
      </c>
      <c r="G194" s="20" t="str">
        <f t="shared" si="1"/>
        <v>72.4</v>
      </c>
      <c r="H194" s="21">
        <v>3.6</v>
      </c>
      <c r="I194" s="20">
        <v>3.3</v>
      </c>
      <c r="J194" s="20">
        <v>4.8</v>
      </c>
      <c r="K194" s="20">
        <v>7.2</v>
      </c>
      <c r="L194" s="20">
        <v>2.9</v>
      </c>
      <c r="M194" s="20">
        <v>3.6</v>
      </c>
      <c r="N194" s="20">
        <v>2.8</v>
      </c>
      <c r="O194" s="20">
        <v>3.2</v>
      </c>
      <c r="P194" s="20">
        <v>10.8</v>
      </c>
      <c r="Q194" s="19">
        <v>0.0</v>
      </c>
    </row>
    <row r="195" ht="15.75" customHeight="1">
      <c r="A195" s="18" t="s">
        <v>269</v>
      </c>
      <c r="B195" s="19">
        <v>1.0</v>
      </c>
      <c r="C195" s="19">
        <v>0.0</v>
      </c>
      <c r="D195" s="19">
        <v>1.0</v>
      </c>
      <c r="E195" s="19">
        <v>0.0</v>
      </c>
      <c r="F195" s="20">
        <v>5.2</v>
      </c>
      <c r="G195" s="20" t="str">
        <f t="shared" si="1"/>
        <v>55.4</v>
      </c>
      <c r="H195" s="21">
        <v>3.8</v>
      </c>
      <c r="I195" s="20">
        <v>3.3</v>
      </c>
      <c r="J195" s="20">
        <v>5.0</v>
      </c>
      <c r="K195" s="20">
        <v>8.4</v>
      </c>
      <c r="L195" s="20">
        <v>4.3</v>
      </c>
      <c r="M195" s="20">
        <v>4.9</v>
      </c>
      <c r="N195" s="20">
        <v>3.3</v>
      </c>
      <c r="O195" s="20">
        <v>4.7</v>
      </c>
      <c r="P195" s="20">
        <v>10.649999999999999</v>
      </c>
      <c r="Q195" s="19">
        <v>0.0</v>
      </c>
    </row>
    <row r="196" ht="15.75" customHeight="1">
      <c r="A196" s="18" t="s">
        <v>270</v>
      </c>
      <c r="B196" s="19">
        <v>3.0</v>
      </c>
      <c r="C196" s="19">
        <v>1.0</v>
      </c>
      <c r="D196" s="19">
        <v>1.0</v>
      </c>
      <c r="E196" s="19">
        <v>0.0</v>
      </c>
      <c r="F196" s="20">
        <v>6.4</v>
      </c>
      <c r="G196" s="20" t="str">
        <f t="shared" si="1"/>
        <v>57.6</v>
      </c>
      <c r="H196" s="21">
        <v>3.3</v>
      </c>
      <c r="I196" s="20">
        <v>5.3</v>
      </c>
      <c r="J196" s="20">
        <v>4.5</v>
      </c>
      <c r="K196" s="20">
        <v>8.8</v>
      </c>
      <c r="L196" s="20">
        <v>3.6</v>
      </c>
      <c r="M196" s="20">
        <v>4.1</v>
      </c>
      <c r="N196" s="20">
        <v>3.0</v>
      </c>
      <c r="O196" s="20">
        <v>4.0</v>
      </c>
      <c r="P196" s="20">
        <v>9.0</v>
      </c>
      <c r="Q196" s="19">
        <v>0.0</v>
      </c>
    </row>
    <row r="197" ht="15.75" customHeight="1">
      <c r="A197" s="18" t="s">
        <v>271</v>
      </c>
      <c r="B197" s="19">
        <v>10.0</v>
      </c>
      <c r="C197" s="19">
        <v>1.0</v>
      </c>
      <c r="D197" s="19">
        <v>0.0</v>
      </c>
      <c r="E197" s="19">
        <v>0.0</v>
      </c>
      <c r="F197" s="20">
        <v>7.6</v>
      </c>
      <c r="G197" s="20" t="str">
        <f t="shared" si="1"/>
        <v>95.8</v>
      </c>
      <c r="H197" s="21">
        <v>5.1</v>
      </c>
      <c r="I197" s="20">
        <v>4.8</v>
      </c>
      <c r="J197" s="20">
        <v>5.4</v>
      </c>
      <c r="K197" s="20">
        <v>4.4</v>
      </c>
      <c r="L197" s="20">
        <v>4.4</v>
      </c>
      <c r="M197" s="20">
        <v>3.9</v>
      </c>
      <c r="N197" s="20">
        <v>4.0</v>
      </c>
      <c r="O197" s="20">
        <v>5.2</v>
      </c>
      <c r="P197" s="20">
        <v>12.600000000000001</v>
      </c>
      <c r="Q197" s="19">
        <v>0.0</v>
      </c>
    </row>
    <row r="198" ht="15.75" customHeight="1">
      <c r="A198" s="18" t="s">
        <v>272</v>
      </c>
      <c r="B198" s="19">
        <v>8.0</v>
      </c>
      <c r="C198" s="19">
        <v>1.0</v>
      </c>
      <c r="D198" s="19">
        <v>1.0</v>
      </c>
      <c r="E198" s="19">
        <v>0.0</v>
      </c>
      <c r="F198" s="20">
        <v>5.9</v>
      </c>
      <c r="G198" s="20" t="str">
        <f t="shared" si="1"/>
        <v>76.1</v>
      </c>
      <c r="H198" s="21">
        <v>5.5</v>
      </c>
      <c r="I198" s="20">
        <v>3.3</v>
      </c>
      <c r="J198" s="20">
        <v>6.2</v>
      </c>
      <c r="K198" s="20">
        <v>8.4</v>
      </c>
      <c r="L198" s="20">
        <v>6.0</v>
      </c>
      <c r="M198" s="20">
        <v>7.5</v>
      </c>
      <c r="N198" s="20">
        <v>5.4</v>
      </c>
      <c r="O198" s="20">
        <v>6.0</v>
      </c>
      <c r="P198" s="20">
        <v>12.899999999999999</v>
      </c>
      <c r="Q198" s="19">
        <v>1.0</v>
      </c>
    </row>
    <row r="199" ht="15.75" customHeight="1">
      <c r="A199" s="18" t="s">
        <v>273</v>
      </c>
      <c r="B199" s="19">
        <v>9.0</v>
      </c>
      <c r="C199" s="19">
        <v>1.0</v>
      </c>
      <c r="D199" s="19">
        <v>1.0</v>
      </c>
      <c r="E199" s="19">
        <v>1.0</v>
      </c>
      <c r="F199" s="20">
        <v>9.7</v>
      </c>
      <c r="G199" s="20" t="str">
        <f t="shared" si="1"/>
        <v>114.9</v>
      </c>
      <c r="H199" s="21">
        <v>6.5</v>
      </c>
      <c r="I199" s="20">
        <v>5.3</v>
      </c>
      <c r="J199" s="20">
        <v>6.1</v>
      </c>
      <c r="K199" s="20">
        <v>6.8</v>
      </c>
      <c r="L199" s="20">
        <v>4.4</v>
      </c>
      <c r="M199" s="20">
        <v>3.5</v>
      </c>
      <c r="N199" s="20">
        <v>4.2</v>
      </c>
      <c r="O199" s="20">
        <v>6.3</v>
      </c>
      <c r="P199" s="20">
        <v>11.850000000000001</v>
      </c>
      <c r="Q199" s="19">
        <v>1.0</v>
      </c>
    </row>
    <row r="200" ht="15.75" customHeight="1">
      <c r="A200" s="18" t="s">
        <v>274</v>
      </c>
      <c r="B200" s="19">
        <v>6.0</v>
      </c>
      <c r="C200" s="19">
        <v>1.0</v>
      </c>
      <c r="D200" s="19">
        <v>1.0</v>
      </c>
      <c r="E200" s="19">
        <v>1.0</v>
      </c>
      <c r="F200" s="20">
        <v>5.5</v>
      </c>
      <c r="G200" s="20" t="str">
        <f t="shared" si="1"/>
        <v>62.7</v>
      </c>
      <c r="H200" s="21">
        <v>5.5</v>
      </c>
      <c r="I200" s="20">
        <v>6.5</v>
      </c>
      <c r="J200" s="20">
        <v>8.2</v>
      </c>
      <c r="K200" s="20">
        <v>6.3</v>
      </c>
      <c r="L200" s="20">
        <v>5.9</v>
      </c>
      <c r="M200" s="20">
        <v>6.7</v>
      </c>
      <c r="N200" s="20">
        <v>4.9</v>
      </c>
      <c r="O200" s="20">
        <v>6.6</v>
      </c>
      <c r="P200" s="20">
        <v>11.399999999999999</v>
      </c>
      <c r="Q200" s="19">
        <v>1.0</v>
      </c>
    </row>
    <row r="201" ht="15.75" customHeight="1">
      <c r="A201" s="18" t="s">
        <v>275</v>
      </c>
      <c r="B201" s="19">
        <v>4.0</v>
      </c>
      <c r="C201" s="19">
        <v>1.0</v>
      </c>
      <c r="D201" s="19">
        <v>1.0</v>
      </c>
      <c r="E201" s="19">
        <v>1.0</v>
      </c>
      <c r="F201" s="20">
        <v>9.7</v>
      </c>
      <c r="G201" s="20" t="str">
        <f t="shared" si="1"/>
        <v>123.7</v>
      </c>
      <c r="H201" s="21">
        <v>6.5</v>
      </c>
      <c r="I201" s="20">
        <v>5.3</v>
      </c>
      <c r="J201" s="20">
        <v>6.1</v>
      </c>
      <c r="K201" s="20">
        <v>6.8</v>
      </c>
      <c r="L201" s="20">
        <v>4.3</v>
      </c>
      <c r="M201" s="20">
        <v>3.5</v>
      </c>
      <c r="N201" s="20">
        <v>4.2</v>
      </c>
      <c r="O201" s="20">
        <v>5.9</v>
      </c>
      <c r="P201" s="20">
        <v>12.75</v>
      </c>
      <c r="Q201" s="19">
        <v>1.0</v>
      </c>
    </row>
    <row r="202" ht="15.75" customHeight="1">
      <c r="A202" s="5"/>
      <c r="B202" s="22"/>
      <c r="C202" s="5"/>
      <c r="D202" s="5"/>
      <c r="E202" s="5"/>
      <c r="F202" s="5"/>
      <c r="G202" s="5"/>
      <c r="H202" s="5"/>
      <c r="I202" s="5"/>
      <c r="J202" s="5"/>
      <c r="K202" s="5"/>
      <c r="L202" s="5"/>
      <c r="M202" s="5"/>
      <c r="N202" s="5"/>
      <c r="O202" s="5"/>
      <c r="P202" s="5"/>
      <c r="Q202" s="22"/>
    </row>
    <row r="203" ht="15.75" customHeight="1">
      <c r="A203" s="5"/>
      <c r="B203" s="22"/>
      <c r="C203" s="5"/>
      <c r="D203" s="5"/>
      <c r="E203" s="5"/>
      <c r="F203" s="5"/>
      <c r="G203" s="5"/>
      <c r="H203" s="5"/>
      <c r="I203" s="5"/>
      <c r="J203" s="5"/>
      <c r="K203" s="5"/>
      <c r="L203" s="5"/>
      <c r="M203" s="5"/>
      <c r="N203" s="5"/>
      <c r="O203" s="5"/>
      <c r="P203" s="5"/>
      <c r="Q203" s="22"/>
    </row>
    <row r="204" ht="15.75" customHeight="1">
      <c r="A204" s="5"/>
      <c r="B204" s="22"/>
      <c r="C204" s="5"/>
      <c r="D204" s="5"/>
      <c r="E204" s="5"/>
      <c r="F204" s="5"/>
      <c r="G204" s="5"/>
      <c r="H204" s="5"/>
      <c r="I204" s="5"/>
      <c r="J204" s="5"/>
      <c r="K204" s="5"/>
      <c r="L204" s="5"/>
      <c r="M204" s="5"/>
      <c r="N204" s="5"/>
      <c r="O204" s="5"/>
      <c r="P204" s="5"/>
      <c r="Q204" s="22"/>
    </row>
    <row r="205" ht="15.75" customHeight="1">
      <c r="A205" s="5"/>
      <c r="B205" s="22"/>
      <c r="C205" s="5"/>
      <c r="D205" s="5"/>
      <c r="E205" s="5"/>
      <c r="F205" s="5"/>
      <c r="G205" s="5"/>
      <c r="H205" s="5"/>
      <c r="I205" s="5"/>
      <c r="J205" s="5"/>
      <c r="K205" s="5"/>
      <c r="L205" s="5"/>
      <c r="M205" s="5"/>
      <c r="N205" s="5"/>
      <c r="O205" s="5"/>
      <c r="P205" s="5"/>
      <c r="Q205" s="22"/>
    </row>
    <row r="206" ht="15.75" customHeight="1">
      <c r="A206" s="5"/>
      <c r="B206" s="22"/>
      <c r="C206" s="5"/>
      <c r="D206" s="5"/>
      <c r="E206" s="5"/>
      <c r="F206" s="5"/>
      <c r="G206" s="5"/>
      <c r="H206" s="5"/>
      <c r="I206" s="5"/>
      <c r="J206" s="5"/>
      <c r="K206" s="5"/>
      <c r="L206" s="5"/>
      <c r="M206" s="5"/>
      <c r="N206" s="5"/>
      <c r="O206" s="5"/>
      <c r="P206" s="5"/>
      <c r="Q206" s="22"/>
    </row>
    <row r="207" ht="15.75" customHeight="1">
      <c r="A207" s="5"/>
      <c r="B207" s="5"/>
      <c r="C207" s="5"/>
      <c r="D207" s="5"/>
      <c r="E207" s="5"/>
      <c r="F207" s="5"/>
      <c r="G207" s="5"/>
      <c r="H207" s="5"/>
      <c r="I207" s="5"/>
      <c r="J207" s="5"/>
      <c r="K207" s="5"/>
      <c r="L207" s="5"/>
      <c r="M207" s="5"/>
      <c r="N207" s="5"/>
      <c r="O207" s="5"/>
      <c r="P207" s="5"/>
      <c r="Q207" s="22"/>
    </row>
    <row r="208" ht="15.75" customHeight="1">
      <c r="A208" s="5"/>
      <c r="B208" s="5"/>
      <c r="C208" s="5"/>
      <c r="D208" s="5"/>
      <c r="E208" s="5"/>
      <c r="F208" s="5"/>
      <c r="G208" s="5"/>
      <c r="H208" s="5"/>
      <c r="I208" s="5"/>
      <c r="J208" s="5"/>
      <c r="K208" s="5"/>
      <c r="L208" s="5"/>
      <c r="M208" s="5"/>
      <c r="N208" s="5"/>
      <c r="O208" s="5"/>
      <c r="P208" s="5"/>
      <c r="Q208" s="22"/>
    </row>
    <row r="209" ht="15.75" customHeight="1">
      <c r="A209" s="5"/>
      <c r="B209" s="5"/>
      <c r="C209" s="5"/>
      <c r="D209" s="5"/>
      <c r="E209" s="5"/>
      <c r="F209" s="5"/>
      <c r="G209" s="5"/>
      <c r="H209" s="5"/>
      <c r="I209" s="5"/>
      <c r="J209" s="5"/>
      <c r="K209" s="5"/>
      <c r="L209" s="5"/>
      <c r="M209" s="5"/>
      <c r="N209" s="5"/>
      <c r="O209" s="5"/>
      <c r="P209" s="5"/>
      <c r="Q209" s="22"/>
    </row>
    <row r="210" ht="15.75" customHeight="1">
      <c r="A210" s="5"/>
      <c r="B210" s="5"/>
      <c r="C210" s="5"/>
      <c r="D210" s="5"/>
      <c r="E210" s="5"/>
      <c r="F210" s="5"/>
      <c r="G210" s="5"/>
      <c r="H210" s="5"/>
      <c r="I210" s="5"/>
      <c r="J210" s="5"/>
      <c r="K210" s="5"/>
      <c r="L210" s="5"/>
      <c r="M210" s="5"/>
      <c r="N210" s="5"/>
      <c r="O210" s="5"/>
      <c r="P210" s="5"/>
      <c r="Q210" s="22"/>
    </row>
    <row r="211" ht="15.75" customHeight="1">
      <c r="A211" s="5"/>
      <c r="B211" s="5"/>
      <c r="C211" s="5"/>
      <c r="D211" s="5"/>
      <c r="E211" s="5"/>
      <c r="F211" s="5"/>
      <c r="G211" s="5"/>
      <c r="H211" s="5"/>
      <c r="I211" s="5"/>
      <c r="J211" s="5"/>
      <c r="K211" s="5"/>
      <c r="L211" s="5"/>
      <c r="M211" s="5"/>
      <c r="N211" s="5"/>
      <c r="O211" s="5"/>
      <c r="P211" s="5"/>
      <c r="Q211" s="22"/>
    </row>
    <row r="212" ht="15.75" customHeight="1">
      <c r="A212" s="5"/>
      <c r="B212" s="5"/>
      <c r="C212" s="5"/>
      <c r="D212" s="5"/>
      <c r="E212" s="5"/>
      <c r="F212" s="5"/>
      <c r="G212" s="5"/>
      <c r="H212" s="5"/>
      <c r="I212" s="5"/>
      <c r="J212" s="5"/>
      <c r="K212" s="5"/>
      <c r="L212" s="5"/>
      <c r="M212" s="5"/>
      <c r="N212" s="5"/>
      <c r="O212" s="5"/>
      <c r="P212" s="5"/>
      <c r="Q212" s="22"/>
    </row>
    <row r="213" ht="15.75" customHeight="1">
      <c r="A213" s="5"/>
      <c r="B213" s="5"/>
      <c r="C213" s="5"/>
      <c r="D213" s="5"/>
      <c r="E213" s="5"/>
      <c r="F213" s="5"/>
      <c r="G213" s="5"/>
      <c r="H213" s="5"/>
      <c r="I213" s="5"/>
      <c r="J213" s="5"/>
      <c r="K213" s="5"/>
      <c r="L213" s="5"/>
      <c r="M213" s="5"/>
      <c r="N213" s="5"/>
      <c r="O213" s="5"/>
      <c r="P213" s="5"/>
      <c r="Q213" s="22"/>
    </row>
    <row r="214" ht="15.75" customHeight="1">
      <c r="A214" s="5"/>
      <c r="B214" s="5"/>
      <c r="C214" s="5"/>
      <c r="D214" s="5"/>
      <c r="E214" s="5"/>
      <c r="F214" s="5"/>
      <c r="G214" s="5"/>
      <c r="H214" s="5"/>
      <c r="I214" s="5"/>
      <c r="J214" s="5"/>
      <c r="K214" s="5"/>
      <c r="L214" s="5"/>
      <c r="M214" s="5"/>
      <c r="N214" s="5"/>
      <c r="O214" s="5"/>
      <c r="P214" s="5"/>
      <c r="Q214" s="22"/>
    </row>
    <row r="215" ht="15.75" customHeight="1">
      <c r="A215" s="5"/>
      <c r="B215" s="5"/>
      <c r="C215" s="5"/>
      <c r="D215" s="5"/>
      <c r="E215" s="5"/>
      <c r="F215" s="5"/>
      <c r="G215" s="5"/>
      <c r="H215" s="5"/>
      <c r="I215" s="5"/>
      <c r="J215" s="5"/>
      <c r="K215" s="5"/>
      <c r="L215" s="5"/>
      <c r="M215" s="5"/>
      <c r="N215" s="5"/>
      <c r="O215" s="5"/>
      <c r="P215" s="5"/>
      <c r="Q215" s="22"/>
    </row>
    <row r="216" ht="15.75" customHeight="1">
      <c r="A216" s="5"/>
      <c r="B216" s="5"/>
      <c r="C216" s="5"/>
      <c r="D216" s="5"/>
      <c r="E216" s="5"/>
      <c r="F216" s="5"/>
      <c r="G216" s="5"/>
      <c r="H216" s="5"/>
      <c r="I216" s="5"/>
      <c r="J216" s="5"/>
      <c r="K216" s="5"/>
      <c r="L216" s="5"/>
      <c r="M216" s="5"/>
      <c r="N216" s="5"/>
      <c r="O216" s="5"/>
      <c r="P216" s="5"/>
      <c r="Q216" s="22"/>
    </row>
    <row r="217" ht="15.75" customHeight="1">
      <c r="A217" s="5"/>
      <c r="B217" s="5"/>
      <c r="C217" s="5"/>
      <c r="D217" s="5"/>
      <c r="E217" s="5"/>
      <c r="F217" s="5"/>
      <c r="G217" s="5"/>
      <c r="H217" s="5"/>
      <c r="I217" s="5"/>
      <c r="J217" s="5"/>
      <c r="K217" s="5"/>
      <c r="L217" s="5"/>
      <c r="M217" s="5"/>
      <c r="N217" s="5"/>
      <c r="O217" s="5"/>
      <c r="P217" s="5"/>
      <c r="Q217" s="22"/>
    </row>
    <row r="218" ht="15.75" customHeight="1">
      <c r="A218" s="5"/>
      <c r="B218" s="5"/>
      <c r="C218" s="5"/>
      <c r="D218" s="5"/>
      <c r="E218" s="5"/>
      <c r="F218" s="5"/>
      <c r="G218" s="5"/>
      <c r="H218" s="5"/>
      <c r="I218" s="5"/>
      <c r="J218" s="5"/>
      <c r="K218" s="5"/>
      <c r="L218" s="5"/>
      <c r="M218" s="5"/>
      <c r="N218" s="5"/>
      <c r="O218" s="5"/>
      <c r="P218" s="5"/>
      <c r="Q218" s="22"/>
    </row>
    <row r="219" ht="15.75" customHeight="1">
      <c r="A219" s="5"/>
      <c r="B219" s="5"/>
      <c r="C219" s="5"/>
      <c r="D219" s="5"/>
      <c r="E219" s="5"/>
      <c r="F219" s="5"/>
      <c r="G219" s="5"/>
      <c r="H219" s="5"/>
      <c r="I219" s="5"/>
      <c r="J219" s="5"/>
      <c r="K219" s="5"/>
      <c r="L219" s="5"/>
      <c r="M219" s="5"/>
      <c r="N219" s="5"/>
      <c r="O219" s="5"/>
      <c r="P219" s="5"/>
      <c r="Q219" s="22"/>
    </row>
    <row r="220" ht="15.75" customHeight="1">
      <c r="A220" s="5"/>
      <c r="B220" s="5"/>
      <c r="C220" s="5"/>
      <c r="D220" s="5"/>
      <c r="E220" s="5"/>
      <c r="F220" s="5"/>
      <c r="G220" s="5"/>
      <c r="H220" s="5"/>
      <c r="I220" s="5"/>
      <c r="J220" s="5"/>
      <c r="K220" s="5"/>
      <c r="L220" s="5"/>
      <c r="M220" s="5"/>
      <c r="N220" s="5"/>
      <c r="O220" s="5"/>
      <c r="P220" s="5"/>
      <c r="Q220" s="22"/>
    </row>
    <row r="221" ht="15.75" customHeight="1">
      <c r="A221" s="5"/>
      <c r="B221" s="5"/>
      <c r="C221" s="5"/>
      <c r="D221" s="5"/>
      <c r="E221" s="5"/>
      <c r="F221" s="5"/>
      <c r="G221" s="5"/>
      <c r="H221" s="5"/>
      <c r="I221" s="5"/>
      <c r="J221" s="5"/>
      <c r="K221" s="5"/>
      <c r="L221" s="5"/>
      <c r="M221" s="5"/>
      <c r="N221" s="5"/>
      <c r="O221" s="5"/>
      <c r="P221" s="5"/>
      <c r="Q221" s="22"/>
    </row>
    <row r="222" ht="15.75" customHeight="1">
      <c r="A222" s="5"/>
      <c r="B222" s="5"/>
      <c r="C222" s="5"/>
      <c r="D222" s="5"/>
      <c r="E222" s="5"/>
      <c r="F222" s="5"/>
      <c r="G222" s="5"/>
      <c r="H222" s="5"/>
      <c r="I222" s="5"/>
      <c r="J222" s="5"/>
      <c r="K222" s="5"/>
      <c r="L222" s="5"/>
      <c r="M222" s="5"/>
      <c r="N222" s="5"/>
      <c r="O222" s="5"/>
      <c r="P222" s="5"/>
      <c r="Q222" s="22"/>
    </row>
    <row r="223" ht="15.75" customHeight="1">
      <c r="A223" s="5"/>
      <c r="B223" s="5"/>
      <c r="C223" s="5"/>
      <c r="D223" s="5"/>
      <c r="E223" s="5"/>
      <c r="F223" s="5"/>
      <c r="G223" s="5"/>
      <c r="H223" s="5"/>
      <c r="I223" s="5"/>
      <c r="J223" s="5"/>
      <c r="K223" s="5"/>
      <c r="L223" s="5"/>
      <c r="M223" s="5"/>
      <c r="N223" s="5"/>
      <c r="O223" s="5"/>
      <c r="P223" s="5"/>
      <c r="Q223" s="22"/>
    </row>
    <row r="224" ht="15.75" customHeight="1">
      <c r="A224" s="5"/>
      <c r="B224" s="5"/>
      <c r="C224" s="5"/>
      <c r="D224" s="5"/>
      <c r="E224" s="5"/>
      <c r="F224" s="5"/>
      <c r="G224" s="5"/>
      <c r="H224" s="5"/>
      <c r="I224" s="5"/>
      <c r="J224" s="5"/>
      <c r="K224" s="5"/>
      <c r="L224" s="5"/>
      <c r="M224" s="5"/>
      <c r="N224" s="5"/>
      <c r="O224" s="5"/>
      <c r="P224" s="5"/>
      <c r="Q224" s="22"/>
    </row>
    <row r="225" ht="15.75" customHeight="1">
      <c r="A225" s="5"/>
      <c r="B225" s="5"/>
      <c r="C225" s="5"/>
      <c r="D225" s="5"/>
      <c r="E225" s="5"/>
      <c r="F225" s="5"/>
      <c r="G225" s="5"/>
      <c r="H225" s="5"/>
      <c r="I225" s="5"/>
      <c r="J225" s="5"/>
      <c r="K225" s="5"/>
      <c r="L225" s="5"/>
      <c r="M225" s="5"/>
      <c r="N225" s="5"/>
      <c r="O225" s="5"/>
      <c r="P225" s="5"/>
      <c r="Q225" s="22"/>
    </row>
    <row r="226" ht="15.75" customHeight="1">
      <c r="A226" s="5"/>
      <c r="B226" s="5"/>
      <c r="C226" s="5"/>
      <c r="D226" s="5"/>
      <c r="E226" s="5"/>
      <c r="F226" s="5"/>
      <c r="G226" s="5"/>
      <c r="H226" s="5"/>
      <c r="I226" s="5"/>
      <c r="J226" s="5"/>
      <c r="K226" s="5"/>
      <c r="L226" s="5"/>
      <c r="M226" s="5"/>
      <c r="N226" s="5"/>
      <c r="O226" s="5"/>
      <c r="P226" s="5"/>
      <c r="Q226" s="22"/>
    </row>
    <row r="227" ht="15.75" customHeight="1">
      <c r="A227" s="5"/>
      <c r="B227" s="5"/>
      <c r="C227" s="5"/>
      <c r="D227" s="5"/>
      <c r="E227" s="5"/>
      <c r="F227" s="5"/>
      <c r="G227" s="5"/>
      <c r="H227" s="5"/>
      <c r="I227" s="5"/>
      <c r="J227" s="5"/>
      <c r="K227" s="5"/>
      <c r="L227" s="5"/>
      <c r="M227" s="5"/>
      <c r="N227" s="5"/>
      <c r="O227" s="5"/>
      <c r="P227" s="5"/>
      <c r="Q227" s="22"/>
    </row>
    <row r="228" ht="15.75" customHeight="1">
      <c r="A228" s="5"/>
      <c r="B228" s="5"/>
      <c r="C228" s="5"/>
      <c r="D228" s="5"/>
      <c r="E228" s="5"/>
      <c r="F228" s="5"/>
      <c r="G228" s="5"/>
      <c r="H228" s="5"/>
      <c r="I228" s="5"/>
      <c r="J228" s="5"/>
      <c r="K228" s="5"/>
      <c r="L228" s="5"/>
      <c r="M228" s="5"/>
      <c r="N228" s="5"/>
      <c r="O228" s="5"/>
      <c r="P228" s="5"/>
      <c r="Q228" s="22"/>
    </row>
    <row r="229" ht="15.75" customHeight="1">
      <c r="A229" s="5"/>
      <c r="B229" s="5"/>
      <c r="C229" s="5"/>
      <c r="D229" s="5"/>
      <c r="E229" s="5"/>
      <c r="F229" s="5"/>
      <c r="G229" s="5"/>
      <c r="H229" s="5"/>
      <c r="I229" s="5"/>
      <c r="J229" s="5"/>
      <c r="K229" s="5"/>
      <c r="L229" s="5"/>
      <c r="M229" s="5"/>
      <c r="N229" s="5"/>
      <c r="O229" s="5"/>
      <c r="P229" s="5"/>
      <c r="Q229" s="22"/>
    </row>
    <row r="230" ht="15.75" customHeight="1">
      <c r="A230" s="5"/>
      <c r="B230" s="5"/>
      <c r="C230" s="5"/>
      <c r="D230" s="5"/>
      <c r="E230" s="5"/>
      <c r="F230" s="5"/>
      <c r="G230" s="5"/>
      <c r="H230" s="5"/>
      <c r="I230" s="5"/>
      <c r="J230" s="5"/>
      <c r="K230" s="5"/>
      <c r="L230" s="5"/>
      <c r="M230" s="5"/>
      <c r="N230" s="5"/>
      <c r="O230" s="5"/>
      <c r="P230" s="5"/>
      <c r="Q230" s="22"/>
    </row>
    <row r="231" ht="15.75" customHeight="1">
      <c r="A231" s="5"/>
      <c r="B231" s="5"/>
      <c r="C231" s="5"/>
      <c r="D231" s="5"/>
      <c r="E231" s="5"/>
      <c r="F231" s="5"/>
      <c r="G231" s="5"/>
      <c r="H231" s="5"/>
      <c r="I231" s="5"/>
      <c r="J231" s="5"/>
      <c r="K231" s="5"/>
      <c r="L231" s="5"/>
      <c r="M231" s="5"/>
      <c r="N231" s="5"/>
      <c r="O231" s="5"/>
      <c r="P231" s="5"/>
      <c r="Q231" s="22"/>
    </row>
    <row r="232" ht="15.75" customHeight="1">
      <c r="A232" s="5"/>
      <c r="B232" s="5"/>
      <c r="C232" s="5"/>
      <c r="D232" s="5"/>
      <c r="E232" s="5"/>
      <c r="F232" s="5"/>
      <c r="G232" s="5"/>
      <c r="H232" s="5"/>
      <c r="I232" s="5"/>
      <c r="J232" s="5"/>
      <c r="K232" s="5"/>
      <c r="L232" s="5"/>
      <c r="M232" s="5"/>
      <c r="N232" s="5"/>
      <c r="O232" s="5"/>
      <c r="P232" s="5"/>
      <c r="Q232" s="22"/>
    </row>
    <row r="233" ht="15.75" customHeight="1">
      <c r="A233" s="5"/>
      <c r="B233" s="5"/>
      <c r="C233" s="5"/>
      <c r="D233" s="5"/>
      <c r="E233" s="5"/>
      <c r="F233" s="5"/>
      <c r="G233" s="5"/>
      <c r="H233" s="5"/>
      <c r="I233" s="5"/>
      <c r="J233" s="5"/>
      <c r="K233" s="5"/>
      <c r="L233" s="5"/>
      <c r="M233" s="5"/>
      <c r="N233" s="5"/>
      <c r="O233" s="5"/>
      <c r="P233" s="5"/>
      <c r="Q233" s="22"/>
    </row>
    <row r="234" ht="15.75" customHeight="1">
      <c r="A234" s="5"/>
      <c r="B234" s="5"/>
      <c r="C234" s="5"/>
      <c r="D234" s="5"/>
      <c r="E234" s="5"/>
      <c r="F234" s="5"/>
      <c r="G234" s="5"/>
      <c r="H234" s="5"/>
      <c r="I234" s="5"/>
      <c r="J234" s="5"/>
      <c r="K234" s="5"/>
      <c r="L234" s="5"/>
      <c r="M234" s="5"/>
      <c r="N234" s="5"/>
      <c r="O234" s="5"/>
      <c r="P234" s="5"/>
      <c r="Q234" s="22"/>
    </row>
    <row r="235" ht="15.75" customHeight="1">
      <c r="A235" s="5"/>
      <c r="B235" s="5"/>
      <c r="C235" s="5"/>
      <c r="D235" s="5"/>
      <c r="E235" s="5"/>
      <c r="F235" s="5"/>
      <c r="G235" s="5"/>
      <c r="H235" s="5"/>
      <c r="I235" s="5"/>
      <c r="J235" s="5"/>
      <c r="K235" s="5"/>
      <c r="L235" s="5"/>
      <c r="M235" s="5"/>
      <c r="N235" s="5"/>
      <c r="O235" s="5"/>
      <c r="P235" s="5"/>
      <c r="Q235" s="22"/>
    </row>
    <row r="236" ht="15.75" customHeight="1">
      <c r="A236" s="5"/>
      <c r="B236" s="5"/>
      <c r="C236" s="5"/>
      <c r="D236" s="5"/>
      <c r="E236" s="5"/>
      <c r="F236" s="5"/>
      <c r="G236" s="5"/>
      <c r="H236" s="5"/>
      <c r="I236" s="5"/>
      <c r="J236" s="5"/>
      <c r="K236" s="5"/>
      <c r="L236" s="5"/>
      <c r="M236" s="5"/>
      <c r="N236" s="5"/>
      <c r="O236" s="5"/>
      <c r="P236" s="5"/>
      <c r="Q236" s="22"/>
    </row>
    <row r="237" ht="15.75" customHeight="1">
      <c r="A237" s="5"/>
      <c r="B237" s="5"/>
      <c r="C237" s="5"/>
      <c r="D237" s="5"/>
      <c r="E237" s="5"/>
      <c r="F237" s="5"/>
      <c r="G237" s="5"/>
      <c r="H237" s="5"/>
      <c r="I237" s="5"/>
      <c r="J237" s="5"/>
      <c r="K237" s="5"/>
      <c r="L237" s="5"/>
      <c r="M237" s="5"/>
      <c r="N237" s="5"/>
      <c r="O237" s="5"/>
      <c r="P237" s="5"/>
      <c r="Q237" s="22"/>
    </row>
    <row r="238" ht="15.75" customHeight="1">
      <c r="A238" s="5"/>
      <c r="B238" s="5"/>
      <c r="C238" s="5"/>
      <c r="D238" s="5"/>
      <c r="E238" s="5"/>
      <c r="F238" s="5"/>
      <c r="G238" s="5"/>
      <c r="H238" s="5"/>
      <c r="I238" s="5"/>
      <c r="J238" s="5"/>
      <c r="K238" s="5"/>
      <c r="L238" s="5"/>
      <c r="M238" s="5"/>
      <c r="N238" s="5"/>
      <c r="O238" s="5"/>
      <c r="P238" s="5"/>
      <c r="Q238" s="22"/>
    </row>
    <row r="239" ht="15.75" customHeight="1">
      <c r="A239" s="5"/>
      <c r="B239" s="5"/>
      <c r="C239" s="5"/>
      <c r="D239" s="5"/>
      <c r="E239" s="5"/>
      <c r="F239" s="5"/>
      <c r="G239" s="5"/>
      <c r="H239" s="5"/>
      <c r="I239" s="5"/>
      <c r="J239" s="5"/>
      <c r="K239" s="5"/>
      <c r="L239" s="5"/>
      <c r="M239" s="5"/>
      <c r="N239" s="5"/>
      <c r="O239" s="5"/>
      <c r="P239" s="5"/>
      <c r="Q239" s="22"/>
    </row>
    <row r="240" ht="15.75" customHeight="1">
      <c r="A240" s="5"/>
      <c r="B240" s="5"/>
      <c r="C240" s="5"/>
      <c r="D240" s="5"/>
      <c r="E240" s="5"/>
      <c r="F240" s="5"/>
      <c r="G240" s="5"/>
      <c r="H240" s="5"/>
      <c r="I240" s="5"/>
      <c r="J240" s="5"/>
      <c r="K240" s="5"/>
      <c r="L240" s="5"/>
      <c r="M240" s="5"/>
      <c r="N240" s="5"/>
      <c r="O240" s="5"/>
      <c r="P240" s="5"/>
      <c r="Q240" s="22"/>
    </row>
    <row r="241" ht="15.75" customHeight="1">
      <c r="A241" s="5"/>
      <c r="B241" s="5"/>
      <c r="C241" s="5"/>
      <c r="D241" s="5"/>
      <c r="E241" s="5"/>
      <c r="F241" s="5"/>
      <c r="G241" s="5"/>
      <c r="H241" s="5"/>
      <c r="I241" s="5"/>
      <c r="J241" s="5"/>
      <c r="K241" s="5"/>
      <c r="L241" s="5"/>
      <c r="M241" s="5"/>
      <c r="N241" s="5"/>
      <c r="O241" s="5"/>
      <c r="P241" s="5"/>
      <c r="Q241" s="22"/>
    </row>
    <row r="242" ht="15.75" customHeight="1">
      <c r="A242" s="5"/>
      <c r="B242" s="5"/>
      <c r="C242" s="5"/>
      <c r="D242" s="5"/>
      <c r="E242" s="5"/>
      <c r="F242" s="5"/>
      <c r="G242" s="5"/>
      <c r="H242" s="5"/>
      <c r="I242" s="5"/>
      <c r="J242" s="5"/>
      <c r="K242" s="5"/>
      <c r="L242" s="5"/>
      <c r="M242" s="5"/>
      <c r="N242" s="5"/>
      <c r="O242" s="5"/>
      <c r="P242" s="5"/>
      <c r="Q242" s="22"/>
    </row>
    <row r="243" ht="15.75" customHeight="1">
      <c r="A243" s="5"/>
      <c r="B243" s="5"/>
      <c r="C243" s="5"/>
      <c r="D243" s="5"/>
      <c r="E243" s="5"/>
      <c r="F243" s="5"/>
      <c r="G243" s="5"/>
      <c r="H243" s="5"/>
      <c r="I243" s="5"/>
      <c r="J243" s="5"/>
      <c r="K243" s="5"/>
      <c r="L243" s="5"/>
      <c r="M243" s="5"/>
      <c r="N243" s="5"/>
      <c r="O243" s="5"/>
      <c r="P243" s="5"/>
      <c r="Q243" s="22"/>
    </row>
    <row r="244" ht="15.75" customHeight="1">
      <c r="A244" s="5"/>
      <c r="B244" s="5"/>
      <c r="C244" s="5"/>
      <c r="D244" s="5"/>
      <c r="E244" s="5"/>
      <c r="F244" s="5"/>
      <c r="G244" s="5"/>
      <c r="H244" s="5"/>
      <c r="I244" s="5"/>
      <c r="J244" s="5"/>
      <c r="K244" s="5"/>
      <c r="L244" s="5"/>
      <c r="M244" s="5"/>
      <c r="N244" s="5"/>
      <c r="O244" s="5"/>
      <c r="P244" s="5"/>
      <c r="Q244" s="22"/>
    </row>
    <row r="245" ht="15.75" customHeight="1">
      <c r="A245" s="5"/>
      <c r="B245" s="5"/>
      <c r="C245" s="5"/>
      <c r="D245" s="5"/>
      <c r="E245" s="5"/>
      <c r="F245" s="5"/>
      <c r="G245" s="5"/>
      <c r="H245" s="5"/>
      <c r="I245" s="5"/>
      <c r="J245" s="5"/>
      <c r="K245" s="5"/>
      <c r="L245" s="5"/>
      <c r="M245" s="5"/>
      <c r="N245" s="5"/>
      <c r="O245" s="5"/>
      <c r="P245" s="5"/>
      <c r="Q245" s="22"/>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2" width="9.25"/>
    <col customWidth="1" min="3" max="3" width="11.88"/>
    <col customWidth="1" min="4" max="4" width="14.5"/>
    <col customWidth="1" min="5" max="5" width="11.13"/>
    <col customWidth="1" min="6" max="8" width="8.63"/>
    <col customWidth="1" min="9" max="9" width="12.13"/>
    <col customWidth="1" min="10" max="14" width="8.63"/>
    <col customWidth="1" min="15" max="15" width="14.5"/>
    <col customWidth="1" min="16" max="16" width="8.63"/>
    <col customWidth="1" min="17" max="17" width="13.63"/>
    <col customWidth="1" min="18" max="18" width="14.5"/>
    <col customWidth="1" min="19" max="19" width="11.63"/>
    <col customWidth="1" min="20" max="20" width="12.63"/>
    <col customWidth="1" min="21" max="21" width="14.5"/>
  </cols>
  <sheetData>
    <row r="1" ht="12.75" customHeight="1">
      <c r="A1" s="23" t="s">
        <v>19</v>
      </c>
      <c r="B1" s="23" t="s">
        <v>23</v>
      </c>
      <c r="C1" s="23" t="s">
        <v>35</v>
      </c>
      <c r="D1" s="23" t="s">
        <v>49</v>
      </c>
      <c r="E1" s="23" t="s">
        <v>61</v>
      </c>
      <c r="F1" s="23" t="s">
        <v>276</v>
      </c>
      <c r="G1" s="23" t="s">
        <v>277</v>
      </c>
      <c r="H1" s="23" t="s">
        <v>278</v>
      </c>
      <c r="I1" s="23" t="s">
        <v>279</v>
      </c>
      <c r="Q1" s="23" t="s">
        <v>280</v>
      </c>
      <c r="R1" s="23" t="s">
        <v>281</v>
      </c>
      <c r="S1" s="23" t="s">
        <v>282</v>
      </c>
      <c r="T1" s="23" t="s">
        <v>283</v>
      </c>
      <c r="U1" s="23" t="s">
        <v>284</v>
      </c>
    </row>
    <row r="2" ht="12.75" customHeight="1">
      <c r="A2" s="23">
        <v>1.0</v>
      </c>
      <c r="B2" s="23">
        <v>8.5</v>
      </c>
      <c r="C2" s="23">
        <v>6.0</v>
      </c>
      <c r="D2" s="23">
        <v>3.7</v>
      </c>
      <c r="E2" s="23">
        <v>1.0</v>
      </c>
      <c r="F2" t="str">
        <f t="shared" ref="F2:F201" si="1">Q$3+A2*R$3+B2*S$3+C2*T$3+D2*U$3</f>
        <v>-776448.0595</v>
      </c>
      <c r="G2" t="str">
        <f t="shared" ref="G2:G201" si="2">EXP(F2)</f>
        <v>0</v>
      </c>
      <c r="H2" t="str">
        <f t="shared" ref="H2:H201" si="3">1/(1+G2)</f>
        <v>1</v>
      </c>
      <c r="I2" t="str">
        <f t="shared" ref="I2:I201" si="4">LN(H2)</f>
        <v>0</v>
      </c>
      <c r="Q2" s="23" t="s">
        <v>285</v>
      </c>
      <c r="R2" s="23" t="s">
        <v>19</v>
      </c>
      <c r="S2" s="23" t="s">
        <v>23</v>
      </c>
      <c r="T2" s="23" t="s">
        <v>35</v>
      </c>
      <c r="U2" s="23" t="s">
        <v>49</v>
      </c>
    </row>
    <row r="3" ht="12.75" customHeight="1">
      <c r="A3" s="23">
        <v>0.0</v>
      </c>
      <c r="B3" s="23">
        <v>8.2</v>
      </c>
      <c r="C3" s="23">
        <v>3.1</v>
      </c>
      <c r="D3" s="23">
        <v>4.9</v>
      </c>
      <c r="E3" s="23">
        <v>0.0</v>
      </c>
      <c r="F3" s="24" t="str">
        <f t="shared" si="1"/>
        <v>-684847.2614</v>
      </c>
      <c r="G3" s="24" t="str">
        <f t="shared" si="2"/>
        <v>0</v>
      </c>
      <c r="H3" s="24" t="str">
        <f t="shared" si="3"/>
        <v>1</v>
      </c>
      <c r="I3" s="24" t="str">
        <f t="shared" si="4"/>
        <v>0</v>
      </c>
      <c r="O3" t="s">
        <v>286</v>
      </c>
      <c r="P3" t="s">
        <v>287</v>
      </c>
      <c r="Q3" s="23">
        <v>-6800.124755940703</v>
      </c>
      <c r="R3" s="23">
        <v>-3130.645162063357</v>
      </c>
      <c r="S3" s="23">
        <v>-53687.090200000006</v>
      </c>
      <c r="T3" s="23">
        <v>-35692.09834639515</v>
      </c>
      <c r="U3" s="23">
        <v>-25952.549408688817</v>
      </c>
    </row>
    <row r="4" ht="12.75" customHeight="1">
      <c r="A4" s="23">
        <v>1.0</v>
      </c>
      <c r="B4" s="23">
        <v>9.2</v>
      </c>
      <c r="C4" s="23">
        <v>5.8</v>
      </c>
      <c r="D4" s="23">
        <v>4.5</v>
      </c>
      <c r="E4" s="23">
        <v>1.0</v>
      </c>
      <c r="F4" s="24" t="str">
        <f t="shared" si="1"/>
        <v>-827652.6425</v>
      </c>
      <c r="G4" s="24" t="str">
        <f t="shared" si="2"/>
        <v>0</v>
      </c>
      <c r="H4" s="24" t="str">
        <f t="shared" si="3"/>
        <v>1</v>
      </c>
      <c r="I4" s="24" t="str">
        <f t="shared" si="4"/>
        <v>0</v>
      </c>
      <c r="N4" s="25"/>
    </row>
    <row r="5" ht="12.75" customHeight="1">
      <c r="A5" s="23">
        <v>0.0</v>
      </c>
      <c r="B5" s="23">
        <v>6.4</v>
      </c>
      <c r="C5" s="23">
        <v>4.5</v>
      </c>
      <c r="D5" s="23">
        <v>3.0</v>
      </c>
      <c r="E5" s="23">
        <v>0.0</v>
      </c>
      <c r="F5" s="24" t="str">
        <f t="shared" si="1"/>
        <v>-588869.5928</v>
      </c>
      <c r="G5" s="24" t="str">
        <f t="shared" si="2"/>
        <v>0</v>
      </c>
      <c r="H5" s="24" t="str">
        <f t="shared" si="3"/>
        <v>1</v>
      </c>
      <c r="I5" s="24" t="str">
        <f t="shared" si="4"/>
        <v>0</v>
      </c>
    </row>
    <row r="6" ht="12.75" customHeight="1">
      <c r="A6" s="23">
        <v>1.0</v>
      </c>
      <c r="B6" s="23">
        <v>9.0</v>
      </c>
      <c r="C6" s="23">
        <v>4.5</v>
      </c>
      <c r="D6" s="23">
        <v>3.5</v>
      </c>
      <c r="E6" s="23">
        <v>0.0</v>
      </c>
      <c r="F6" s="24" t="str">
        <f t="shared" si="1"/>
        <v>-744562.9472</v>
      </c>
      <c r="G6" s="24" t="str">
        <f t="shared" si="2"/>
        <v>0</v>
      </c>
      <c r="H6" s="24" t="str">
        <f t="shared" si="3"/>
        <v>1</v>
      </c>
      <c r="I6" s="24" t="str">
        <f t="shared" si="4"/>
        <v>0</v>
      </c>
      <c r="O6" s="23"/>
      <c r="P6" s="24"/>
    </row>
    <row r="7" ht="12.75" customHeight="1">
      <c r="A7" s="23">
        <v>0.0</v>
      </c>
      <c r="B7" s="23">
        <v>6.5</v>
      </c>
      <c r="C7" s="23">
        <v>3.7</v>
      </c>
      <c r="D7" s="23">
        <v>3.3</v>
      </c>
      <c r="E7" s="23">
        <v>0.0</v>
      </c>
      <c r="F7" s="24" t="str">
        <f t="shared" si="1"/>
        <v>-573470.388</v>
      </c>
      <c r="G7" s="24" t="str">
        <f t="shared" si="2"/>
        <v>0</v>
      </c>
      <c r="H7" s="24" t="str">
        <f t="shared" si="3"/>
        <v>1</v>
      </c>
      <c r="I7" s="24" t="str">
        <f t="shared" si="4"/>
        <v>0</v>
      </c>
      <c r="O7" s="23"/>
      <c r="P7" s="24"/>
    </row>
    <row r="8" ht="12.75" customHeight="1">
      <c r="A8" s="23">
        <v>0.0</v>
      </c>
      <c r="B8" s="23">
        <v>6.9</v>
      </c>
      <c r="C8" s="23">
        <v>5.4</v>
      </c>
      <c r="D8" s="23">
        <v>2.0</v>
      </c>
      <c r="E8" s="23">
        <v>1.0</v>
      </c>
      <c r="F8" s="24" t="str">
        <f t="shared" si="1"/>
        <v>-621883.477</v>
      </c>
      <c r="G8" s="24" t="str">
        <f t="shared" si="2"/>
        <v>0</v>
      </c>
      <c r="H8" s="24" t="str">
        <f t="shared" si="3"/>
        <v>1</v>
      </c>
      <c r="I8" s="24" t="str">
        <f t="shared" si="4"/>
        <v>0</v>
      </c>
      <c r="O8" s="23"/>
      <c r="P8" s="24"/>
    </row>
    <row r="9" ht="12.75" customHeight="1">
      <c r="A9" s="23">
        <v>0.0</v>
      </c>
      <c r="B9" s="23">
        <v>6.2</v>
      </c>
      <c r="C9" s="23">
        <v>5.1</v>
      </c>
      <c r="D9" s="23">
        <v>3.7</v>
      </c>
      <c r="E9" s="23">
        <v>0.0</v>
      </c>
      <c r="F9" s="24" t="str">
        <f t="shared" si="1"/>
        <v>-617714.2184</v>
      </c>
      <c r="G9" s="24" t="str">
        <f t="shared" si="2"/>
        <v>0</v>
      </c>
      <c r="H9" s="24" t="str">
        <f t="shared" si="3"/>
        <v>1</v>
      </c>
      <c r="I9" s="24" t="str">
        <f t="shared" si="4"/>
        <v>0</v>
      </c>
      <c r="O9" s="23"/>
      <c r="P9" s="24"/>
    </row>
    <row r="10" ht="12.75" customHeight="1">
      <c r="A10" s="23">
        <v>0.0</v>
      </c>
      <c r="B10" s="23">
        <v>5.8</v>
      </c>
      <c r="C10" s="23">
        <v>5.8</v>
      </c>
      <c r="D10" s="23">
        <v>4.6</v>
      </c>
      <c r="E10" s="23">
        <v>1.0</v>
      </c>
      <c r="F10" s="24" t="str">
        <f t="shared" si="1"/>
        <v>-644581.1456</v>
      </c>
      <c r="G10" s="24" t="str">
        <f t="shared" si="2"/>
        <v>0</v>
      </c>
      <c r="H10" s="24" t="str">
        <f t="shared" si="3"/>
        <v>1</v>
      </c>
      <c r="I10" s="24" t="str">
        <f t="shared" si="4"/>
        <v>0</v>
      </c>
    </row>
    <row r="11" ht="12.75" customHeight="1">
      <c r="A11" s="23">
        <v>0.0</v>
      </c>
      <c r="B11" s="23">
        <v>6.4</v>
      </c>
      <c r="C11" s="23">
        <v>5.7</v>
      </c>
      <c r="D11" s="23">
        <v>4.4</v>
      </c>
      <c r="E11" s="23">
        <v>0.0</v>
      </c>
      <c r="F11" s="24" t="str">
        <f t="shared" si="1"/>
        <v>-668033.68</v>
      </c>
      <c r="G11" s="24" t="str">
        <f t="shared" si="2"/>
        <v>0</v>
      </c>
      <c r="H11" s="24" t="str">
        <f t="shared" si="3"/>
        <v>1</v>
      </c>
      <c r="I11" s="24" t="str">
        <f t="shared" si="4"/>
        <v>0</v>
      </c>
    </row>
    <row r="12" ht="12.75" customHeight="1">
      <c r="A12" s="23">
        <v>1.0</v>
      </c>
      <c r="B12" s="23">
        <v>8.7</v>
      </c>
      <c r="C12" s="23">
        <v>4.6</v>
      </c>
      <c r="D12" s="23">
        <v>4.0</v>
      </c>
      <c r="E12" s="23">
        <v>1.0</v>
      </c>
      <c r="F12" s="24" t="str">
        <f t="shared" si="1"/>
        <v>-745002.3047</v>
      </c>
      <c r="G12" s="24" t="str">
        <f t="shared" si="2"/>
        <v>0</v>
      </c>
      <c r="H12" s="24" t="str">
        <f t="shared" si="3"/>
        <v>1</v>
      </c>
      <c r="I12" s="24" t="str">
        <f t="shared" si="4"/>
        <v>0</v>
      </c>
    </row>
    <row r="13" ht="12.75" customHeight="1">
      <c r="A13" s="23">
        <v>0.0</v>
      </c>
      <c r="B13" s="23">
        <v>6.1</v>
      </c>
      <c r="C13" s="23">
        <v>6.4</v>
      </c>
      <c r="D13" s="23">
        <v>3.2</v>
      </c>
      <c r="E13" s="23">
        <v>0.0</v>
      </c>
      <c r="F13" s="24" t="str">
        <f t="shared" si="1"/>
        <v>-645768.9625</v>
      </c>
      <c r="G13" s="24" t="str">
        <f t="shared" si="2"/>
        <v>0</v>
      </c>
      <c r="H13" s="24" t="str">
        <f t="shared" si="3"/>
        <v>1</v>
      </c>
      <c r="I13" s="24" t="str">
        <f t="shared" si="4"/>
        <v>0</v>
      </c>
    </row>
    <row r="14" ht="12.75" customHeight="1">
      <c r="A14" s="23">
        <v>1.0</v>
      </c>
      <c r="B14" s="23">
        <v>9.5</v>
      </c>
      <c r="C14" s="23">
        <v>6.6</v>
      </c>
      <c r="D14" s="23">
        <v>4.4</v>
      </c>
      <c r="E14" s="23">
        <v>1.0</v>
      </c>
      <c r="F14" s="24" t="str">
        <f t="shared" si="1"/>
        <v>-869717.1933</v>
      </c>
      <c r="G14" s="24" t="str">
        <f t="shared" si="2"/>
        <v>0</v>
      </c>
      <c r="H14" s="24" t="str">
        <f t="shared" si="3"/>
        <v>1</v>
      </c>
      <c r="I14" s="24" t="str">
        <f t="shared" si="4"/>
        <v>0</v>
      </c>
    </row>
    <row r="15" ht="12.75" customHeight="1">
      <c r="A15" s="23">
        <v>1.0</v>
      </c>
      <c r="B15" s="23">
        <v>9.2</v>
      </c>
      <c r="C15" s="23">
        <v>4.8</v>
      </c>
      <c r="D15" s="23">
        <v>4.2</v>
      </c>
      <c r="E15" s="23">
        <v>0.0</v>
      </c>
      <c r="F15" s="24" t="str">
        <f t="shared" si="1"/>
        <v>-784174.7793</v>
      </c>
      <c r="G15" s="24" t="str">
        <f t="shared" si="2"/>
        <v>0</v>
      </c>
      <c r="H15" s="24" t="str">
        <f t="shared" si="3"/>
        <v>1</v>
      </c>
      <c r="I15" s="24" t="str">
        <f t="shared" si="4"/>
        <v>0</v>
      </c>
    </row>
    <row r="16" ht="12.75" customHeight="1">
      <c r="A16" s="23">
        <v>1.0</v>
      </c>
      <c r="B16" s="23">
        <v>6.3</v>
      </c>
      <c r="C16" s="23">
        <v>5.9</v>
      </c>
      <c r="D16" s="23">
        <v>5.2</v>
      </c>
      <c r="E16" s="23">
        <v>1.0</v>
      </c>
      <c r="F16" s="24" t="str">
        <f t="shared" si="1"/>
        <v>-693696.0753</v>
      </c>
      <c r="G16" s="24" t="str">
        <f t="shared" si="2"/>
        <v>0</v>
      </c>
      <c r="H16" s="24" t="str">
        <f t="shared" si="3"/>
        <v>1</v>
      </c>
      <c r="I16" s="24" t="str">
        <f t="shared" si="4"/>
        <v>0</v>
      </c>
    </row>
    <row r="17" ht="12.75" customHeight="1">
      <c r="A17" s="23">
        <v>0.0</v>
      </c>
      <c r="B17" s="23">
        <v>8.7</v>
      </c>
      <c r="C17" s="23">
        <v>3.8</v>
      </c>
      <c r="D17" s="23">
        <v>4.5</v>
      </c>
      <c r="E17" s="23">
        <v>0.0</v>
      </c>
      <c r="F17" s="24" t="str">
        <f t="shared" si="1"/>
        <v>-726294.2556</v>
      </c>
      <c r="G17" s="24" t="str">
        <f t="shared" si="2"/>
        <v>0</v>
      </c>
      <c r="H17" s="24" t="str">
        <f t="shared" si="3"/>
        <v>1</v>
      </c>
      <c r="I17" s="24" t="str">
        <f t="shared" si="4"/>
        <v>0</v>
      </c>
    </row>
    <row r="18" ht="12.75" customHeight="1">
      <c r="A18" s="23">
        <v>1.0</v>
      </c>
      <c r="B18" s="23">
        <v>5.7</v>
      </c>
      <c r="C18" s="23">
        <v>5.1</v>
      </c>
      <c r="D18" s="23">
        <v>4.5</v>
      </c>
      <c r="E18" s="23">
        <v>1.0</v>
      </c>
      <c r="F18" s="24" t="str">
        <f t="shared" si="1"/>
        <v>-614763.358</v>
      </c>
      <c r="G18" s="24" t="str">
        <f t="shared" si="2"/>
        <v>0</v>
      </c>
      <c r="H18" s="24" t="str">
        <f t="shared" si="3"/>
        <v>1</v>
      </c>
      <c r="I18" s="24" t="str">
        <f t="shared" si="4"/>
        <v>0</v>
      </c>
    </row>
    <row r="19" ht="12.75" customHeight="1">
      <c r="A19" s="23">
        <v>0.0</v>
      </c>
      <c r="B19" s="23">
        <v>5.9</v>
      </c>
      <c r="C19" s="23">
        <v>5.5</v>
      </c>
      <c r="D19" s="23">
        <v>4.8</v>
      </c>
      <c r="E19" s="23">
        <v>0.0</v>
      </c>
      <c r="F19" s="24" t="str">
        <f t="shared" si="1"/>
        <v>-644432.735</v>
      </c>
      <c r="G19" s="24" t="str">
        <f t="shared" si="2"/>
        <v>0</v>
      </c>
      <c r="H19" s="24" t="str">
        <f t="shared" si="3"/>
        <v>1</v>
      </c>
      <c r="I19" s="24" t="str">
        <f t="shared" si="4"/>
        <v>0</v>
      </c>
    </row>
    <row r="20" ht="12.75" customHeight="1">
      <c r="A20" s="23">
        <v>0.0</v>
      </c>
      <c r="B20" s="23">
        <v>5.6</v>
      </c>
      <c r="C20" s="23">
        <v>5.6</v>
      </c>
      <c r="D20" s="23">
        <v>4.5</v>
      </c>
      <c r="E20" s="23">
        <v>1.0</v>
      </c>
      <c r="F20" s="24" t="str">
        <f t="shared" si="1"/>
        <v>-624110.053</v>
      </c>
      <c r="G20" s="24" t="str">
        <f t="shared" si="2"/>
        <v>0</v>
      </c>
      <c r="H20" s="24" t="str">
        <f t="shared" si="3"/>
        <v>1</v>
      </c>
      <c r="I20" s="24" t="str">
        <f t="shared" si="4"/>
        <v>0</v>
      </c>
    </row>
    <row r="21" ht="12.75" customHeight="1">
      <c r="A21" s="23">
        <v>0.0</v>
      </c>
      <c r="B21" s="23">
        <v>9.1</v>
      </c>
      <c r="C21" s="23">
        <v>7.1</v>
      </c>
      <c r="D21" s="23">
        <v>4.4</v>
      </c>
      <c r="E21" s="23">
        <v>1.0</v>
      </c>
      <c r="F21" s="24" t="str">
        <f t="shared" si="1"/>
        <v>-862957.7612</v>
      </c>
      <c r="G21" s="24" t="str">
        <f t="shared" si="2"/>
        <v>0</v>
      </c>
      <c r="H21" s="24" t="str">
        <f t="shared" si="3"/>
        <v>1</v>
      </c>
      <c r="I21" s="24" t="str">
        <f t="shared" si="4"/>
        <v>0</v>
      </c>
    </row>
    <row r="22" ht="12.75" customHeight="1">
      <c r="A22" s="23">
        <v>0.0</v>
      </c>
      <c r="B22" s="23">
        <v>5.2</v>
      </c>
      <c r="C22" s="23">
        <v>5.0</v>
      </c>
      <c r="D22" s="23">
        <v>3.3</v>
      </c>
      <c r="E22" s="23">
        <v>0.0</v>
      </c>
      <c r="F22" s="24" t="str">
        <f t="shared" si="1"/>
        <v>-550076.8986</v>
      </c>
      <c r="G22" s="24" t="str">
        <f t="shared" si="2"/>
        <v>0</v>
      </c>
      <c r="H22" s="24" t="str">
        <f t="shared" si="3"/>
        <v>1</v>
      </c>
      <c r="I22" s="24" t="str">
        <f t="shared" si="4"/>
        <v>0</v>
      </c>
    </row>
    <row r="23" ht="12.75" customHeight="1">
      <c r="A23" s="23">
        <v>1.0</v>
      </c>
      <c r="B23" s="23">
        <v>9.6</v>
      </c>
      <c r="C23" s="23">
        <v>7.8</v>
      </c>
      <c r="D23" s="23">
        <v>4.3</v>
      </c>
      <c r="E23" s="23">
        <v>1.0</v>
      </c>
      <c r="F23" s="24" t="str">
        <f t="shared" si="1"/>
        <v>-915321.1654</v>
      </c>
      <c r="G23" s="24" t="str">
        <f t="shared" si="2"/>
        <v>0</v>
      </c>
      <c r="H23" s="24" t="str">
        <f t="shared" si="3"/>
        <v>1</v>
      </c>
      <c r="I23" s="24" t="str">
        <f t="shared" si="4"/>
        <v>0</v>
      </c>
    </row>
    <row r="24" ht="12.75" customHeight="1">
      <c r="A24" s="23">
        <v>1.0</v>
      </c>
      <c r="B24" s="23">
        <v>8.6</v>
      </c>
      <c r="C24" s="23">
        <v>4.7</v>
      </c>
      <c r="D24" s="23">
        <v>4.0</v>
      </c>
      <c r="E24" s="23">
        <v>1.0</v>
      </c>
      <c r="F24" s="24" t="str">
        <f t="shared" si="1"/>
        <v>-743202.8055</v>
      </c>
      <c r="G24" s="24" t="str">
        <f t="shared" si="2"/>
        <v>0</v>
      </c>
      <c r="H24" s="24" t="str">
        <f t="shared" si="3"/>
        <v>1</v>
      </c>
      <c r="I24" s="24" t="str">
        <f t="shared" si="4"/>
        <v>0</v>
      </c>
    </row>
    <row r="25" ht="12.75" customHeight="1">
      <c r="A25" s="23">
        <v>1.0</v>
      </c>
      <c r="B25" s="23">
        <v>9.3</v>
      </c>
      <c r="C25" s="23">
        <v>4.5</v>
      </c>
      <c r="D25" s="23">
        <v>4.5</v>
      </c>
      <c r="E25" s="23">
        <v>1.0</v>
      </c>
      <c r="F25" s="24" t="str">
        <f t="shared" si="1"/>
        <v>-786621.6237</v>
      </c>
      <c r="G25" s="24" t="str">
        <f t="shared" si="2"/>
        <v>0</v>
      </c>
      <c r="H25" s="24" t="str">
        <f t="shared" si="3"/>
        <v>1</v>
      </c>
      <c r="I25" s="24" t="str">
        <f t="shared" si="4"/>
        <v>0</v>
      </c>
    </row>
    <row r="26" ht="12.75" customHeight="1">
      <c r="A26" s="23">
        <v>0.0</v>
      </c>
      <c r="B26" s="23">
        <v>6.0</v>
      </c>
      <c r="C26" s="23">
        <v>5.3</v>
      </c>
      <c r="D26" s="23">
        <v>4.0</v>
      </c>
      <c r="E26" s="23">
        <v>0.0</v>
      </c>
      <c r="F26" s="24" t="str">
        <f t="shared" si="1"/>
        <v>-621900.9848</v>
      </c>
      <c r="G26" s="24" t="str">
        <f t="shared" si="2"/>
        <v>0</v>
      </c>
      <c r="H26" s="24" t="str">
        <f t="shared" si="3"/>
        <v>1</v>
      </c>
      <c r="I26" s="24" t="str">
        <f t="shared" si="4"/>
        <v>0</v>
      </c>
    </row>
    <row r="27" ht="12.75" customHeight="1">
      <c r="A27" s="23">
        <v>0.0</v>
      </c>
      <c r="B27" s="23">
        <v>6.4</v>
      </c>
      <c r="C27" s="23">
        <v>5.3</v>
      </c>
      <c r="D27" s="23">
        <v>3.9</v>
      </c>
      <c r="E27" s="23">
        <v>0.0</v>
      </c>
      <c r="F27" s="24" t="str">
        <f t="shared" si="1"/>
        <v>-640780.566</v>
      </c>
      <c r="G27" s="24" t="str">
        <f t="shared" si="2"/>
        <v>0</v>
      </c>
      <c r="H27" s="24" t="str">
        <f t="shared" si="3"/>
        <v>1</v>
      </c>
      <c r="I27" s="24" t="str">
        <f t="shared" si="4"/>
        <v>0</v>
      </c>
    </row>
    <row r="28" ht="12.75" customHeight="1">
      <c r="A28" s="23">
        <v>0.0</v>
      </c>
      <c r="B28" s="23">
        <v>8.5</v>
      </c>
      <c r="C28" s="23">
        <v>3.7</v>
      </c>
      <c r="D28" s="23">
        <v>4.4</v>
      </c>
      <c r="E28" s="23">
        <v>1.0</v>
      </c>
      <c r="F28" s="24" t="str">
        <f t="shared" si="1"/>
        <v>-709392.3727</v>
      </c>
      <c r="G28" s="24" t="str">
        <f t="shared" si="2"/>
        <v>0</v>
      </c>
      <c r="H28" s="24" t="str">
        <f t="shared" si="3"/>
        <v>1</v>
      </c>
      <c r="I28" s="24" t="str">
        <f t="shared" si="4"/>
        <v>0</v>
      </c>
    </row>
    <row r="29" ht="12.75" customHeight="1">
      <c r="A29" s="23">
        <v>0.0</v>
      </c>
      <c r="B29" s="23">
        <v>7.0</v>
      </c>
      <c r="C29" s="23">
        <v>4.2</v>
      </c>
      <c r="D29" s="23">
        <v>3.7</v>
      </c>
      <c r="E29" s="23">
        <v>0.0</v>
      </c>
      <c r="F29" s="24" t="str">
        <f t="shared" si="1"/>
        <v>-628541.002</v>
      </c>
      <c r="G29" s="24" t="str">
        <f t="shared" si="2"/>
        <v>0</v>
      </c>
      <c r="H29" s="24" t="str">
        <f t="shared" si="3"/>
        <v>1</v>
      </c>
      <c r="I29" s="24" t="str">
        <f t="shared" si="4"/>
        <v>0</v>
      </c>
    </row>
    <row r="30" ht="12.75" customHeight="1">
      <c r="A30" s="23">
        <v>0.0</v>
      </c>
      <c r="B30" s="23">
        <v>8.5</v>
      </c>
      <c r="C30" s="23">
        <v>3.7</v>
      </c>
      <c r="D30" s="23">
        <v>4.4</v>
      </c>
      <c r="E30" s="23">
        <v>0.0</v>
      </c>
      <c r="F30" s="24" t="str">
        <f t="shared" si="1"/>
        <v>-709392.3727</v>
      </c>
      <c r="G30" s="24" t="str">
        <f t="shared" si="2"/>
        <v>0</v>
      </c>
      <c r="H30" s="24" t="str">
        <f t="shared" si="3"/>
        <v>1</v>
      </c>
      <c r="I30" s="24" t="str">
        <f t="shared" si="4"/>
        <v>0</v>
      </c>
    </row>
    <row r="31" ht="12.75" customHeight="1">
      <c r="A31" s="23">
        <v>0.0</v>
      </c>
      <c r="B31" s="23">
        <v>7.6</v>
      </c>
      <c r="C31" s="23">
        <v>4.6</v>
      </c>
      <c r="D31" s="23">
        <v>3.5</v>
      </c>
      <c r="E31" s="23">
        <v>0.0</v>
      </c>
      <c r="F31" s="24" t="str">
        <f t="shared" si="1"/>
        <v>-669839.5856</v>
      </c>
      <c r="G31" s="24" t="str">
        <f t="shared" si="2"/>
        <v>0</v>
      </c>
      <c r="H31" s="24" t="str">
        <f t="shared" si="3"/>
        <v>1</v>
      </c>
      <c r="I31" s="24" t="str">
        <f t="shared" si="4"/>
        <v>0</v>
      </c>
    </row>
    <row r="32" ht="12.75" customHeight="1">
      <c r="A32" s="23">
        <v>1.0</v>
      </c>
      <c r="B32" s="23">
        <v>6.9</v>
      </c>
      <c r="C32" s="23">
        <v>4.7</v>
      </c>
      <c r="D32" s="23">
        <v>3.3</v>
      </c>
      <c r="E32" s="23">
        <v>0.0</v>
      </c>
      <c r="F32" s="24" t="str">
        <f t="shared" si="1"/>
        <v>-633767.9676</v>
      </c>
      <c r="G32" s="24" t="str">
        <f t="shared" si="2"/>
        <v>0</v>
      </c>
      <c r="H32" s="24" t="str">
        <f t="shared" si="3"/>
        <v>1</v>
      </c>
      <c r="I32" s="24" t="str">
        <f t="shared" si="4"/>
        <v>0</v>
      </c>
    </row>
    <row r="33" ht="12.75" customHeight="1">
      <c r="A33" s="23">
        <v>0.0</v>
      </c>
      <c r="B33" s="23">
        <v>8.1</v>
      </c>
      <c r="C33" s="23">
        <v>3.8</v>
      </c>
      <c r="D33" s="23">
        <v>3.0</v>
      </c>
      <c r="E33" s="23">
        <v>0.0</v>
      </c>
      <c r="F33" s="24" t="str">
        <f t="shared" si="1"/>
        <v>-655153.1773</v>
      </c>
      <c r="G33" s="24" t="str">
        <f t="shared" si="2"/>
        <v>0</v>
      </c>
      <c r="H33" s="24" t="str">
        <f t="shared" si="3"/>
        <v>1</v>
      </c>
      <c r="I33" s="24" t="str">
        <f t="shared" si="4"/>
        <v>0</v>
      </c>
    </row>
    <row r="34" ht="12.75" customHeight="1">
      <c r="A34" s="23">
        <v>0.0</v>
      </c>
      <c r="B34" s="23">
        <v>6.7</v>
      </c>
      <c r="C34" s="23">
        <v>4.9</v>
      </c>
      <c r="D34" s="23">
        <v>3.4</v>
      </c>
      <c r="E34" s="23">
        <v>0.0</v>
      </c>
      <c r="F34" s="24" t="str">
        <f t="shared" si="1"/>
        <v>-629633.579</v>
      </c>
      <c r="G34" s="24" t="str">
        <f t="shared" si="2"/>
        <v>0</v>
      </c>
      <c r="H34" s="24" t="str">
        <f t="shared" si="3"/>
        <v>1</v>
      </c>
      <c r="I34" s="24" t="str">
        <f t="shared" si="4"/>
        <v>0</v>
      </c>
    </row>
    <row r="35" ht="12.75" customHeight="1">
      <c r="A35" s="23">
        <v>0.0</v>
      </c>
      <c r="B35" s="23">
        <v>8.0</v>
      </c>
      <c r="C35" s="23">
        <v>4.7</v>
      </c>
      <c r="D35" s="23">
        <v>4.2</v>
      </c>
      <c r="E35" s="23">
        <v>1.0</v>
      </c>
      <c r="F35" s="24" t="str">
        <f t="shared" si="1"/>
        <v>-713050.4161</v>
      </c>
      <c r="G35" s="24" t="str">
        <f t="shared" si="2"/>
        <v>0</v>
      </c>
      <c r="H35" s="24" t="str">
        <f t="shared" si="3"/>
        <v>1</v>
      </c>
      <c r="I35" s="24" t="str">
        <f t="shared" si="4"/>
        <v>0</v>
      </c>
    </row>
    <row r="36" ht="12.75" customHeight="1">
      <c r="A36" s="23">
        <v>0.0</v>
      </c>
      <c r="B36" s="23">
        <v>6.7</v>
      </c>
      <c r="C36" s="23">
        <v>6.8</v>
      </c>
      <c r="D36" s="23">
        <v>3.5</v>
      </c>
      <c r="E36" s="23">
        <v>0.0</v>
      </c>
      <c r="F36" s="24" t="str">
        <f t="shared" si="1"/>
        <v>-700043.8208</v>
      </c>
      <c r="G36" s="24" t="str">
        <f t="shared" si="2"/>
        <v>0</v>
      </c>
      <c r="H36" s="24" t="str">
        <f t="shared" si="3"/>
        <v>1</v>
      </c>
      <c r="I36" s="24" t="str">
        <f t="shared" si="4"/>
        <v>0</v>
      </c>
    </row>
    <row r="37" ht="12.75" customHeight="1">
      <c r="A37" s="23">
        <v>0.0</v>
      </c>
      <c r="B37" s="23">
        <v>8.7</v>
      </c>
      <c r="C37" s="23">
        <v>2.9</v>
      </c>
      <c r="D37" s="23">
        <v>2.5</v>
      </c>
      <c r="E37" s="23">
        <v>0.0</v>
      </c>
      <c r="F37" s="24" t="str">
        <f t="shared" si="1"/>
        <v>-642266.2682</v>
      </c>
      <c r="G37" s="24" t="str">
        <f t="shared" si="2"/>
        <v>0</v>
      </c>
      <c r="H37" s="24" t="str">
        <f t="shared" si="3"/>
        <v>1</v>
      </c>
      <c r="I37" s="24" t="str">
        <f t="shared" si="4"/>
        <v>0</v>
      </c>
    </row>
    <row r="38" ht="12.75" customHeight="1">
      <c r="A38" s="23">
        <v>1.0</v>
      </c>
      <c r="B38" s="23">
        <v>9.0</v>
      </c>
      <c r="C38" s="23">
        <v>4.5</v>
      </c>
      <c r="D38" s="23">
        <v>3.5</v>
      </c>
      <c r="E38" s="23">
        <v>1.0</v>
      </c>
      <c r="F38" s="24" t="str">
        <f t="shared" si="1"/>
        <v>-744562.9472</v>
      </c>
      <c r="G38" s="24" t="str">
        <f t="shared" si="2"/>
        <v>0</v>
      </c>
      <c r="H38" s="24" t="str">
        <f t="shared" si="3"/>
        <v>1</v>
      </c>
      <c r="I38" s="24" t="str">
        <f t="shared" si="4"/>
        <v>0</v>
      </c>
    </row>
    <row r="39" ht="12.75" customHeight="1">
      <c r="A39" s="23">
        <v>1.0</v>
      </c>
      <c r="B39" s="23">
        <v>9.6</v>
      </c>
      <c r="C39" s="23">
        <v>5.5</v>
      </c>
      <c r="D39" s="23">
        <v>4.9</v>
      </c>
      <c r="E39" s="23">
        <v>1.0</v>
      </c>
      <c r="F39" s="24" t="str">
        <f t="shared" si="1"/>
        <v>-848800.8688</v>
      </c>
      <c r="G39" s="24" t="str">
        <f t="shared" si="2"/>
        <v>0</v>
      </c>
      <c r="H39" s="24" t="str">
        <f t="shared" si="3"/>
        <v>1</v>
      </c>
      <c r="I39" s="24" t="str">
        <f t="shared" si="4"/>
        <v>0</v>
      </c>
    </row>
    <row r="40" ht="12.75" customHeight="1">
      <c r="A40" s="23">
        <v>0.0</v>
      </c>
      <c r="B40" s="23">
        <v>8.2</v>
      </c>
      <c r="C40" s="23">
        <v>5.0</v>
      </c>
      <c r="D40" s="23">
        <v>4.5</v>
      </c>
      <c r="E40" s="23">
        <v>0.0</v>
      </c>
      <c r="F40" s="24" t="str">
        <f t="shared" si="1"/>
        <v>-742281.2285</v>
      </c>
      <c r="G40" s="24" t="str">
        <f t="shared" si="2"/>
        <v>0</v>
      </c>
      <c r="H40" s="24" t="str">
        <f t="shared" si="3"/>
        <v>1</v>
      </c>
      <c r="I40" s="24" t="str">
        <f t="shared" si="4"/>
        <v>0</v>
      </c>
    </row>
    <row r="41" ht="12.75" customHeight="1">
      <c r="A41" s="23">
        <v>0.0</v>
      </c>
      <c r="B41" s="23">
        <v>6.1</v>
      </c>
      <c r="C41" s="23">
        <v>6.4</v>
      </c>
      <c r="D41" s="23">
        <v>3.2</v>
      </c>
      <c r="E41" s="23">
        <v>0.0</v>
      </c>
      <c r="F41" s="24" t="str">
        <f t="shared" si="1"/>
        <v>-645768.9625</v>
      </c>
      <c r="G41" s="24" t="str">
        <f t="shared" si="2"/>
        <v>0</v>
      </c>
      <c r="H41" s="24" t="str">
        <f t="shared" si="3"/>
        <v>1</v>
      </c>
      <c r="I41" s="24" t="str">
        <f t="shared" si="4"/>
        <v>0</v>
      </c>
    </row>
    <row r="42" ht="12.75" customHeight="1">
      <c r="A42" s="23">
        <v>0.0</v>
      </c>
      <c r="B42" s="23">
        <v>8.3</v>
      </c>
      <c r="C42" s="23">
        <v>5.2</v>
      </c>
      <c r="D42" s="23">
        <v>3.9</v>
      </c>
      <c r="E42" s="23">
        <v>1.0</v>
      </c>
      <c r="F42" s="24" t="str">
        <f t="shared" si="1"/>
        <v>-739216.8275</v>
      </c>
      <c r="G42" s="24" t="str">
        <f t="shared" si="2"/>
        <v>0</v>
      </c>
      <c r="H42" s="24" t="str">
        <f t="shared" si="3"/>
        <v>1</v>
      </c>
      <c r="I42" s="24" t="str">
        <f t="shared" si="4"/>
        <v>0</v>
      </c>
    </row>
    <row r="43" ht="12.75" customHeight="1">
      <c r="A43" s="23">
        <v>1.0</v>
      </c>
      <c r="B43" s="23">
        <v>9.4</v>
      </c>
      <c r="C43" s="23">
        <v>4.9</v>
      </c>
      <c r="D43" s="23">
        <v>4.1</v>
      </c>
      <c r="E43" s="23">
        <v>1.0</v>
      </c>
      <c r="F43" s="24" t="str">
        <f t="shared" si="1"/>
        <v>-795886.1523</v>
      </c>
      <c r="G43" s="24" t="str">
        <f t="shared" si="2"/>
        <v>0</v>
      </c>
      <c r="H43" s="24" t="str">
        <f t="shared" si="3"/>
        <v>1</v>
      </c>
      <c r="I43" s="24" t="str">
        <f t="shared" si="4"/>
        <v>0</v>
      </c>
    </row>
    <row r="44" ht="12.75" customHeight="1">
      <c r="A44" s="23">
        <v>1.0</v>
      </c>
      <c r="B44" s="23">
        <v>9.3</v>
      </c>
      <c r="C44" s="23">
        <v>6.3</v>
      </c>
      <c r="D44" s="23">
        <v>4.3</v>
      </c>
      <c r="E44" s="23">
        <v>1.0</v>
      </c>
      <c r="F44" s="24" t="str">
        <f t="shared" si="1"/>
        <v>-845676.8908</v>
      </c>
      <c r="G44" s="24" t="str">
        <f t="shared" si="2"/>
        <v>0</v>
      </c>
      <c r="H44" s="24" t="str">
        <f t="shared" si="3"/>
        <v>1</v>
      </c>
      <c r="I44" s="24" t="str">
        <f t="shared" si="4"/>
        <v>0</v>
      </c>
    </row>
    <row r="45" ht="12.75" customHeight="1">
      <c r="A45" s="23">
        <v>1.0</v>
      </c>
      <c r="B45" s="23">
        <v>5.1</v>
      </c>
      <c r="C45" s="23">
        <v>7.8</v>
      </c>
      <c r="D45" s="23">
        <v>4.5</v>
      </c>
      <c r="E45" s="23">
        <v>1.0</v>
      </c>
      <c r="F45" s="24" t="str">
        <f t="shared" si="1"/>
        <v>-678919.7694</v>
      </c>
      <c r="G45" s="24" t="str">
        <f t="shared" si="2"/>
        <v>0</v>
      </c>
      <c r="H45" s="24" t="str">
        <f t="shared" si="3"/>
        <v>1</v>
      </c>
      <c r="I45" s="24" t="str">
        <f t="shared" si="4"/>
        <v>0</v>
      </c>
    </row>
    <row r="46" ht="12.75" customHeight="1">
      <c r="A46" s="23">
        <v>0.0</v>
      </c>
      <c r="B46" s="23">
        <v>8.0</v>
      </c>
      <c r="C46" s="23">
        <v>3.0</v>
      </c>
      <c r="D46" s="23">
        <v>4.7</v>
      </c>
      <c r="E46" s="23">
        <v>0.0</v>
      </c>
      <c r="F46" s="24" t="str">
        <f t="shared" si="1"/>
        <v>-665350.1236</v>
      </c>
      <c r="G46" s="24" t="str">
        <f t="shared" si="2"/>
        <v>0</v>
      </c>
      <c r="H46" s="24" t="str">
        <f t="shared" si="3"/>
        <v>1</v>
      </c>
      <c r="I46" s="24" t="str">
        <f t="shared" si="4"/>
        <v>0</v>
      </c>
    </row>
    <row r="47" ht="12.75" customHeight="1">
      <c r="A47" s="23">
        <v>0.0</v>
      </c>
      <c r="B47" s="23">
        <v>5.9</v>
      </c>
      <c r="C47" s="23">
        <v>5.5</v>
      </c>
      <c r="D47" s="23">
        <v>4.8</v>
      </c>
      <c r="E47" s="23">
        <v>1.0</v>
      </c>
      <c r="F47" s="24" t="str">
        <f t="shared" si="1"/>
        <v>-644432.735</v>
      </c>
      <c r="G47" s="24" t="str">
        <f t="shared" si="2"/>
        <v>0</v>
      </c>
      <c r="H47" s="24" t="str">
        <f t="shared" si="3"/>
        <v>1</v>
      </c>
      <c r="I47" s="24" t="str">
        <f t="shared" si="4"/>
        <v>0</v>
      </c>
    </row>
    <row r="48" ht="12.75" customHeight="1">
      <c r="A48" s="23">
        <v>1.0</v>
      </c>
      <c r="B48" s="23">
        <v>10.0</v>
      </c>
      <c r="C48" s="23">
        <v>4.5</v>
      </c>
      <c r="D48" s="23">
        <v>3.5</v>
      </c>
      <c r="E48" s="23">
        <v>1.0</v>
      </c>
      <c r="F48" s="24" t="str">
        <f t="shared" si="1"/>
        <v>-798250.0374</v>
      </c>
      <c r="G48" s="24" t="str">
        <f t="shared" si="2"/>
        <v>0</v>
      </c>
      <c r="H48" s="24" t="str">
        <f t="shared" si="3"/>
        <v>1</v>
      </c>
      <c r="I48" s="24" t="str">
        <f t="shared" si="4"/>
        <v>0</v>
      </c>
    </row>
    <row r="49" ht="12.75" customHeight="1">
      <c r="A49" s="23">
        <v>0.0</v>
      </c>
      <c r="B49" s="23">
        <v>5.7</v>
      </c>
      <c r="C49" s="23">
        <v>6.0</v>
      </c>
      <c r="D49" s="23">
        <v>5.2</v>
      </c>
      <c r="E49" s="23">
        <v>1.0</v>
      </c>
      <c r="F49" s="24" t="str">
        <f t="shared" si="1"/>
        <v>-661922.3859</v>
      </c>
      <c r="G49" s="24" t="str">
        <f t="shared" si="2"/>
        <v>0</v>
      </c>
      <c r="H49" s="24" t="str">
        <f t="shared" si="3"/>
        <v>1</v>
      </c>
      <c r="I49" s="24" t="str">
        <f t="shared" si="4"/>
        <v>0</v>
      </c>
    </row>
    <row r="50" ht="12.75" customHeight="1">
      <c r="A50" s="23">
        <v>1.0</v>
      </c>
      <c r="B50" s="23">
        <v>9.9</v>
      </c>
      <c r="C50" s="23">
        <v>6.7</v>
      </c>
      <c r="D50" s="23">
        <v>3.9</v>
      </c>
      <c r="E50" s="23">
        <v>1.0</v>
      </c>
      <c r="F50" s="24" t="str">
        <f t="shared" si="1"/>
        <v>-881784.9645</v>
      </c>
      <c r="G50" s="24" t="str">
        <f t="shared" si="2"/>
        <v>0</v>
      </c>
      <c r="H50" s="24" t="str">
        <f t="shared" si="3"/>
        <v>1</v>
      </c>
      <c r="I50" s="24" t="str">
        <f t="shared" si="4"/>
        <v>0</v>
      </c>
    </row>
    <row r="51" ht="12.75" customHeight="1">
      <c r="A51" s="23">
        <v>1.0</v>
      </c>
      <c r="B51" s="23">
        <v>7.9</v>
      </c>
      <c r="C51" s="23">
        <v>5.8</v>
      </c>
      <c r="D51" s="23">
        <v>4.3</v>
      </c>
      <c r="E51" s="23">
        <v>1.0</v>
      </c>
      <c r="F51" s="24" t="str">
        <f t="shared" si="1"/>
        <v>-752668.9154</v>
      </c>
      <c r="G51" s="24" t="str">
        <f t="shared" si="2"/>
        <v>0</v>
      </c>
      <c r="H51" s="24" t="str">
        <f t="shared" si="3"/>
        <v>1</v>
      </c>
      <c r="I51" s="24" t="str">
        <f t="shared" si="4"/>
        <v>0</v>
      </c>
    </row>
    <row r="52" ht="12.75" customHeight="1">
      <c r="A52" s="23">
        <v>0.0</v>
      </c>
      <c r="B52" s="23">
        <v>6.7</v>
      </c>
      <c r="C52" s="23">
        <v>4.8</v>
      </c>
      <c r="D52" s="23">
        <v>2.8</v>
      </c>
      <c r="E52" s="23">
        <v>1.0</v>
      </c>
      <c r="F52" s="24" t="str">
        <f t="shared" si="1"/>
        <v>-610492.8395</v>
      </c>
      <c r="G52" s="24" t="str">
        <f t="shared" si="2"/>
        <v>0</v>
      </c>
      <c r="H52" s="24" t="str">
        <f t="shared" si="3"/>
        <v>1</v>
      </c>
      <c r="I52" s="24" t="str">
        <f t="shared" si="4"/>
        <v>0</v>
      </c>
    </row>
    <row r="53" ht="12.75" customHeight="1">
      <c r="A53" s="23">
        <v>0.0</v>
      </c>
      <c r="B53" s="23">
        <v>8.2</v>
      </c>
      <c r="C53" s="23">
        <v>3.1</v>
      </c>
      <c r="D53" s="23">
        <v>4.9</v>
      </c>
      <c r="E53" s="23">
        <v>1.0</v>
      </c>
      <c r="F53" s="24" t="str">
        <f t="shared" si="1"/>
        <v>-684847.2614</v>
      </c>
      <c r="G53" s="24" t="str">
        <f t="shared" si="2"/>
        <v>0</v>
      </c>
      <c r="H53" s="24" t="str">
        <f t="shared" si="3"/>
        <v>1</v>
      </c>
      <c r="I53" s="24" t="str">
        <f t="shared" si="4"/>
        <v>0</v>
      </c>
    </row>
    <row r="54" ht="12.75" customHeight="1">
      <c r="A54" s="23">
        <v>1.0</v>
      </c>
      <c r="B54" s="23">
        <v>9.4</v>
      </c>
      <c r="C54" s="23">
        <v>4.6</v>
      </c>
      <c r="D54" s="23">
        <v>4.6</v>
      </c>
      <c r="E54" s="23">
        <v>1.0</v>
      </c>
      <c r="F54" s="24" t="str">
        <f t="shared" si="1"/>
        <v>-798154.7975</v>
      </c>
      <c r="G54" s="24" t="str">
        <f t="shared" si="2"/>
        <v>0</v>
      </c>
      <c r="H54" s="24" t="str">
        <f t="shared" si="3"/>
        <v>1</v>
      </c>
      <c r="I54" s="24" t="str">
        <f t="shared" si="4"/>
        <v>0</v>
      </c>
    </row>
    <row r="55" ht="12.75" customHeight="1">
      <c r="A55" s="23">
        <v>1.0</v>
      </c>
      <c r="B55" s="23">
        <v>6.9</v>
      </c>
      <c r="C55" s="23">
        <v>4.7</v>
      </c>
      <c r="D55" s="23">
        <v>3.3</v>
      </c>
      <c r="E55" s="23">
        <v>1.0</v>
      </c>
      <c r="F55" s="24" t="str">
        <f t="shared" si="1"/>
        <v>-633767.9676</v>
      </c>
      <c r="G55" s="24" t="str">
        <f t="shared" si="2"/>
        <v>0</v>
      </c>
      <c r="H55" s="24" t="str">
        <f t="shared" si="3"/>
        <v>1</v>
      </c>
      <c r="I55" s="24" t="str">
        <f t="shared" si="4"/>
        <v>0</v>
      </c>
    </row>
    <row r="56" ht="12.75" customHeight="1">
      <c r="A56" s="23">
        <v>0.0</v>
      </c>
      <c r="B56" s="23">
        <v>8.0</v>
      </c>
      <c r="C56" s="23">
        <v>4.7</v>
      </c>
      <c r="D56" s="23">
        <v>4.2</v>
      </c>
      <c r="E56" s="23">
        <v>1.0</v>
      </c>
      <c r="F56" s="24" t="str">
        <f t="shared" si="1"/>
        <v>-713050.4161</v>
      </c>
      <c r="G56" s="24" t="str">
        <f t="shared" si="2"/>
        <v>0</v>
      </c>
      <c r="H56" s="24" t="str">
        <f t="shared" si="3"/>
        <v>1</v>
      </c>
      <c r="I56" s="24" t="str">
        <f t="shared" si="4"/>
        <v>0</v>
      </c>
    </row>
    <row r="57" ht="12.75" customHeight="1">
      <c r="A57" s="23">
        <v>0.0</v>
      </c>
      <c r="B57" s="23">
        <v>9.3</v>
      </c>
      <c r="C57" s="23">
        <v>5.5</v>
      </c>
      <c r="D57" s="23">
        <v>3.4</v>
      </c>
      <c r="E57" s="23">
        <v>1.0</v>
      </c>
      <c r="F57" s="24" t="str">
        <f t="shared" si="1"/>
        <v>-790635.2725</v>
      </c>
      <c r="G57" s="24" t="str">
        <f t="shared" si="2"/>
        <v>0</v>
      </c>
      <c r="H57" s="24" t="str">
        <f t="shared" si="3"/>
        <v>1</v>
      </c>
      <c r="I57" s="24" t="str">
        <f t="shared" si="4"/>
        <v>0</v>
      </c>
    </row>
    <row r="58" ht="12.75" customHeight="1">
      <c r="A58" s="23">
        <v>1.0</v>
      </c>
      <c r="B58" s="23">
        <v>7.4</v>
      </c>
      <c r="C58" s="23">
        <v>6.9</v>
      </c>
      <c r="D58" s="23">
        <v>5.5</v>
      </c>
      <c r="E58" s="23">
        <v>1.0</v>
      </c>
      <c r="F58" s="24" t="str">
        <f t="shared" si="1"/>
        <v>-796229.7377</v>
      </c>
      <c r="G58" s="24" t="str">
        <f t="shared" si="2"/>
        <v>0</v>
      </c>
      <c r="H58" s="24" t="str">
        <f t="shared" si="3"/>
        <v>1</v>
      </c>
      <c r="I58" s="24" t="str">
        <f t="shared" si="4"/>
        <v>0</v>
      </c>
    </row>
    <row r="59" ht="12.75" customHeight="1">
      <c r="A59" s="23">
        <v>0.0</v>
      </c>
      <c r="B59" s="23">
        <v>7.6</v>
      </c>
      <c r="C59" s="23">
        <v>5.4</v>
      </c>
      <c r="D59" s="23">
        <v>4.0</v>
      </c>
      <c r="E59" s="23">
        <v>1.0</v>
      </c>
      <c r="F59" s="24" t="str">
        <f t="shared" si="1"/>
        <v>-711369.539</v>
      </c>
      <c r="G59" s="24" t="str">
        <f t="shared" si="2"/>
        <v>0</v>
      </c>
      <c r="H59" s="24" t="str">
        <f t="shared" si="3"/>
        <v>1</v>
      </c>
      <c r="I59" s="24" t="str">
        <f t="shared" si="4"/>
        <v>0</v>
      </c>
    </row>
    <row r="60" ht="12.75" customHeight="1">
      <c r="A60" s="23">
        <v>0.0</v>
      </c>
      <c r="B60" s="23">
        <v>10.0</v>
      </c>
      <c r="C60" s="23">
        <v>4.5</v>
      </c>
      <c r="D60" s="23">
        <v>3.5</v>
      </c>
      <c r="E60" s="23">
        <v>0.0</v>
      </c>
      <c r="F60" s="24" t="str">
        <f t="shared" si="1"/>
        <v>-795119.3922</v>
      </c>
      <c r="G60" s="24" t="str">
        <f t="shared" si="2"/>
        <v>0</v>
      </c>
      <c r="H60" s="24" t="str">
        <f t="shared" si="3"/>
        <v>1</v>
      </c>
      <c r="I60" s="24" t="str">
        <f t="shared" si="4"/>
        <v>0</v>
      </c>
    </row>
    <row r="61" ht="12.75" customHeight="1">
      <c r="A61" s="23">
        <v>0.0</v>
      </c>
      <c r="B61" s="23">
        <v>9.9</v>
      </c>
      <c r="C61" s="23">
        <v>3.5</v>
      </c>
      <c r="D61" s="23">
        <v>4.0</v>
      </c>
      <c r="E61" s="23">
        <v>1.0</v>
      </c>
      <c r="F61" s="24" t="str">
        <f t="shared" si="1"/>
        <v>-767034.8596</v>
      </c>
      <c r="G61" s="24" t="str">
        <f t="shared" si="2"/>
        <v>0</v>
      </c>
      <c r="H61" s="24" t="str">
        <f t="shared" si="3"/>
        <v>1</v>
      </c>
      <c r="I61" s="24" t="str">
        <f t="shared" si="4"/>
        <v>0</v>
      </c>
    </row>
    <row r="62" ht="12.75" customHeight="1">
      <c r="A62" s="23">
        <v>0.0</v>
      </c>
      <c r="B62" s="23">
        <v>8.7</v>
      </c>
      <c r="C62" s="23">
        <v>3.8</v>
      </c>
      <c r="D62" s="23">
        <v>4.5</v>
      </c>
      <c r="E62" s="23">
        <v>0.0</v>
      </c>
      <c r="F62" s="24" t="str">
        <f t="shared" si="1"/>
        <v>-726294.2556</v>
      </c>
      <c r="G62" s="24" t="str">
        <f t="shared" si="2"/>
        <v>0</v>
      </c>
      <c r="H62" s="24" t="str">
        <f t="shared" si="3"/>
        <v>1</v>
      </c>
      <c r="I62" s="24" t="str">
        <f t="shared" si="4"/>
        <v>0</v>
      </c>
    </row>
    <row r="63" ht="12.75" customHeight="1">
      <c r="A63" s="23">
        <v>1.0</v>
      </c>
      <c r="B63" s="23">
        <v>8.4</v>
      </c>
      <c r="C63" s="23">
        <v>5.9</v>
      </c>
      <c r="D63" s="23">
        <v>3.6</v>
      </c>
      <c r="E63" s="23">
        <v>1.0</v>
      </c>
      <c r="F63" s="24" t="str">
        <f t="shared" si="1"/>
        <v>-764914.8857</v>
      </c>
      <c r="G63" s="24" t="str">
        <f t="shared" si="2"/>
        <v>0</v>
      </c>
      <c r="H63" s="24" t="str">
        <f t="shared" si="3"/>
        <v>1</v>
      </c>
      <c r="I63" s="24" t="str">
        <f t="shared" si="4"/>
        <v>0</v>
      </c>
    </row>
    <row r="64" ht="12.75" customHeight="1">
      <c r="A64" s="23">
        <v>1.0</v>
      </c>
      <c r="B64" s="23">
        <v>8.8</v>
      </c>
      <c r="C64" s="23">
        <v>4.8</v>
      </c>
      <c r="D64" s="23">
        <v>2.9</v>
      </c>
      <c r="E64" s="23">
        <v>0.0</v>
      </c>
      <c r="F64" s="24" t="str">
        <f t="shared" si="1"/>
        <v>-728961.629</v>
      </c>
      <c r="G64" s="24" t="str">
        <f t="shared" si="2"/>
        <v>0</v>
      </c>
      <c r="H64" s="24" t="str">
        <f t="shared" si="3"/>
        <v>1</v>
      </c>
      <c r="I64" s="24" t="str">
        <f t="shared" si="4"/>
        <v>0</v>
      </c>
    </row>
    <row r="65" ht="12.75" customHeight="1">
      <c r="A65" s="23">
        <v>0.0</v>
      </c>
      <c r="B65" s="23">
        <v>7.7</v>
      </c>
      <c r="C65" s="23">
        <v>3.4</v>
      </c>
      <c r="D65" s="23">
        <v>2.6</v>
      </c>
      <c r="E65" s="23">
        <v>0.0</v>
      </c>
      <c r="F65" s="24" t="str">
        <f t="shared" si="1"/>
        <v>-609020.4821</v>
      </c>
      <c r="G65" s="24" t="str">
        <f t="shared" si="2"/>
        <v>0</v>
      </c>
      <c r="H65" s="24" t="str">
        <f t="shared" si="3"/>
        <v>1</v>
      </c>
      <c r="I65" s="24" t="str">
        <f t="shared" si="4"/>
        <v>0</v>
      </c>
    </row>
    <row r="66" ht="12.75" customHeight="1">
      <c r="A66" s="23">
        <v>0.0</v>
      </c>
      <c r="B66" s="23">
        <v>6.6</v>
      </c>
      <c r="C66" s="23">
        <v>4.8</v>
      </c>
      <c r="D66" s="23">
        <v>2.8</v>
      </c>
      <c r="E66" s="23">
        <v>0.0</v>
      </c>
      <c r="F66" s="24" t="str">
        <f t="shared" si="1"/>
        <v>-605124.1305</v>
      </c>
      <c r="G66" s="24" t="str">
        <f t="shared" si="2"/>
        <v>0</v>
      </c>
      <c r="H66" s="24" t="str">
        <f t="shared" si="3"/>
        <v>1</v>
      </c>
      <c r="I66" s="24" t="str">
        <f t="shared" si="4"/>
        <v>0</v>
      </c>
    </row>
    <row r="67" ht="12.75" customHeight="1">
      <c r="A67" s="23">
        <v>0.0</v>
      </c>
      <c r="B67" s="23">
        <v>5.7</v>
      </c>
      <c r="C67" s="23">
        <v>6.0</v>
      </c>
      <c r="D67" s="23">
        <v>5.2</v>
      </c>
      <c r="E67" s="23">
        <v>0.0</v>
      </c>
      <c r="F67" s="24" t="str">
        <f t="shared" si="1"/>
        <v>-661922.3859</v>
      </c>
      <c r="G67" s="24" t="str">
        <f t="shared" si="2"/>
        <v>0</v>
      </c>
      <c r="H67" s="24" t="str">
        <f t="shared" si="3"/>
        <v>1</v>
      </c>
      <c r="I67" s="24" t="str">
        <f t="shared" si="4"/>
        <v>0</v>
      </c>
    </row>
    <row r="68" ht="12.75" customHeight="1">
      <c r="A68" s="23">
        <v>0.0</v>
      </c>
      <c r="B68" s="23">
        <v>5.7</v>
      </c>
      <c r="C68" s="23">
        <v>5.1</v>
      </c>
      <c r="D68" s="23">
        <v>4.5</v>
      </c>
      <c r="E68" s="23">
        <v>0.0</v>
      </c>
      <c r="F68" s="24" t="str">
        <f t="shared" si="1"/>
        <v>-611632.7128</v>
      </c>
      <c r="G68" s="24" t="str">
        <f t="shared" si="2"/>
        <v>0</v>
      </c>
      <c r="H68" s="24" t="str">
        <f t="shared" si="3"/>
        <v>1</v>
      </c>
      <c r="I68" s="24" t="str">
        <f t="shared" si="4"/>
        <v>0</v>
      </c>
    </row>
    <row r="69" ht="12.75" customHeight="1">
      <c r="A69" s="23">
        <v>1.0</v>
      </c>
      <c r="B69" s="23">
        <v>5.5</v>
      </c>
      <c r="C69" s="23">
        <v>4.9</v>
      </c>
      <c r="D69" s="23">
        <v>4.3</v>
      </c>
      <c r="E69" s="23">
        <v>0.0</v>
      </c>
      <c r="F69" s="24" t="str">
        <f t="shared" si="1"/>
        <v>-591697.0104</v>
      </c>
      <c r="G69" s="24" t="str">
        <f t="shared" si="2"/>
        <v>0</v>
      </c>
      <c r="H69" s="24" t="str">
        <f t="shared" si="3"/>
        <v>1</v>
      </c>
      <c r="I69" s="24" t="str">
        <f t="shared" si="4"/>
        <v>0</v>
      </c>
    </row>
    <row r="70" ht="12.75" customHeight="1">
      <c r="A70" s="23">
        <v>0.0</v>
      </c>
      <c r="B70" s="23">
        <v>7.5</v>
      </c>
      <c r="C70" s="23">
        <v>4.5</v>
      </c>
      <c r="D70" s="23">
        <v>3.4</v>
      </c>
      <c r="E70" s="23">
        <v>0.0</v>
      </c>
      <c r="F70" s="24" t="str">
        <f t="shared" si="1"/>
        <v>-658306.4118</v>
      </c>
      <c r="G70" s="24" t="str">
        <f t="shared" si="2"/>
        <v>0</v>
      </c>
      <c r="H70" s="24" t="str">
        <f t="shared" si="3"/>
        <v>1</v>
      </c>
      <c r="I70" s="24" t="str">
        <f t="shared" si="4"/>
        <v>0</v>
      </c>
    </row>
    <row r="71" ht="12.75" customHeight="1">
      <c r="A71" s="23">
        <v>0.0</v>
      </c>
      <c r="B71" s="23">
        <v>6.4</v>
      </c>
      <c r="C71" s="23">
        <v>5.3</v>
      </c>
      <c r="D71" s="23">
        <v>3.9</v>
      </c>
      <c r="E71" s="23">
        <v>0.0</v>
      </c>
      <c r="F71" s="24" t="str">
        <f t="shared" si="1"/>
        <v>-640780.566</v>
      </c>
      <c r="G71" s="24" t="str">
        <f t="shared" si="2"/>
        <v>0</v>
      </c>
      <c r="H71" s="24" t="str">
        <f t="shared" si="3"/>
        <v>1</v>
      </c>
      <c r="I71" s="24" t="str">
        <f t="shared" si="4"/>
        <v>0</v>
      </c>
    </row>
    <row r="72" ht="12.75" customHeight="1">
      <c r="A72" s="23">
        <v>0.0</v>
      </c>
      <c r="B72" s="23">
        <v>9.1</v>
      </c>
      <c r="C72" s="23">
        <v>7.1</v>
      </c>
      <c r="D72" s="23">
        <v>4.4</v>
      </c>
      <c r="E72" s="23">
        <v>1.0</v>
      </c>
      <c r="F72" s="24" t="str">
        <f t="shared" si="1"/>
        <v>-862957.7612</v>
      </c>
      <c r="G72" s="24" t="str">
        <f t="shared" si="2"/>
        <v>0</v>
      </c>
      <c r="H72" s="24" t="str">
        <f t="shared" si="3"/>
        <v>1</v>
      </c>
      <c r="I72" s="24" t="str">
        <f t="shared" si="4"/>
        <v>0</v>
      </c>
    </row>
    <row r="73" ht="12.75" customHeight="1">
      <c r="A73" s="23">
        <v>1.0</v>
      </c>
      <c r="B73" s="23">
        <v>6.7</v>
      </c>
      <c r="C73" s="23">
        <v>4.5</v>
      </c>
      <c r="D73" s="23">
        <v>3.1</v>
      </c>
      <c r="E73" s="23">
        <v>0.0</v>
      </c>
      <c r="F73" s="24" t="str">
        <f t="shared" si="1"/>
        <v>-610701.62</v>
      </c>
      <c r="G73" s="24" t="str">
        <f t="shared" si="2"/>
        <v>0</v>
      </c>
      <c r="H73" s="24" t="str">
        <f t="shared" si="3"/>
        <v>1</v>
      </c>
      <c r="I73" s="24" t="str">
        <f t="shared" si="4"/>
        <v>0</v>
      </c>
    </row>
    <row r="74" ht="12.75" customHeight="1">
      <c r="A74" s="23">
        <v>0.0</v>
      </c>
      <c r="B74" s="23">
        <v>6.5</v>
      </c>
      <c r="C74" s="23">
        <v>6.0</v>
      </c>
      <c r="D74" s="23">
        <v>4.6</v>
      </c>
      <c r="E74" s="23">
        <v>0.0</v>
      </c>
      <c r="F74" s="24" t="str">
        <f t="shared" si="1"/>
        <v>-689300.5284</v>
      </c>
      <c r="G74" s="24" t="str">
        <f t="shared" si="2"/>
        <v>0</v>
      </c>
      <c r="H74" s="24" t="str">
        <f t="shared" si="3"/>
        <v>1</v>
      </c>
      <c r="I74" s="24" t="str">
        <f t="shared" si="4"/>
        <v>0</v>
      </c>
    </row>
    <row r="75" ht="12.75" customHeight="1">
      <c r="A75" s="23">
        <v>1.0</v>
      </c>
      <c r="B75" s="23">
        <v>9.9</v>
      </c>
      <c r="C75" s="23">
        <v>6.7</v>
      </c>
      <c r="D75" s="23">
        <v>3.9</v>
      </c>
      <c r="E75" s="23">
        <v>1.0</v>
      </c>
      <c r="F75" s="24" t="str">
        <f t="shared" si="1"/>
        <v>-881784.9645</v>
      </c>
      <c r="G75" s="24" t="str">
        <f t="shared" si="2"/>
        <v>0</v>
      </c>
      <c r="H75" s="24" t="str">
        <f t="shared" si="3"/>
        <v>1</v>
      </c>
      <c r="I75" s="24" t="str">
        <f t="shared" si="4"/>
        <v>0</v>
      </c>
    </row>
    <row r="76" ht="12.75" customHeight="1">
      <c r="A76" s="23">
        <v>1.0</v>
      </c>
      <c r="B76" s="23">
        <v>8.5</v>
      </c>
      <c r="C76" s="23">
        <v>6.0</v>
      </c>
      <c r="D76" s="23">
        <v>3.7</v>
      </c>
      <c r="E76" s="23">
        <v>1.0</v>
      </c>
      <c r="F76" s="24" t="str">
        <f t="shared" si="1"/>
        <v>-776448.0595</v>
      </c>
      <c r="G76" s="24" t="str">
        <f t="shared" si="2"/>
        <v>0</v>
      </c>
      <c r="H76" s="24" t="str">
        <f t="shared" si="3"/>
        <v>1</v>
      </c>
      <c r="I76" s="24" t="str">
        <f t="shared" si="4"/>
        <v>0</v>
      </c>
    </row>
    <row r="77" ht="12.75" customHeight="1">
      <c r="A77" s="23">
        <v>0.0</v>
      </c>
      <c r="B77" s="23">
        <v>9.9</v>
      </c>
      <c r="C77" s="23">
        <v>4.8</v>
      </c>
      <c r="D77" s="23">
        <v>3.8</v>
      </c>
      <c r="E77" s="23">
        <v>0.0</v>
      </c>
      <c r="F77" s="24" t="str">
        <f t="shared" si="1"/>
        <v>-808244.0776</v>
      </c>
      <c r="G77" s="24" t="str">
        <f t="shared" si="2"/>
        <v>0</v>
      </c>
      <c r="H77" s="24" t="str">
        <f t="shared" si="3"/>
        <v>1</v>
      </c>
      <c r="I77" s="24" t="str">
        <f t="shared" si="4"/>
        <v>0</v>
      </c>
    </row>
    <row r="78" ht="12.75" customHeight="1">
      <c r="A78" s="23">
        <v>1.0</v>
      </c>
      <c r="B78" s="23">
        <v>7.6</v>
      </c>
      <c r="C78" s="23">
        <v>5.0</v>
      </c>
      <c r="D78" s="23">
        <v>3.9</v>
      </c>
      <c r="E78" s="23">
        <v>0.0</v>
      </c>
      <c r="F78" s="24" t="str">
        <f t="shared" si="1"/>
        <v>-697628.0899</v>
      </c>
      <c r="G78" s="24" t="str">
        <f t="shared" si="2"/>
        <v>0</v>
      </c>
      <c r="H78" s="24" t="str">
        <f t="shared" si="3"/>
        <v>1</v>
      </c>
      <c r="I78" s="24" t="str">
        <f t="shared" si="4"/>
        <v>0</v>
      </c>
    </row>
    <row r="79" ht="12.75" customHeight="1">
      <c r="A79" s="23">
        <v>1.0</v>
      </c>
      <c r="B79" s="23">
        <v>9.4</v>
      </c>
      <c r="C79" s="23">
        <v>4.9</v>
      </c>
      <c r="D79" s="23">
        <v>4.1</v>
      </c>
      <c r="E79" s="23">
        <v>1.0</v>
      </c>
      <c r="F79" s="24" t="str">
        <f t="shared" si="1"/>
        <v>-795886.1523</v>
      </c>
      <c r="G79" s="24" t="str">
        <f t="shared" si="2"/>
        <v>0</v>
      </c>
      <c r="H79" s="24" t="str">
        <f t="shared" si="3"/>
        <v>1</v>
      </c>
      <c r="I79" s="24" t="str">
        <f t="shared" si="4"/>
        <v>0</v>
      </c>
    </row>
    <row r="80" ht="12.75" customHeight="1">
      <c r="A80" s="23">
        <v>1.0</v>
      </c>
      <c r="B80" s="23">
        <v>9.3</v>
      </c>
      <c r="C80" s="23">
        <v>5.9</v>
      </c>
      <c r="D80" s="23">
        <v>4.6</v>
      </c>
      <c r="E80" s="23">
        <v>1.0</v>
      </c>
      <c r="F80" s="24" t="str">
        <f t="shared" si="1"/>
        <v>-839185.8163</v>
      </c>
      <c r="G80" s="24" t="str">
        <f t="shared" si="2"/>
        <v>0</v>
      </c>
      <c r="H80" s="24" t="str">
        <f t="shared" si="3"/>
        <v>1</v>
      </c>
      <c r="I80" s="24" t="str">
        <f t="shared" si="4"/>
        <v>0</v>
      </c>
    </row>
    <row r="81" ht="12.75" customHeight="1">
      <c r="A81" s="23">
        <v>0.0</v>
      </c>
      <c r="B81" s="23">
        <v>7.1</v>
      </c>
      <c r="C81" s="23">
        <v>5.9</v>
      </c>
      <c r="D81" s="23">
        <v>2.7</v>
      </c>
      <c r="E81" s="23">
        <v>0.0</v>
      </c>
      <c r="F81" s="24" t="str">
        <f t="shared" si="1"/>
        <v>-668633.7288</v>
      </c>
      <c r="G81" s="24" t="str">
        <f t="shared" si="2"/>
        <v>0</v>
      </c>
      <c r="H81" s="24" t="str">
        <f t="shared" si="3"/>
        <v>1</v>
      </c>
      <c r="I81" s="24" t="str">
        <f t="shared" si="4"/>
        <v>0</v>
      </c>
    </row>
    <row r="82" ht="12.75" customHeight="1">
      <c r="A82" s="23">
        <v>0.0</v>
      </c>
      <c r="B82" s="23">
        <v>9.9</v>
      </c>
      <c r="C82" s="23">
        <v>4.8</v>
      </c>
      <c r="D82" s="23">
        <v>3.8</v>
      </c>
      <c r="E82" s="23">
        <v>1.0</v>
      </c>
      <c r="F82" s="24" t="str">
        <f t="shared" si="1"/>
        <v>-808244.0776</v>
      </c>
      <c r="G82" s="24" t="str">
        <f t="shared" si="2"/>
        <v>0</v>
      </c>
      <c r="H82" s="24" t="str">
        <f t="shared" si="3"/>
        <v>1</v>
      </c>
      <c r="I82" s="24" t="str">
        <f t="shared" si="4"/>
        <v>0</v>
      </c>
    </row>
    <row r="83" ht="12.75" customHeight="1">
      <c r="A83" s="23">
        <v>0.0</v>
      </c>
      <c r="B83" s="23">
        <v>8.7</v>
      </c>
      <c r="C83" s="23">
        <v>4.6</v>
      </c>
      <c r="D83" s="23">
        <v>4.0</v>
      </c>
      <c r="E83" s="23">
        <v>1.0</v>
      </c>
      <c r="F83" s="24" t="str">
        <f t="shared" si="1"/>
        <v>-741871.6595</v>
      </c>
      <c r="G83" s="24" t="str">
        <f t="shared" si="2"/>
        <v>0</v>
      </c>
      <c r="H83" s="24" t="str">
        <f t="shared" si="3"/>
        <v>1</v>
      </c>
      <c r="I83" s="24" t="str">
        <f t="shared" si="4"/>
        <v>0</v>
      </c>
    </row>
    <row r="84" ht="12.75" customHeight="1">
      <c r="A84" s="23">
        <v>1.0</v>
      </c>
      <c r="B84" s="23">
        <v>8.6</v>
      </c>
      <c r="C84" s="23">
        <v>4.0</v>
      </c>
      <c r="D84" s="23">
        <v>3.0</v>
      </c>
      <c r="E84" s="23">
        <v>0.0</v>
      </c>
      <c r="F84" s="24" t="str">
        <f t="shared" si="1"/>
        <v>-692265.7872</v>
      </c>
      <c r="G84" s="24" t="str">
        <f t="shared" si="2"/>
        <v>0</v>
      </c>
      <c r="H84" s="24" t="str">
        <f t="shared" si="3"/>
        <v>1</v>
      </c>
      <c r="I84" s="24" t="str">
        <f t="shared" si="4"/>
        <v>0</v>
      </c>
    </row>
    <row r="85" ht="12.75" customHeight="1">
      <c r="A85" s="23">
        <v>0.0</v>
      </c>
      <c r="B85" s="23">
        <v>6.4</v>
      </c>
      <c r="C85" s="23">
        <v>5.0</v>
      </c>
      <c r="D85" s="23">
        <v>1.6</v>
      </c>
      <c r="E85" s="23">
        <v>0.0</v>
      </c>
      <c r="F85" s="24" t="str">
        <f t="shared" si="1"/>
        <v>-570382.0728</v>
      </c>
      <c r="G85" s="24" t="str">
        <f t="shared" si="2"/>
        <v>0</v>
      </c>
      <c r="H85" s="24" t="str">
        <f t="shared" si="3"/>
        <v>1</v>
      </c>
      <c r="I85" s="24" t="str">
        <f t="shared" si="4"/>
        <v>0</v>
      </c>
    </row>
    <row r="86" ht="12.75" customHeight="1">
      <c r="A86" s="23">
        <v>1.0</v>
      </c>
      <c r="B86" s="23">
        <v>7.7</v>
      </c>
      <c r="C86" s="23">
        <v>4.3</v>
      </c>
      <c r="D86" s="23">
        <v>4.3</v>
      </c>
      <c r="E86" s="23">
        <v>1.0</v>
      </c>
      <c r="F86" s="24" t="str">
        <f t="shared" si="1"/>
        <v>-688393.3498</v>
      </c>
      <c r="G86" s="24" t="str">
        <f t="shared" si="2"/>
        <v>0</v>
      </c>
      <c r="H86" s="24" t="str">
        <f t="shared" si="3"/>
        <v>1</v>
      </c>
      <c r="I86" s="24" t="str">
        <f t="shared" si="4"/>
        <v>0</v>
      </c>
    </row>
    <row r="87" ht="12.75" customHeight="1">
      <c r="A87" s="23">
        <v>0.0</v>
      </c>
      <c r="B87" s="23">
        <v>7.5</v>
      </c>
      <c r="C87" s="23">
        <v>4.5</v>
      </c>
      <c r="D87" s="23">
        <v>3.4</v>
      </c>
      <c r="E87" s="23">
        <v>0.0</v>
      </c>
      <c r="F87" s="24" t="str">
        <f t="shared" si="1"/>
        <v>-658306.4118</v>
      </c>
      <c r="G87" s="24" t="str">
        <f t="shared" si="2"/>
        <v>0</v>
      </c>
      <c r="H87" s="24" t="str">
        <f t="shared" si="3"/>
        <v>1</v>
      </c>
      <c r="I87" s="24" t="str">
        <f t="shared" si="4"/>
        <v>0</v>
      </c>
    </row>
    <row r="88" ht="12.75" customHeight="1">
      <c r="A88" s="23">
        <v>0.0</v>
      </c>
      <c r="B88" s="23">
        <v>5.0</v>
      </c>
      <c r="C88" s="23">
        <v>4.9</v>
      </c>
      <c r="D88" s="23">
        <v>3.1</v>
      </c>
      <c r="E88" s="23">
        <v>0.0</v>
      </c>
      <c r="F88" s="24" t="str">
        <f t="shared" si="1"/>
        <v>-530579.7608</v>
      </c>
      <c r="G88" s="24" t="str">
        <f t="shared" si="2"/>
        <v>0</v>
      </c>
      <c r="H88" s="24" t="str">
        <f t="shared" si="3"/>
        <v>1</v>
      </c>
      <c r="I88" s="24" t="str">
        <f t="shared" si="4"/>
        <v>0</v>
      </c>
    </row>
    <row r="89" ht="12.75" customHeight="1">
      <c r="A89" s="23">
        <v>1.0</v>
      </c>
      <c r="B89" s="23">
        <v>7.7</v>
      </c>
      <c r="C89" s="23">
        <v>4.3</v>
      </c>
      <c r="D89" s="23">
        <v>4.3</v>
      </c>
      <c r="E89" s="23">
        <v>1.0</v>
      </c>
      <c r="F89" s="24" t="str">
        <f t="shared" si="1"/>
        <v>-688393.3498</v>
      </c>
      <c r="G89" s="24" t="str">
        <f t="shared" si="2"/>
        <v>0</v>
      </c>
      <c r="H89" s="24" t="str">
        <f t="shared" si="3"/>
        <v>1</v>
      </c>
      <c r="I89" s="24" t="str">
        <f t="shared" si="4"/>
        <v>0</v>
      </c>
    </row>
    <row r="90" ht="12.75" customHeight="1">
      <c r="A90" s="23">
        <v>1.0</v>
      </c>
      <c r="B90" s="23">
        <v>9.1</v>
      </c>
      <c r="C90" s="23">
        <v>4.6</v>
      </c>
      <c r="D90" s="23">
        <v>3.9</v>
      </c>
      <c r="E90" s="23">
        <v>0.0</v>
      </c>
      <c r="F90" s="24" t="str">
        <f t="shared" si="1"/>
        <v>-763881.8858</v>
      </c>
      <c r="G90" s="24" t="str">
        <f t="shared" si="2"/>
        <v>0</v>
      </c>
      <c r="H90" s="24" t="str">
        <f t="shared" si="3"/>
        <v>1</v>
      </c>
      <c r="I90" s="24" t="str">
        <f t="shared" si="4"/>
        <v>0</v>
      </c>
    </row>
    <row r="91" ht="12.75" customHeight="1">
      <c r="A91" s="23">
        <v>1.0</v>
      </c>
      <c r="B91" s="23">
        <v>5.5</v>
      </c>
      <c r="C91" s="23">
        <v>8.2</v>
      </c>
      <c r="D91" s="23">
        <v>4.9</v>
      </c>
      <c r="E91" s="23">
        <v>1.0</v>
      </c>
      <c r="F91" s="24" t="str">
        <f t="shared" si="1"/>
        <v>-725052.4646</v>
      </c>
      <c r="G91" s="24" t="str">
        <f t="shared" si="2"/>
        <v>0</v>
      </c>
      <c r="H91" s="24" t="str">
        <f t="shared" si="3"/>
        <v>1</v>
      </c>
      <c r="I91" s="24" t="str">
        <f t="shared" si="4"/>
        <v>0</v>
      </c>
    </row>
    <row r="92" ht="12.75" customHeight="1">
      <c r="A92" s="23">
        <v>0.0</v>
      </c>
      <c r="B92" s="23">
        <v>9.1</v>
      </c>
      <c r="C92" s="23">
        <v>5.4</v>
      </c>
      <c r="D92" s="23">
        <v>3.3</v>
      </c>
      <c r="E92" s="23">
        <v>1.0</v>
      </c>
      <c r="F92" s="24" t="str">
        <f t="shared" si="1"/>
        <v>-773733.3897</v>
      </c>
      <c r="G92" s="24" t="str">
        <f t="shared" si="2"/>
        <v>0</v>
      </c>
      <c r="H92" s="24" t="str">
        <f t="shared" si="3"/>
        <v>1</v>
      </c>
      <c r="I92" s="24" t="str">
        <f t="shared" si="4"/>
        <v>0</v>
      </c>
    </row>
    <row r="93" ht="12.75" customHeight="1">
      <c r="A93" s="23">
        <v>0.0</v>
      </c>
      <c r="B93" s="23">
        <v>7.1</v>
      </c>
      <c r="C93" s="23">
        <v>4.5</v>
      </c>
      <c r="D93" s="23">
        <v>2.4</v>
      </c>
      <c r="E93" s="23">
        <v>0.0</v>
      </c>
      <c r="F93" s="24" t="str">
        <f t="shared" si="1"/>
        <v>-610879.0263</v>
      </c>
      <c r="G93" s="24" t="str">
        <f t="shared" si="2"/>
        <v>0</v>
      </c>
      <c r="H93" s="24" t="str">
        <f t="shared" si="3"/>
        <v>1</v>
      </c>
      <c r="I93" s="24" t="str">
        <f t="shared" si="4"/>
        <v>0</v>
      </c>
    </row>
    <row r="94" ht="12.75" customHeight="1">
      <c r="A94" s="23">
        <v>1.0</v>
      </c>
      <c r="B94" s="23">
        <v>9.2</v>
      </c>
      <c r="C94" s="23">
        <v>4.8</v>
      </c>
      <c r="D94" s="23">
        <v>4.2</v>
      </c>
      <c r="E94" s="23">
        <v>1.0</v>
      </c>
      <c r="F94" s="24" t="str">
        <f t="shared" si="1"/>
        <v>-784174.7793</v>
      </c>
      <c r="G94" s="24" t="str">
        <f t="shared" si="2"/>
        <v>0</v>
      </c>
      <c r="H94" s="24" t="str">
        <f t="shared" si="3"/>
        <v>1</v>
      </c>
      <c r="I94" s="24" t="str">
        <f t="shared" si="4"/>
        <v>0</v>
      </c>
    </row>
    <row r="95" ht="12.75" customHeight="1">
      <c r="A95" s="23">
        <v>1.0</v>
      </c>
      <c r="B95" s="23">
        <v>9.3</v>
      </c>
      <c r="C95" s="23">
        <v>5.9</v>
      </c>
      <c r="D95" s="23">
        <v>4.6</v>
      </c>
      <c r="E95" s="23">
        <v>1.0</v>
      </c>
      <c r="F95" s="24" t="str">
        <f t="shared" si="1"/>
        <v>-839185.8163</v>
      </c>
      <c r="G95" s="24" t="str">
        <f t="shared" si="2"/>
        <v>0</v>
      </c>
      <c r="H95" s="24" t="str">
        <f t="shared" si="3"/>
        <v>1</v>
      </c>
      <c r="I95" s="24" t="str">
        <f t="shared" si="4"/>
        <v>0</v>
      </c>
    </row>
    <row r="96" ht="12.75" customHeight="1">
      <c r="A96" s="23">
        <v>0.0</v>
      </c>
      <c r="B96" s="23">
        <v>9.3</v>
      </c>
      <c r="C96" s="23">
        <v>5.5</v>
      </c>
      <c r="D96" s="23">
        <v>3.4</v>
      </c>
      <c r="E96" s="23">
        <v>1.0</v>
      </c>
      <c r="F96" s="24" t="str">
        <f t="shared" si="1"/>
        <v>-790635.2725</v>
      </c>
      <c r="G96" s="24" t="str">
        <f t="shared" si="2"/>
        <v>0</v>
      </c>
      <c r="H96" s="24" t="str">
        <f t="shared" si="3"/>
        <v>1</v>
      </c>
      <c r="I96" s="24" t="str">
        <f t="shared" si="4"/>
        <v>0</v>
      </c>
    </row>
    <row r="97" ht="12.75" customHeight="1">
      <c r="A97" s="23">
        <v>1.0</v>
      </c>
      <c r="B97" s="23">
        <v>8.6</v>
      </c>
      <c r="C97" s="23">
        <v>5.7</v>
      </c>
      <c r="D97" s="23">
        <v>3.6</v>
      </c>
      <c r="E97" s="23">
        <v>1.0</v>
      </c>
      <c r="F97" s="24" t="str">
        <f t="shared" si="1"/>
        <v>-768513.8841</v>
      </c>
      <c r="G97" s="24" t="str">
        <f t="shared" si="2"/>
        <v>0</v>
      </c>
      <c r="H97" s="24" t="str">
        <f t="shared" si="3"/>
        <v>1</v>
      </c>
      <c r="I97" s="24" t="str">
        <f t="shared" si="4"/>
        <v>0</v>
      </c>
    </row>
    <row r="98" ht="12.75" customHeight="1">
      <c r="A98" s="23">
        <v>1.0</v>
      </c>
      <c r="B98" s="23">
        <v>7.4</v>
      </c>
      <c r="C98" s="23">
        <v>4.8</v>
      </c>
      <c r="D98" s="23">
        <v>3.7</v>
      </c>
      <c r="E98" s="23">
        <v>0.0</v>
      </c>
      <c r="F98" s="24" t="str">
        <f t="shared" si="1"/>
        <v>-674561.7423</v>
      </c>
      <c r="G98" s="24" t="str">
        <f t="shared" si="2"/>
        <v>0</v>
      </c>
      <c r="H98" s="24" t="str">
        <f t="shared" si="3"/>
        <v>1</v>
      </c>
      <c r="I98" s="24" t="str">
        <f t="shared" si="4"/>
        <v>0</v>
      </c>
    </row>
    <row r="99" ht="12.75" customHeight="1">
      <c r="A99" s="23">
        <v>1.0</v>
      </c>
      <c r="B99" s="23">
        <v>8.7</v>
      </c>
      <c r="C99" s="23">
        <v>2.9</v>
      </c>
      <c r="D99" s="23">
        <v>2.5</v>
      </c>
      <c r="E99" s="23">
        <v>1.0</v>
      </c>
      <c r="F99" s="24" t="str">
        <f t="shared" si="1"/>
        <v>-645396.9134</v>
      </c>
      <c r="G99" s="24" t="str">
        <f t="shared" si="2"/>
        <v>0</v>
      </c>
      <c r="H99" s="24" t="str">
        <f t="shared" si="3"/>
        <v>1</v>
      </c>
      <c r="I99" s="24" t="str">
        <f t="shared" si="4"/>
        <v>0</v>
      </c>
    </row>
    <row r="100" ht="12.75" customHeight="1">
      <c r="A100" s="23">
        <v>1.0</v>
      </c>
      <c r="B100" s="23">
        <v>7.8</v>
      </c>
      <c r="C100" s="23">
        <v>7.1</v>
      </c>
      <c r="D100" s="23">
        <v>3.9</v>
      </c>
      <c r="E100" s="23">
        <v>1.0</v>
      </c>
      <c r="F100" s="24" t="str">
        <f t="shared" si="1"/>
        <v>-783318.9144</v>
      </c>
      <c r="G100" s="24" t="str">
        <f t="shared" si="2"/>
        <v>0</v>
      </c>
      <c r="H100" s="24" t="str">
        <f t="shared" si="3"/>
        <v>1</v>
      </c>
      <c r="I100" s="24" t="str">
        <f t="shared" si="4"/>
        <v>0</v>
      </c>
    </row>
    <row r="101" ht="12.75" customHeight="1">
      <c r="A101" s="23">
        <v>0.0</v>
      </c>
      <c r="B101" s="23">
        <v>7.9</v>
      </c>
      <c r="C101" s="23">
        <v>4.8</v>
      </c>
      <c r="D101" s="23">
        <v>3.5</v>
      </c>
      <c r="E101" s="23">
        <v>1.0</v>
      </c>
      <c r="F101" s="24" t="str">
        <f t="shared" si="1"/>
        <v>-693084.1323</v>
      </c>
      <c r="G101" s="24" t="str">
        <f t="shared" si="2"/>
        <v>0</v>
      </c>
      <c r="H101" s="24" t="str">
        <f t="shared" si="3"/>
        <v>1</v>
      </c>
      <c r="I101" s="24" t="str">
        <f t="shared" si="4"/>
        <v>0</v>
      </c>
    </row>
    <row r="102" ht="12.75" customHeight="1">
      <c r="A102" s="23">
        <v>0.0</v>
      </c>
      <c r="B102" s="23">
        <v>7.6</v>
      </c>
      <c r="C102" s="23">
        <v>4.6</v>
      </c>
      <c r="D102" s="23">
        <v>3.5</v>
      </c>
      <c r="E102" s="23">
        <v>0.0</v>
      </c>
      <c r="F102" s="24" t="str">
        <f t="shared" si="1"/>
        <v>-669839.5856</v>
      </c>
      <c r="G102" s="24" t="str">
        <f t="shared" si="2"/>
        <v>0</v>
      </c>
      <c r="H102" s="24" t="str">
        <f t="shared" si="3"/>
        <v>1</v>
      </c>
      <c r="I102" s="24" t="str">
        <f t="shared" si="4"/>
        <v>0</v>
      </c>
    </row>
    <row r="103" ht="12.75" customHeight="1">
      <c r="A103" s="23">
        <v>1.0</v>
      </c>
      <c r="B103" s="23">
        <v>9.2</v>
      </c>
      <c r="C103" s="23">
        <v>6.2</v>
      </c>
      <c r="D103" s="23">
        <v>4.2</v>
      </c>
      <c r="E103" s="23">
        <v>1.0</v>
      </c>
      <c r="F103" s="24" t="str">
        <f t="shared" si="1"/>
        <v>-834143.717</v>
      </c>
      <c r="G103" s="24" t="str">
        <f t="shared" si="2"/>
        <v>0</v>
      </c>
      <c r="H103" s="24" t="str">
        <f t="shared" si="3"/>
        <v>1</v>
      </c>
      <c r="I103" s="24" t="str">
        <f t="shared" si="4"/>
        <v>0</v>
      </c>
    </row>
    <row r="104" ht="12.75" customHeight="1">
      <c r="A104" s="23">
        <v>1.0</v>
      </c>
      <c r="B104" s="23">
        <v>7.7</v>
      </c>
      <c r="C104" s="23">
        <v>7.0</v>
      </c>
      <c r="D104" s="23">
        <v>3.7</v>
      </c>
      <c r="E104" s="23">
        <v>1.0</v>
      </c>
      <c r="F104" s="24" t="str">
        <f t="shared" si="1"/>
        <v>-769190.4857</v>
      </c>
      <c r="G104" s="24" t="str">
        <f t="shared" si="2"/>
        <v>0</v>
      </c>
      <c r="H104" s="24" t="str">
        <f t="shared" si="3"/>
        <v>1</v>
      </c>
      <c r="I104" s="24" t="str">
        <f t="shared" si="4"/>
        <v>0</v>
      </c>
    </row>
    <row r="105" ht="12.75" customHeight="1">
      <c r="A105" s="23">
        <v>1.0</v>
      </c>
      <c r="B105" s="23">
        <v>9.5</v>
      </c>
      <c r="C105" s="23">
        <v>6.6</v>
      </c>
      <c r="D105" s="23">
        <v>4.4</v>
      </c>
      <c r="E105" s="23">
        <v>1.0</v>
      </c>
      <c r="F105" s="24" t="str">
        <f t="shared" si="1"/>
        <v>-869717.1933</v>
      </c>
      <c r="G105" s="24" t="str">
        <f t="shared" si="2"/>
        <v>0</v>
      </c>
      <c r="H105" s="24" t="str">
        <f t="shared" si="3"/>
        <v>1</v>
      </c>
      <c r="I105" s="24" t="str">
        <f t="shared" si="4"/>
        <v>0</v>
      </c>
    </row>
    <row r="106" ht="12.75" customHeight="1">
      <c r="A106" s="23">
        <v>0.0</v>
      </c>
      <c r="B106" s="23">
        <v>6.5</v>
      </c>
      <c r="C106" s="23">
        <v>6.0</v>
      </c>
      <c r="D106" s="23">
        <v>4.6</v>
      </c>
      <c r="E106" s="23">
        <v>1.0</v>
      </c>
      <c r="F106" s="24" t="str">
        <f t="shared" si="1"/>
        <v>-689300.5284</v>
      </c>
      <c r="G106" s="24" t="str">
        <f t="shared" si="2"/>
        <v>0</v>
      </c>
      <c r="H106" s="24" t="str">
        <f t="shared" si="3"/>
        <v>1</v>
      </c>
      <c r="I106" s="24" t="str">
        <f t="shared" si="4"/>
        <v>0</v>
      </c>
    </row>
    <row r="107" ht="12.75" customHeight="1">
      <c r="A107" s="23">
        <v>0.0</v>
      </c>
      <c r="B107" s="23">
        <v>8.3</v>
      </c>
      <c r="C107" s="23">
        <v>5.2</v>
      </c>
      <c r="D107" s="23">
        <v>3.9</v>
      </c>
      <c r="E107" s="23">
        <v>1.0</v>
      </c>
      <c r="F107" s="24" t="str">
        <f t="shared" si="1"/>
        <v>-739216.8275</v>
      </c>
      <c r="G107" s="24" t="str">
        <f t="shared" si="2"/>
        <v>0</v>
      </c>
      <c r="H107" s="24" t="str">
        <f t="shared" si="3"/>
        <v>1</v>
      </c>
      <c r="I107" s="24" t="str">
        <f t="shared" si="4"/>
        <v>0</v>
      </c>
    </row>
    <row r="108" ht="12.75" customHeight="1">
      <c r="A108" s="23">
        <v>1.0</v>
      </c>
      <c r="B108" s="23">
        <v>9.6</v>
      </c>
      <c r="C108" s="23">
        <v>5.5</v>
      </c>
      <c r="D108" s="23">
        <v>4.9</v>
      </c>
      <c r="E108" s="23">
        <v>1.0</v>
      </c>
      <c r="F108" s="24" t="str">
        <f t="shared" si="1"/>
        <v>-848800.8688</v>
      </c>
      <c r="G108" s="24" t="str">
        <f t="shared" si="2"/>
        <v>0</v>
      </c>
      <c r="H108" s="24" t="str">
        <f t="shared" si="3"/>
        <v>1</v>
      </c>
      <c r="I108" s="24" t="str">
        <f t="shared" si="4"/>
        <v>0</v>
      </c>
    </row>
    <row r="109" ht="12.75" customHeight="1">
      <c r="A109" s="23">
        <v>0.0</v>
      </c>
      <c r="B109" s="23">
        <v>5.9</v>
      </c>
      <c r="C109" s="23">
        <v>6.2</v>
      </c>
      <c r="D109" s="23">
        <v>5.4</v>
      </c>
      <c r="E109" s="23">
        <v>1.0</v>
      </c>
      <c r="F109" s="24" t="str">
        <f t="shared" si="1"/>
        <v>-684988.7335</v>
      </c>
      <c r="G109" s="24" t="str">
        <f t="shared" si="2"/>
        <v>0</v>
      </c>
      <c r="H109" s="24" t="str">
        <f t="shared" si="3"/>
        <v>1</v>
      </c>
      <c r="I109" s="24" t="str">
        <f t="shared" si="4"/>
        <v>0</v>
      </c>
    </row>
    <row r="110" ht="12.75" customHeight="1">
      <c r="A110" s="23">
        <v>1.0</v>
      </c>
      <c r="B110" s="23">
        <v>8.7</v>
      </c>
      <c r="C110" s="23">
        <v>4.8</v>
      </c>
      <c r="D110" s="23">
        <v>4.2</v>
      </c>
      <c r="E110" s="23">
        <v>1.0</v>
      </c>
      <c r="F110" s="24" t="str">
        <f t="shared" si="1"/>
        <v>-757331.2342</v>
      </c>
      <c r="G110" s="24" t="str">
        <f t="shared" si="2"/>
        <v>0</v>
      </c>
      <c r="H110" s="24" t="str">
        <f t="shared" si="3"/>
        <v>1</v>
      </c>
      <c r="I110" s="24" t="str">
        <f t="shared" si="4"/>
        <v>0</v>
      </c>
    </row>
    <row r="111" ht="12.75" customHeight="1">
      <c r="A111" s="23">
        <v>0.0</v>
      </c>
      <c r="B111" s="23">
        <v>6.7</v>
      </c>
      <c r="C111" s="23">
        <v>4.5</v>
      </c>
      <c r="D111" s="23">
        <v>3.1</v>
      </c>
      <c r="E111" s="23">
        <v>0.0</v>
      </c>
      <c r="F111" s="24" t="str">
        <f t="shared" si="1"/>
        <v>-607570.9748</v>
      </c>
      <c r="G111" s="24" t="str">
        <f t="shared" si="2"/>
        <v>0</v>
      </c>
      <c r="H111" s="24" t="str">
        <f t="shared" si="3"/>
        <v>1</v>
      </c>
      <c r="I111" s="24" t="str">
        <f t="shared" si="4"/>
        <v>0</v>
      </c>
    </row>
    <row r="112" ht="12.75" customHeight="1">
      <c r="A112" s="23">
        <v>1.0</v>
      </c>
      <c r="B112" s="23">
        <v>9.7</v>
      </c>
      <c r="C112" s="23">
        <v>6.1</v>
      </c>
      <c r="D112" s="23">
        <v>4.1</v>
      </c>
      <c r="E112" s="23">
        <v>1.0</v>
      </c>
      <c r="F112" s="24" t="str">
        <f t="shared" si="1"/>
        <v>-854822.7973</v>
      </c>
      <c r="G112" s="24" t="str">
        <f t="shared" si="2"/>
        <v>0</v>
      </c>
      <c r="H112" s="24" t="str">
        <f t="shared" si="3"/>
        <v>1</v>
      </c>
      <c r="I112" s="24" t="str">
        <f t="shared" si="4"/>
        <v>0</v>
      </c>
    </row>
    <row r="113" ht="12.75" customHeight="1">
      <c r="A113" s="23">
        <v>1.0</v>
      </c>
      <c r="B113" s="23">
        <v>8.8</v>
      </c>
      <c r="C113" s="23">
        <v>4.5</v>
      </c>
      <c r="D113" s="23">
        <v>3.9</v>
      </c>
      <c r="E113" s="23">
        <v>0.0</v>
      </c>
      <c r="F113" s="24" t="str">
        <f t="shared" si="1"/>
        <v>-744206.5489</v>
      </c>
      <c r="G113" s="24" t="str">
        <f t="shared" si="2"/>
        <v>0</v>
      </c>
      <c r="H113" s="24" t="str">
        <f t="shared" si="3"/>
        <v>1</v>
      </c>
      <c r="I113" s="24" t="str">
        <f t="shared" si="4"/>
        <v>0</v>
      </c>
    </row>
    <row r="114" ht="12.75" customHeight="1">
      <c r="A114" s="23">
        <v>0.0</v>
      </c>
      <c r="B114" s="23">
        <v>8.2</v>
      </c>
      <c r="C114" s="23">
        <v>5.0</v>
      </c>
      <c r="D114" s="23">
        <v>4.5</v>
      </c>
      <c r="E114" s="23">
        <v>1.0</v>
      </c>
      <c r="F114" s="24" t="str">
        <f t="shared" si="1"/>
        <v>-742281.2285</v>
      </c>
      <c r="G114" s="24" t="str">
        <f t="shared" si="2"/>
        <v>0</v>
      </c>
      <c r="H114" s="24" t="str">
        <f t="shared" si="3"/>
        <v>1</v>
      </c>
      <c r="I114" s="24" t="str">
        <f t="shared" si="4"/>
        <v>0</v>
      </c>
    </row>
    <row r="115" ht="12.75" customHeight="1">
      <c r="A115" s="23">
        <v>1.0</v>
      </c>
      <c r="B115" s="23">
        <v>8.9</v>
      </c>
      <c r="C115" s="23">
        <v>6.9</v>
      </c>
      <c r="D115" s="23">
        <v>4.2</v>
      </c>
      <c r="E115" s="23">
        <v>1.0</v>
      </c>
      <c r="F115" s="24" t="str">
        <f t="shared" si="1"/>
        <v>-843022.0588</v>
      </c>
      <c r="G115" s="24" t="str">
        <f t="shared" si="2"/>
        <v>0</v>
      </c>
      <c r="H115" s="24" t="str">
        <f t="shared" si="3"/>
        <v>1</v>
      </c>
      <c r="I115" s="24" t="str">
        <f t="shared" si="4"/>
        <v>0</v>
      </c>
    </row>
    <row r="116" ht="12.75" customHeight="1">
      <c r="A116" s="23">
        <v>1.0</v>
      </c>
      <c r="B116" s="23">
        <v>8.4</v>
      </c>
      <c r="C116" s="23">
        <v>5.9</v>
      </c>
      <c r="D116" s="23">
        <v>3.6</v>
      </c>
      <c r="E116" s="23">
        <v>1.0</v>
      </c>
      <c r="F116" s="24" t="str">
        <f t="shared" si="1"/>
        <v>-764914.8857</v>
      </c>
      <c r="G116" s="24" t="str">
        <f t="shared" si="2"/>
        <v>0</v>
      </c>
      <c r="H116" s="24" t="str">
        <f t="shared" si="3"/>
        <v>1</v>
      </c>
      <c r="I116" s="24" t="str">
        <f t="shared" si="4"/>
        <v>0</v>
      </c>
    </row>
    <row r="117" ht="12.75" customHeight="1">
      <c r="A117" s="23">
        <v>1.0</v>
      </c>
      <c r="B117" s="23">
        <v>7.7</v>
      </c>
      <c r="C117" s="23">
        <v>7.0</v>
      </c>
      <c r="D117" s="23">
        <v>3.7</v>
      </c>
      <c r="E117" s="23">
        <v>0.0</v>
      </c>
      <c r="F117" s="24" t="str">
        <f t="shared" si="1"/>
        <v>-769190.4857</v>
      </c>
      <c r="G117" s="24" t="str">
        <f t="shared" si="2"/>
        <v>0</v>
      </c>
      <c r="H117" s="24" t="str">
        <f t="shared" si="3"/>
        <v>1</v>
      </c>
      <c r="I117" s="24" t="str">
        <f t="shared" si="4"/>
        <v>0</v>
      </c>
    </row>
    <row r="118" ht="12.75" customHeight="1">
      <c r="A118" s="23">
        <v>1.0</v>
      </c>
      <c r="B118" s="23">
        <v>9.2</v>
      </c>
      <c r="C118" s="23">
        <v>6.2</v>
      </c>
      <c r="D118" s="23">
        <v>4.2</v>
      </c>
      <c r="E118" s="23">
        <v>1.0</v>
      </c>
      <c r="F118" s="24" t="str">
        <f t="shared" si="1"/>
        <v>-834143.717</v>
      </c>
      <c r="G118" s="24" t="str">
        <f t="shared" si="2"/>
        <v>0</v>
      </c>
      <c r="H118" s="24" t="str">
        <f t="shared" si="3"/>
        <v>1</v>
      </c>
      <c r="I118" s="24" t="str">
        <f t="shared" si="4"/>
        <v>0</v>
      </c>
    </row>
    <row r="119" ht="12.75" customHeight="1">
      <c r="A119" s="23">
        <v>0.0</v>
      </c>
      <c r="B119" s="23">
        <v>7.3</v>
      </c>
      <c r="C119" s="23">
        <v>6.1</v>
      </c>
      <c r="D119" s="23">
        <v>2.9</v>
      </c>
      <c r="E119" s="23">
        <v>0.0</v>
      </c>
      <c r="F119" s="24" t="str">
        <f t="shared" si="1"/>
        <v>-691700.0764</v>
      </c>
      <c r="G119" s="24" t="str">
        <f t="shared" si="2"/>
        <v>0</v>
      </c>
      <c r="H119" s="24" t="str">
        <f t="shared" si="3"/>
        <v>1</v>
      </c>
      <c r="I119" s="24" t="str">
        <f t="shared" si="4"/>
        <v>0</v>
      </c>
    </row>
    <row r="120" ht="12.75" customHeight="1">
      <c r="A120" s="23">
        <v>1.0</v>
      </c>
      <c r="B120" s="23">
        <v>9.0</v>
      </c>
      <c r="C120" s="23">
        <v>5.0</v>
      </c>
      <c r="D120" s="23">
        <v>3.1</v>
      </c>
      <c r="E120" s="23">
        <v>1.0</v>
      </c>
      <c r="F120" s="24" t="str">
        <f t="shared" si="1"/>
        <v>-752027.9766</v>
      </c>
      <c r="G120" s="24" t="str">
        <f t="shared" si="2"/>
        <v>0</v>
      </c>
      <c r="H120" s="24" t="str">
        <f t="shared" si="3"/>
        <v>1</v>
      </c>
      <c r="I120" s="24" t="str">
        <f t="shared" si="4"/>
        <v>0</v>
      </c>
    </row>
    <row r="121" ht="12.75" customHeight="1">
      <c r="A121" s="23">
        <v>0.0</v>
      </c>
      <c r="B121" s="23">
        <v>8.1</v>
      </c>
      <c r="C121" s="23">
        <v>3.8</v>
      </c>
      <c r="D121" s="23">
        <v>3.0</v>
      </c>
      <c r="E121" s="23">
        <v>0.0</v>
      </c>
      <c r="F121" s="24" t="str">
        <f t="shared" si="1"/>
        <v>-655153.1773</v>
      </c>
      <c r="G121" s="24" t="str">
        <f t="shared" si="2"/>
        <v>0</v>
      </c>
      <c r="H121" s="24" t="str">
        <f t="shared" si="3"/>
        <v>1</v>
      </c>
      <c r="I121" s="24" t="str">
        <f t="shared" si="4"/>
        <v>0</v>
      </c>
    </row>
    <row r="122" ht="12.75" customHeight="1">
      <c r="A122" s="23">
        <v>1.0</v>
      </c>
      <c r="B122" s="23">
        <v>7.4</v>
      </c>
      <c r="C122" s="23">
        <v>6.9</v>
      </c>
      <c r="D122" s="23">
        <v>5.5</v>
      </c>
      <c r="E122" s="23">
        <v>1.0</v>
      </c>
      <c r="F122" s="24" t="str">
        <f t="shared" si="1"/>
        <v>-796229.7377</v>
      </c>
      <c r="G122" s="24" t="str">
        <f t="shared" si="2"/>
        <v>0</v>
      </c>
      <c r="H122" s="24" t="str">
        <f t="shared" si="3"/>
        <v>1</v>
      </c>
      <c r="I122" s="24" t="str">
        <f t="shared" si="4"/>
        <v>0</v>
      </c>
    </row>
    <row r="123" ht="12.75" customHeight="1">
      <c r="A123" s="23">
        <v>0.0</v>
      </c>
      <c r="B123" s="23">
        <v>7.9</v>
      </c>
      <c r="C123" s="23">
        <v>4.8</v>
      </c>
      <c r="D123" s="23">
        <v>3.5</v>
      </c>
      <c r="E123" s="23">
        <v>0.0</v>
      </c>
      <c r="F123" s="24" t="str">
        <f t="shared" si="1"/>
        <v>-693084.1323</v>
      </c>
      <c r="G123" s="24" t="str">
        <f t="shared" si="2"/>
        <v>0</v>
      </c>
      <c r="H123" s="24" t="str">
        <f t="shared" si="3"/>
        <v>1</v>
      </c>
      <c r="I123" s="24" t="str">
        <f t="shared" si="4"/>
        <v>0</v>
      </c>
    </row>
    <row r="124" ht="12.75" customHeight="1">
      <c r="A124" s="23">
        <v>0.0</v>
      </c>
      <c r="B124" s="23">
        <v>7.7</v>
      </c>
      <c r="C124" s="23">
        <v>3.4</v>
      </c>
      <c r="D124" s="23">
        <v>2.6</v>
      </c>
      <c r="E124" s="23">
        <v>0.0</v>
      </c>
      <c r="F124" s="24" t="str">
        <f t="shared" si="1"/>
        <v>-609020.4821</v>
      </c>
      <c r="G124" s="24" t="str">
        <f t="shared" si="2"/>
        <v>0</v>
      </c>
      <c r="H124" s="24" t="str">
        <f t="shared" si="3"/>
        <v>1</v>
      </c>
      <c r="I124" s="24" t="str">
        <f t="shared" si="4"/>
        <v>0</v>
      </c>
    </row>
    <row r="125" ht="12.75" customHeight="1">
      <c r="A125" s="23">
        <v>1.0</v>
      </c>
      <c r="B125" s="23">
        <v>9.4</v>
      </c>
      <c r="C125" s="23">
        <v>4.6</v>
      </c>
      <c r="D125" s="23">
        <v>4.6</v>
      </c>
      <c r="E125" s="23">
        <v>1.0</v>
      </c>
      <c r="F125" s="24" t="str">
        <f t="shared" si="1"/>
        <v>-798154.7975</v>
      </c>
      <c r="G125" s="24" t="str">
        <f t="shared" si="2"/>
        <v>0</v>
      </c>
      <c r="H125" s="24" t="str">
        <f t="shared" si="3"/>
        <v>1</v>
      </c>
      <c r="I125" s="24" t="str">
        <f t="shared" si="4"/>
        <v>0</v>
      </c>
    </row>
    <row r="126" ht="12.75" customHeight="1">
      <c r="A126" s="23">
        <v>0.0</v>
      </c>
      <c r="B126" s="23">
        <v>7.2</v>
      </c>
      <c r="C126" s="23">
        <v>4.7</v>
      </c>
      <c r="D126" s="23">
        <v>2.5</v>
      </c>
      <c r="E126" s="23">
        <v>0.0</v>
      </c>
      <c r="F126" s="24" t="str">
        <f t="shared" si="1"/>
        <v>-625981.4099</v>
      </c>
      <c r="G126" s="24" t="str">
        <f t="shared" si="2"/>
        <v>0</v>
      </c>
      <c r="H126" s="24" t="str">
        <f t="shared" si="3"/>
        <v>1</v>
      </c>
      <c r="I126" s="24" t="str">
        <f t="shared" si="4"/>
        <v>0</v>
      </c>
    </row>
    <row r="127" ht="12.75" customHeight="1">
      <c r="A127" s="23">
        <v>1.0</v>
      </c>
      <c r="B127" s="23">
        <v>8.3</v>
      </c>
      <c r="C127" s="23">
        <v>6.1</v>
      </c>
      <c r="D127" s="23">
        <v>3.1</v>
      </c>
      <c r="E127" s="23">
        <v>1.0</v>
      </c>
      <c r="F127" s="24" t="str">
        <f t="shared" si="1"/>
        <v>-753708.3217</v>
      </c>
      <c r="G127" s="24" t="str">
        <f t="shared" si="2"/>
        <v>0</v>
      </c>
      <c r="H127" s="24" t="str">
        <f t="shared" si="3"/>
        <v>1</v>
      </c>
      <c r="I127" s="24" t="str">
        <f t="shared" si="4"/>
        <v>0</v>
      </c>
    </row>
    <row r="128" ht="12.75" customHeight="1">
      <c r="A128" s="23">
        <v>0.0</v>
      </c>
      <c r="B128" s="23">
        <v>7.9</v>
      </c>
      <c r="C128" s="23">
        <v>5.8</v>
      </c>
      <c r="D128" s="23">
        <v>4.3</v>
      </c>
      <c r="E128" s="23">
        <v>0.0</v>
      </c>
      <c r="F128" s="24" t="str">
        <f t="shared" si="1"/>
        <v>-749538.2702</v>
      </c>
      <c r="G128" s="24" t="str">
        <f t="shared" si="2"/>
        <v>0</v>
      </c>
      <c r="H128" s="24" t="str">
        <f t="shared" si="3"/>
        <v>1</v>
      </c>
      <c r="I128" s="24" t="str">
        <f t="shared" si="4"/>
        <v>0</v>
      </c>
    </row>
    <row r="129" ht="12.75" customHeight="1">
      <c r="A129" s="23">
        <v>0.0</v>
      </c>
      <c r="B129" s="23">
        <v>7.3</v>
      </c>
      <c r="C129" s="23">
        <v>6.1</v>
      </c>
      <c r="D129" s="23">
        <v>2.9</v>
      </c>
      <c r="E129" s="23">
        <v>0.0</v>
      </c>
      <c r="F129" s="24" t="str">
        <f t="shared" si="1"/>
        <v>-691700.0764</v>
      </c>
      <c r="G129" s="24" t="str">
        <f t="shared" si="2"/>
        <v>0</v>
      </c>
      <c r="H129" s="24" t="str">
        <f t="shared" si="3"/>
        <v>1</v>
      </c>
      <c r="I129" s="24" t="str">
        <f t="shared" si="4"/>
        <v>0</v>
      </c>
    </row>
    <row r="130" ht="12.75" customHeight="1">
      <c r="A130" s="23">
        <v>1.0</v>
      </c>
      <c r="B130" s="23">
        <v>9.6</v>
      </c>
      <c r="C130" s="23">
        <v>7.8</v>
      </c>
      <c r="D130" s="23">
        <v>4.3</v>
      </c>
      <c r="E130" s="23">
        <v>1.0</v>
      </c>
      <c r="F130" s="24" t="str">
        <f t="shared" si="1"/>
        <v>-915321.1654</v>
      </c>
      <c r="G130" s="24" t="str">
        <f t="shared" si="2"/>
        <v>0</v>
      </c>
      <c r="H130" s="24" t="str">
        <f t="shared" si="3"/>
        <v>1</v>
      </c>
      <c r="I130" s="24" t="str">
        <f t="shared" si="4"/>
        <v>0</v>
      </c>
    </row>
    <row r="131" ht="12.75" customHeight="1">
      <c r="A131" s="23">
        <v>0.0</v>
      </c>
      <c r="B131" s="23">
        <v>8.3</v>
      </c>
      <c r="C131" s="23">
        <v>2.5</v>
      </c>
      <c r="D131" s="23">
        <v>2.1</v>
      </c>
      <c r="E131" s="23">
        <v>0.0</v>
      </c>
      <c r="F131" s="24" t="str">
        <f t="shared" si="1"/>
        <v>-596133.573</v>
      </c>
      <c r="G131" s="24" t="str">
        <f t="shared" si="2"/>
        <v>0</v>
      </c>
      <c r="H131" s="24" t="str">
        <f t="shared" si="3"/>
        <v>1</v>
      </c>
      <c r="I131" s="24" t="str">
        <f t="shared" si="4"/>
        <v>0</v>
      </c>
    </row>
    <row r="132" ht="12.75" customHeight="1">
      <c r="A132" s="23">
        <v>1.0</v>
      </c>
      <c r="B132" s="23">
        <v>8.6</v>
      </c>
      <c r="C132" s="23">
        <v>4.7</v>
      </c>
      <c r="D132" s="23">
        <v>4.0</v>
      </c>
      <c r="E132" s="23">
        <v>0.0</v>
      </c>
      <c r="F132" s="24" t="str">
        <f t="shared" si="1"/>
        <v>-743202.8055</v>
      </c>
      <c r="G132" s="24" t="str">
        <f t="shared" si="2"/>
        <v>0</v>
      </c>
      <c r="H132" s="24" t="str">
        <f t="shared" si="3"/>
        <v>1</v>
      </c>
      <c r="I132" s="24" t="str">
        <f t="shared" si="4"/>
        <v>0</v>
      </c>
    </row>
    <row r="133" ht="12.75" customHeight="1">
      <c r="A133" s="23">
        <v>0.0</v>
      </c>
      <c r="B133" s="23">
        <v>8.0</v>
      </c>
      <c r="C133" s="23">
        <v>3.0</v>
      </c>
      <c r="D133" s="23">
        <v>4.7</v>
      </c>
      <c r="E133" s="23">
        <v>0.0</v>
      </c>
      <c r="F133" s="24" t="str">
        <f t="shared" si="1"/>
        <v>-665350.1236</v>
      </c>
      <c r="G133" s="24" t="str">
        <f t="shared" si="2"/>
        <v>0</v>
      </c>
      <c r="H133" s="24" t="str">
        <f t="shared" si="3"/>
        <v>1</v>
      </c>
      <c r="I133" s="24" t="str">
        <f t="shared" si="4"/>
        <v>0</v>
      </c>
    </row>
    <row r="134" ht="12.75" customHeight="1">
      <c r="A134" s="23">
        <v>0.0</v>
      </c>
      <c r="B134" s="23">
        <v>6.4</v>
      </c>
      <c r="C134" s="23">
        <v>5.0</v>
      </c>
      <c r="D134" s="23">
        <v>1.6</v>
      </c>
      <c r="E134" s="23">
        <v>0.0</v>
      </c>
      <c r="F134" s="24" t="str">
        <f t="shared" si="1"/>
        <v>-570382.0728</v>
      </c>
      <c r="G134" s="24" t="str">
        <f t="shared" si="2"/>
        <v>0</v>
      </c>
      <c r="H134" s="24" t="str">
        <f t="shared" si="3"/>
        <v>1</v>
      </c>
      <c r="I134" s="24" t="str">
        <f t="shared" si="4"/>
        <v>0</v>
      </c>
    </row>
    <row r="135" ht="12.75" customHeight="1">
      <c r="A135" s="23">
        <v>0.0</v>
      </c>
      <c r="B135" s="23">
        <v>6.6</v>
      </c>
      <c r="C135" s="23">
        <v>6.6</v>
      </c>
      <c r="D135" s="23">
        <v>3.3</v>
      </c>
      <c r="E135" s="23">
        <v>0.0</v>
      </c>
      <c r="F135" s="24" t="str">
        <f t="shared" si="1"/>
        <v>-682346.1822</v>
      </c>
      <c r="G135" s="24" t="str">
        <f t="shared" si="2"/>
        <v>0</v>
      </c>
      <c r="H135" s="24" t="str">
        <f t="shared" si="3"/>
        <v>1</v>
      </c>
      <c r="I135" s="24" t="str">
        <f t="shared" si="4"/>
        <v>0</v>
      </c>
    </row>
    <row r="136" ht="12.75" customHeight="1">
      <c r="A136" s="23">
        <v>1.0</v>
      </c>
      <c r="B136" s="23">
        <v>7.6</v>
      </c>
      <c r="C136" s="23">
        <v>4.2</v>
      </c>
      <c r="D136" s="23">
        <v>4.2</v>
      </c>
      <c r="E136" s="23">
        <v>1.0</v>
      </c>
      <c r="F136" s="24" t="str">
        <f t="shared" si="1"/>
        <v>-676860.176</v>
      </c>
      <c r="G136" s="24" t="str">
        <f t="shared" si="2"/>
        <v>0</v>
      </c>
      <c r="H136" s="24" t="str">
        <f t="shared" si="3"/>
        <v>1</v>
      </c>
      <c r="I136" s="24" t="str">
        <f t="shared" si="4"/>
        <v>0</v>
      </c>
    </row>
    <row r="137" ht="12.75" customHeight="1">
      <c r="A137" s="23">
        <v>1.0</v>
      </c>
      <c r="B137" s="23">
        <v>9.4</v>
      </c>
      <c r="C137" s="23">
        <v>4.7</v>
      </c>
      <c r="D137" s="23">
        <v>4.4</v>
      </c>
      <c r="E137" s="23">
        <v>1.0</v>
      </c>
      <c r="F137" s="24" t="str">
        <f t="shared" si="1"/>
        <v>-796533.4974</v>
      </c>
      <c r="G137" s="24" t="str">
        <f t="shared" si="2"/>
        <v>0</v>
      </c>
      <c r="H137" s="24" t="str">
        <f t="shared" si="3"/>
        <v>1</v>
      </c>
      <c r="I137" s="24" t="str">
        <f t="shared" si="4"/>
        <v>0</v>
      </c>
    </row>
    <row r="138" ht="12.75" customHeight="1">
      <c r="A138" s="23">
        <v>0.0</v>
      </c>
      <c r="B138" s="23">
        <v>8.3</v>
      </c>
      <c r="C138" s="23">
        <v>2.5</v>
      </c>
      <c r="D138" s="23">
        <v>2.1</v>
      </c>
      <c r="E138" s="23">
        <v>0.0</v>
      </c>
      <c r="F138" s="24" t="str">
        <f t="shared" si="1"/>
        <v>-596133.573</v>
      </c>
      <c r="G138" s="24" t="str">
        <f t="shared" si="2"/>
        <v>0</v>
      </c>
      <c r="H138" s="24" t="str">
        <f t="shared" si="3"/>
        <v>1</v>
      </c>
      <c r="I138" s="24" t="str">
        <f t="shared" si="4"/>
        <v>0</v>
      </c>
    </row>
    <row r="139" ht="12.75" customHeight="1">
      <c r="A139" s="23">
        <v>1.0</v>
      </c>
      <c r="B139" s="23">
        <v>7.8</v>
      </c>
      <c r="C139" s="23">
        <v>7.1</v>
      </c>
      <c r="D139" s="23">
        <v>3.9</v>
      </c>
      <c r="E139" s="23">
        <v>0.0</v>
      </c>
      <c r="F139" s="24" t="str">
        <f t="shared" si="1"/>
        <v>-783318.9144</v>
      </c>
      <c r="G139" s="24" t="str">
        <f t="shared" si="2"/>
        <v>0</v>
      </c>
      <c r="H139" s="24" t="str">
        <f t="shared" si="3"/>
        <v>1</v>
      </c>
      <c r="I139" s="24" t="str">
        <f t="shared" si="4"/>
        <v>0</v>
      </c>
    </row>
    <row r="140" ht="12.75" customHeight="1">
      <c r="A140" s="23">
        <v>0.0</v>
      </c>
      <c r="B140" s="23">
        <v>7.1</v>
      </c>
      <c r="C140" s="23">
        <v>4.5</v>
      </c>
      <c r="D140" s="23">
        <v>2.4</v>
      </c>
      <c r="E140" s="23">
        <v>0.0</v>
      </c>
      <c r="F140" s="24" t="str">
        <f t="shared" si="1"/>
        <v>-610879.0263</v>
      </c>
      <c r="G140" s="24" t="str">
        <f t="shared" si="2"/>
        <v>0</v>
      </c>
      <c r="H140" s="24" t="str">
        <f t="shared" si="3"/>
        <v>1</v>
      </c>
      <c r="I140" s="24" t="str">
        <f t="shared" si="4"/>
        <v>0</v>
      </c>
    </row>
    <row r="141" ht="12.75" customHeight="1">
      <c r="A141" s="23">
        <v>1.0</v>
      </c>
      <c r="B141" s="23">
        <v>7.6</v>
      </c>
      <c r="C141" s="23">
        <v>5.0</v>
      </c>
      <c r="D141" s="23">
        <v>3.9</v>
      </c>
      <c r="E141" s="23">
        <v>0.0</v>
      </c>
      <c r="F141" s="24" t="str">
        <f t="shared" si="1"/>
        <v>-697628.0899</v>
      </c>
      <c r="G141" s="24" t="str">
        <f t="shared" si="2"/>
        <v>0</v>
      </c>
      <c r="H141" s="24" t="str">
        <f t="shared" si="3"/>
        <v>1</v>
      </c>
      <c r="I141" s="24" t="str">
        <f t="shared" si="4"/>
        <v>0</v>
      </c>
    </row>
    <row r="142" ht="12.75" customHeight="1">
      <c r="A142" s="23">
        <v>0.0</v>
      </c>
      <c r="B142" s="23">
        <v>5.6</v>
      </c>
      <c r="C142" s="23">
        <v>5.6</v>
      </c>
      <c r="D142" s="23">
        <v>4.5</v>
      </c>
      <c r="E142" s="23">
        <v>0.0</v>
      </c>
      <c r="F142" s="24" t="str">
        <f t="shared" si="1"/>
        <v>-624110.053</v>
      </c>
      <c r="G142" s="24" t="str">
        <f t="shared" si="2"/>
        <v>0</v>
      </c>
      <c r="H142" s="24" t="str">
        <f t="shared" si="3"/>
        <v>1</v>
      </c>
      <c r="I142" s="24" t="str">
        <f t="shared" si="4"/>
        <v>0</v>
      </c>
    </row>
    <row r="143" ht="12.75" customHeight="1">
      <c r="A143" s="23">
        <v>0.0</v>
      </c>
      <c r="B143" s="23">
        <v>9.9</v>
      </c>
      <c r="C143" s="23">
        <v>3.5</v>
      </c>
      <c r="D143" s="23">
        <v>4.0</v>
      </c>
      <c r="E143" s="23">
        <v>1.0</v>
      </c>
      <c r="F143" s="24" t="str">
        <f t="shared" si="1"/>
        <v>-767034.8596</v>
      </c>
      <c r="G143" s="24" t="str">
        <f t="shared" si="2"/>
        <v>0</v>
      </c>
      <c r="H143" s="24" t="str">
        <f t="shared" si="3"/>
        <v>1</v>
      </c>
      <c r="I143" s="24" t="str">
        <f t="shared" si="4"/>
        <v>0</v>
      </c>
    </row>
    <row r="144" ht="12.75" customHeight="1">
      <c r="A144" s="23">
        <v>1.0</v>
      </c>
      <c r="B144" s="23">
        <v>9.2</v>
      </c>
      <c r="C144" s="23">
        <v>5.8</v>
      </c>
      <c r="D144" s="23">
        <v>4.5</v>
      </c>
      <c r="E144" s="23">
        <v>1.0</v>
      </c>
      <c r="F144" s="24" t="str">
        <f t="shared" si="1"/>
        <v>-827652.6425</v>
      </c>
      <c r="G144" s="24" t="str">
        <f t="shared" si="2"/>
        <v>0</v>
      </c>
      <c r="H144" s="24" t="str">
        <f t="shared" si="3"/>
        <v>1</v>
      </c>
      <c r="I144" s="24" t="str">
        <f t="shared" si="4"/>
        <v>0</v>
      </c>
    </row>
    <row r="145" ht="12.75" customHeight="1">
      <c r="A145" s="23">
        <v>0.0</v>
      </c>
      <c r="B145" s="23">
        <v>9.1</v>
      </c>
      <c r="C145" s="23">
        <v>4.5</v>
      </c>
      <c r="D145" s="23">
        <v>4.2</v>
      </c>
      <c r="E145" s="23">
        <v>0.0</v>
      </c>
      <c r="F145" s="24" t="str">
        <f t="shared" si="1"/>
        <v>-764967.7957</v>
      </c>
      <c r="G145" s="24" t="str">
        <f t="shared" si="2"/>
        <v>0</v>
      </c>
      <c r="H145" s="24" t="str">
        <f t="shared" si="3"/>
        <v>1</v>
      </c>
      <c r="I145" s="24" t="str">
        <f t="shared" si="4"/>
        <v>0</v>
      </c>
    </row>
    <row r="146" ht="12.75" customHeight="1">
      <c r="A146" s="23">
        <v>0.0</v>
      </c>
      <c r="B146" s="23">
        <v>9.9</v>
      </c>
      <c r="C146" s="23">
        <v>4.5</v>
      </c>
      <c r="D146" s="23">
        <v>3.5</v>
      </c>
      <c r="E146" s="23">
        <v>1.0</v>
      </c>
      <c r="F146" s="24" t="str">
        <f t="shared" si="1"/>
        <v>-789750.6832</v>
      </c>
      <c r="G146" s="24" t="str">
        <f t="shared" si="2"/>
        <v>0</v>
      </c>
      <c r="H146" s="24" t="str">
        <f t="shared" si="3"/>
        <v>1</v>
      </c>
      <c r="I146" s="24" t="str">
        <f t="shared" si="4"/>
        <v>0</v>
      </c>
    </row>
    <row r="147" ht="12.75" customHeight="1">
      <c r="A147" s="23">
        <v>1.0</v>
      </c>
      <c r="B147" s="23">
        <v>9.9</v>
      </c>
      <c r="C147" s="23">
        <v>4.5</v>
      </c>
      <c r="D147" s="23">
        <v>3.5</v>
      </c>
      <c r="E147" s="23">
        <v>1.0</v>
      </c>
      <c r="F147" s="24" t="str">
        <f t="shared" si="1"/>
        <v>-792881.3284</v>
      </c>
      <c r="G147" s="24" t="str">
        <f t="shared" si="2"/>
        <v>0</v>
      </c>
      <c r="H147" s="24" t="str">
        <f t="shared" si="3"/>
        <v>1</v>
      </c>
      <c r="I147" s="24" t="str">
        <f t="shared" si="4"/>
        <v>0</v>
      </c>
    </row>
    <row r="148" ht="12.75" customHeight="1">
      <c r="A148" s="23">
        <v>0.0</v>
      </c>
      <c r="B148" s="23">
        <v>6.6</v>
      </c>
      <c r="C148" s="23">
        <v>6.6</v>
      </c>
      <c r="D148" s="23">
        <v>3.3</v>
      </c>
      <c r="E148" s="23">
        <v>0.0</v>
      </c>
      <c r="F148" s="24" t="str">
        <f t="shared" si="1"/>
        <v>-682346.1822</v>
      </c>
      <c r="G148" s="24" t="str">
        <f t="shared" si="2"/>
        <v>0</v>
      </c>
      <c r="H148" s="24" t="str">
        <f t="shared" si="3"/>
        <v>1</v>
      </c>
      <c r="I148" s="24" t="str">
        <f t="shared" si="4"/>
        <v>0</v>
      </c>
    </row>
    <row r="149" ht="12.75" customHeight="1">
      <c r="A149" s="23">
        <v>0.0</v>
      </c>
      <c r="B149" s="23">
        <v>9.1</v>
      </c>
      <c r="C149" s="23">
        <v>5.4</v>
      </c>
      <c r="D149" s="23">
        <v>3.3</v>
      </c>
      <c r="E149" s="23">
        <v>0.0</v>
      </c>
      <c r="F149" s="24" t="str">
        <f t="shared" si="1"/>
        <v>-773733.3897</v>
      </c>
      <c r="G149" s="24" t="str">
        <f t="shared" si="2"/>
        <v>0</v>
      </c>
      <c r="H149" s="24" t="str">
        <f t="shared" si="3"/>
        <v>1</v>
      </c>
      <c r="I149" s="24" t="str">
        <f t="shared" si="4"/>
        <v>0</v>
      </c>
    </row>
    <row r="150" ht="12.75" customHeight="1">
      <c r="A150" s="23">
        <v>1.0</v>
      </c>
      <c r="B150" s="23">
        <v>5.1</v>
      </c>
      <c r="C150" s="23">
        <v>7.8</v>
      </c>
      <c r="D150" s="23">
        <v>4.5</v>
      </c>
      <c r="E150" s="23">
        <v>1.0</v>
      </c>
      <c r="F150" s="24" t="str">
        <f t="shared" si="1"/>
        <v>-678919.7694</v>
      </c>
      <c r="G150" s="24" t="str">
        <f t="shared" si="2"/>
        <v>0</v>
      </c>
      <c r="H150" s="24" t="str">
        <f t="shared" si="3"/>
        <v>1</v>
      </c>
      <c r="I150" s="24" t="str">
        <f t="shared" si="4"/>
        <v>0</v>
      </c>
    </row>
    <row r="151" ht="12.75" customHeight="1">
      <c r="A151" s="23">
        <v>0.0</v>
      </c>
      <c r="B151" s="23">
        <v>6.0</v>
      </c>
      <c r="C151" s="23">
        <v>5.3</v>
      </c>
      <c r="D151" s="23">
        <v>4.0</v>
      </c>
      <c r="E151" s="23">
        <v>0.0</v>
      </c>
      <c r="F151" s="24" t="str">
        <f t="shared" si="1"/>
        <v>-621900.9848</v>
      </c>
      <c r="G151" s="24" t="str">
        <f t="shared" si="2"/>
        <v>0</v>
      </c>
      <c r="H151" s="24" t="str">
        <f t="shared" si="3"/>
        <v>1</v>
      </c>
      <c r="I151" s="24" t="str">
        <f t="shared" si="4"/>
        <v>0</v>
      </c>
    </row>
    <row r="152" ht="12.75" customHeight="1">
      <c r="A152" s="23">
        <v>0.0</v>
      </c>
      <c r="B152" s="23">
        <v>8.9</v>
      </c>
      <c r="C152" s="23">
        <v>6.9</v>
      </c>
      <c r="D152" s="23">
        <v>4.2</v>
      </c>
      <c r="E152" s="23">
        <v>0.0</v>
      </c>
      <c r="F152" s="24" t="str">
        <f t="shared" si="1"/>
        <v>-839891.4136</v>
      </c>
      <c r="G152" s="24" t="str">
        <f t="shared" si="2"/>
        <v>0</v>
      </c>
      <c r="H152" s="24" t="str">
        <f t="shared" si="3"/>
        <v>1</v>
      </c>
      <c r="I152" s="24" t="str">
        <f t="shared" si="4"/>
        <v>0</v>
      </c>
    </row>
    <row r="153" ht="12.75" customHeight="1">
      <c r="A153" s="23">
        <v>0.0</v>
      </c>
      <c r="B153" s="23">
        <v>6.2</v>
      </c>
      <c r="C153" s="23">
        <v>5.1</v>
      </c>
      <c r="D153" s="23">
        <v>3.7</v>
      </c>
      <c r="E153" s="23">
        <v>0.0</v>
      </c>
      <c r="F153" s="24" t="str">
        <f t="shared" si="1"/>
        <v>-617714.2184</v>
      </c>
      <c r="G153" s="24" t="str">
        <f t="shared" si="2"/>
        <v>0</v>
      </c>
      <c r="H153" s="24" t="str">
        <f t="shared" si="3"/>
        <v>1</v>
      </c>
      <c r="I153" s="24" t="str">
        <f t="shared" si="4"/>
        <v>0</v>
      </c>
    </row>
    <row r="154" ht="12.75" customHeight="1">
      <c r="A154" s="23">
        <v>0.0</v>
      </c>
      <c r="B154" s="23">
        <v>7.2</v>
      </c>
      <c r="C154" s="23">
        <v>4.7</v>
      </c>
      <c r="D154" s="23">
        <v>2.5</v>
      </c>
      <c r="E154" s="23">
        <v>0.0</v>
      </c>
      <c r="F154" s="24" t="str">
        <f t="shared" si="1"/>
        <v>-625981.4099</v>
      </c>
      <c r="G154" s="24" t="str">
        <f t="shared" si="2"/>
        <v>0</v>
      </c>
      <c r="H154" s="24" t="str">
        <f t="shared" si="3"/>
        <v>1</v>
      </c>
      <c r="I154" s="24" t="str">
        <f t="shared" si="4"/>
        <v>0</v>
      </c>
    </row>
    <row r="155" ht="12.75" customHeight="1">
      <c r="A155" s="23">
        <v>1.0</v>
      </c>
      <c r="B155" s="23">
        <v>8.8</v>
      </c>
      <c r="C155" s="23">
        <v>4.5</v>
      </c>
      <c r="D155" s="23">
        <v>3.9</v>
      </c>
      <c r="E155" s="23">
        <v>0.0</v>
      </c>
      <c r="F155" s="24" t="str">
        <f t="shared" si="1"/>
        <v>-744206.5489</v>
      </c>
      <c r="G155" s="24" t="str">
        <f t="shared" si="2"/>
        <v>0</v>
      </c>
      <c r="H155" s="24" t="str">
        <f t="shared" si="3"/>
        <v>1</v>
      </c>
      <c r="I155" s="24" t="str">
        <f t="shared" si="4"/>
        <v>0</v>
      </c>
    </row>
    <row r="156" ht="12.75" customHeight="1">
      <c r="A156" s="23">
        <v>0.0</v>
      </c>
      <c r="B156" s="23">
        <v>6.3</v>
      </c>
      <c r="C156" s="23">
        <v>6.6</v>
      </c>
      <c r="D156" s="23">
        <v>3.4</v>
      </c>
      <c r="E156" s="23">
        <v>0.0</v>
      </c>
      <c r="F156" s="24" t="str">
        <f t="shared" si="1"/>
        <v>-668835.3101</v>
      </c>
      <c r="G156" s="24" t="str">
        <f t="shared" si="2"/>
        <v>0</v>
      </c>
      <c r="H156" s="24" t="str">
        <f t="shared" si="3"/>
        <v>1</v>
      </c>
      <c r="I156" s="24" t="str">
        <f t="shared" si="4"/>
        <v>0</v>
      </c>
    </row>
    <row r="157" ht="12.75" customHeight="1">
      <c r="A157" s="23">
        <v>0.0</v>
      </c>
      <c r="B157" s="23">
        <v>9.7</v>
      </c>
      <c r="C157" s="23">
        <v>4.7</v>
      </c>
      <c r="D157" s="23">
        <v>3.6</v>
      </c>
      <c r="E157" s="23">
        <v>0.0</v>
      </c>
      <c r="F157" s="24" t="str">
        <f t="shared" si="1"/>
        <v>-788746.9398</v>
      </c>
      <c r="G157" s="24" t="str">
        <f t="shared" si="2"/>
        <v>0</v>
      </c>
      <c r="H157" s="24" t="str">
        <f t="shared" si="3"/>
        <v>1</v>
      </c>
      <c r="I157" s="24" t="str">
        <f t="shared" si="4"/>
        <v>0</v>
      </c>
    </row>
    <row r="158" ht="12.75" customHeight="1">
      <c r="A158" s="23">
        <v>0.0</v>
      </c>
      <c r="B158" s="23">
        <v>5.0</v>
      </c>
      <c r="C158" s="23">
        <v>4.9</v>
      </c>
      <c r="D158" s="23">
        <v>3.1</v>
      </c>
      <c r="E158" s="23">
        <v>0.0</v>
      </c>
      <c r="F158" s="24" t="str">
        <f t="shared" si="1"/>
        <v>-530579.7608</v>
      </c>
      <c r="G158" s="24" t="str">
        <f t="shared" si="2"/>
        <v>0</v>
      </c>
      <c r="H158" s="24" t="str">
        <f t="shared" si="3"/>
        <v>1</v>
      </c>
      <c r="I158" s="24" t="str">
        <f t="shared" si="4"/>
        <v>0</v>
      </c>
    </row>
    <row r="159" ht="12.75" customHeight="1">
      <c r="A159" s="23">
        <v>1.0</v>
      </c>
      <c r="B159" s="23">
        <v>7.4</v>
      </c>
      <c r="C159" s="23">
        <v>4.8</v>
      </c>
      <c r="D159" s="23">
        <v>3.7</v>
      </c>
      <c r="E159" s="23">
        <v>0.0</v>
      </c>
      <c r="F159" s="24" t="str">
        <f t="shared" si="1"/>
        <v>-674561.7423</v>
      </c>
      <c r="G159" s="24" t="str">
        <f t="shared" si="2"/>
        <v>0</v>
      </c>
      <c r="H159" s="24" t="str">
        <f t="shared" si="3"/>
        <v>1</v>
      </c>
      <c r="I159" s="24" t="str">
        <f t="shared" si="4"/>
        <v>0</v>
      </c>
    </row>
    <row r="160" ht="12.75" customHeight="1">
      <c r="A160" s="23">
        <v>1.0</v>
      </c>
      <c r="B160" s="23">
        <v>5.5</v>
      </c>
      <c r="C160" s="23">
        <v>4.9</v>
      </c>
      <c r="D160" s="23">
        <v>4.3</v>
      </c>
      <c r="E160" s="23">
        <v>0.0</v>
      </c>
      <c r="F160" s="24" t="str">
        <f t="shared" si="1"/>
        <v>-591697.0104</v>
      </c>
      <c r="G160" s="24" t="str">
        <f t="shared" si="2"/>
        <v>0</v>
      </c>
      <c r="H160" s="24" t="str">
        <f t="shared" si="3"/>
        <v>1</v>
      </c>
      <c r="I160" s="24" t="str">
        <f t="shared" si="4"/>
        <v>0</v>
      </c>
    </row>
    <row r="161" ht="12.75" customHeight="1">
      <c r="A161" s="23">
        <v>1.0</v>
      </c>
      <c r="B161" s="23">
        <v>9.1</v>
      </c>
      <c r="C161" s="23">
        <v>4.6</v>
      </c>
      <c r="D161" s="23">
        <v>3.9</v>
      </c>
      <c r="E161" s="23">
        <v>1.0</v>
      </c>
      <c r="F161" s="24" t="str">
        <f t="shared" si="1"/>
        <v>-763881.8858</v>
      </c>
      <c r="G161" s="24" t="str">
        <f t="shared" si="2"/>
        <v>0</v>
      </c>
      <c r="H161" s="24" t="str">
        <f t="shared" si="3"/>
        <v>1</v>
      </c>
      <c r="I161" s="24" t="str">
        <f t="shared" si="4"/>
        <v>0</v>
      </c>
    </row>
    <row r="162" ht="12.75" customHeight="1">
      <c r="A162" s="23">
        <v>0.0</v>
      </c>
      <c r="B162" s="23">
        <v>6.7</v>
      </c>
      <c r="C162" s="23">
        <v>4.9</v>
      </c>
      <c r="D162" s="23">
        <v>3.4</v>
      </c>
      <c r="E162" s="23">
        <v>0.0</v>
      </c>
      <c r="F162" s="24" t="str">
        <f t="shared" si="1"/>
        <v>-629633.579</v>
      </c>
      <c r="G162" s="24" t="str">
        <f t="shared" si="2"/>
        <v>0</v>
      </c>
      <c r="H162" s="24" t="str">
        <f t="shared" si="3"/>
        <v>1</v>
      </c>
      <c r="I162" s="24" t="str">
        <f t="shared" si="4"/>
        <v>0</v>
      </c>
    </row>
    <row r="163" ht="12.75" customHeight="1">
      <c r="A163" s="23">
        <v>1.0</v>
      </c>
      <c r="B163" s="23">
        <v>6.3</v>
      </c>
      <c r="C163" s="23">
        <v>5.9</v>
      </c>
      <c r="D163" s="23">
        <v>5.2</v>
      </c>
      <c r="E163" s="23">
        <v>1.0</v>
      </c>
      <c r="F163" s="24" t="str">
        <f t="shared" si="1"/>
        <v>-693696.0753</v>
      </c>
      <c r="G163" s="24" t="str">
        <f t="shared" si="2"/>
        <v>0</v>
      </c>
      <c r="H163" s="24" t="str">
        <f t="shared" si="3"/>
        <v>1</v>
      </c>
      <c r="I163" s="24" t="str">
        <f t="shared" si="4"/>
        <v>0</v>
      </c>
    </row>
    <row r="164" ht="12.75" customHeight="1">
      <c r="A164" s="23">
        <v>1.0</v>
      </c>
      <c r="B164" s="23">
        <v>8.3</v>
      </c>
      <c r="C164" s="23">
        <v>6.1</v>
      </c>
      <c r="D164" s="23">
        <v>3.1</v>
      </c>
      <c r="E164" s="23">
        <v>1.0</v>
      </c>
      <c r="F164" s="24" t="str">
        <f t="shared" si="1"/>
        <v>-753708.3217</v>
      </c>
      <c r="G164" s="24" t="str">
        <f t="shared" si="2"/>
        <v>0</v>
      </c>
      <c r="H164" s="24" t="str">
        <f t="shared" si="3"/>
        <v>1</v>
      </c>
      <c r="I164" s="24" t="str">
        <f t="shared" si="4"/>
        <v>0</v>
      </c>
    </row>
    <row r="165" ht="12.75" customHeight="1">
      <c r="A165" s="23">
        <v>1.0</v>
      </c>
      <c r="B165" s="23">
        <v>8.2</v>
      </c>
      <c r="C165" s="23">
        <v>6.0</v>
      </c>
      <c r="D165" s="23">
        <v>3.0</v>
      </c>
      <c r="E165" s="23">
        <v>1.0</v>
      </c>
      <c r="F165" s="24" t="str">
        <f t="shared" si="1"/>
        <v>-742175.1479</v>
      </c>
      <c r="G165" s="24" t="str">
        <f t="shared" si="2"/>
        <v>0</v>
      </c>
      <c r="H165" s="24" t="str">
        <f t="shared" si="3"/>
        <v>1</v>
      </c>
      <c r="I165" s="24" t="str">
        <f t="shared" si="4"/>
        <v>0</v>
      </c>
    </row>
    <row r="166" ht="12.75" customHeight="1">
      <c r="A166" s="23">
        <v>1.0</v>
      </c>
      <c r="B166" s="23">
        <v>8.2</v>
      </c>
      <c r="C166" s="23">
        <v>6.0</v>
      </c>
      <c r="D166" s="23">
        <v>3.0</v>
      </c>
      <c r="E166" s="23">
        <v>0.0</v>
      </c>
      <c r="F166" s="24" t="str">
        <f t="shared" si="1"/>
        <v>-742175.1479</v>
      </c>
      <c r="G166" s="24" t="str">
        <f t="shared" si="2"/>
        <v>0</v>
      </c>
      <c r="H166" s="24" t="str">
        <f t="shared" si="3"/>
        <v>1</v>
      </c>
      <c r="I166" s="24" t="str">
        <f t="shared" si="4"/>
        <v>0</v>
      </c>
    </row>
    <row r="167" ht="12.75" customHeight="1">
      <c r="A167" s="23">
        <v>1.0</v>
      </c>
      <c r="B167" s="23">
        <v>9.0</v>
      </c>
      <c r="C167" s="23">
        <v>5.0</v>
      </c>
      <c r="D167" s="23">
        <v>3.1</v>
      </c>
      <c r="E167" s="23">
        <v>0.0</v>
      </c>
      <c r="F167" s="24" t="str">
        <f t="shared" si="1"/>
        <v>-752027.9766</v>
      </c>
      <c r="G167" s="24" t="str">
        <f t="shared" si="2"/>
        <v>0</v>
      </c>
      <c r="H167" s="24" t="str">
        <f t="shared" si="3"/>
        <v>1</v>
      </c>
      <c r="I167" s="24" t="str">
        <f t="shared" si="4"/>
        <v>0</v>
      </c>
    </row>
    <row r="168" ht="12.75" customHeight="1">
      <c r="A168" s="23">
        <v>0.0</v>
      </c>
      <c r="B168" s="23">
        <v>7.1</v>
      </c>
      <c r="C168" s="23">
        <v>5.9</v>
      </c>
      <c r="D168" s="23">
        <v>2.7</v>
      </c>
      <c r="E168" s="23">
        <v>0.0</v>
      </c>
      <c r="F168" s="24" t="str">
        <f t="shared" si="1"/>
        <v>-668633.7288</v>
      </c>
      <c r="G168" s="24" t="str">
        <f t="shared" si="2"/>
        <v>0</v>
      </c>
      <c r="H168" s="24" t="str">
        <f t="shared" si="3"/>
        <v>1</v>
      </c>
      <c r="I168" s="24" t="str">
        <f t="shared" si="4"/>
        <v>0</v>
      </c>
    </row>
    <row r="169" ht="12.75" customHeight="1">
      <c r="A169" s="23">
        <v>0.0</v>
      </c>
      <c r="B169" s="23">
        <v>6.9</v>
      </c>
      <c r="C169" s="23">
        <v>5.4</v>
      </c>
      <c r="D169" s="23">
        <v>2.0</v>
      </c>
      <c r="E169" s="23">
        <v>0.0</v>
      </c>
      <c r="F169" s="24" t="str">
        <f t="shared" si="1"/>
        <v>-621883.477</v>
      </c>
      <c r="G169" s="24" t="str">
        <f t="shared" si="2"/>
        <v>0</v>
      </c>
      <c r="H169" s="24" t="str">
        <f t="shared" si="3"/>
        <v>1</v>
      </c>
      <c r="I169" s="24" t="str">
        <f t="shared" si="4"/>
        <v>0</v>
      </c>
    </row>
    <row r="170" ht="12.75" customHeight="1">
      <c r="A170" s="23">
        <v>1.0</v>
      </c>
      <c r="B170" s="23">
        <v>8.6</v>
      </c>
      <c r="C170" s="23">
        <v>4.0</v>
      </c>
      <c r="D170" s="23">
        <v>3.0</v>
      </c>
      <c r="E170" s="23">
        <v>0.0</v>
      </c>
      <c r="F170" s="24" t="str">
        <f t="shared" si="1"/>
        <v>-692265.7872</v>
      </c>
      <c r="G170" s="24" t="str">
        <f t="shared" si="2"/>
        <v>0</v>
      </c>
      <c r="H170" s="24" t="str">
        <f t="shared" si="3"/>
        <v>1</v>
      </c>
      <c r="I170" s="24" t="str">
        <f t="shared" si="4"/>
        <v>0</v>
      </c>
    </row>
    <row r="171" ht="12.75" customHeight="1">
      <c r="A171" s="23">
        <v>0.0</v>
      </c>
      <c r="B171" s="23">
        <v>6.7</v>
      </c>
      <c r="C171" s="23">
        <v>6.8</v>
      </c>
      <c r="D171" s="23">
        <v>3.5</v>
      </c>
      <c r="E171" s="23">
        <v>1.0</v>
      </c>
      <c r="F171" s="24" t="str">
        <f t="shared" si="1"/>
        <v>-700043.8208</v>
      </c>
      <c r="G171" s="24" t="str">
        <f t="shared" si="2"/>
        <v>0</v>
      </c>
      <c r="H171" s="24" t="str">
        <f t="shared" si="3"/>
        <v>1</v>
      </c>
      <c r="I171" s="24" t="str">
        <f t="shared" si="4"/>
        <v>0</v>
      </c>
    </row>
    <row r="172" ht="12.75" customHeight="1">
      <c r="A172" s="23">
        <v>0.0</v>
      </c>
      <c r="B172" s="23">
        <v>7.0</v>
      </c>
      <c r="C172" s="23">
        <v>4.2</v>
      </c>
      <c r="D172" s="23">
        <v>3.7</v>
      </c>
      <c r="E172" s="23">
        <v>1.0</v>
      </c>
      <c r="F172" s="24" t="str">
        <f t="shared" si="1"/>
        <v>-628541.002</v>
      </c>
      <c r="G172" s="24" t="str">
        <f t="shared" si="2"/>
        <v>0</v>
      </c>
      <c r="H172" s="24" t="str">
        <f t="shared" si="3"/>
        <v>1</v>
      </c>
      <c r="I172" s="24" t="str">
        <f t="shared" si="4"/>
        <v>0</v>
      </c>
    </row>
    <row r="173" ht="12.75" customHeight="1">
      <c r="A173" s="23">
        <v>0.0</v>
      </c>
      <c r="B173" s="23">
        <v>9.7</v>
      </c>
      <c r="C173" s="23">
        <v>3.3</v>
      </c>
      <c r="D173" s="23">
        <v>3.8</v>
      </c>
      <c r="E173" s="23">
        <v>1.0</v>
      </c>
      <c r="F173" s="24" t="str">
        <f t="shared" si="1"/>
        <v>-743968.512</v>
      </c>
      <c r="G173" s="24" t="str">
        <f t="shared" si="2"/>
        <v>0</v>
      </c>
      <c r="H173" s="24" t="str">
        <f t="shared" si="3"/>
        <v>1</v>
      </c>
      <c r="I173" s="24" t="str">
        <f t="shared" si="4"/>
        <v>0</v>
      </c>
    </row>
    <row r="174" ht="12.75" customHeight="1">
      <c r="A174" s="23">
        <v>1.0</v>
      </c>
      <c r="B174" s="23">
        <v>9.9</v>
      </c>
      <c r="C174" s="23">
        <v>6.7</v>
      </c>
      <c r="D174" s="23">
        <v>3.9</v>
      </c>
      <c r="E174" s="23">
        <v>1.0</v>
      </c>
      <c r="F174" s="24" t="str">
        <f t="shared" si="1"/>
        <v>-881784.9645</v>
      </c>
      <c r="G174" s="24" t="str">
        <f t="shared" si="2"/>
        <v>0</v>
      </c>
      <c r="H174" s="24" t="str">
        <f t="shared" si="3"/>
        <v>1</v>
      </c>
      <c r="I174" s="24" t="str">
        <f t="shared" si="4"/>
        <v>0</v>
      </c>
    </row>
    <row r="175" ht="12.75" customHeight="1">
      <c r="A175" s="23">
        <v>1.0</v>
      </c>
      <c r="B175" s="23">
        <v>8.6</v>
      </c>
      <c r="C175" s="23">
        <v>5.7</v>
      </c>
      <c r="D175" s="23">
        <v>3.6</v>
      </c>
      <c r="E175" s="23">
        <v>0.0</v>
      </c>
      <c r="F175" s="24" t="str">
        <f t="shared" si="1"/>
        <v>-768513.8841</v>
      </c>
      <c r="G175" s="24" t="str">
        <f t="shared" si="2"/>
        <v>0</v>
      </c>
      <c r="H175" s="24" t="str">
        <f t="shared" si="3"/>
        <v>1</v>
      </c>
      <c r="I175" s="24" t="str">
        <f t="shared" si="4"/>
        <v>0</v>
      </c>
    </row>
    <row r="176" ht="12.75" customHeight="1">
      <c r="A176" s="23">
        <v>0.0</v>
      </c>
      <c r="B176" s="23">
        <v>6.3</v>
      </c>
      <c r="C176" s="23">
        <v>6.6</v>
      </c>
      <c r="D176" s="23">
        <v>3.4</v>
      </c>
      <c r="E176" s="23">
        <v>0.0</v>
      </c>
      <c r="F176" s="24" t="str">
        <f t="shared" si="1"/>
        <v>-668835.3101</v>
      </c>
      <c r="G176" s="24" t="str">
        <f t="shared" si="2"/>
        <v>0</v>
      </c>
      <c r="H176" s="24" t="str">
        <f t="shared" si="3"/>
        <v>1</v>
      </c>
      <c r="I176" s="24" t="str">
        <f t="shared" si="4"/>
        <v>0</v>
      </c>
    </row>
    <row r="177" ht="12.75" customHeight="1">
      <c r="A177" s="23">
        <v>1.0</v>
      </c>
      <c r="B177" s="23">
        <v>9.9</v>
      </c>
      <c r="C177" s="23">
        <v>6.7</v>
      </c>
      <c r="D177" s="23">
        <v>3.9</v>
      </c>
      <c r="E177" s="23">
        <v>1.0</v>
      </c>
      <c r="F177" s="24" t="str">
        <f t="shared" si="1"/>
        <v>-881784.9645</v>
      </c>
      <c r="G177" s="24" t="str">
        <f t="shared" si="2"/>
        <v>0</v>
      </c>
      <c r="H177" s="24" t="str">
        <f t="shared" si="3"/>
        <v>1</v>
      </c>
      <c r="I177" s="24" t="str">
        <f t="shared" si="4"/>
        <v>0</v>
      </c>
    </row>
    <row r="178" ht="12.75" customHeight="1">
      <c r="A178" s="23">
        <v>1.0</v>
      </c>
      <c r="B178" s="23">
        <v>9.3</v>
      </c>
      <c r="C178" s="23">
        <v>4.5</v>
      </c>
      <c r="D178" s="23">
        <v>4.5</v>
      </c>
      <c r="E178" s="23">
        <v>1.0</v>
      </c>
      <c r="F178" s="24" t="str">
        <f t="shared" si="1"/>
        <v>-786621.6237</v>
      </c>
      <c r="G178" s="24" t="str">
        <f t="shared" si="2"/>
        <v>0</v>
      </c>
      <c r="H178" s="24" t="str">
        <f t="shared" si="3"/>
        <v>1</v>
      </c>
      <c r="I178" s="24" t="str">
        <f t="shared" si="4"/>
        <v>0</v>
      </c>
    </row>
    <row r="179" ht="12.75" customHeight="1">
      <c r="A179" s="23">
        <v>1.0</v>
      </c>
      <c r="B179" s="23">
        <v>9.7</v>
      </c>
      <c r="C179" s="23">
        <v>6.1</v>
      </c>
      <c r="D179" s="23">
        <v>4.1</v>
      </c>
      <c r="E179" s="23">
        <v>1.0</v>
      </c>
      <c r="F179" s="24" t="str">
        <f t="shared" si="1"/>
        <v>-854822.7973</v>
      </c>
      <c r="G179" s="24" t="str">
        <f t="shared" si="2"/>
        <v>0</v>
      </c>
      <c r="H179" s="24" t="str">
        <f t="shared" si="3"/>
        <v>1</v>
      </c>
      <c r="I179" s="24" t="str">
        <f t="shared" si="4"/>
        <v>0</v>
      </c>
    </row>
    <row r="180" ht="12.75" customHeight="1">
      <c r="A180" s="23">
        <v>0.0</v>
      </c>
      <c r="B180" s="23">
        <v>9.7</v>
      </c>
      <c r="C180" s="23">
        <v>3.3</v>
      </c>
      <c r="D180" s="23">
        <v>3.8</v>
      </c>
      <c r="E180" s="23">
        <v>0.0</v>
      </c>
      <c r="F180" s="24" t="str">
        <f t="shared" si="1"/>
        <v>-743968.512</v>
      </c>
      <c r="G180" s="24" t="str">
        <f t="shared" si="2"/>
        <v>0</v>
      </c>
      <c r="H180" s="24" t="str">
        <f t="shared" si="3"/>
        <v>1</v>
      </c>
      <c r="I180" s="24" t="str">
        <f t="shared" si="4"/>
        <v>0</v>
      </c>
    </row>
    <row r="181" ht="12.75" customHeight="1">
      <c r="A181" s="23">
        <v>1.0</v>
      </c>
      <c r="B181" s="23">
        <v>9.6</v>
      </c>
      <c r="C181" s="23">
        <v>7.8</v>
      </c>
      <c r="D181" s="23">
        <v>4.3</v>
      </c>
      <c r="E181" s="23">
        <v>1.0</v>
      </c>
      <c r="F181" s="24" t="str">
        <f t="shared" si="1"/>
        <v>-915321.1654</v>
      </c>
      <c r="G181" s="24" t="str">
        <f t="shared" si="2"/>
        <v>0</v>
      </c>
      <c r="H181" s="24" t="str">
        <f t="shared" si="3"/>
        <v>1</v>
      </c>
      <c r="I181" s="24" t="str">
        <f t="shared" si="4"/>
        <v>0</v>
      </c>
    </row>
    <row r="182" ht="12.75" customHeight="1">
      <c r="A182" s="23">
        <v>1.0</v>
      </c>
      <c r="B182" s="23">
        <v>7.6</v>
      </c>
      <c r="C182" s="23">
        <v>4.2</v>
      </c>
      <c r="D182" s="23">
        <v>4.2</v>
      </c>
      <c r="E182" s="23">
        <v>1.0</v>
      </c>
      <c r="F182" s="24" t="str">
        <f t="shared" si="1"/>
        <v>-676860.176</v>
      </c>
      <c r="G182" s="24" t="str">
        <f t="shared" si="2"/>
        <v>0</v>
      </c>
      <c r="H182" s="24" t="str">
        <f t="shared" si="3"/>
        <v>1</v>
      </c>
      <c r="I182" s="24" t="str">
        <f t="shared" si="4"/>
        <v>0</v>
      </c>
    </row>
    <row r="183" ht="12.75" customHeight="1">
      <c r="A183" s="23">
        <v>0.0</v>
      </c>
      <c r="B183" s="23">
        <v>9.4</v>
      </c>
      <c r="C183" s="23">
        <v>4.7</v>
      </c>
      <c r="D183" s="23">
        <v>4.4</v>
      </c>
      <c r="E183" s="23">
        <v>1.0</v>
      </c>
      <c r="F183" s="24" t="str">
        <f t="shared" si="1"/>
        <v>-793402.8523</v>
      </c>
      <c r="G183" s="24" t="str">
        <f t="shared" si="2"/>
        <v>0</v>
      </c>
      <c r="H183" s="24" t="str">
        <f t="shared" si="3"/>
        <v>1</v>
      </c>
      <c r="I183" s="24" t="str">
        <f t="shared" si="4"/>
        <v>0</v>
      </c>
    </row>
    <row r="184" ht="12.75" customHeight="1">
      <c r="A184" s="23">
        <v>1.0</v>
      </c>
      <c r="B184" s="23">
        <v>9.6</v>
      </c>
      <c r="C184" s="23">
        <v>7.8</v>
      </c>
      <c r="D184" s="23">
        <v>4.3</v>
      </c>
      <c r="E184" s="23">
        <v>1.0</v>
      </c>
      <c r="F184" s="24" t="str">
        <f t="shared" si="1"/>
        <v>-915321.1654</v>
      </c>
      <c r="G184" s="24" t="str">
        <f t="shared" si="2"/>
        <v>0</v>
      </c>
      <c r="H184" s="24" t="str">
        <f t="shared" si="3"/>
        <v>1</v>
      </c>
      <c r="I184" s="24" t="str">
        <f t="shared" si="4"/>
        <v>0</v>
      </c>
    </row>
    <row r="185" ht="12.75" customHeight="1">
      <c r="A185" s="23">
        <v>1.0</v>
      </c>
      <c r="B185" s="23">
        <v>9.3</v>
      </c>
      <c r="C185" s="23">
        <v>6.3</v>
      </c>
      <c r="D185" s="23">
        <v>4.3</v>
      </c>
      <c r="E185" s="23">
        <v>1.0</v>
      </c>
      <c r="F185" s="24" t="str">
        <f t="shared" si="1"/>
        <v>-845676.8908</v>
      </c>
      <c r="G185" s="24" t="str">
        <f t="shared" si="2"/>
        <v>0</v>
      </c>
      <c r="H185" s="24" t="str">
        <f t="shared" si="3"/>
        <v>1</v>
      </c>
      <c r="I185" s="24" t="str">
        <f t="shared" si="4"/>
        <v>0</v>
      </c>
    </row>
    <row r="186" ht="12.75" customHeight="1">
      <c r="A186" s="23">
        <v>0.0</v>
      </c>
      <c r="B186" s="23">
        <v>9.7</v>
      </c>
      <c r="C186" s="23">
        <v>4.7</v>
      </c>
      <c r="D186" s="23">
        <v>3.6</v>
      </c>
      <c r="E186" s="23">
        <v>0.0</v>
      </c>
      <c r="F186" s="24" t="str">
        <f t="shared" si="1"/>
        <v>-788746.9398</v>
      </c>
      <c r="G186" s="24" t="str">
        <f t="shared" si="2"/>
        <v>0</v>
      </c>
      <c r="H186" s="24" t="str">
        <f t="shared" si="3"/>
        <v>1</v>
      </c>
      <c r="I186" s="24" t="str">
        <f t="shared" si="4"/>
        <v>0</v>
      </c>
    </row>
    <row r="187" ht="12.75" customHeight="1">
      <c r="A187" s="23">
        <v>1.0</v>
      </c>
      <c r="B187" s="23">
        <v>9.1</v>
      </c>
      <c r="C187" s="23">
        <v>4.5</v>
      </c>
      <c r="D187" s="23">
        <v>4.2</v>
      </c>
      <c r="E187" s="23">
        <v>0.0</v>
      </c>
      <c r="F187" s="24" t="str">
        <f t="shared" si="1"/>
        <v>-768098.4408</v>
      </c>
      <c r="G187" s="24" t="str">
        <f t="shared" si="2"/>
        <v>0</v>
      </c>
      <c r="H187" s="24" t="str">
        <f t="shared" si="3"/>
        <v>1</v>
      </c>
      <c r="I187" s="24" t="str">
        <f t="shared" si="4"/>
        <v>0</v>
      </c>
    </row>
    <row r="188" ht="12.75" customHeight="1">
      <c r="A188" s="23">
        <v>0.0</v>
      </c>
      <c r="B188" s="23">
        <v>6.5</v>
      </c>
      <c r="C188" s="23">
        <v>3.7</v>
      </c>
      <c r="D188" s="23">
        <v>3.3</v>
      </c>
      <c r="E188" s="23">
        <v>0.0</v>
      </c>
      <c r="F188" s="24" t="str">
        <f t="shared" si="1"/>
        <v>-573470.388</v>
      </c>
      <c r="G188" s="24" t="str">
        <f t="shared" si="2"/>
        <v>0</v>
      </c>
      <c r="H188" s="24" t="str">
        <f t="shared" si="3"/>
        <v>1</v>
      </c>
      <c r="I188" s="24" t="str">
        <f t="shared" si="4"/>
        <v>0</v>
      </c>
    </row>
    <row r="189" ht="12.75" customHeight="1">
      <c r="A189" s="23">
        <v>0.0</v>
      </c>
      <c r="B189" s="23">
        <v>6.6</v>
      </c>
      <c r="C189" s="23">
        <v>4.8</v>
      </c>
      <c r="D189" s="23">
        <v>2.8</v>
      </c>
      <c r="E189" s="23">
        <v>1.0</v>
      </c>
      <c r="F189" s="24" t="str">
        <f t="shared" si="1"/>
        <v>-605124.1305</v>
      </c>
      <c r="G189" s="24" t="str">
        <f t="shared" si="2"/>
        <v>0</v>
      </c>
      <c r="H189" s="24" t="str">
        <f t="shared" si="3"/>
        <v>1</v>
      </c>
      <c r="I189" s="24" t="str">
        <f t="shared" si="4"/>
        <v>0</v>
      </c>
    </row>
    <row r="190" ht="12.75" customHeight="1">
      <c r="A190" s="23">
        <v>0.0</v>
      </c>
      <c r="B190" s="23">
        <v>5.8</v>
      </c>
      <c r="C190" s="23">
        <v>5.8</v>
      </c>
      <c r="D190" s="23">
        <v>4.6</v>
      </c>
      <c r="E190" s="23">
        <v>0.0</v>
      </c>
      <c r="F190" s="24" t="str">
        <f t="shared" si="1"/>
        <v>-644581.1456</v>
      </c>
      <c r="G190" s="24" t="str">
        <f t="shared" si="2"/>
        <v>0</v>
      </c>
      <c r="H190" s="24" t="str">
        <f t="shared" si="3"/>
        <v>1</v>
      </c>
      <c r="I190" s="24" t="str">
        <f t="shared" si="4"/>
        <v>0</v>
      </c>
    </row>
    <row r="191" ht="12.75" customHeight="1">
      <c r="A191" s="23">
        <v>1.0</v>
      </c>
      <c r="B191" s="23">
        <v>8.7</v>
      </c>
      <c r="C191" s="23">
        <v>4.8</v>
      </c>
      <c r="D191" s="23">
        <v>4.2</v>
      </c>
      <c r="E191" s="23">
        <v>0.0</v>
      </c>
      <c r="F191" s="24" t="str">
        <f t="shared" si="1"/>
        <v>-757331.2342</v>
      </c>
      <c r="G191" s="24" t="str">
        <f t="shared" si="2"/>
        <v>0</v>
      </c>
      <c r="H191" s="24" t="str">
        <f t="shared" si="3"/>
        <v>1</v>
      </c>
      <c r="I191" s="24" t="str">
        <f t="shared" si="4"/>
        <v>0</v>
      </c>
    </row>
    <row r="192" ht="12.75" customHeight="1">
      <c r="A192" s="23">
        <v>1.0</v>
      </c>
      <c r="B192" s="23">
        <v>8.8</v>
      </c>
      <c r="C192" s="23">
        <v>4.8</v>
      </c>
      <c r="D192" s="23">
        <v>2.9</v>
      </c>
      <c r="E192" s="23">
        <v>1.0</v>
      </c>
      <c r="F192" s="24" t="str">
        <f t="shared" si="1"/>
        <v>-728961.629</v>
      </c>
      <c r="G192" s="24" t="str">
        <f t="shared" si="2"/>
        <v>0</v>
      </c>
      <c r="H192" s="24" t="str">
        <f t="shared" si="3"/>
        <v>1</v>
      </c>
      <c r="I192" s="24" t="str">
        <f t="shared" si="4"/>
        <v>0</v>
      </c>
    </row>
    <row r="193" ht="12.75" customHeight="1">
      <c r="A193" s="23">
        <v>0.0</v>
      </c>
      <c r="B193" s="23">
        <v>6.4</v>
      </c>
      <c r="C193" s="23">
        <v>5.7</v>
      </c>
      <c r="D193" s="23">
        <v>4.4</v>
      </c>
      <c r="E193" s="23">
        <v>0.0</v>
      </c>
      <c r="F193" s="24" t="str">
        <f t="shared" si="1"/>
        <v>-668033.68</v>
      </c>
      <c r="G193" s="24" t="str">
        <f t="shared" si="2"/>
        <v>0</v>
      </c>
      <c r="H193" s="24" t="str">
        <f t="shared" si="3"/>
        <v>1</v>
      </c>
      <c r="I193" s="24" t="str">
        <f t="shared" si="4"/>
        <v>0</v>
      </c>
    </row>
    <row r="194" ht="12.75" customHeight="1">
      <c r="A194" s="23">
        <v>0.0</v>
      </c>
      <c r="B194" s="23">
        <v>6.7</v>
      </c>
      <c r="C194" s="23">
        <v>4.8</v>
      </c>
      <c r="D194" s="23">
        <v>2.8</v>
      </c>
      <c r="E194" s="23">
        <v>0.0</v>
      </c>
      <c r="F194" s="24" t="str">
        <f t="shared" si="1"/>
        <v>-610492.8395</v>
      </c>
      <c r="G194" s="24" t="str">
        <f t="shared" si="2"/>
        <v>0</v>
      </c>
      <c r="H194" s="24" t="str">
        <f t="shared" si="3"/>
        <v>1</v>
      </c>
      <c r="I194" s="24" t="str">
        <f t="shared" si="4"/>
        <v>0</v>
      </c>
    </row>
    <row r="195" ht="12.75" customHeight="1">
      <c r="A195" s="23">
        <v>0.0</v>
      </c>
      <c r="B195" s="23">
        <v>5.2</v>
      </c>
      <c r="C195" s="23">
        <v>5.0</v>
      </c>
      <c r="D195" s="23">
        <v>3.3</v>
      </c>
      <c r="E195" s="23">
        <v>0.0</v>
      </c>
      <c r="F195" s="24" t="str">
        <f t="shared" si="1"/>
        <v>-550076.8986</v>
      </c>
      <c r="G195" s="24" t="str">
        <f t="shared" si="2"/>
        <v>0</v>
      </c>
      <c r="H195" s="24" t="str">
        <f t="shared" si="3"/>
        <v>1</v>
      </c>
      <c r="I195" s="24" t="str">
        <f t="shared" si="4"/>
        <v>0</v>
      </c>
    </row>
    <row r="196" ht="12.75" customHeight="1">
      <c r="A196" s="23">
        <v>0.0</v>
      </c>
      <c r="B196" s="23">
        <v>6.4</v>
      </c>
      <c r="C196" s="23">
        <v>4.5</v>
      </c>
      <c r="D196" s="23">
        <v>3.0</v>
      </c>
      <c r="E196" s="23">
        <v>0.0</v>
      </c>
      <c r="F196" s="24" t="str">
        <f t="shared" si="1"/>
        <v>-588869.5928</v>
      </c>
      <c r="G196" s="24" t="str">
        <f t="shared" si="2"/>
        <v>0</v>
      </c>
      <c r="H196" s="24" t="str">
        <f t="shared" si="3"/>
        <v>1</v>
      </c>
      <c r="I196" s="24" t="str">
        <f t="shared" si="4"/>
        <v>0</v>
      </c>
    </row>
    <row r="197" ht="12.75" customHeight="1">
      <c r="A197" s="23">
        <v>0.0</v>
      </c>
      <c r="B197" s="23">
        <v>7.6</v>
      </c>
      <c r="C197" s="23">
        <v>5.4</v>
      </c>
      <c r="D197" s="23">
        <v>4.0</v>
      </c>
      <c r="E197" s="23">
        <v>0.0</v>
      </c>
      <c r="F197" s="24" t="str">
        <f t="shared" si="1"/>
        <v>-711369.539</v>
      </c>
      <c r="G197" s="24" t="str">
        <f t="shared" si="2"/>
        <v>0</v>
      </c>
      <c r="H197" s="24" t="str">
        <f t="shared" si="3"/>
        <v>1</v>
      </c>
      <c r="I197" s="24" t="str">
        <f t="shared" si="4"/>
        <v>0</v>
      </c>
    </row>
    <row r="198" ht="12.75" customHeight="1">
      <c r="A198" s="23">
        <v>0.0</v>
      </c>
      <c r="B198" s="23">
        <v>5.9</v>
      </c>
      <c r="C198" s="23">
        <v>6.2</v>
      </c>
      <c r="D198" s="23">
        <v>5.4</v>
      </c>
      <c r="E198" s="23">
        <v>1.0</v>
      </c>
      <c r="F198" s="24" t="str">
        <f t="shared" si="1"/>
        <v>-684988.7335</v>
      </c>
      <c r="G198" s="24" t="str">
        <f t="shared" si="2"/>
        <v>0</v>
      </c>
      <c r="H198" s="24" t="str">
        <f t="shared" si="3"/>
        <v>1</v>
      </c>
      <c r="I198" s="24" t="str">
        <f t="shared" si="4"/>
        <v>0</v>
      </c>
    </row>
    <row r="199" ht="12.75" customHeight="1">
      <c r="A199" s="23">
        <v>1.0</v>
      </c>
      <c r="B199" s="23">
        <v>9.7</v>
      </c>
      <c r="C199" s="23">
        <v>6.1</v>
      </c>
      <c r="D199" s="23">
        <v>4.2</v>
      </c>
      <c r="E199" s="23">
        <v>1.0</v>
      </c>
      <c r="F199" s="24" t="str">
        <f t="shared" si="1"/>
        <v>-857418.0523</v>
      </c>
      <c r="G199" s="24" t="str">
        <f t="shared" si="2"/>
        <v>0</v>
      </c>
      <c r="H199" s="24" t="str">
        <f t="shared" si="3"/>
        <v>1</v>
      </c>
      <c r="I199" s="24" t="str">
        <f t="shared" si="4"/>
        <v>0</v>
      </c>
    </row>
    <row r="200" ht="12.75" customHeight="1">
      <c r="A200" s="23">
        <v>1.0</v>
      </c>
      <c r="B200" s="23">
        <v>5.5</v>
      </c>
      <c r="C200" s="23">
        <v>8.2</v>
      </c>
      <c r="D200" s="23">
        <v>4.9</v>
      </c>
      <c r="E200" s="23">
        <v>1.0</v>
      </c>
      <c r="F200" s="24" t="str">
        <f t="shared" si="1"/>
        <v>-725052.4646</v>
      </c>
      <c r="G200" s="24" t="str">
        <f t="shared" si="2"/>
        <v>0</v>
      </c>
      <c r="H200" s="24" t="str">
        <f t="shared" si="3"/>
        <v>1</v>
      </c>
      <c r="I200" s="24" t="str">
        <f t="shared" si="4"/>
        <v>0</v>
      </c>
    </row>
    <row r="201" ht="12.75" customHeight="1">
      <c r="A201" s="23">
        <v>1.0</v>
      </c>
      <c r="B201" s="23">
        <v>9.7</v>
      </c>
      <c r="C201" s="23">
        <v>6.1</v>
      </c>
      <c r="D201" s="23">
        <v>4.2</v>
      </c>
      <c r="E201" s="23">
        <v>1.0</v>
      </c>
      <c r="F201" s="24" t="str">
        <f t="shared" si="1"/>
        <v>-857418.0523</v>
      </c>
      <c r="G201" s="24" t="str">
        <f t="shared" si="2"/>
        <v>0</v>
      </c>
      <c r="H201" s="24" t="str">
        <f t="shared" si="3"/>
        <v>1</v>
      </c>
      <c r="I201" s="24" t="str">
        <f t="shared" si="4"/>
        <v>0</v>
      </c>
    </row>
    <row r="202" ht="12.75" customHeight="1">
      <c r="I202" t="str">
        <f>SUM(I2:I201)</f>
        <v>0</v>
      </c>
    </row>
  </sheetData>
  <conditionalFormatting sqref="D1:D202">
    <cfRule type="cellIs" dxfId="0" priority="1" operator="equal">
      <formula>5</formula>
    </cfRule>
  </conditionalFormatting>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F5496"/>
    <pageSetUpPr/>
  </sheetPr>
  <sheetViews>
    <sheetView workbookViewId="0"/>
  </sheetViews>
  <sheetFormatPr customHeight="1" defaultColWidth="12.63" defaultRowHeight="15.0"/>
  <cols>
    <col customWidth="1" min="1" max="1" width="6.13"/>
    <col customWidth="1" min="2" max="2" width="8.5"/>
    <col customWidth="1" min="3" max="3" width="28.5"/>
    <col customWidth="1" min="4" max="5" width="8.88"/>
    <col customWidth="1" min="6" max="6" width="13.63"/>
    <col customWidth="1" min="7" max="35" width="8.88"/>
  </cols>
  <sheetData>
    <row r="1" ht="25.5" customHeight="1">
      <c r="A1" s="17" t="s">
        <v>65</v>
      </c>
      <c r="B1" s="17" t="s">
        <v>68</v>
      </c>
      <c r="C1" s="17" t="s">
        <v>288</v>
      </c>
      <c r="D1" s="5"/>
      <c r="E1" s="5"/>
      <c r="F1" s="5" t="s">
        <v>289</v>
      </c>
      <c r="G1" s="5"/>
      <c r="H1" s="5"/>
      <c r="I1" s="5"/>
      <c r="J1" s="5"/>
      <c r="K1" s="5"/>
      <c r="L1" s="5" t="s">
        <v>290</v>
      </c>
      <c r="M1" s="5" t="s">
        <v>291</v>
      </c>
      <c r="N1" s="5" t="s">
        <v>292</v>
      </c>
      <c r="O1" s="5" t="s">
        <v>293</v>
      </c>
      <c r="P1" s="5"/>
      <c r="Q1" s="5"/>
      <c r="R1" s="5"/>
      <c r="S1" s="5"/>
      <c r="T1" s="5"/>
      <c r="U1" s="5"/>
      <c r="V1" s="5"/>
      <c r="W1" s="5"/>
      <c r="X1" s="5"/>
      <c r="Y1" s="5"/>
      <c r="Z1" s="5"/>
      <c r="AA1" s="5"/>
      <c r="AB1" s="5"/>
      <c r="AC1" s="5"/>
      <c r="AD1" s="5"/>
      <c r="AE1" s="5"/>
      <c r="AF1" s="5"/>
      <c r="AG1" s="5"/>
      <c r="AH1" s="5"/>
      <c r="AI1" s="5"/>
    </row>
    <row r="2">
      <c r="A2" s="22">
        <v>2011.0</v>
      </c>
      <c r="B2" s="22" t="s">
        <v>291</v>
      </c>
      <c r="C2" s="5">
        <v>1624.4999999999995</v>
      </c>
      <c r="D2" s="5">
        <v>1.0</v>
      </c>
      <c r="E2" s="5"/>
      <c r="F2" s="5" t="s">
        <v>294</v>
      </c>
      <c r="G2" s="5">
        <v>20.489</v>
      </c>
      <c r="H2" s="5"/>
      <c r="I2" s="5"/>
      <c r="J2" s="5"/>
      <c r="K2" s="5"/>
      <c r="L2" s="22"/>
      <c r="M2" s="5">
        <v>1624.4999999999995</v>
      </c>
      <c r="N2" s="5">
        <v>1235.0833333333337</v>
      </c>
      <c r="O2" s="5">
        <v>1305.625</v>
      </c>
      <c r="P2" s="5"/>
      <c r="Q2" s="5"/>
      <c r="R2" s="5"/>
      <c r="S2" s="5"/>
      <c r="T2" s="5"/>
      <c r="U2" s="5"/>
      <c r="V2" s="5"/>
      <c r="W2" s="5"/>
      <c r="X2" s="5"/>
      <c r="Y2" s="5"/>
      <c r="Z2" s="5"/>
      <c r="AA2" s="5"/>
      <c r="AB2" s="5"/>
      <c r="AC2" s="5"/>
      <c r="AD2" s="5"/>
      <c r="AE2" s="5"/>
      <c r="AF2" s="5"/>
      <c r="AG2" s="5"/>
      <c r="AH2" s="5"/>
      <c r="AI2" s="5"/>
    </row>
    <row r="3">
      <c r="A3" s="5"/>
      <c r="B3" s="22" t="s">
        <v>292</v>
      </c>
      <c r="C3" s="26">
        <v>1235.0833333333337</v>
      </c>
      <c r="D3" s="5">
        <v>2.0</v>
      </c>
      <c r="E3" s="5"/>
      <c r="F3" s="5" t="s">
        <v>285</v>
      </c>
      <c r="G3" s="5">
        <v>1389.2</v>
      </c>
      <c r="H3" s="5"/>
      <c r="I3" s="5"/>
      <c r="J3" s="5"/>
      <c r="K3" s="5"/>
      <c r="L3" s="26">
        <v>1363.2083333333376</v>
      </c>
      <c r="M3" s="26">
        <v>1706.7916666666665</v>
      </c>
      <c r="N3" s="26">
        <v>1257.5</v>
      </c>
      <c r="O3" s="26">
        <v>1420.5416666666665</v>
      </c>
      <c r="P3" s="5"/>
      <c r="Q3" s="5"/>
      <c r="R3" s="5"/>
      <c r="S3" s="5"/>
      <c r="T3" s="5"/>
      <c r="U3" s="5"/>
      <c r="V3" s="5"/>
      <c r="W3" s="5"/>
      <c r="X3" s="5"/>
      <c r="Y3" s="5"/>
      <c r="Z3" s="5"/>
      <c r="AA3" s="5"/>
      <c r="AB3" s="5"/>
      <c r="AC3" s="5"/>
      <c r="AD3" s="5"/>
      <c r="AE3" s="5"/>
      <c r="AF3" s="5"/>
      <c r="AG3" s="5"/>
      <c r="AH3" s="5"/>
      <c r="AI3" s="5"/>
    </row>
    <row r="4">
      <c r="A4" s="5"/>
      <c r="B4" s="22" t="s">
        <v>293</v>
      </c>
      <c r="C4" s="26">
        <v>1305.625</v>
      </c>
      <c r="D4" s="5">
        <v>3.0</v>
      </c>
      <c r="E4" s="5"/>
      <c r="F4" s="5"/>
      <c r="G4" s="5"/>
      <c r="H4" s="5"/>
      <c r="I4" s="5"/>
      <c r="J4" s="5"/>
      <c r="K4" s="5"/>
      <c r="L4" s="26">
        <v>1376.7500000000005</v>
      </c>
      <c r="M4" s="26">
        <v>1822.458333333333</v>
      </c>
      <c r="N4" s="26">
        <v>1402.7083333333335</v>
      </c>
      <c r="O4" s="26">
        <v>1666.0833333333335</v>
      </c>
      <c r="P4" s="5"/>
      <c r="Q4" s="5"/>
      <c r="R4" s="5"/>
      <c r="S4" s="5"/>
      <c r="T4" s="5"/>
      <c r="U4" s="5"/>
      <c r="V4" s="5"/>
      <c r="W4" s="5"/>
      <c r="X4" s="5"/>
      <c r="Y4" s="5"/>
      <c r="Z4" s="5"/>
      <c r="AA4" s="5"/>
      <c r="AB4" s="5"/>
      <c r="AC4" s="5"/>
      <c r="AD4" s="5"/>
      <c r="AE4" s="5"/>
      <c r="AF4" s="5"/>
      <c r="AG4" s="5"/>
      <c r="AH4" s="5"/>
      <c r="AI4" s="5"/>
    </row>
    <row r="5">
      <c r="A5" s="22">
        <v>2012.0</v>
      </c>
      <c r="B5" s="22" t="s">
        <v>290</v>
      </c>
      <c r="C5" s="26">
        <v>1363.2083333333376</v>
      </c>
      <c r="D5" s="5">
        <v>4.0</v>
      </c>
      <c r="E5" s="5"/>
      <c r="F5" s="5"/>
      <c r="G5" s="5"/>
      <c r="H5" s="5"/>
      <c r="I5" s="5"/>
      <c r="J5" s="5"/>
      <c r="K5" s="5"/>
      <c r="L5" s="26">
        <v>1685.4583333333335</v>
      </c>
      <c r="M5" s="26">
        <v>2145.958333333333</v>
      </c>
      <c r="N5" s="26">
        <v>1499.333333333333</v>
      </c>
      <c r="O5" s="26">
        <v>1743.0000000000005</v>
      </c>
      <c r="P5" s="5"/>
      <c r="Q5" s="5"/>
      <c r="R5" s="5"/>
      <c r="S5" s="5"/>
      <c r="T5" s="5"/>
      <c r="U5" s="5"/>
      <c r="V5" s="5"/>
      <c r="W5" s="5"/>
      <c r="X5" s="5"/>
      <c r="Y5" s="5"/>
      <c r="Z5" s="5"/>
      <c r="AA5" s="5"/>
      <c r="AB5" s="5"/>
      <c r="AC5" s="5"/>
      <c r="AD5" s="5"/>
      <c r="AE5" s="5"/>
      <c r="AF5" s="5"/>
      <c r="AG5" s="5"/>
      <c r="AH5" s="5"/>
      <c r="AI5" s="5"/>
    </row>
    <row r="6">
      <c r="A6" s="22"/>
      <c r="B6" s="22" t="s">
        <v>291</v>
      </c>
      <c r="C6" s="26">
        <v>1706.7916666666665</v>
      </c>
      <c r="D6" s="5">
        <v>5.0</v>
      </c>
      <c r="E6" s="5"/>
      <c r="F6" s="5"/>
      <c r="G6" s="5"/>
      <c r="H6" s="5"/>
      <c r="I6" s="5"/>
      <c r="J6" s="5"/>
      <c r="K6" s="5"/>
      <c r="L6" s="26">
        <v>1720.2083333333335</v>
      </c>
      <c r="M6" s="26">
        <v>2033.625</v>
      </c>
      <c r="N6" s="26">
        <v>1463.6666666666665</v>
      </c>
      <c r="O6" s="26">
        <v>1675.875</v>
      </c>
      <c r="P6" s="5"/>
      <c r="Q6" s="5"/>
      <c r="R6" s="5"/>
      <c r="S6" s="5"/>
      <c r="T6" s="5"/>
      <c r="U6" s="5"/>
      <c r="V6" s="5"/>
      <c r="W6" s="5"/>
      <c r="X6" s="5"/>
      <c r="Y6" s="5"/>
      <c r="Z6" s="5"/>
      <c r="AA6" s="5"/>
      <c r="AB6" s="5"/>
      <c r="AC6" s="5"/>
      <c r="AD6" s="5"/>
      <c r="AE6" s="5"/>
      <c r="AF6" s="5"/>
      <c r="AG6" s="5"/>
      <c r="AH6" s="5"/>
      <c r="AI6" s="5"/>
    </row>
    <row r="7">
      <c r="A7" s="22"/>
      <c r="B7" s="22" t="s">
        <v>292</v>
      </c>
      <c r="C7" s="26">
        <v>1257.5</v>
      </c>
      <c r="D7" s="5">
        <v>6.0</v>
      </c>
      <c r="E7" s="5"/>
      <c r="F7" s="5"/>
      <c r="G7" s="5"/>
      <c r="H7" s="5"/>
      <c r="I7" s="5"/>
      <c r="J7" s="5"/>
      <c r="K7" s="5"/>
      <c r="L7" s="26">
        <v>1763.2499999999995</v>
      </c>
      <c r="M7" s="26">
        <v>2182.083333333333</v>
      </c>
      <c r="N7" s="26">
        <v>1668.5416666666665</v>
      </c>
      <c r="O7" s="26">
        <v>1735.625</v>
      </c>
      <c r="P7" s="5"/>
      <c r="Q7" s="5"/>
      <c r="R7" s="5"/>
      <c r="S7" s="5"/>
      <c r="T7" s="5"/>
      <c r="U7" s="5"/>
      <c r="V7" s="5"/>
      <c r="W7" s="5"/>
      <c r="X7" s="5"/>
      <c r="Y7" s="5"/>
      <c r="Z7" s="5"/>
      <c r="AA7" s="5"/>
      <c r="AB7" s="5"/>
      <c r="AC7" s="5"/>
      <c r="AD7" s="5"/>
      <c r="AE7" s="5"/>
      <c r="AF7" s="5"/>
      <c r="AG7" s="5"/>
      <c r="AH7" s="5"/>
      <c r="AI7" s="5"/>
    </row>
    <row r="8">
      <c r="A8" s="22"/>
      <c r="B8" s="22" t="s">
        <v>293</v>
      </c>
      <c r="C8" s="26">
        <v>1420.5416666666665</v>
      </c>
      <c r="D8" s="5">
        <v>7.0</v>
      </c>
      <c r="E8" s="5"/>
      <c r="F8" s="5"/>
      <c r="G8" s="5"/>
      <c r="H8" s="5"/>
      <c r="I8" s="5"/>
      <c r="J8" s="5"/>
      <c r="K8" s="5"/>
      <c r="L8" s="26">
        <v>1751.625</v>
      </c>
      <c r="M8" s="26">
        <v>2247.958333333333</v>
      </c>
      <c r="N8" s="26">
        <v>1770.0833333333335</v>
      </c>
      <c r="O8" s="26">
        <v>1966.4583333333335</v>
      </c>
      <c r="P8" s="5"/>
      <c r="Q8" s="5"/>
      <c r="R8" s="5"/>
      <c r="S8" s="5"/>
      <c r="T8" s="5"/>
      <c r="U8" s="5"/>
      <c r="V8" s="5"/>
      <c r="W8" s="5"/>
      <c r="X8" s="5"/>
      <c r="Y8" s="5"/>
      <c r="Z8" s="5"/>
      <c r="AA8" s="5"/>
      <c r="AB8" s="5"/>
      <c r="AC8" s="5"/>
      <c r="AD8" s="5"/>
      <c r="AE8" s="5"/>
      <c r="AF8" s="5"/>
      <c r="AG8" s="5"/>
      <c r="AH8" s="5"/>
      <c r="AI8" s="5"/>
    </row>
    <row r="9">
      <c r="A9" s="22">
        <v>2013.0</v>
      </c>
      <c r="B9" s="22" t="s">
        <v>290</v>
      </c>
      <c r="C9" s="26">
        <v>1376.7500000000005</v>
      </c>
      <c r="D9" s="5">
        <v>8.0</v>
      </c>
      <c r="E9" s="5"/>
      <c r="F9" s="5"/>
      <c r="G9" s="5"/>
      <c r="H9" s="5"/>
      <c r="I9" s="5"/>
      <c r="J9" s="5"/>
      <c r="K9" s="5"/>
      <c r="L9" s="26">
        <v>2023.2499999999995</v>
      </c>
      <c r="M9" s="26">
        <v>2442.333333333333</v>
      </c>
      <c r="N9" s="26">
        <v>1910.5000000000005</v>
      </c>
      <c r="O9" s="26">
        <v>2030.625</v>
      </c>
      <c r="P9" s="5"/>
      <c r="Q9" s="5"/>
      <c r="R9" s="5"/>
      <c r="S9" s="5"/>
      <c r="T9" s="5"/>
      <c r="U9" s="5"/>
      <c r="V9" s="5"/>
      <c r="W9" s="5"/>
      <c r="X9" s="5"/>
      <c r="Y9" s="5"/>
      <c r="Z9" s="5"/>
      <c r="AA9" s="5"/>
      <c r="AB9" s="5"/>
      <c r="AC9" s="5"/>
      <c r="AD9" s="5"/>
      <c r="AE9" s="5"/>
      <c r="AF9" s="5"/>
      <c r="AG9" s="5"/>
      <c r="AH9" s="5"/>
      <c r="AI9" s="5"/>
    </row>
    <row r="10">
      <c r="A10" s="22"/>
      <c r="B10" s="22" t="s">
        <v>291</v>
      </c>
      <c r="C10" s="26">
        <v>1822.458333333333</v>
      </c>
      <c r="D10" s="5">
        <v>9.0</v>
      </c>
      <c r="E10" s="5"/>
      <c r="F10" s="5"/>
      <c r="G10" s="5"/>
      <c r="H10" s="5"/>
      <c r="I10" s="5"/>
      <c r="J10" s="5"/>
      <c r="K10" s="5"/>
      <c r="L10" s="26">
        <v>1999.333333333333</v>
      </c>
      <c r="M10" s="26">
        <v>2339.666666666667</v>
      </c>
      <c r="N10" s="26">
        <v>1785.375</v>
      </c>
      <c r="O10" s="26">
        <v>1899.4999999999995</v>
      </c>
      <c r="P10" s="5"/>
      <c r="Q10" s="5"/>
      <c r="R10" s="5"/>
      <c r="S10" s="5"/>
      <c r="T10" s="5"/>
      <c r="U10" s="5"/>
      <c r="V10" s="5"/>
      <c r="W10" s="5"/>
      <c r="X10" s="5"/>
      <c r="Y10" s="5"/>
      <c r="Z10" s="5"/>
      <c r="AA10" s="5"/>
      <c r="AB10" s="5"/>
      <c r="AC10" s="5"/>
      <c r="AD10" s="5"/>
      <c r="AE10" s="5"/>
      <c r="AF10" s="5"/>
      <c r="AG10" s="5"/>
      <c r="AH10" s="5"/>
      <c r="AI10" s="5"/>
    </row>
    <row r="11">
      <c r="A11" s="22"/>
      <c r="B11" s="22" t="s">
        <v>292</v>
      </c>
      <c r="C11" s="26">
        <v>1402.7083333333335</v>
      </c>
      <c r="D11" s="5">
        <v>10.0</v>
      </c>
      <c r="E11" s="5"/>
      <c r="F11" s="5"/>
      <c r="G11" s="5"/>
      <c r="H11" s="5"/>
      <c r="I11" s="5"/>
      <c r="J11" s="5"/>
      <c r="K11" s="5"/>
      <c r="L11" s="26">
        <v>2047.6249999999995</v>
      </c>
      <c r="M11" s="26">
        <v>2434.291666666666</v>
      </c>
      <c r="N11" s="26">
        <v>1909.8811599238843</v>
      </c>
      <c r="O11" s="26">
        <v>2105.1993396976172</v>
      </c>
      <c r="P11" s="5"/>
      <c r="Q11" s="5"/>
      <c r="R11" s="5"/>
      <c r="S11" s="5"/>
      <c r="T11" s="5"/>
      <c r="U11" s="5"/>
      <c r="V11" s="5"/>
      <c r="W11" s="5"/>
      <c r="X11" s="5"/>
      <c r="Y11" s="5"/>
      <c r="Z11" s="5"/>
      <c r="AA11" s="5"/>
      <c r="AB11" s="5"/>
      <c r="AC11" s="5"/>
      <c r="AD11" s="5"/>
      <c r="AE11" s="5"/>
      <c r="AF11" s="5"/>
      <c r="AG11" s="5"/>
      <c r="AH11" s="5"/>
      <c r="AI11" s="5"/>
    </row>
    <row r="12">
      <c r="A12" s="22"/>
      <c r="B12" s="22" t="s">
        <v>293</v>
      </c>
      <c r="C12" s="26">
        <v>1666.0833333333335</v>
      </c>
      <c r="D12" s="5">
        <v>11.0</v>
      </c>
      <c r="E12" s="5"/>
      <c r="F12" s="5"/>
      <c r="G12" s="5"/>
      <c r="H12" s="5"/>
      <c r="I12" s="5"/>
      <c r="J12" s="27" t="s">
        <v>295</v>
      </c>
      <c r="K12" s="27"/>
      <c r="L12" s="28" t="str">
        <f>AVERAGE(L3:L11)</f>
        <v>1747.86</v>
      </c>
      <c r="M12" s="28" t="str">
        <f t="shared" ref="M12:O12" si="1">AVERAGE(M2:M11)</f>
        <v>2097.97</v>
      </c>
      <c r="N12" s="28" t="str">
        <f t="shared" si="1"/>
        <v>1590.27</v>
      </c>
      <c r="O12" s="28" t="str">
        <f t="shared" si="1"/>
        <v>1754.85</v>
      </c>
      <c r="P12" s="5"/>
      <c r="Q12" s="5"/>
      <c r="R12" s="5"/>
      <c r="S12" s="5"/>
      <c r="T12" s="5"/>
      <c r="U12" s="5"/>
      <c r="V12" s="5"/>
      <c r="W12" s="5"/>
      <c r="X12" s="5"/>
      <c r="Y12" s="5"/>
      <c r="Z12" s="5"/>
      <c r="AA12" s="5"/>
      <c r="AB12" s="5"/>
      <c r="AC12" s="5"/>
      <c r="AD12" s="5"/>
      <c r="AE12" s="5"/>
      <c r="AF12" s="5"/>
      <c r="AG12" s="5"/>
      <c r="AH12" s="5"/>
      <c r="AI12" s="5"/>
    </row>
    <row r="13">
      <c r="A13" s="22">
        <v>2014.0</v>
      </c>
      <c r="B13" s="22" t="s">
        <v>290</v>
      </c>
      <c r="C13" s="26">
        <v>1685.4583333333335</v>
      </c>
      <c r="D13" s="5">
        <v>12.0</v>
      </c>
      <c r="E13" s="5"/>
      <c r="F13" s="5"/>
      <c r="G13" s="5"/>
      <c r="H13" s="5"/>
      <c r="I13" s="5"/>
      <c r="J13" s="27" t="s">
        <v>296</v>
      </c>
      <c r="K13" s="27"/>
      <c r="L13" s="27" t="str">
        <f>AVERAGE(C2:C40)</f>
        <v>1799.014885</v>
      </c>
      <c r="M13" s="5"/>
      <c r="N13" s="5"/>
      <c r="O13" s="5"/>
      <c r="P13" s="5"/>
      <c r="Q13" s="5"/>
      <c r="R13" s="5"/>
      <c r="S13" s="5"/>
      <c r="T13" s="5"/>
      <c r="U13" s="5"/>
      <c r="V13" s="5"/>
      <c r="W13" s="5"/>
      <c r="X13" s="5"/>
      <c r="Y13" s="5"/>
      <c r="Z13" s="5"/>
      <c r="AA13" s="5"/>
      <c r="AB13" s="5"/>
      <c r="AC13" s="5"/>
      <c r="AD13" s="5"/>
      <c r="AE13" s="5"/>
      <c r="AF13" s="5"/>
      <c r="AG13" s="5"/>
      <c r="AH13" s="5"/>
      <c r="AI13" s="5"/>
    </row>
    <row r="14">
      <c r="A14" s="22"/>
      <c r="B14" s="22" t="s">
        <v>291</v>
      </c>
      <c r="C14" s="26">
        <v>2145.958333333333</v>
      </c>
      <c r="D14" s="5">
        <v>13.0</v>
      </c>
      <c r="E14" s="5"/>
      <c r="F14" s="5"/>
      <c r="G14" s="5"/>
      <c r="H14" s="5"/>
      <c r="I14" s="5"/>
      <c r="J14" s="27" t="s">
        <v>297</v>
      </c>
      <c r="K14" s="27"/>
      <c r="L14" s="27" t="str">
        <f>L12/L$13</f>
        <v>0.9715631018</v>
      </c>
      <c r="M14" s="27" t="str">
        <f>M12/L13</f>
        <v>1.166175269</v>
      </c>
      <c r="N14" s="27" t="str">
        <f>N12/L13</f>
        <v>0.883965606</v>
      </c>
      <c r="O14" s="27" t="str">
        <f>O12/L13</f>
        <v>0.9754523336</v>
      </c>
      <c r="P14" s="5"/>
      <c r="Q14" s="5"/>
      <c r="R14" s="5"/>
      <c r="S14" s="5"/>
      <c r="T14" s="5"/>
      <c r="U14" s="5"/>
      <c r="V14" s="5"/>
      <c r="W14" s="5"/>
      <c r="X14" s="5"/>
      <c r="Y14" s="5"/>
      <c r="Z14" s="5"/>
      <c r="AA14" s="5"/>
      <c r="AB14" s="5"/>
      <c r="AC14" s="5"/>
      <c r="AD14" s="5"/>
      <c r="AE14" s="5"/>
      <c r="AF14" s="5"/>
      <c r="AG14" s="5"/>
      <c r="AH14" s="5"/>
      <c r="AI14" s="5"/>
    </row>
    <row r="15">
      <c r="A15" s="22"/>
      <c r="B15" s="22" t="s">
        <v>292</v>
      </c>
      <c r="C15" s="26">
        <v>1499.333333333333</v>
      </c>
      <c r="D15" s="5">
        <v>14.0</v>
      </c>
      <c r="E15" s="5"/>
      <c r="F15" s="5"/>
      <c r="G15" s="5"/>
      <c r="H15" s="5"/>
      <c r="I15" s="5"/>
      <c r="J15" s="5"/>
      <c r="K15" s="5"/>
      <c r="L15" s="26" t="str">
        <f>AVERAGE(L14:O14)</f>
        <v>1.00</v>
      </c>
      <c r="M15" s="5"/>
      <c r="N15" s="5"/>
      <c r="O15" s="5"/>
      <c r="P15" s="5"/>
      <c r="Q15" s="5"/>
      <c r="R15" s="5"/>
      <c r="S15" s="5"/>
      <c r="T15" s="5"/>
      <c r="U15" s="5"/>
      <c r="V15" s="5"/>
      <c r="W15" s="5"/>
      <c r="X15" s="5"/>
      <c r="Y15" s="5"/>
      <c r="Z15" s="5"/>
      <c r="AA15" s="5"/>
      <c r="AB15" s="5"/>
      <c r="AC15" s="5"/>
      <c r="AD15" s="5"/>
      <c r="AE15" s="5"/>
      <c r="AF15" s="5"/>
      <c r="AG15" s="5"/>
      <c r="AH15" s="5"/>
      <c r="AI15" s="5"/>
    </row>
    <row r="16">
      <c r="A16" s="22"/>
      <c r="B16" s="22" t="s">
        <v>293</v>
      </c>
      <c r="C16" s="26">
        <v>1743.0000000000005</v>
      </c>
      <c r="D16" s="5">
        <v>15.0</v>
      </c>
      <c r="E16" s="5"/>
      <c r="F16" s="17"/>
      <c r="G16" s="5"/>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c r="A17" s="22">
        <v>2015.0</v>
      </c>
      <c r="B17" s="22" t="s">
        <v>290</v>
      </c>
      <c r="C17" s="26">
        <v>1720.2083333333335</v>
      </c>
      <c r="D17" s="5">
        <v>16.0</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c r="A18" s="22"/>
      <c r="B18" s="22" t="s">
        <v>291</v>
      </c>
      <c r="C18" s="26">
        <v>2033.625</v>
      </c>
      <c r="D18" s="5">
        <v>17.0</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row>
    <row r="19">
      <c r="A19" s="22"/>
      <c r="B19" s="22" t="s">
        <v>292</v>
      </c>
      <c r="C19" s="26">
        <v>1463.6666666666665</v>
      </c>
      <c r="D19" s="5">
        <v>18.0</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row>
    <row r="20">
      <c r="A20" s="22"/>
      <c r="B20" s="22" t="s">
        <v>293</v>
      </c>
      <c r="C20" s="26">
        <v>1675.875</v>
      </c>
      <c r="D20" s="5">
        <v>19.0</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row>
    <row r="21" ht="15.75" customHeight="1">
      <c r="A21" s="22">
        <v>2016.0</v>
      </c>
      <c r="B21" s="22" t="s">
        <v>290</v>
      </c>
      <c r="C21" s="26">
        <v>1763.2499999999995</v>
      </c>
      <c r="D21" s="5">
        <v>20.0</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row>
    <row r="22" ht="15.75" customHeight="1">
      <c r="A22" s="22"/>
      <c r="B22" s="22" t="s">
        <v>291</v>
      </c>
      <c r="C22" s="26">
        <v>2182.083333333333</v>
      </c>
      <c r="D22" s="5">
        <v>21.0</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r="23" ht="15.75" customHeight="1">
      <c r="A23" s="22"/>
      <c r="B23" s="22" t="s">
        <v>292</v>
      </c>
      <c r="C23" s="26">
        <v>1668.5416666666665</v>
      </c>
      <c r="D23" s="5">
        <v>22.0</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row>
    <row r="24" ht="15.75" customHeight="1">
      <c r="A24" s="22"/>
      <c r="B24" s="22" t="s">
        <v>293</v>
      </c>
      <c r="C24" s="26">
        <v>1735.625</v>
      </c>
      <c r="D24" s="5">
        <v>23.0</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row>
    <row r="25" ht="15.75" customHeight="1">
      <c r="A25" s="22">
        <v>2017.0</v>
      </c>
      <c r="B25" s="22" t="s">
        <v>290</v>
      </c>
      <c r="C25" s="26">
        <v>1751.625</v>
      </c>
      <c r="D25" s="5">
        <v>24.0</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row>
    <row r="26" ht="15.75" customHeight="1">
      <c r="A26" s="22"/>
      <c r="B26" s="22" t="s">
        <v>291</v>
      </c>
      <c r="C26" s="26">
        <v>2247.958333333333</v>
      </c>
      <c r="D26" s="5">
        <v>25.0</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row>
    <row r="27" ht="15.75" customHeight="1">
      <c r="A27" s="22"/>
      <c r="B27" s="22" t="s">
        <v>292</v>
      </c>
      <c r="C27" s="26">
        <v>1770.0833333333335</v>
      </c>
      <c r="D27" s="5">
        <v>26.0</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row>
    <row r="28" ht="15.75" customHeight="1">
      <c r="A28" s="22"/>
      <c r="B28" s="22" t="s">
        <v>293</v>
      </c>
      <c r="C28" s="26">
        <v>1966.4583333333335</v>
      </c>
      <c r="D28" s="5">
        <v>27.0</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row>
    <row r="29" ht="15.75" customHeight="1">
      <c r="A29" s="22">
        <v>2018.0</v>
      </c>
      <c r="B29" s="22" t="s">
        <v>290</v>
      </c>
      <c r="C29" s="26">
        <v>2023.2499999999995</v>
      </c>
      <c r="D29" s="5">
        <v>28.0</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row>
    <row r="30" ht="15.75" customHeight="1">
      <c r="A30" s="5"/>
      <c r="B30" s="22" t="s">
        <v>291</v>
      </c>
      <c r="C30" s="26">
        <v>2442.333333333333</v>
      </c>
      <c r="D30" s="5">
        <v>29.0</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row>
    <row r="31" ht="15.75" customHeight="1">
      <c r="A31" s="5"/>
      <c r="B31" s="22" t="s">
        <v>292</v>
      </c>
      <c r="C31" s="26">
        <v>1910.5000000000005</v>
      </c>
      <c r="D31" s="5">
        <v>30.0</v>
      </c>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row>
    <row r="32" ht="15.75" customHeight="1">
      <c r="A32" s="5"/>
      <c r="B32" s="22" t="s">
        <v>293</v>
      </c>
      <c r="C32" s="26">
        <v>2030.625</v>
      </c>
      <c r="D32" s="5">
        <v>31.0</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ht="15.75" customHeight="1">
      <c r="A33" s="22">
        <v>2019.0</v>
      </c>
      <c r="B33" s="22" t="s">
        <v>290</v>
      </c>
      <c r="C33" s="26">
        <v>1999.333333333333</v>
      </c>
      <c r="D33" s="5">
        <v>32.0</v>
      </c>
      <c r="E33" s="5"/>
      <c r="F33" s="5"/>
      <c r="G33" s="17"/>
      <c r="H33" s="5"/>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ht="15.75" customHeight="1">
      <c r="A34" s="5"/>
      <c r="B34" s="22" t="s">
        <v>291</v>
      </c>
      <c r="C34" s="26">
        <v>2339.666666666667</v>
      </c>
      <c r="D34" s="5">
        <v>33.0</v>
      </c>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ht="15.75" customHeight="1">
      <c r="A35" s="5"/>
      <c r="B35" s="22" t="s">
        <v>292</v>
      </c>
      <c r="C35" s="26">
        <v>1785.375</v>
      </c>
      <c r="D35" s="5">
        <v>34.0</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row>
    <row r="36" ht="15.75" customHeight="1">
      <c r="A36" s="5"/>
      <c r="B36" s="22" t="s">
        <v>293</v>
      </c>
      <c r="C36" s="26">
        <v>1899.4999999999995</v>
      </c>
      <c r="D36" s="5">
        <v>35.0</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row>
    <row r="37" ht="15.75" customHeight="1">
      <c r="A37" s="22">
        <v>2020.0</v>
      </c>
      <c r="B37" s="22" t="s">
        <v>290</v>
      </c>
      <c r="C37" s="26">
        <v>2047.6249999999995</v>
      </c>
      <c r="D37" s="5">
        <v>36.0</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row>
    <row r="38" ht="15.75" customHeight="1">
      <c r="A38" s="5"/>
      <c r="B38" s="22" t="s">
        <v>291</v>
      </c>
      <c r="C38" s="26">
        <v>2434.291666666666</v>
      </c>
      <c r="D38" s="5">
        <v>37.0</v>
      </c>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row>
    <row r="39" ht="15.75" customHeight="1">
      <c r="A39" s="5"/>
      <c r="B39" s="22" t="s">
        <v>292</v>
      </c>
      <c r="C39" s="26">
        <v>1909.8811599238843</v>
      </c>
      <c r="D39" s="5">
        <v>38.0</v>
      </c>
      <c r="E39" s="5"/>
      <c r="F39" s="5"/>
      <c r="G39" s="5"/>
      <c r="H39" s="5"/>
      <c r="I39" s="5"/>
      <c r="J39" s="5"/>
      <c r="K39" s="5"/>
      <c r="L39" s="5"/>
      <c r="M39" s="22"/>
      <c r="N39" s="5"/>
      <c r="O39" s="5"/>
      <c r="P39" s="5"/>
      <c r="Q39" s="5"/>
      <c r="R39" s="5"/>
      <c r="S39" s="5"/>
      <c r="T39" s="5"/>
      <c r="U39" s="5"/>
      <c r="V39" s="5"/>
      <c r="W39" s="5"/>
      <c r="X39" s="5"/>
      <c r="Y39" s="5"/>
      <c r="Z39" s="5"/>
      <c r="AA39" s="5"/>
      <c r="AB39" s="5"/>
      <c r="AC39" s="5"/>
      <c r="AD39" s="5"/>
      <c r="AE39" s="5"/>
      <c r="AF39" s="5"/>
      <c r="AG39" s="5"/>
      <c r="AH39" s="5"/>
      <c r="AI39" s="5"/>
    </row>
    <row r="40" ht="15.75" customHeight="1">
      <c r="A40" s="5"/>
      <c r="B40" s="22" t="s">
        <v>293</v>
      </c>
      <c r="C40" s="26">
        <v>2105.1993396976172</v>
      </c>
      <c r="D40" s="5">
        <v>39.0</v>
      </c>
      <c r="E40" s="5"/>
      <c r="F40" s="5"/>
      <c r="G40" s="5"/>
      <c r="H40" s="5"/>
      <c r="I40" s="5"/>
      <c r="J40" s="5"/>
      <c r="K40" s="5"/>
      <c r="L40" s="5"/>
      <c r="M40" s="22"/>
      <c r="N40" s="5"/>
      <c r="O40" s="5"/>
      <c r="P40" s="5"/>
      <c r="Q40" s="5"/>
      <c r="R40" s="5"/>
      <c r="S40" s="5"/>
      <c r="T40" s="5"/>
      <c r="U40" s="5"/>
      <c r="V40" s="5"/>
      <c r="W40" s="5"/>
      <c r="X40" s="5"/>
      <c r="Y40" s="5"/>
      <c r="Z40" s="5"/>
      <c r="AA40" s="5"/>
      <c r="AB40" s="5"/>
      <c r="AC40" s="5"/>
      <c r="AD40" s="5"/>
      <c r="AE40" s="5"/>
      <c r="AF40" s="5"/>
      <c r="AG40" s="5"/>
      <c r="AH40" s="5"/>
      <c r="AI40" s="5"/>
    </row>
    <row r="41" ht="15.75" customHeight="1">
      <c r="A41" s="29">
        <v>2021.0</v>
      </c>
      <c r="B41" s="29" t="s">
        <v>290</v>
      </c>
      <c r="C41" s="28" t="str">
        <f>(D41*G2 +G3)*L14</f>
        <v>2145.95</v>
      </c>
      <c r="D41" s="27">
        <v>40.0</v>
      </c>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r="42" ht="15.75" customHeight="1">
      <c r="A42" s="27"/>
      <c r="B42" s="29" t="s">
        <v>291</v>
      </c>
      <c r="C42" s="28" t="str">
        <f>(G2*D42+G3)*M14</f>
        <v>2599.70</v>
      </c>
      <c r="D42" s="27">
        <v>41.0</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row>
    <row r="43" ht="15.75" customHeight="1">
      <c r="A43" s="27"/>
      <c r="B43" s="29" t="s">
        <v>292</v>
      </c>
      <c r="C43" s="28" t="str">
        <f>(G2*D43+G3)*N14</f>
        <v>1988.69</v>
      </c>
      <c r="D43" s="27">
        <v>42.0</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r="44" ht="15.75" customHeight="1">
      <c r="A44" s="27"/>
      <c r="B44" s="29" t="s">
        <v>293</v>
      </c>
      <c r="C44" s="28" t="str">
        <f>(D44*G2+G3)*O14</f>
        <v>2214.50</v>
      </c>
      <c r="D44" s="27">
        <v>43.0</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1" width="14.25"/>
  </cols>
  <sheetData>
    <row r="1" ht="12.75" customHeight="1">
      <c r="A1" s="24" t="s">
        <v>298</v>
      </c>
      <c r="B1" s="24"/>
      <c r="C1" s="24"/>
      <c r="D1" s="24"/>
      <c r="E1" s="24"/>
      <c r="F1" s="24"/>
      <c r="G1" s="24"/>
      <c r="H1" s="24"/>
      <c r="I1" s="24"/>
    </row>
    <row r="2" ht="12.75" customHeight="1">
      <c r="A2" s="24"/>
      <c r="B2" s="24"/>
      <c r="C2" s="24"/>
      <c r="D2" s="24"/>
      <c r="E2" s="24"/>
      <c r="F2" s="24"/>
      <c r="G2" s="24"/>
      <c r="H2" s="24"/>
      <c r="I2" s="24"/>
    </row>
    <row r="3" ht="12.75" customHeight="1">
      <c r="A3" s="30" t="s">
        <v>299</v>
      </c>
      <c r="B3" s="31"/>
      <c r="C3" s="24"/>
      <c r="D3" s="24"/>
      <c r="E3" s="24"/>
      <c r="F3" s="24"/>
      <c r="G3" s="24"/>
      <c r="H3" s="24"/>
      <c r="I3" s="24"/>
    </row>
    <row r="4" ht="12.75" customHeight="1">
      <c r="A4" s="24" t="s">
        <v>300</v>
      </c>
      <c r="B4" s="24">
        <v>0.9856623769109977</v>
      </c>
      <c r="C4" s="24"/>
      <c r="D4" s="24"/>
      <c r="E4" s="24"/>
      <c r="F4" s="24"/>
      <c r="G4" s="24"/>
      <c r="H4" s="24"/>
      <c r="I4" s="24"/>
    </row>
    <row r="5" ht="12.75" customHeight="1">
      <c r="A5" s="24" t="s">
        <v>301</v>
      </c>
      <c r="B5" s="24">
        <v>0.9715303212578376</v>
      </c>
      <c r="C5" s="24"/>
      <c r="D5" s="24"/>
      <c r="E5" s="24"/>
      <c r="F5" s="24"/>
      <c r="G5" s="24"/>
      <c r="H5" s="24"/>
      <c r="I5" s="24"/>
    </row>
    <row r="6" ht="12.75" customHeight="1">
      <c r="A6" s="24" t="s">
        <v>302</v>
      </c>
      <c r="B6" s="24">
        <v>0.9710945608689269</v>
      </c>
      <c r="C6" s="24"/>
      <c r="D6" s="24"/>
      <c r="E6" s="24"/>
      <c r="F6" s="24"/>
      <c r="G6" s="24"/>
      <c r="H6" s="24"/>
      <c r="I6" s="24"/>
    </row>
    <row r="7" ht="12.75" customHeight="1">
      <c r="A7" s="24" t="s">
        <v>303</v>
      </c>
      <c r="B7" s="24">
        <v>0.22779572386672756</v>
      </c>
      <c r="C7" s="24"/>
      <c r="D7" s="24"/>
      <c r="E7" s="24"/>
      <c r="F7" s="24"/>
      <c r="G7" s="24"/>
      <c r="H7" s="24"/>
      <c r="I7" s="24"/>
    </row>
    <row r="8" ht="12.75" customHeight="1">
      <c r="A8" s="32" t="s">
        <v>304</v>
      </c>
      <c r="B8" s="32">
        <v>200.0</v>
      </c>
      <c r="C8" s="24"/>
      <c r="D8" s="24"/>
      <c r="E8" s="24"/>
      <c r="F8" s="24"/>
      <c r="G8" s="24"/>
      <c r="H8" s="24"/>
      <c r="I8" s="24"/>
    </row>
    <row r="9" ht="12.75" customHeight="1">
      <c r="A9" s="24"/>
      <c r="B9" s="24"/>
      <c r="C9" s="24"/>
      <c r="D9" s="24"/>
      <c r="E9" s="24"/>
      <c r="F9" s="24"/>
      <c r="G9" s="24"/>
      <c r="H9" s="24"/>
      <c r="I9" s="24"/>
    </row>
    <row r="10" ht="12.75" customHeight="1">
      <c r="A10" s="24" t="s">
        <v>305</v>
      </c>
      <c r="B10" s="24"/>
      <c r="C10" s="24"/>
      <c r="D10" s="24"/>
      <c r="E10" s="24"/>
      <c r="F10" s="24"/>
      <c r="G10" s="24"/>
      <c r="H10" s="24"/>
      <c r="I10" s="24"/>
    </row>
    <row r="11" ht="12.75" customHeight="1">
      <c r="A11" s="30"/>
      <c r="B11" s="30" t="s">
        <v>306</v>
      </c>
      <c r="C11" s="30" t="s">
        <v>307</v>
      </c>
      <c r="D11" s="30" t="s">
        <v>308</v>
      </c>
      <c r="E11" s="30" t="s">
        <v>309</v>
      </c>
      <c r="F11" s="30" t="s">
        <v>310</v>
      </c>
      <c r="G11" s="24"/>
      <c r="H11" s="24"/>
      <c r="I11" s="24"/>
    </row>
    <row r="12" ht="12.75" customHeight="1">
      <c r="A12" s="24" t="s">
        <v>286</v>
      </c>
      <c r="B12" s="24">
        <v>3.0</v>
      </c>
      <c r="C12" s="24">
        <v>347.0731352048546</v>
      </c>
      <c r="D12" s="24">
        <v>115.69104506828488</v>
      </c>
      <c r="E12" s="24">
        <v>2229.5058155390143</v>
      </c>
      <c r="F12" s="24">
        <v>3.7411770864788554E-151</v>
      </c>
      <c r="G12" s="24"/>
      <c r="H12" s="24"/>
      <c r="I12" s="24"/>
    </row>
    <row r="13" ht="12.75" customHeight="1">
      <c r="A13" s="24" t="s">
        <v>311</v>
      </c>
      <c r="B13" s="24">
        <v>196.0</v>
      </c>
      <c r="C13" s="24">
        <v>10.170614795145413</v>
      </c>
      <c r="D13" s="24">
        <v>0.05189089181196639</v>
      </c>
      <c r="E13" s="24"/>
      <c r="F13" s="24"/>
      <c r="G13" s="24"/>
      <c r="H13" s="24"/>
      <c r="I13" s="24"/>
    </row>
    <row r="14" ht="12.75" customHeight="1">
      <c r="A14" s="32" t="s">
        <v>312</v>
      </c>
      <c r="B14" s="32">
        <v>199.0</v>
      </c>
      <c r="C14" s="32">
        <v>357.24375000000003</v>
      </c>
      <c r="D14" s="32"/>
      <c r="E14" s="32"/>
      <c r="F14" s="32"/>
      <c r="G14" s="24"/>
      <c r="H14" s="24"/>
      <c r="I14" s="24"/>
    </row>
    <row r="15" ht="12.75" customHeight="1">
      <c r="A15" s="24"/>
      <c r="B15" s="24"/>
      <c r="C15" s="24"/>
      <c r="D15" s="24"/>
      <c r="E15" s="24"/>
      <c r="F15" s="24"/>
      <c r="G15" s="24"/>
      <c r="H15" s="24"/>
      <c r="I15" s="24"/>
    </row>
    <row r="16" ht="12.75" customHeight="1">
      <c r="A16" s="30"/>
      <c r="B16" s="30" t="s">
        <v>313</v>
      </c>
      <c r="C16" s="30" t="s">
        <v>303</v>
      </c>
      <c r="D16" s="30" t="s">
        <v>314</v>
      </c>
      <c r="E16" s="30" t="s">
        <v>315</v>
      </c>
      <c r="F16" s="30" t="s">
        <v>316</v>
      </c>
      <c r="G16" s="30" t="s">
        <v>317</v>
      </c>
      <c r="H16" s="30" t="s">
        <v>318</v>
      </c>
      <c r="I16" s="30" t="s">
        <v>319</v>
      </c>
    </row>
    <row r="17" ht="12.75" customHeight="1">
      <c r="A17" s="24" t="s">
        <v>285</v>
      </c>
      <c r="B17" s="24">
        <v>11.545585491430261</v>
      </c>
      <c r="C17" s="24">
        <v>0.10457880776548098</v>
      </c>
      <c r="D17" s="24">
        <v>110.40081387542064</v>
      </c>
      <c r="E17" s="24">
        <v>1.98720214859502E-178</v>
      </c>
      <c r="F17" s="24">
        <v>11.339341313723686</v>
      </c>
      <c r="G17" s="24">
        <v>11.751829669136836</v>
      </c>
      <c r="H17" s="24">
        <v>11.339341313723686</v>
      </c>
      <c r="I17" s="24">
        <v>11.751829669136836</v>
      </c>
    </row>
    <row r="18" ht="12.75" customHeight="1">
      <c r="A18" s="24" t="s">
        <v>19</v>
      </c>
      <c r="B18" s="24">
        <v>0.07063730562050838</v>
      </c>
      <c r="C18" s="24">
        <v>0.03622802633098704</v>
      </c>
      <c r="D18" s="24">
        <v>1.9497972364034066</v>
      </c>
      <c r="E18" s="24">
        <v>0.052626760768054955</v>
      </c>
      <c r="F18" s="24">
        <v>-8.094784862889837E-4</v>
      </c>
      <c r="G18" s="24">
        <v>0.14208408972730574</v>
      </c>
      <c r="H18" s="24">
        <v>-8.094784862889837E-4</v>
      </c>
      <c r="I18" s="24">
        <v>0.14208408972730574</v>
      </c>
    </row>
    <row r="19" ht="12.75" customHeight="1">
      <c r="A19" s="24" t="s">
        <v>23</v>
      </c>
      <c r="B19" s="24">
        <v>-1.4505489867162285</v>
      </c>
      <c r="C19" s="24">
        <v>0.028130587523178926</v>
      </c>
      <c r="D19" s="24">
        <v>-51.56483082768929</v>
      </c>
      <c r="E19" s="24">
        <v>5.797674129888664E-116</v>
      </c>
      <c r="F19" s="24">
        <v>-1.5060264779602615</v>
      </c>
      <c r="G19" s="24">
        <v>-1.3950714954721954</v>
      </c>
      <c r="H19" s="24">
        <v>-1.5060264779602615</v>
      </c>
      <c r="I19" s="24">
        <v>-1.3950714954721954</v>
      </c>
    </row>
    <row r="20" ht="12.75" customHeight="1">
      <c r="A20" s="32" t="s">
        <v>75</v>
      </c>
      <c r="B20" s="32">
        <v>0.12418105935784625</v>
      </c>
      <c r="C20" s="32">
        <v>0.001764518482324221</v>
      </c>
      <c r="D20" s="32">
        <v>70.3767405112556</v>
      </c>
      <c r="E20" s="32">
        <v>4.5372841044532355E-141</v>
      </c>
      <c r="F20" s="32">
        <v>0.1207011797224701</v>
      </c>
      <c r="G20" s="32">
        <v>0.1276609389932224</v>
      </c>
      <c r="H20" s="32">
        <v>0.1207011797224701</v>
      </c>
      <c r="I20" s="32">
        <v>0.1276609389932224</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mergeCells count="1">
    <mergeCell ref="A3:B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88"/>
    <col customWidth="1" min="3" max="3" width="14.5"/>
    <col customWidth="1" min="4" max="19" width="8.88"/>
  </cols>
  <sheetData>
    <row r="1" ht="12.75" customHeight="1">
      <c r="A1" s="24" t="s">
        <v>298</v>
      </c>
      <c r="B1" s="24"/>
      <c r="C1" s="24"/>
      <c r="D1" s="24"/>
      <c r="E1" s="24"/>
      <c r="F1" s="24"/>
      <c r="G1" s="24"/>
      <c r="H1" s="24"/>
      <c r="I1" s="24"/>
      <c r="J1" s="24"/>
      <c r="K1" s="24"/>
      <c r="L1" s="24"/>
      <c r="M1" s="24"/>
      <c r="N1" s="24"/>
      <c r="O1" s="24"/>
      <c r="P1" s="24"/>
      <c r="Q1" s="24"/>
      <c r="R1" s="24"/>
      <c r="S1" s="24"/>
    </row>
    <row r="2" ht="12.75" customHeight="1">
      <c r="A2" s="24"/>
      <c r="B2" s="24"/>
      <c r="C2" s="24"/>
      <c r="D2" s="24"/>
      <c r="E2" s="24"/>
      <c r="F2" s="24"/>
      <c r="G2" s="24"/>
      <c r="H2" s="24"/>
      <c r="I2" s="24"/>
      <c r="J2" s="24"/>
      <c r="K2" s="24"/>
      <c r="L2" s="24"/>
      <c r="M2" s="24"/>
      <c r="N2" s="24"/>
      <c r="O2" s="24"/>
      <c r="P2" s="24"/>
      <c r="Q2" s="24"/>
      <c r="R2" s="24"/>
      <c r="S2" s="24"/>
    </row>
    <row r="3" ht="12.75" customHeight="1">
      <c r="A3" s="30" t="s">
        <v>299</v>
      </c>
      <c r="B3" s="31"/>
      <c r="C3" s="24"/>
      <c r="D3" s="24"/>
      <c r="E3" s="24"/>
      <c r="F3" s="24"/>
      <c r="G3" s="24"/>
      <c r="H3" s="24"/>
      <c r="I3" s="24"/>
      <c r="J3" s="24"/>
      <c r="K3" s="24"/>
      <c r="L3" s="24"/>
      <c r="M3" s="24"/>
      <c r="N3" s="24"/>
      <c r="O3" s="24"/>
      <c r="P3" s="24"/>
      <c r="Q3" s="24"/>
      <c r="R3" s="24"/>
      <c r="S3" s="24"/>
    </row>
    <row r="4" ht="12.75" customHeight="1">
      <c r="A4" s="24" t="s">
        <v>300</v>
      </c>
      <c r="B4" s="24">
        <v>0.7817178102974152</v>
      </c>
      <c r="C4" s="24"/>
      <c r="D4" s="24"/>
      <c r="E4" s="24"/>
      <c r="F4" s="24"/>
      <c r="G4" s="24"/>
      <c r="H4" s="24"/>
      <c r="I4" s="24"/>
      <c r="J4" s="24"/>
      <c r="K4" s="24"/>
      <c r="L4" s="24"/>
      <c r="M4" s="24"/>
      <c r="N4" s="24"/>
      <c r="O4" s="24"/>
      <c r="P4" s="24"/>
      <c r="Q4" s="24"/>
      <c r="R4" s="24"/>
      <c r="S4" s="24"/>
    </row>
    <row r="5" ht="12.75" customHeight="1">
      <c r="A5" s="24" t="s">
        <v>301</v>
      </c>
      <c r="B5" s="24">
        <v>0.6110827349361856</v>
      </c>
      <c r="C5" s="24"/>
      <c r="D5" s="24"/>
      <c r="E5" s="24"/>
      <c r="F5" s="24"/>
      <c r="G5" s="24"/>
      <c r="H5" s="24"/>
      <c r="I5" s="24"/>
      <c r="J5" s="24"/>
      <c r="K5" s="24"/>
      <c r="L5" s="24"/>
      <c r="M5" s="24"/>
      <c r="N5" s="24"/>
      <c r="O5" s="24"/>
      <c r="P5" s="24"/>
      <c r="Q5" s="24"/>
      <c r="R5" s="24"/>
      <c r="S5" s="24"/>
    </row>
    <row r="6" ht="12.75" customHeight="1">
      <c r="A6" s="24" t="s">
        <v>302</v>
      </c>
      <c r="B6" s="24">
        <v>0.5861254772850317</v>
      </c>
      <c r="C6" s="24"/>
      <c r="D6" s="24"/>
      <c r="E6" s="24"/>
      <c r="F6" s="24"/>
      <c r="G6" s="24"/>
      <c r="H6" s="24"/>
      <c r="I6" s="24"/>
      <c r="J6" s="24"/>
      <c r="K6" s="24"/>
      <c r="L6" s="24"/>
      <c r="M6" s="24"/>
      <c r="N6" s="24"/>
      <c r="O6" s="24"/>
      <c r="P6" s="24"/>
      <c r="Q6" s="24"/>
      <c r="R6" s="24"/>
      <c r="S6" s="24"/>
    </row>
    <row r="7" ht="12.75" customHeight="1">
      <c r="A7" s="24" t="s">
        <v>303</v>
      </c>
      <c r="B7" s="24">
        <v>0.8619659850700994</v>
      </c>
      <c r="C7" s="24"/>
      <c r="D7" s="24"/>
      <c r="E7" s="24"/>
      <c r="F7" s="24"/>
      <c r="G7" s="24"/>
      <c r="H7" s="24"/>
      <c r="I7" s="24"/>
      <c r="J7" s="24"/>
      <c r="K7" s="24"/>
      <c r="L7" s="24"/>
      <c r="M7" s="24"/>
      <c r="N7" s="24"/>
      <c r="O7" s="24"/>
      <c r="P7" s="24"/>
      <c r="Q7" s="24"/>
      <c r="R7" s="24"/>
      <c r="S7" s="24"/>
    </row>
    <row r="8" ht="12.75" customHeight="1">
      <c r="A8" s="32" t="s">
        <v>304</v>
      </c>
      <c r="B8" s="32">
        <v>200.0</v>
      </c>
      <c r="C8" s="24"/>
      <c r="D8" s="24"/>
      <c r="E8" s="24"/>
      <c r="F8" s="24"/>
      <c r="G8" s="24"/>
      <c r="H8" s="24"/>
      <c r="I8" s="24"/>
      <c r="J8" s="24"/>
      <c r="K8" s="24"/>
      <c r="L8" s="24"/>
      <c r="M8" s="24"/>
      <c r="N8" s="24"/>
      <c r="O8" s="24"/>
      <c r="P8" s="24"/>
      <c r="Q8" s="24"/>
      <c r="R8" s="24"/>
      <c r="S8" s="24"/>
    </row>
    <row r="9" ht="12.75" customHeight="1">
      <c r="A9" s="24"/>
      <c r="B9" s="24"/>
      <c r="C9" s="24"/>
      <c r="D9" s="24"/>
      <c r="E9" s="24"/>
      <c r="F9" s="24"/>
      <c r="G9" s="24"/>
      <c r="H9" s="24"/>
      <c r="I9" s="24"/>
      <c r="J9" s="24"/>
      <c r="K9" s="24"/>
      <c r="L9" s="24"/>
      <c r="M9" s="24"/>
      <c r="N9" s="24"/>
      <c r="O9" s="24"/>
      <c r="P9" s="24"/>
      <c r="Q9" s="24"/>
      <c r="R9" s="24"/>
      <c r="S9" s="24"/>
    </row>
    <row r="10" ht="12.75" customHeight="1">
      <c r="A10" s="24" t="s">
        <v>305</v>
      </c>
      <c r="B10" s="24"/>
      <c r="C10" s="24"/>
      <c r="D10" s="24"/>
      <c r="E10" s="24"/>
      <c r="F10" s="24"/>
      <c r="G10" s="24"/>
      <c r="H10" s="24"/>
      <c r="I10" s="24"/>
      <c r="J10" s="24"/>
      <c r="K10" s="24"/>
      <c r="L10" s="24"/>
      <c r="M10" s="24"/>
      <c r="N10" s="24"/>
      <c r="O10" s="24"/>
      <c r="P10" s="24"/>
      <c r="Q10" s="24"/>
      <c r="R10" s="24"/>
      <c r="S10" s="24"/>
    </row>
    <row r="11" ht="12.75" customHeight="1">
      <c r="A11" s="30"/>
      <c r="B11" s="30" t="s">
        <v>306</v>
      </c>
      <c r="C11" s="30" t="s">
        <v>307</v>
      </c>
      <c r="D11" s="30" t="s">
        <v>308</v>
      </c>
      <c r="E11" s="30" t="s">
        <v>309</v>
      </c>
      <c r="F11" s="30" t="s">
        <v>310</v>
      </c>
      <c r="G11" s="24"/>
      <c r="H11" s="24"/>
      <c r="I11" s="24"/>
      <c r="J11" s="24"/>
      <c r="K11" s="24"/>
      <c r="L11" s="24"/>
      <c r="M11" s="24"/>
      <c r="N11" s="24"/>
      <c r="O11" s="24"/>
      <c r="P11" s="24"/>
      <c r="Q11" s="24"/>
      <c r="R11" s="24"/>
      <c r="S11" s="24"/>
    </row>
    <row r="12" ht="12.75" customHeight="1">
      <c r="A12" s="24" t="s">
        <v>286</v>
      </c>
      <c r="B12" s="24">
        <v>12.0</v>
      </c>
      <c r="C12" s="24">
        <v>218.30548778885895</v>
      </c>
      <c r="D12" s="24">
        <v>18.19212398240491</v>
      </c>
      <c r="E12" s="24">
        <v>24.485171547200533</v>
      </c>
      <c r="F12" s="24">
        <v>2.755120948986781E-32</v>
      </c>
      <c r="G12" s="24"/>
      <c r="H12" s="24"/>
      <c r="I12" s="24"/>
      <c r="J12" s="24"/>
      <c r="K12" s="24"/>
      <c r="L12" s="24"/>
      <c r="M12" s="24"/>
      <c r="N12" s="24"/>
      <c r="O12" s="24"/>
      <c r="P12" s="24"/>
      <c r="Q12" s="24"/>
      <c r="R12" s="24"/>
      <c r="S12" s="24"/>
    </row>
    <row r="13" ht="12.75" customHeight="1">
      <c r="A13" s="24" t="s">
        <v>311</v>
      </c>
      <c r="B13" s="24">
        <v>187.0</v>
      </c>
      <c r="C13" s="24">
        <v>138.93826221114108</v>
      </c>
      <c r="D13" s="24">
        <v>0.7429853594178667</v>
      </c>
      <c r="E13" s="24"/>
      <c r="F13" s="24"/>
      <c r="G13" s="24"/>
      <c r="H13" s="24"/>
      <c r="I13" s="24"/>
      <c r="J13" s="24"/>
      <c r="K13" s="24"/>
      <c r="L13" s="24"/>
      <c r="M13" s="24"/>
      <c r="N13" s="24"/>
      <c r="O13" s="24"/>
      <c r="P13" s="24"/>
      <c r="Q13" s="24"/>
      <c r="R13" s="24"/>
      <c r="S13" s="24"/>
    </row>
    <row r="14" ht="12.75" customHeight="1">
      <c r="A14" s="32" t="s">
        <v>312</v>
      </c>
      <c r="B14" s="32">
        <v>199.0</v>
      </c>
      <c r="C14" s="32">
        <v>357.24375000000003</v>
      </c>
      <c r="D14" s="32"/>
      <c r="E14" s="32"/>
      <c r="F14" s="32"/>
      <c r="G14" s="24"/>
      <c r="H14" s="24"/>
      <c r="I14" s="24"/>
      <c r="J14" s="24"/>
      <c r="K14" s="24"/>
      <c r="L14" s="24"/>
      <c r="M14" s="24"/>
      <c r="N14" s="24"/>
      <c r="O14" s="24"/>
      <c r="P14" s="24"/>
      <c r="Q14" s="24"/>
      <c r="R14" s="24"/>
      <c r="S14" s="24"/>
    </row>
    <row r="15" ht="12.75" customHeight="1">
      <c r="A15" s="24"/>
      <c r="B15" s="24"/>
      <c r="C15" s="24"/>
      <c r="D15" s="24"/>
      <c r="E15" s="24"/>
      <c r="F15" s="24"/>
      <c r="G15" s="24"/>
      <c r="H15" s="24"/>
      <c r="I15" s="24"/>
      <c r="J15" s="24"/>
      <c r="K15" s="24"/>
      <c r="L15" s="24"/>
      <c r="M15" s="24"/>
      <c r="N15" s="24"/>
      <c r="O15" s="24"/>
      <c r="P15" s="24"/>
      <c r="Q15" s="24"/>
      <c r="R15" s="24"/>
      <c r="S15" s="24"/>
    </row>
    <row r="16" ht="12.75" customHeight="1">
      <c r="A16" s="30"/>
      <c r="B16" s="30" t="s">
        <v>313</v>
      </c>
      <c r="C16" s="30" t="s">
        <v>303</v>
      </c>
      <c r="D16" s="30" t="s">
        <v>314</v>
      </c>
      <c r="E16" s="30" t="s">
        <v>315</v>
      </c>
      <c r="F16" s="30" t="s">
        <v>316</v>
      </c>
      <c r="G16" s="30" t="s">
        <v>317</v>
      </c>
      <c r="H16" s="30" t="s">
        <v>318</v>
      </c>
      <c r="I16" s="30" t="s">
        <v>319</v>
      </c>
      <c r="J16" s="24"/>
      <c r="K16" s="24"/>
      <c r="L16" s="24"/>
      <c r="M16" s="24"/>
      <c r="N16" s="24"/>
      <c r="O16" s="24"/>
      <c r="P16" s="24"/>
      <c r="Q16" s="24"/>
      <c r="R16" s="24"/>
      <c r="S16" s="24"/>
    </row>
    <row r="17" ht="12.75" customHeight="1">
      <c r="A17" s="24" t="s">
        <v>285</v>
      </c>
      <c r="B17" s="24">
        <v>6.6885583334089596</v>
      </c>
      <c r="C17" s="24">
        <v>0.7393478574458658</v>
      </c>
      <c r="D17" s="24">
        <v>9.046564842312657</v>
      </c>
      <c r="E17" s="24">
        <v>1.89697280817488E-16</v>
      </c>
      <c r="F17" s="24">
        <v>5.23002387054111</v>
      </c>
      <c r="G17" s="24">
        <v>8.147092796276809</v>
      </c>
      <c r="H17" s="24">
        <v>5.23002387054111</v>
      </c>
      <c r="I17" s="24">
        <v>8.147092796276809</v>
      </c>
      <c r="J17" s="24"/>
      <c r="K17" s="24"/>
      <c r="L17" s="24"/>
      <c r="M17" s="24"/>
      <c r="N17" s="24"/>
      <c r="O17" s="24"/>
      <c r="P17" s="24"/>
      <c r="Q17" s="24"/>
      <c r="R17" s="24"/>
      <c r="S17" s="24"/>
    </row>
    <row r="18" ht="12.75" customHeight="1">
      <c r="A18" s="24" t="s">
        <v>12</v>
      </c>
      <c r="B18" s="24">
        <v>-0.15808881146227155</v>
      </c>
      <c r="C18" s="24">
        <v>0.12695815872505414</v>
      </c>
      <c r="D18" s="24">
        <v>-1.2452040345405075</v>
      </c>
      <c r="E18" s="24">
        <v>0.21461485147528564</v>
      </c>
      <c r="F18" s="24">
        <v>-0.4085431111236405</v>
      </c>
      <c r="G18" s="24">
        <v>0.0923654881990974</v>
      </c>
      <c r="H18" s="24">
        <v>-0.4085431111236405</v>
      </c>
      <c r="I18" s="24">
        <v>0.0923654881990974</v>
      </c>
      <c r="J18" s="24"/>
      <c r="K18" s="24"/>
      <c r="L18" s="24"/>
      <c r="M18" s="24"/>
      <c r="N18" s="24"/>
      <c r="O18" s="24"/>
      <c r="P18" s="24"/>
      <c r="Q18" s="24"/>
      <c r="R18" s="24"/>
      <c r="S18" s="24"/>
    </row>
    <row r="19" ht="12.75" customHeight="1">
      <c r="A19" s="24" t="s">
        <v>16</v>
      </c>
      <c r="B19" s="24">
        <v>0.3285419396968988</v>
      </c>
      <c r="C19" s="24">
        <v>0.19977382388736914</v>
      </c>
      <c r="D19" s="24">
        <v>1.6445695101783109</v>
      </c>
      <c r="E19" s="24">
        <v>0.10173862475917107</v>
      </c>
      <c r="F19" s="24">
        <v>-0.06555808234848126</v>
      </c>
      <c r="G19" s="24">
        <v>0.7226419617422789</v>
      </c>
      <c r="H19" s="24">
        <v>-0.06555808234848126</v>
      </c>
      <c r="I19" s="24">
        <v>0.7226419617422789</v>
      </c>
      <c r="J19" s="24"/>
      <c r="K19" s="24"/>
      <c r="L19" s="24"/>
      <c r="M19" s="24"/>
      <c r="N19" s="24"/>
      <c r="O19" s="24"/>
      <c r="P19" s="24"/>
      <c r="Q19" s="24"/>
      <c r="R19" s="24"/>
      <c r="S19" s="24"/>
    </row>
    <row r="20" ht="12.75" customHeight="1">
      <c r="A20" s="24" t="s">
        <v>19</v>
      </c>
      <c r="B20" s="24">
        <v>0.10951469651996563</v>
      </c>
      <c r="C20" s="24">
        <v>0.15702480822116402</v>
      </c>
      <c r="D20" s="24">
        <v>0.6974356330097724</v>
      </c>
      <c r="E20" s="24">
        <v>0.48639640928376016</v>
      </c>
      <c r="F20" s="24">
        <v>-0.20025301567300774</v>
      </c>
      <c r="G20" s="24">
        <v>0.41928240871293904</v>
      </c>
      <c r="H20" s="24">
        <v>-0.20025301567300774</v>
      </c>
      <c r="I20" s="24">
        <v>0.41928240871293904</v>
      </c>
      <c r="J20" s="24"/>
      <c r="K20" s="24"/>
      <c r="L20" s="24"/>
      <c r="M20" s="24"/>
      <c r="N20" s="24"/>
      <c r="O20" s="24"/>
      <c r="P20" s="24"/>
      <c r="Q20" s="24"/>
      <c r="R20" s="24"/>
      <c r="S20" s="24"/>
    </row>
    <row r="21" ht="12.75" customHeight="1">
      <c r="A21" s="24" t="s">
        <v>23</v>
      </c>
      <c r="B21" s="24">
        <v>0.22045620158627088</v>
      </c>
      <c r="C21" s="24">
        <v>0.062230739676565804</v>
      </c>
      <c r="D21" s="24">
        <v>3.5425611640172736</v>
      </c>
      <c r="E21" s="24">
        <v>5.003635003755367E-4</v>
      </c>
      <c r="F21" s="24">
        <v>0.09769169019431813</v>
      </c>
      <c r="G21" s="24">
        <v>0.34322071297822365</v>
      </c>
      <c r="H21" s="24">
        <v>0.09769169019431813</v>
      </c>
      <c r="I21" s="24">
        <v>0.34322071297822365</v>
      </c>
      <c r="J21" s="24"/>
      <c r="K21" s="24"/>
      <c r="L21" s="24"/>
      <c r="M21" s="24"/>
      <c r="N21" s="24"/>
      <c r="O21" s="24"/>
      <c r="P21" s="24"/>
      <c r="Q21" s="24"/>
      <c r="R21" s="24"/>
      <c r="S21" s="24"/>
    </row>
    <row r="22" ht="12.75" customHeight="1">
      <c r="A22" s="24" t="s">
        <v>27</v>
      </c>
      <c r="B22" s="24">
        <v>0.6825900508284078</v>
      </c>
      <c r="C22" s="24">
        <v>0.08536344135437422</v>
      </c>
      <c r="D22" s="24">
        <v>7.996280843396789</v>
      </c>
      <c r="E22" s="24">
        <v>1.2977114567868127E-13</v>
      </c>
      <c r="F22" s="24">
        <v>0.514190940950052</v>
      </c>
      <c r="G22" s="24">
        <v>0.8509891607067637</v>
      </c>
      <c r="H22" s="24">
        <v>0.514190940950052</v>
      </c>
      <c r="I22" s="24">
        <v>0.8509891607067637</v>
      </c>
    </row>
    <row r="23" ht="12.75" customHeight="1">
      <c r="A23" s="24" t="s">
        <v>31</v>
      </c>
      <c r="B23" s="24">
        <v>0.027203168848613613</v>
      </c>
      <c r="C23" s="24">
        <v>0.0709641091351381</v>
      </c>
      <c r="D23" s="24">
        <v>0.383337002044374</v>
      </c>
      <c r="E23" s="24">
        <v>0.7019053433545366</v>
      </c>
      <c r="F23" s="24">
        <v>-0.11278993150049034</v>
      </c>
      <c r="G23" s="24">
        <v>0.16719626919771757</v>
      </c>
      <c r="H23" s="24">
        <v>-0.11278993150049034</v>
      </c>
      <c r="I23" s="24">
        <v>0.16719626919771757</v>
      </c>
    </row>
    <row r="24" ht="12.75" customHeight="1">
      <c r="A24" s="24" t="s">
        <v>35</v>
      </c>
      <c r="B24" s="24">
        <v>-0.16232965439584596</v>
      </c>
      <c r="C24" s="24">
        <v>0.10106050921883286</v>
      </c>
      <c r="D24" s="24">
        <v>-1.6062619875023887</v>
      </c>
      <c r="E24" s="24">
        <v>0.10990364861174119</v>
      </c>
      <c r="F24" s="24">
        <v>-0.3616948571839452</v>
      </c>
      <c r="G24" s="24">
        <v>0.03703554839225326</v>
      </c>
      <c r="H24" s="24">
        <v>-0.3616948571839452</v>
      </c>
      <c r="I24" s="24">
        <v>0.03703554839225326</v>
      </c>
    </row>
    <row r="25" ht="12.75" customHeight="1">
      <c r="A25" s="24" t="s">
        <v>39</v>
      </c>
      <c r="B25" s="24">
        <v>-0.0861282908526419</v>
      </c>
      <c r="C25" s="24">
        <v>0.05226297849461979</v>
      </c>
      <c r="D25" s="24">
        <v>-1.6479789964804314</v>
      </c>
      <c r="E25" s="24">
        <v>0.10103614856679416</v>
      </c>
      <c r="F25" s="24">
        <v>-0.18922909042736102</v>
      </c>
      <c r="G25" s="24">
        <v>0.016972508722077242</v>
      </c>
      <c r="H25" s="24">
        <v>-0.18922909042736102</v>
      </c>
      <c r="I25" s="24">
        <v>0.016972508722077242</v>
      </c>
    </row>
    <row r="26" ht="12.75" customHeight="1">
      <c r="A26" s="24" t="s">
        <v>42</v>
      </c>
      <c r="B26" s="24">
        <v>-0.21431935149836157</v>
      </c>
      <c r="C26" s="24">
        <v>0.10908724781389888</v>
      </c>
      <c r="D26" s="24">
        <v>-1.9646599927425705</v>
      </c>
      <c r="E26" s="24">
        <v>0.05093503881636006</v>
      </c>
      <c r="F26" s="24">
        <v>-0.42951915061000856</v>
      </c>
      <c r="G26" s="24">
        <v>8.804476132854566E-4</v>
      </c>
      <c r="H26" s="24">
        <v>-0.42951915061000856</v>
      </c>
      <c r="I26" s="24">
        <v>8.804476132854566E-4</v>
      </c>
    </row>
    <row r="27" ht="12.75" customHeight="1">
      <c r="A27" s="24" t="s">
        <v>45</v>
      </c>
      <c r="B27" s="24">
        <v>-0.03789494866305814</v>
      </c>
      <c r="C27" s="24">
        <v>0.09482416837008527</v>
      </c>
      <c r="D27" s="24">
        <v>-0.3996338624891445</v>
      </c>
      <c r="E27" s="24">
        <v>0.6898822867499943</v>
      </c>
      <c r="F27" s="24">
        <v>-0.2249575283239173</v>
      </c>
      <c r="G27" s="24">
        <v>0.149167630997801</v>
      </c>
      <c r="H27" s="24">
        <v>-0.2249575283239173</v>
      </c>
      <c r="I27" s="24">
        <v>0.149167630997801</v>
      </c>
    </row>
    <row r="28" ht="12.75" customHeight="1">
      <c r="A28" s="24" t="s">
        <v>49</v>
      </c>
      <c r="B28" s="24">
        <v>0.09093818704561876</v>
      </c>
      <c r="C28" s="24">
        <v>0.19879802711102296</v>
      </c>
      <c r="D28" s="24">
        <v>0.4574400881495288</v>
      </c>
      <c r="E28" s="24">
        <v>0.6478857662005773</v>
      </c>
      <c r="F28" s="24">
        <v>-0.30123685041676285</v>
      </c>
      <c r="G28" s="24">
        <v>0.4831132245080003</v>
      </c>
      <c r="H28" s="24">
        <v>-0.30123685041676285</v>
      </c>
      <c r="I28" s="24">
        <v>0.4831132245080003</v>
      </c>
    </row>
    <row r="29" ht="12.75" customHeight="1">
      <c r="A29" s="32" t="s">
        <v>53</v>
      </c>
      <c r="B29" s="32">
        <v>0.35334570934741716</v>
      </c>
      <c r="C29" s="32">
        <v>0.09964783947401396</v>
      </c>
      <c r="D29" s="32">
        <v>3.5459445103128626</v>
      </c>
      <c r="E29" s="32">
        <v>4.943854856874996E-4</v>
      </c>
      <c r="F29" s="32">
        <v>0.15676732400488005</v>
      </c>
      <c r="G29" s="32">
        <v>0.5499240946899543</v>
      </c>
      <c r="H29" s="32">
        <v>0.15676732400488005</v>
      </c>
      <c r="I29" s="32">
        <v>0.5499240946899543</v>
      </c>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mergeCells count="1">
    <mergeCell ref="A3:B3"/>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1" width="20.63"/>
  </cols>
  <sheetData>
    <row r="1" ht="12.75" customHeight="1">
      <c r="A1" t="s">
        <v>298</v>
      </c>
    </row>
    <row r="2" ht="12.75" customHeight="1"/>
    <row r="3" ht="12.75" customHeight="1">
      <c r="A3" s="30" t="s">
        <v>299</v>
      </c>
      <c r="B3" s="31"/>
    </row>
    <row r="4" ht="12.75" customHeight="1">
      <c r="A4" s="24" t="s">
        <v>300</v>
      </c>
      <c r="B4" s="24">
        <v>0.5021021165439402</v>
      </c>
    </row>
    <row r="5" ht="12.75" customHeight="1">
      <c r="A5" s="24" t="s">
        <v>301</v>
      </c>
      <c r="B5" s="24">
        <v>0.25210653543790457</v>
      </c>
    </row>
    <row r="6" ht="12.75" customHeight="1">
      <c r="A6" s="24" t="s">
        <v>302</v>
      </c>
      <c r="B6" s="24">
        <v>0.24451370838651273</v>
      </c>
    </row>
    <row r="7" ht="12.75" customHeight="1">
      <c r="A7" s="24" t="s">
        <v>303</v>
      </c>
      <c r="B7" s="24">
        <v>1.1645793251085692</v>
      </c>
    </row>
    <row r="8" ht="12.75" customHeight="1">
      <c r="A8" s="32" t="s">
        <v>304</v>
      </c>
      <c r="B8" s="32">
        <v>200.0</v>
      </c>
    </row>
    <row r="9" ht="12.75" customHeight="1"/>
    <row r="10" ht="12.75" customHeight="1">
      <c r="A10" t="s">
        <v>305</v>
      </c>
    </row>
    <row r="11" ht="12.75" customHeight="1">
      <c r="A11" s="30"/>
      <c r="B11" s="30" t="s">
        <v>306</v>
      </c>
      <c r="C11" s="30" t="s">
        <v>307</v>
      </c>
      <c r="D11" s="30" t="s">
        <v>308</v>
      </c>
      <c r="E11" s="30" t="s">
        <v>309</v>
      </c>
      <c r="F11" s="30" t="s">
        <v>310</v>
      </c>
    </row>
    <row r="12" ht="12.75" customHeight="1">
      <c r="A12" s="24" t="s">
        <v>286</v>
      </c>
      <c r="B12" s="24">
        <v>2.0</v>
      </c>
      <c r="C12" s="24">
        <v>90.06348411934493</v>
      </c>
      <c r="D12" s="24">
        <v>45.03174205967247</v>
      </c>
      <c r="E12" s="24">
        <v>33.203250084787754</v>
      </c>
      <c r="F12" s="24">
        <v>3.7429515904977823E-13</v>
      </c>
    </row>
    <row r="13" ht="12.75" customHeight="1">
      <c r="A13" s="24" t="s">
        <v>311</v>
      </c>
      <c r="B13" s="24">
        <v>197.0</v>
      </c>
      <c r="C13" s="24">
        <v>267.1802658806551</v>
      </c>
      <c r="D13" s="24">
        <v>1.3562450044703305</v>
      </c>
      <c r="E13" s="24"/>
      <c r="F13" s="24"/>
    </row>
    <row r="14" ht="12.75" customHeight="1">
      <c r="A14" s="32" t="s">
        <v>312</v>
      </c>
      <c r="B14" s="32">
        <v>199.0</v>
      </c>
      <c r="C14" s="32">
        <v>357.24375000000003</v>
      </c>
      <c r="D14" s="32"/>
      <c r="E14" s="32"/>
      <c r="F14" s="32"/>
    </row>
    <row r="15" ht="12.75" customHeight="1"/>
    <row r="16" ht="12.75" customHeight="1">
      <c r="A16" s="30"/>
      <c r="B16" s="30" t="s">
        <v>313</v>
      </c>
      <c r="C16" s="30" t="s">
        <v>303</v>
      </c>
      <c r="D16" s="30" t="s">
        <v>314</v>
      </c>
      <c r="E16" s="30" t="s">
        <v>315</v>
      </c>
      <c r="F16" s="30" t="s">
        <v>316</v>
      </c>
      <c r="G16" s="30" t="s">
        <v>317</v>
      </c>
      <c r="H16" s="30" t="s">
        <v>318</v>
      </c>
      <c r="I16" s="30" t="s">
        <v>319</v>
      </c>
    </row>
    <row r="17" ht="12.75" customHeight="1">
      <c r="A17" s="24" t="s">
        <v>285</v>
      </c>
      <c r="B17" s="24">
        <v>8.646713166348572</v>
      </c>
      <c r="C17" s="24">
        <v>0.4914288005256623</v>
      </c>
      <c r="D17" s="24">
        <v>17.59504765919197</v>
      </c>
      <c r="E17" s="24">
        <v>2.85972168351231E-42</v>
      </c>
      <c r="F17" s="24">
        <v>7.6775767322369965</v>
      </c>
      <c r="G17" s="24">
        <v>9.615849600460148</v>
      </c>
      <c r="H17" s="24">
        <v>7.6775767322369965</v>
      </c>
      <c r="I17" s="24">
        <v>9.615849600460148</v>
      </c>
    </row>
    <row r="18" ht="12.75" customHeight="1">
      <c r="A18" s="24" t="s">
        <v>19</v>
      </c>
      <c r="B18" s="24">
        <v>0.7358091584726909</v>
      </c>
      <c r="C18" s="24">
        <v>0.1787973723616557</v>
      </c>
      <c r="D18" s="24">
        <v>4.11532422850354</v>
      </c>
      <c r="E18" s="24">
        <v>5.680737454604252E-5</v>
      </c>
      <c r="F18" s="24">
        <v>0.38320660914358196</v>
      </c>
      <c r="G18" s="24">
        <v>1.0884117078017999</v>
      </c>
      <c r="H18" s="24">
        <v>0.38320660914358196</v>
      </c>
      <c r="I18" s="24">
        <v>1.0884117078017999</v>
      </c>
    </row>
    <row r="19" ht="12.75" customHeight="1">
      <c r="A19" s="32" t="s">
        <v>23</v>
      </c>
      <c r="B19" s="32">
        <v>0.31825622254294267</v>
      </c>
      <c r="C19" s="32">
        <v>0.06459498783258763</v>
      </c>
      <c r="D19" s="32">
        <v>4.926949183236553</v>
      </c>
      <c r="E19" s="32">
        <v>1.7658741967526346E-6</v>
      </c>
      <c r="F19" s="32">
        <v>0.19086980135111917</v>
      </c>
      <c r="G19" s="32">
        <v>0.44564264373476614</v>
      </c>
      <c r="H19" s="32">
        <v>0.19086980135111917</v>
      </c>
      <c r="I19" s="32">
        <v>0.44564264373476614</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mergeCells count="1">
    <mergeCell ref="A3:B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40.38"/>
    <col customWidth="1" min="2" max="5" width="8.88"/>
    <col customWidth="1" min="6" max="6" width="13.63"/>
    <col customWidth="1" min="7" max="11" width="8.88"/>
  </cols>
  <sheetData>
    <row r="1" ht="12.75" customHeight="1">
      <c r="A1" s="33" t="s">
        <v>320</v>
      </c>
    </row>
    <row r="2" ht="12.75" customHeight="1"/>
    <row r="3" ht="12.75" customHeight="1"/>
    <row r="4" ht="12.75" customHeight="1">
      <c r="A4" s="34" t="s">
        <v>321</v>
      </c>
    </row>
    <row r="5" ht="12.75" customHeight="1"/>
    <row r="6" ht="12.75" customHeight="1">
      <c r="A6" s="35" t="s">
        <v>322</v>
      </c>
    </row>
    <row r="7" ht="12.75" customHeight="1">
      <c r="A7" s="36" t="s">
        <v>323</v>
      </c>
      <c r="B7" s="37" t="s">
        <v>324</v>
      </c>
    </row>
    <row r="8" ht="12.75" customHeight="1">
      <c r="A8" s="36" t="s">
        <v>325</v>
      </c>
      <c r="B8" s="37" t="s">
        <v>326</v>
      </c>
    </row>
    <row r="9" ht="12.75" customHeight="1">
      <c r="A9" s="36" t="s">
        <v>327</v>
      </c>
      <c r="B9" s="37" t="s">
        <v>328</v>
      </c>
    </row>
    <row r="10" ht="12.75" customHeight="1">
      <c r="A10" s="38"/>
      <c r="B10" s="39"/>
    </row>
    <row r="11" ht="12.75" customHeight="1">
      <c r="A11" s="35" t="s">
        <v>329</v>
      </c>
      <c r="B11" s="39"/>
    </row>
    <row r="12" ht="12.75" customHeight="1">
      <c r="A12" s="36" t="s">
        <v>330</v>
      </c>
      <c r="B12" s="40">
        <v>0.6</v>
      </c>
    </row>
    <row r="13" ht="12.75" customHeight="1">
      <c r="A13" s="36" t="s">
        <v>331</v>
      </c>
      <c r="B13" s="40">
        <v>0.4</v>
      </c>
    </row>
    <row r="14" ht="12.75" customHeight="1">
      <c r="A14" s="36" t="s">
        <v>332</v>
      </c>
      <c r="B14" s="40">
        <v>-0.8</v>
      </c>
    </row>
    <row r="15" ht="12.75" customHeight="1">
      <c r="A15" s="38"/>
      <c r="B15" s="39"/>
    </row>
    <row r="16" ht="12.75" customHeight="1">
      <c r="A16" s="36" t="s">
        <v>333</v>
      </c>
      <c r="B16" s="40">
        <v>3.0</v>
      </c>
    </row>
    <row r="17" ht="12.75" customHeight="1"/>
    <row r="18" ht="12.75" customHeight="1">
      <c r="A18" s="35" t="s">
        <v>334</v>
      </c>
    </row>
    <row r="19" ht="12.75" customHeight="1">
      <c r="A19" s="36" t="s">
        <v>335</v>
      </c>
      <c r="B19" s="40">
        <v>0.0</v>
      </c>
    </row>
    <row r="20" ht="12.75" customHeight="1">
      <c r="A20" s="36" t="s">
        <v>336</v>
      </c>
      <c r="B20" s="40">
        <v>1.0</v>
      </c>
    </row>
    <row r="21" ht="12.75" customHeight="1">
      <c r="A21" s="36"/>
      <c r="B21" s="39"/>
    </row>
    <row r="22" ht="12.75" customHeight="1">
      <c r="A22" s="36"/>
      <c r="B22" s="39"/>
    </row>
    <row r="23" ht="12.75" customHeight="1"/>
    <row r="24" ht="12.75" customHeight="1"/>
    <row r="25" ht="12.75" customHeight="1"/>
    <row r="26" ht="12.75" customHeight="1"/>
    <row r="27" ht="12.75" customHeight="1"/>
    <row r="28" ht="12.75" customHeight="1"/>
    <row r="29" ht="12.75" customHeight="1"/>
    <row r="30" ht="12.75" customHeight="1"/>
    <row r="31" ht="12.75" customHeight="1">
      <c r="A31" s="41" t="s">
        <v>337</v>
      </c>
      <c r="B31" s="42"/>
      <c r="C31" s="42"/>
      <c r="D31" s="42"/>
      <c r="E31" s="42"/>
      <c r="F31" s="42"/>
      <c r="G31" s="42"/>
      <c r="H31" s="42"/>
      <c r="I31" s="42"/>
      <c r="J31" s="42"/>
      <c r="K31" s="42"/>
    </row>
    <row r="32" ht="12.75" customHeight="1">
      <c r="B32" s="43"/>
      <c r="C32" s="43" t="str">
        <f>CONCATENATE("Low ", B7)</f>
        <v>Low IV</v>
      </c>
      <c r="D32" s="43" t="str">
        <f>CONCATENATE("High ", B7)</f>
        <v>High IV</v>
      </c>
    </row>
    <row r="33" ht="12.75" customHeight="1">
      <c r="B33" s="44" t="str">
        <f t="shared" ref="B33:B34" si="1">B8</f>
        <v>Women</v>
      </c>
      <c r="C33" s="43" t="str">
        <f>((B19-B20)*B12)+B16</f>
        <v>2.4</v>
      </c>
      <c r="D33" s="43" t="str">
        <f>(B19+B20)*B12+B16</f>
        <v>3.6</v>
      </c>
    </row>
    <row r="34" ht="12.75" customHeight="1">
      <c r="B34" s="44" t="str">
        <f t="shared" si="1"/>
        <v>Men</v>
      </c>
      <c r="C34" s="43" t="str">
        <f>((B19-B20)*B12)+B13+((B19-B20)*B14)+B16</f>
        <v>3.6</v>
      </c>
      <c r="D34" s="43" t="str">
        <f>(B19+B20)*B12+B13+((B19+B20)*B14)+B16</f>
        <v>3.2</v>
      </c>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mergeCells count="1">
    <mergeCell ref="A1:F2"/>
  </mergeCells>
  <printOptions/>
  <pageMargins bottom="1.0" footer="0.0" header="0.0" left="0.75" right="0.75" top="1.0"/>
  <pageSetup paperSize="9" orientation="portrait"/>
  <drawing r:id="rId1"/>
</worksheet>
</file>

<file path=docProps/app.xml><?xml version="1.0" encoding="utf-8"?>
<Properties xmlns="http://schemas.openxmlformats.org/officeDocument/2006/extended-properties" xmlns:vt="http://schemas.openxmlformats.org/officeDocument/2006/docPropsVTypes">
  <Company>Deakin University</Company>
  <ScaleCrop>false</ScaleCrop>
  <HeadingPairs>
    <vt:vector baseType="variant" size="2">
      <vt:variant>
        <vt:lpstr>Worksheets</vt:lpstr>
      </vt:variant>
      <vt:variant>
        <vt:i4>12</vt:i4>
      </vt:variant>
    </vt:vector>
  </HeadingPairs>
  <TitlesOfParts>
    <vt:vector baseType="lpstr" size="12">
      <vt:lpstr>Copyright Statement</vt:lpstr>
      <vt:lpstr>Variable Descriptions</vt:lpstr>
      <vt:lpstr>Data</vt:lpstr>
      <vt:lpstr>logistic regression</vt:lpstr>
      <vt:lpstr>Production Volumes</vt:lpstr>
      <vt:lpstr>Task X</vt:lpstr>
      <vt:lpstr>Task X.1 add more</vt:lpstr>
      <vt:lpstr>Task X.2</vt:lpstr>
      <vt:lpstr>Interaction - Binary Var</vt:lpstr>
      <vt:lpstr>Interaction - Continuous Var</vt:lpstr>
      <vt:lpstr>Sheet2</vt:lpstr>
      <vt:lpstr>Sheet1</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2017-03-21T02:56:51Z</dcterms:created>
  <dc:creator>Dilal Saundage</dc:creator>
  <cp:lastModifiedBy>Mohd Javed</cp:lastModifiedBy>
  <dcterms:modified xsi:type="dcterms:W3CDTF">2021-09-12T17:24:26Z</dcterms:modified>
</cp:coreProperties>
</file>