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 showInkAnnotation="0" autoCompressPictures="0" defaultThemeVersion="202300"/>
  <mc:AlternateContent xmlns:mc="http://schemas.openxmlformats.org/markup-compatibility/2006">
    <mc:Choice Requires="x15">
      <x15ac:absPath xmlns:x15ac="http://schemas.microsoft.com/office/spreadsheetml/2010/11/ac" url="C:\Users\Sachin R\Downloads\"/>
    </mc:Choice>
  </mc:AlternateContent>
  <xr:revisionPtr revIDLastSave="0" documentId="13_ncr:1_{DC41673C-9120-492E-B0C8-38715ED8EAA0}" xr6:coauthVersionLast="47" xr6:coauthVersionMax="47" xr10:uidLastSave="{00000000-0000-0000-0000-000000000000}"/>
  <bookViews>
    <workbookView xWindow="-110" yWindow="-110" windowWidth="19420" windowHeight="10300" tabRatio="500" activeTab="2" xr2:uid="{00000000-000D-0000-FFFF-FFFF00000000}"/>
  </bookViews>
  <sheets>
    <sheet name="Balance Sheet" sheetId="1" r:id="rId1"/>
    <sheet name="Income Statement" sheetId="2" r:id="rId2"/>
    <sheet name="Financial Ratios" sheetId="3" r:id="rId3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" i="3" l="1"/>
  <c r="B14" i="3"/>
  <c r="B4" i="3"/>
  <c r="B3" i="3"/>
  <c r="B13" i="3"/>
  <c r="B11" i="3"/>
  <c r="B10" i="3"/>
  <c r="B9" i="3"/>
  <c r="B8" i="3"/>
  <c r="B7" i="3"/>
  <c r="B2" i="3"/>
</calcChain>
</file>

<file path=xl/sharedStrings.xml><?xml version="1.0" encoding="utf-8"?>
<sst xmlns="http://schemas.openxmlformats.org/spreadsheetml/2006/main" count="106" uniqueCount="82">
  <si>
    <t>META PLATFORMS, INC.</t>
  </si>
  <si>
    <t>CONDENSED CONSOLIDATED BALANCE SHEETS</t>
  </si>
  <si>
    <r>
      <rPr>
        <i/>
        <sz val="10"/>
        <color rgb="FF000000"/>
        <rFont val="Times New Roman"/>
      </rPr>
      <t>(</t>
    </r>
    <r>
      <rPr>
        <i/>
        <sz val="9"/>
        <color rgb="FF000000"/>
        <rFont val="Times New Roman"/>
      </rPr>
      <t>In millions, except number of shares and par value</t>
    </r>
    <r>
      <rPr>
        <i/>
        <sz val="10"/>
        <color rgb="FF000000"/>
        <rFont val="Times New Roman"/>
      </rPr>
      <t>)</t>
    </r>
  </si>
  <si>
    <t>(Unaudited)</t>
  </si>
  <si>
    <t>Dec 31,</t>
  </si>
  <si>
    <t>Mar 31,</t>
  </si>
  <si>
    <t>Jun 30,</t>
  </si>
  <si>
    <t>Sep 30,</t>
  </si>
  <si>
    <t>Assets</t>
  </si>
  <si>
    <t>Current assets:</t>
  </si>
  <si>
    <t>Cash and cash equivalents</t>
  </si>
  <si>
    <t>Marketable securities</t>
  </si>
  <si>
    <t>Accounts receivable, net</t>
  </si>
  <si>
    <t>Prepaid expenses and other current assets</t>
  </si>
  <si>
    <t>Total current assets</t>
  </si>
  <si>
    <t>Non-marketable equity securities</t>
  </si>
  <si>
    <t>Property and equipment, net</t>
  </si>
  <si>
    <t>Operating lease right-of-use assets</t>
  </si>
  <si>
    <t>Goodwill</t>
  </si>
  <si>
    <t>Other assets</t>
  </si>
  <si>
    <t>Total assets</t>
  </si>
  <si>
    <t>Liabilities and stockholders' equity</t>
  </si>
  <si>
    <t>Current liabilities:</t>
  </si>
  <si>
    <t>Accounts payable</t>
  </si>
  <si>
    <t>Operating lease liabilities, current</t>
  </si>
  <si>
    <t>Accrued expenses and other current liabilities</t>
  </si>
  <si>
    <t>Total current liabilities</t>
  </si>
  <si>
    <t>Operating lease liabilities, non-current</t>
  </si>
  <si>
    <t>Long-term debt</t>
  </si>
  <si>
    <t>Long-term income taxes</t>
  </si>
  <si>
    <t>Other liabilities</t>
  </si>
  <si>
    <t>Total liabilities</t>
  </si>
  <si>
    <t>Stockholders' equity:</t>
  </si>
  <si>
    <t>Common stock</t>
  </si>
  <si>
    <t>Additional paid-in capital</t>
  </si>
  <si>
    <t>Accumulated other comprehensive loss</t>
  </si>
  <si>
    <t>Retained earnings</t>
  </si>
  <si>
    <t>Total stockholders' equity</t>
  </si>
  <si>
    <t>Total liabilities and stockholders' equity</t>
  </si>
  <si>
    <t>CONDENSED CONSOLIDATED STATEMENTS OF INCOME</t>
  </si>
  <si>
    <t>(In millions, except per share amounts)</t>
  </si>
  <si>
    <t>Three Months Ended</t>
  </si>
  <si>
    <t>Twelve Months Ended</t>
  </si>
  <si>
    <t>Revenue</t>
  </si>
  <si>
    <t>Costs and expenses:</t>
  </si>
  <si>
    <t>Cost of revenue</t>
  </si>
  <si>
    <t>Research and development</t>
  </si>
  <si>
    <t>Marketing and sales</t>
  </si>
  <si>
    <t>General and administrative</t>
  </si>
  <si>
    <t>Total costs and expenses</t>
  </si>
  <si>
    <t>Income from operations</t>
  </si>
  <si>
    <t>Interest and other income (expense), net</t>
  </si>
  <si>
    <t>Income before provision for income taxes</t>
  </si>
  <si>
    <t>Provision for income taxes</t>
  </si>
  <si>
    <t>Net income</t>
  </si>
  <si>
    <t>Earnings per share:</t>
  </si>
  <si>
    <t>Basic</t>
  </si>
  <si>
    <t>Diluted</t>
  </si>
  <si>
    <t>Weighted-average shares used to compute earnings per share:</t>
  </si>
  <si>
    <t>Segment Information:</t>
  </si>
  <si>
    <t>Revenue:</t>
  </si>
  <si>
    <t>Advertising</t>
  </si>
  <si>
    <t>Other revenue</t>
  </si>
  <si>
    <t>Family of Apps</t>
  </si>
  <si>
    <t>Reality Labs</t>
  </si>
  <si>
    <t>Total revenue</t>
  </si>
  <si>
    <t>Income (loss) from operations:</t>
  </si>
  <si>
    <t>Total income from operations</t>
  </si>
  <si>
    <t>Current Ratio</t>
  </si>
  <si>
    <t>Quick Ratio</t>
  </si>
  <si>
    <t>cash ratio</t>
  </si>
  <si>
    <t>Liquidity Ratios</t>
  </si>
  <si>
    <t>Profitability Ratios</t>
  </si>
  <si>
    <t>Gross Profit Margin</t>
  </si>
  <si>
    <t>Operating Profit Margin</t>
  </si>
  <si>
    <t>Return on Assets</t>
  </si>
  <si>
    <t>Return on Equity</t>
  </si>
  <si>
    <t>Return on Sales</t>
  </si>
  <si>
    <t>Debt-to-equity ratio</t>
  </si>
  <si>
    <t>P/E ratio</t>
  </si>
  <si>
    <t>Dividend Payout Ratio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</si>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</sst>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#0;&quot;-&quot;#0;#0;_(@_)"/>
    <numFmt numFmtId="165" formatCode="&quot;$&quot;* #,##0_);&quot;$&quot;* \(#,##0\);&quot;$&quot;* &quot;-&quot;_);_(@_)"/>
    <numFmt numFmtId="166" formatCode="* #,##0;* \(#,##0\);* &quot;-&quot;;_(@_)"/>
    <numFmt numFmtId="167" formatCode="&quot;$&quot;* #,##0_);&quot;$&quot;* \(#,##0\);&quot;$&quot;* &quot;—&quot;_);_(@_)"/>
    <numFmt numFmtId="168" formatCode="* #,##0;* \(#,##0\);* &quot;—&quot;;_(@_)"/>
    <numFmt numFmtId="169" formatCode="&quot;$&quot;* #,##0.00_);&quot;$&quot;* \(#,##0.00\);&quot;$&quot;* &quot;—&quot;_);_(@_)"/>
  </numFmts>
  <fonts count="11" x14ac:knownFonts="1">
    <font>
      <sz val="10"/>
      <name val="Arial"/>
    </font>
    <font>
      <sz val="10"/>
      <color rgb="FF000000"/>
      <name val="Arial"/>
    </font>
    <font>
      <sz val="12"/>
      <color rgb="FF000000"/>
      <name val="Arial"/>
    </font>
    <font>
      <b/>
      <sz val="18"/>
      <color rgb="FF000000"/>
      <name val="Arial"/>
    </font>
    <font>
      <b/>
      <sz val="16"/>
      <color rgb="FF000000"/>
      <name val="Arial"/>
    </font>
    <font>
      <sz val="14"/>
      <color rgb="FF000000"/>
      <name val="Arial"/>
    </font>
    <font>
      <b/>
      <sz val="10"/>
      <color rgb="FF000000"/>
      <name val="Times New Roman"/>
    </font>
    <font>
      <i/>
      <sz val="10"/>
      <color rgb="FF000000"/>
      <name val="Times New Roman"/>
    </font>
    <font>
      <sz val="10"/>
      <color rgb="FF000000"/>
      <name val="Times New Roman"/>
    </font>
    <font>
      <i/>
      <sz val="9"/>
      <color rgb="FF000000"/>
      <name val="Times New Roman"/>
    </font>
    <font>
      <b/>
      <sz val="10"/>
      <color rgb="FFEE2724"/>
      <name val="Times New Roman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/>
      <top style="double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" fillId="0" borderId="0" applyBorder="0">
      <alignment wrapText="1"/>
    </xf>
    <xf numFmtId="0" fontId="2" fillId="0" borderId="0" applyBorder="0">
      <alignment wrapText="1"/>
    </xf>
    <xf numFmtId="0" fontId="3" fillId="0" borderId="0" applyBorder="0">
      <alignment wrapText="1"/>
    </xf>
    <xf numFmtId="0" fontId="4" fillId="0" borderId="0" applyBorder="0">
      <alignment wrapText="1"/>
    </xf>
    <xf numFmtId="0" fontId="5" fillId="0" borderId="0" applyBorder="0">
      <alignment wrapText="1"/>
    </xf>
  </cellStyleXfs>
  <cellXfs count="43">
    <xf numFmtId="0" fontId="0" fillId="0" borderId="0" xfId="0"/>
    <xf numFmtId="0" fontId="6" fillId="0" borderId="0" xfId="0" applyFont="1" applyAlignment="1">
      <alignment horizontal="center" wrapText="1"/>
    </xf>
    <xf numFmtId="0" fontId="7" fillId="0" borderId="0" xfId="0" applyFont="1" applyAlignment="1">
      <alignment horizontal="center" wrapText="1"/>
    </xf>
    <xf numFmtId="0" fontId="6" fillId="0" borderId="1" xfId="0" applyFont="1" applyBorder="1" applyAlignment="1">
      <alignment horizontal="center" wrapText="1"/>
    </xf>
    <xf numFmtId="164" fontId="6" fillId="0" borderId="2" xfId="0" applyNumberFormat="1" applyFont="1" applyBorder="1" applyAlignment="1">
      <alignment horizontal="center" wrapText="1"/>
    </xf>
    <xf numFmtId="0" fontId="8" fillId="0" borderId="1" xfId="0" applyFont="1" applyBorder="1" applyAlignment="1">
      <alignment wrapText="1"/>
    </xf>
    <xf numFmtId="0" fontId="8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8" fillId="0" borderId="0" xfId="0" applyFont="1" applyAlignment="1">
      <alignment wrapText="1" indent="1"/>
    </xf>
    <xf numFmtId="165" fontId="8" fillId="0" borderId="0" xfId="0" applyNumberFormat="1" applyFont="1" applyAlignment="1">
      <alignment wrapText="1"/>
    </xf>
    <xf numFmtId="166" fontId="8" fillId="0" borderId="0" xfId="0" applyNumberFormat="1" applyFont="1" applyAlignment="1">
      <alignment wrapText="1"/>
    </xf>
    <xf numFmtId="166" fontId="8" fillId="0" borderId="2" xfId="0" applyNumberFormat="1" applyFont="1" applyBorder="1" applyAlignment="1">
      <alignment wrapText="1"/>
    </xf>
    <xf numFmtId="0" fontId="8" fillId="0" borderId="0" xfId="0" applyFont="1" applyAlignment="1">
      <alignment wrapText="1" indent="2"/>
    </xf>
    <xf numFmtId="166" fontId="8" fillId="0" borderId="1" xfId="0" applyNumberFormat="1" applyFont="1" applyBorder="1" applyAlignment="1">
      <alignment wrapText="1"/>
    </xf>
    <xf numFmtId="165" fontId="6" fillId="0" borderId="3" xfId="0" applyNumberFormat="1" applyFont="1" applyBorder="1" applyAlignment="1">
      <alignment wrapText="1"/>
    </xf>
    <xf numFmtId="0" fontId="8" fillId="0" borderId="4" xfId="0" applyFont="1" applyBorder="1" applyAlignment="1">
      <alignment wrapText="1"/>
    </xf>
    <xf numFmtId="166" fontId="8" fillId="0" borderId="5" xfId="0" applyNumberFormat="1" applyFont="1" applyBorder="1" applyAlignment="1">
      <alignment wrapText="1"/>
    </xf>
    <xf numFmtId="0" fontId="10" fillId="0" borderId="0" xfId="0" applyFont="1" applyAlignment="1">
      <alignment wrapText="1"/>
    </xf>
    <xf numFmtId="0" fontId="8" fillId="0" borderId="1" xfId="0" applyFont="1" applyBorder="1" applyAlignment="1">
      <alignment horizontal="center" wrapText="1"/>
    </xf>
    <xf numFmtId="0" fontId="6" fillId="0" borderId="1" xfId="0" applyFont="1" applyBorder="1" applyAlignment="1">
      <alignment wrapText="1"/>
    </xf>
    <xf numFmtId="0" fontId="6" fillId="0" borderId="0" xfId="0" applyFont="1" applyAlignment="1">
      <alignment horizontal="left" wrapText="1"/>
    </xf>
    <xf numFmtId="167" fontId="8" fillId="0" borderId="0" xfId="0" applyNumberFormat="1" applyFont="1" applyAlignment="1">
      <alignment wrapText="1"/>
    </xf>
    <xf numFmtId="168" fontId="8" fillId="0" borderId="0" xfId="0" applyNumberFormat="1" applyFont="1" applyAlignment="1">
      <alignment wrapText="1"/>
    </xf>
    <xf numFmtId="168" fontId="8" fillId="0" borderId="2" xfId="0" applyNumberFormat="1" applyFont="1" applyBorder="1" applyAlignment="1">
      <alignment wrapText="1"/>
    </xf>
    <xf numFmtId="0" fontId="6" fillId="0" borderId="0" xfId="0" applyFont="1" applyAlignment="1">
      <alignment wrapText="1" indent="2"/>
    </xf>
    <xf numFmtId="168" fontId="8" fillId="0" borderId="1" xfId="0" applyNumberFormat="1" applyFont="1" applyBorder="1" applyAlignment="1">
      <alignment wrapText="1"/>
    </xf>
    <xf numFmtId="167" fontId="8" fillId="0" borderId="3" xfId="0" applyNumberFormat="1" applyFont="1" applyBorder="1" applyAlignment="1">
      <alignment wrapText="1"/>
    </xf>
    <xf numFmtId="0" fontId="8" fillId="0" borderId="3" xfId="0" applyFont="1" applyBorder="1" applyAlignment="1">
      <alignment wrapText="1"/>
    </xf>
    <xf numFmtId="169" fontId="8" fillId="0" borderId="0" xfId="0" applyNumberFormat="1" applyFont="1" applyAlignment="1">
      <alignment wrapText="1"/>
    </xf>
    <xf numFmtId="0" fontId="6" fillId="0" borderId="0" xfId="0" applyFont="1" applyAlignment="1">
      <alignment vertical="top" wrapText="1"/>
    </xf>
    <xf numFmtId="0" fontId="8" fillId="0" borderId="0" xfId="0" applyFont="1" applyAlignment="1">
      <alignment vertical="top" wrapText="1"/>
    </xf>
    <xf numFmtId="0" fontId="8" fillId="0" borderId="0" xfId="0" applyFont="1" applyAlignment="1">
      <alignment vertical="top" wrapText="1" indent="2"/>
    </xf>
    <xf numFmtId="167" fontId="8" fillId="0" borderId="0" xfId="0" applyNumberFormat="1" applyFont="1" applyAlignment="1">
      <alignment vertical="top" wrapText="1"/>
    </xf>
    <xf numFmtId="168" fontId="8" fillId="0" borderId="2" xfId="0" applyNumberFormat="1" applyFont="1" applyBorder="1" applyAlignment="1">
      <alignment vertical="top" wrapText="1"/>
    </xf>
    <xf numFmtId="0" fontId="8" fillId="0" borderId="0" xfId="0" applyFont="1" applyAlignment="1">
      <alignment vertical="top" wrapText="1" indent="1"/>
    </xf>
    <xf numFmtId="168" fontId="8" fillId="0" borderId="1" xfId="0" applyNumberFormat="1" applyFont="1" applyBorder="1" applyAlignment="1">
      <alignment vertical="top" wrapText="1"/>
    </xf>
    <xf numFmtId="0" fontId="6" fillId="0" borderId="0" xfId="0" applyFont="1" applyAlignment="1">
      <alignment vertical="top" wrapText="1" indent="2"/>
    </xf>
    <xf numFmtId="0" fontId="8" fillId="0" borderId="4" xfId="0" applyFont="1" applyBorder="1" applyAlignment="1">
      <alignment vertical="top" wrapText="1"/>
    </xf>
    <xf numFmtId="0" fontId="0" fillId="0" borderId="6" xfId="0" applyBorder="1"/>
    <xf numFmtId="0" fontId="0" fillId="2" borderId="6" xfId="0" applyFill="1" applyBorder="1"/>
    <xf numFmtId="0" fontId="0" fillId="2" borderId="0" xfId="0" applyFill="1"/>
    <xf numFmtId="0" fontId="6" fillId="0" borderId="2" xfId="0" applyFont="1" applyBorder="1" applyAlignment="1">
      <alignment horizontal="center" wrapText="1"/>
    </xf>
    <xf numFmtId="0" fontId="0" fillId="0" borderId="0" xfId="0"/>
  </cellXfs>
  <cellStyles count="6">
    <cellStyle name="Heading 1" xfId="3" xr:uid="{00000000-0005-0000-0000-000003000000}"/>
    <cellStyle name="Heading 2" xfId="4" xr:uid="{00000000-0005-0000-0000-000004000000}"/>
    <cellStyle name="Heading 3" xfId="5" xr:uid="{00000000-0005-0000-0000-000005000000}"/>
    <cellStyle name="Normal" xfId="0" builtinId="0"/>
    <cellStyle name="Normal 2" xfId="2" xr:uid="{00000000-0005-0000-0000-000002000000}"/>
    <cellStyle name="Table (Normal)" xfId="1" xr:uid="{00000000-0005-0000-0000-000001000000}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91"/>
  <sheetViews>
    <sheetView showRuler="0" workbookViewId="0">
      <selection activeCell="A5" sqref="A5:S40"/>
    </sheetView>
  </sheetViews>
  <sheetFormatPr defaultColWidth="13.7265625" defaultRowHeight="12.5" x14ac:dyDescent="0.25"/>
  <cols>
    <col min="1" max="1" width="52.54296875" customWidth="1"/>
    <col min="2" max="2" width="0" hidden="1" customWidth="1"/>
    <col min="4" max="4" width="0" hidden="1" customWidth="1"/>
    <col min="6" max="6" width="0" hidden="1" customWidth="1"/>
    <col min="8" max="8" width="0" hidden="1" customWidth="1"/>
    <col min="10" max="10" width="0" hidden="1" customWidth="1"/>
    <col min="12" max="12" width="0" hidden="1" customWidth="1"/>
    <col min="14" max="14" width="0" hidden="1" customWidth="1"/>
    <col min="16" max="16" width="0" hidden="1" customWidth="1"/>
    <col min="18" max="18" width="0" hidden="1" customWidth="1"/>
  </cols>
  <sheetData>
    <row r="1" spans="1:19" ht="15.75" customHeight="1" x14ac:dyDescent="0.3">
      <c r="A1" s="1" t="s">
        <v>0</v>
      </c>
    </row>
    <row r="2" spans="1:19" ht="15.75" customHeight="1" x14ac:dyDescent="0.3">
      <c r="A2" s="1" t="s">
        <v>1</v>
      </c>
    </row>
    <row r="3" spans="1:19" ht="16.75" customHeight="1" x14ac:dyDescent="0.3">
      <c r="A3" s="2" t="s">
        <v>2</v>
      </c>
    </row>
    <row r="4" spans="1:19" ht="16.75" customHeight="1" x14ac:dyDescent="0.3">
      <c r="A4" s="2" t="s">
        <v>3</v>
      </c>
    </row>
    <row r="5" spans="1:19" ht="15.75" customHeight="1" x14ac:dyDescent="0.3">
      <c r="B5" s="3"/>
      <c r="C5" s="3" t="s">
        <v>4</v>
      </c>
      <c r="D5" s="1"/>
      <c r="E5" s="3" t="s">
        <v>5</v>
      </c>
      <c r="F5" s="1"/>
      <c r="G5" s="3" t="s">
        <v>6</v>
      </c>
      <c r="H5" s="1"/>
      <c r="I5" s="3" t="s">
        <v>7</v>
      </c>
      <c r="J5" s="1"/>
      <c r="K5" s="3" t="s">
        <v>4</v>
      </c>
      <c r="L5" s="1"/>
      <c r="M5" s="3" t="s">
        <v>5</v>
      </c>
      <c r="N5" s="1"/>
      <c r="O5" s="3" t="s">
        <v>6</v>
      </c>
      <c r="P5" s="3"/>
      <c r="Q5" s="3" t="s">
        <v>7</v>
      </c>
      <c r="R5" s="3"/>
      <c r="S5" s="3" t="s">
        <v>4</v>
      </c>
    </row>
    <row r="6" spans="1:19" ht="15.75" customHeight="1" x14ac:dyDescent="0.3">
      <c r="C6" s="4">
        <v>2022</v>
      </c>
      <c r="D6" s="1"/>
      <c r="E6" s="4">
        <v>2023</v>
      </c>
      <c r="F6" s="1"/>
      <c r="G6" s="4">
        <v>2023</v>
      </c>
      <c r="H6" s="1"/>
      <c r="I6" s="4">
        <v>2023</v>
      </c>
      <c r="J6" s="1"/>
      <c r="K6" s="4">
        <v>2023</v>
      </c>
      <c r="L6" s="1"/>
      <c r="M6" s="4">
        <v>2024</v>
      </c>
      <c r="N6" s="1"/>
      <c r="O6" s="4">
        <v>2024</v>
      </c>
      <c r="P6" s="1"/>
      <c r="Q6" s="4">
        <v>2024</v>
      </c>
      <c r="S6" s="4">
        <v>2024</v>
      </c>
    </row>
    <row r="7" spans="1:19" ht="16.75" customHeight="1" x14ac:dyDescent="0.3">
      <c r="C7" s="5"/>
      <c r="D7" s="6"/>
      <c r="E7" s="5"/>
      <c r="F7" s="6"/>
      <c r="G7" s="5"/>
      <c r="H7" s="6"/>
      <c r="I7" s="5"/>
      <c r="J7" s="6"/>
      <c r="K7" s="5"/>
      <c r="L7" s="6"/>
      <c r="M7" s="5"/>
      <c r="N7" s="6"/>
      <c r="O7" s="5"/>
      <c r="P7" s="6"/>
      <c r="Q7" s="5"/>
      <c r="S7" s="5"/>
    </row>
    <row r="8" spans="1:19" ht="15.75" customHeight="1" x14ac:dyDescent="0.3">
      <c r="A8" s="7" t="s">
        <v>8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</row>
    <row r="9" spans="1:19" ht="16.75" customHeight="1" x14ac:dyDescent="0.3">
      <c r="A9" s="6" t="s">
        <v>9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</row>
    <row r="10" spans="1:19" ht="16.75" customHeight="1" x14ac:dyDescent="0.3">
      <c r="A10" s="8" t="s">
        <v>10</v>
      </c>
      <c r="C10" s="9">
        <v>14681</v>
      </c>
      <c r="D10" s="6"/>
      <c r="E10" s="9">
        <v>11551</v>
      </c>
      <c r="F10" s="6"/>
      <c r="G10" s="9">
        <v>28785</v>
      </c>
      <c r="H10" s="6"/>
      <c r="I10" s="9">
        <v>36890</v>
      </c>
      <c r="J10" s="6"/>
      <c r="K10" s="9">
        <v>41862</v>
      </c>
      <c r="L10" s="6"/>
      <c r="M10" s="9">
        <v>32307</v>
      </c>
      <c r="N10" s="6"/>
      <c r="O10" s="9">
        <v>32045</v>
      </c>
      <c r="P10" s="6"/>
      <c r="Q10" s="9">
        <v>43852</v>
      </c>
      <c r="S10" s="9">
        <v>43889</v>
      </c>
    </row>
    <row r="11" spans="1:19" ht="16.75" customHeight="1" x14ac:dyDescent="0.3">
      <c r="A11" s="8" t="s">
        <v>11</v>
      </c>
      <c r="C11" s="10">
        <v>26057</v>
      </c>
      <c r="D11" s="6"/>
      <c r="E11" s="10">
        <v>25888</v>
      </c>
      <c r="F11" s="6"/>
      <c r="G11" s="10">
        <v>24661</v>
      </c>
      <c r="H11" s="6"/>
      <c r="I11" s="10">
        <v>24233</v>
      </c>
      <c r="J11" s="6"/>
      <c r="K11" s="10">
        <v>23541</v>
      </c>
      <c r="L11" s="6"/>
      <c r="M11" s="10">
        <v>25813</v>
      </c>
      <c r="N11" s="6"/>
      <c r="O11" s="10">
        <v>26035</v>
      </c>
      <c r="P11" s="6"/>
      <c r="Q11" s="10">
        <v>27048</v>
      </c>
      <c r="S11" s="10">
        <v>33926</v>
      </c>
    </row>
    <row r="12" spans="1:19" ht="16.75" customHeight="1" x14ac:dyDescent="0.3">
      <c r="A12" s="8" t="s">
        <v>12</v>
      </c>
      <c r="C12" s="10">
        <v>13466</v>
      </c>
      <c r="D12" s="6"/>
      <c r="E12" s="10">
        <v>11044</v>
      </c>
      <c r="F12" s="6"/>
      <c r="G12" s="10">
        <v>12511</v>
      </c>
      <c r="H12" s="6"/>
      <c r="I12" s="10">
        <v>12944</v>
      </c>
      <c r="J12" s="6"/>
      <c r="K12" s="10">
        <v>16169</v>
      </c>
      <c r="L12" s="6"/>
      <c r="M12" s="10">
        <v>13430</v>
      </c>
      <c r="N12" s="6"/>
      <c r="O12" s="10">
        <v>14505</v>
      </c>
      <c r="P12" s="6"/>
      <c r="Q12" s="10">
        <v>14700</v>
      </c>
      <c r="S12" s="10">
        <v>16994</v>
      </c>
    </row>
    <row r="13" spans="1:19" ht="16.75" customHeight="1" x14ac:dyDescent="0.3">
      <c r="A13" s="8" t="s">
        <v>13</v>
      </c>
      <c r="C13" s="11">
        <v>5345</v>
      </c>
      <c r="D13" s="6"/>
      <c r="E13" s="11">
        <v>4000</v>
      </c>
      <c r="F13" s="6"/>
      <c r="G13" s="11">
        <v>3603</v>
      </c>
      <c r="H13" s="6"/>
      <c r="I13" s="11">
        <v>4311</v>
      </c>
      <c r="J13" s="6"/>
      <c r="K13" s="11">
        <v>3793</v>
      </c>
      <c r="L13" s="6"/>
      <c r="M13" s="11">
        <v>3780</v>
      </c>
      <c r="N13" s="6"/>
      <c r="O13" s="11">
        <v>3846</v>
      </c>
      <c r="P13" s="6"/>
      <c r="Q13" s="11">
        <v>5467</v>
      </c>
      <c r="S13" s="11">
        <v>5236</v>
      </c>
    </row>
    <row r="14" spans="1:19" ht="16.75" customHeight="1" x14ac:dyDescent="0.3">
      <c r="A14" s="12" t="s">
        <v>14</v>
      </c>
      <c r="C14" s="13">
        <v>59549</v>
      </c>
      <c r="D14" s="6"/>
      <c r="E14" s="13">
        <v>52483</v>
      </c>
      <c r="F14" s="6"/>
      <c r="G14" s="13">
        <v>69560</v>
      </c>
      <c r="H14" s="6"/>
      <c r="I14" s="13">
        <v>78378</v>
      </c>
      <c r="J14" s="6"/>
      <c r="K14" s="13">
        <v>85365</v>
      </c>
      <c r="L14" s="6"/>
      <c r="M14" s="13">
        <v>75330</v>
      </c>
      <c r="N14" s="6"/>
      <c r="O14" s="13">
        <v>76431</v>
      </c>
      <c r="P14" s="6"/>
      <c r="Q14" s="13">
        <v>91067</v>
      </c>
      <c r="S14" s="13">
        <v>100045</v>
      </c>
    </row>
    <row r="15" spans="1:19" ht="16.75" customHeight="1" x14ac:dyDescent="0.3">
      <c r="A15" s="6" t="s">
        <v>15</v>
      </c>
      <c r="C15" s="10">
        <v>6201</v>
      </c>
      <c r="D15" s="6"/>
      <c r="E15" s="10">
        <v>6167</v>
      </c>
      <c r="F15" s="6"/>
      <c r="G15" s="10">
        <v>6208</v>
      </c>
      <c r="H15" s="6"/>
      <c r="I15" s="10">
        <v>6142</v>
      </c>
      <c r="J15" s="6"/>
      <c r="K15" s="10">
        <v>6141</v>
      </c>
      <c r="L15" s="6"/>
      <c r="M15" s="10">
        <v>6218</v>
      </c>
      <c r="N15" s="6"/>
      <c r="O15" s="10">
        <v>6207</v>
      </c>
      <c r="P15" s="6"/>
      <c r="Q15" s="10">
        <v>6071</v>
      </c>
      <c r="S15" s="10">
        <v>6070</v>
      </c>
    </row>
    <row r="16" spans="1:19" ht="16.75" customHeight="1" x14ac:dyDescent="0.3">
      <c r="A16" s="6" t="s">
        <v>16</v>
      </c>
      <c r="C16" s="10">
        <v>79518</v>
      </c>
      <c r="D16" s="6"/>
      <c r="E16" s="10">
        <v>84156</v>
      </c>
      <c r="F16" s="6"/>
      <c r="G16" s="10">
        <v>87949</v>
      </c>
      <c r="H16" s="6"/>
      <c r="I16" s="10">
        <v>91772</v>
      </c>
      <c r="J16" s="6"/>
      <c r="K16" s="10">
        <v>96587</v>
      </c>
      <c r="L16" s="6"/>
      <c r="M16" s="10">
        <v>98908</v>
      </c>
      <c r="N16" s="6"/>
      <c r="O16" s="10">
        <v>102959</v>
      </c>
      <c r="P16" s="6"/>
      <c r="Q16" s="10">
        <v>112162</v>
      </c>
      <c r="S16" s="10">
        <v>121346</v>
      </c>
    </row>
    <row r="17" spans="1:19" ht="16.75" customHeight="1" x14ac:dyDescent="0.3">
      <c r="A17" s="6" t="s">
        <v>17</v>
      </c>
      <c r="C17" s="10">
        <v>12673</v>
      </c>
      <c r="D17" s="6"/>
      <c r="E17" s="10">
        <v>12899</v>
      </c>
      <c r="F17" s="6"/>
      <c r="G17" s="10">
        <v>12955</v>
      </c>
      <c r="H17" s="6"/>
      <c r="I17" s="10">
        <v>13033</v>
      </c>
      <c r="J17" s="6"/>
      <c r="K17" s="10">
        <v>13294</v>
      </c>
      <c r="L17" s="6"/>
      <c r="M17" s="10">
        <v>13555</v>
      </c>
      <c r="N17" s="6"/>
      <c r="O17" s="10">
        <v>14058</v>
      </c>
      <c r="P17" s="6"/>
      <c r="Q17" s="10">
        <v>14812</v>
      </c>
      <c r="S17" s="10">
        <v>14922</v>
      </c>
    </row>
    <row r="18" spans="1:19" ht="16.75" customHeight="1" x14ac:dyDescent="0.3">
      <c r="A18" s="6" t="s">
        <v>18</v>
      </c>
      <c r="C18" s="10">
        <v>20306</v>
      </c>
      <c r="D18" s="6"/>
      <c r="E18" s="10">
        <v>20649</v>
      </c>
      <c r="F18" s="6"/>
      <c r="G18" s="10">
        <v>20659</v>
      </c>
      <c r="H18" s="6"/>
      <c r="I18" s="10">
        <v>20668</v>
      </c>
      <c r="J18" s="6"/>
      <c r="K18" s="10">
        <v>20654</v>
      </c>
      <c r="L18" s="6"/>
      <c r="M18" s="10">
        <v>20654</v>
      </c>
      <c r="N18" s="6"/>
      <c r="O18" s="10">
        <v>20654</v>
      </c>
      <c r="P18" s="6"/>
      <c r="Q18" s="10">
        <v>20654</v>
      </c>
      <c r="S18" s="10">
        <v>20654</v>
      </c>
    </row>
    <row r="19" spans="1:19" ht="16.75" customHeight="1" x14ac:dyDescent="0.3">
      <c r="A19" s="6" t="s">
        <v>19</v>
      </c>
      <c r="C19" s="11">
        <v>7480</v>
      </c>
      <c r="D19" s="6"/>
      <c r="E19" s="11">
        <v>8137</v>
      </c>
      <c r="F19" s="6"/>
      <c r="G19" s="11">
        <v>9357</v>
      </c>
      <c r="H19" s="6"/>
      <c r="I19" s="11">
        <v>6281</v>
      </c>
      <c r="J19" s="6"/>
      <c r="K19" s="11">
        <v>7582</v>
      </c>
      <c r="L19" s="6"/>
      <c r="M19" s="11">
        <v>8179</v>
      </c>
      <c r="N19" s="6"/>
      <c r="O19" s="11">
        <v>9929</v>
      </c>
      <c r="P19" s="6"/>
      <c r="Q19" s="11">
        <v>11642</v>
      </c>
      <c r="S19" s="11">
        <v>13017</v>
      </c>
    </row>
    <row r="20" spans="1:19" ht="15.75" customHeight="1" x14ac:dyDescent="0.3">
      <c r="A20" s="7" t="s">
        <v>20</v>
      </c>
      <c r="C20" s="14">
        <v>185727</v>
      </c>
      <c r="D20" s="7"/>
      <c r="E20" s="14">
        <v>184491</v>
      </c>
      <c r="F20" s="7"/>
      <c r="G20" s="14">
        <v>206688</v>
      </c>
      <c r="H20" s="7"/>
      <c r="I20" s="14">
        <v>216274</v>
      </c>
      <c r="J20" s="7"/>
      <c r="K20" s="14">
        <v>229623</v>
      </c>
      <c r="L20" s="7"/>
      <c r="M20" s="14">
        <v>222844</v>
      </c>
      <c r="N20" s="7"/>
      <c r="O20" s="14">
        <v>230238</v>
      </c>
      <c r="P20" s="7"/>
      <c r="Q20" s="14">
        <v>256408</v>
      </c>
      <c r="S20" s="14">
        <v>276054</v>
      </c>
    </row>
    <row r="21" spans="1:19" ht="16.75" customHeight="1" x14ac:dyDescent="0.3">
      <c r="C21" s="15"/>
      <c r="D21" s="6"/>
      <c r="E21" s="15"/>
      <c r="F21" s="6"/>
      <c r="G21" s="15"/>
      <c r="H21" s="6"/>
      <c r="I21" s="15"/>
      <c r="J21" s="6"/>
      <c r="K21" s="15"/>
      <c r="L21" s="6"/>
      <c r="M21" s="15"/>
      <c r="N21" s="6"/>
      <c r="O21" s="15"/>
      <c r="P21" s="6"/>
      <c r="Q21" s="15"/>
      <c r="S21" s="15"/>
    </row>
    <row r="22" spans="1:19" ht="16.75" customHeight="1" x14ac:dyDescent="0.3">
      <c r="A22" s="7" t="s">
        <v>21</v>
      </c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</row>
    <row r="23" spans="1:19" ht="16.75" customHeight="1" x14ac:dyDescent="0.3">
      <c r="A23" s="6" t="s">
        <v>22</v>
      </c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</row>
    <row r="24" spans="1:19" ht="16.75" customHeight="1" x14ac:dyDescent="0.3">
      <c r="A24" s="8" t="s">
        <v>23</v>
      </c>
      <c r="C24" s="9">
        <v>4990</v>
      </c>
      <c r="D24" s="6"/>
      <c r="E24" s="9">
        <v>3672</v>
      </c>
      <c r="F24" s="6"/>
      <c r="G24" s="9">
        <v>3093</v>
      </c>
      <c r="H24" s="6"/>
      <c r="I24" s="9">
        <v>4372</v>
      </c>
      <c r="J24" s="6"/>
      <c r="K24" s="9">
        <v>4849</v>
      </c>
      <c r="L24" s="6"/>
      <c r="M24" s="9">
        <v>3785</v>
      </c>
      <c r="N24" s="6"/>
      <c r="O24" s="9">
        <v>3173</v>
      </c>
      <c r="P24" s="6"/>
      <c r="Q24" s="9">
        <v>7656</v>
      </c>
      <c r="S24" s="9">
        <v>7687</v>
      </c>
    </row>
    <row r="25" spans="1:19" ht="16.75" customHeight="1" x14ac:dyDescent="0.3">
      <c r="A25" s="8" t="s">
        <v>24</v>
      </c>
      <c r="C25" s="10">
        <v>1367</v>
      </c>
      <c r="D25" s="6"/>
      <c r="E25" s="10">
        <v>1479</v>
      </c>
      <c r="F25" s="6"/>
      <c r="G25" s="10">
        <v>1396</v>
      </c>
      <c r="H25" s="6"/>
      <c r="I25" s="10">
        <v>1460</v>
      </c>
      <c r="J25" s="6"/>
      <c r="K25" s="10">
        <v>1623</v>
      </c>
      <c r="L25" s="6"/>
      <c r="M25" s="10">
        <v>1676</v>
      </c>
      <c r="N25" s="6"/>
      <c r="O25" s="10">
        <v>1917</v>
      </c>
      <c r="P25" s="6"/>
      <c r="Q25" s="10">
        <v>2016</v>
      </c>
      <c r="S25" s="10">
        <v>1942</v>
      </c>
    </row>
    <row r="26" spans="1:19" ht="16.75" customHeight="1" x14ac:dyDescent="0.3">
      <c r="A26" s="8" t="s">
        <v>25</v>
      </c>
      <c r="C26" s="11">
        <v>20669</v>
      </c>
      <c r="D26" s="6"/>
      <c r="E26" s="11">
        <v>20230</v>
      </c>
      <c r="F26" s="6"/>
      <c r="G26" s="11">
        <v>25432</v>
      </c>
      <c r="H26" s="6"/>
      <c r="I26" s="11">
        <v>24699</v>
      </c>
      <c r="J26" s="6"/>
      <c r="K26" s="11">
        <v>25488</v>
      </c>
      <c r="L26" s="6"/>
      <c r="M26" s="11">
        <v>22640</v>
      </c>
      <c r="N26" s="6"/>
      <c r="O26" s="11">
        <v>21914</v>
      </c>
      <c r="P26" s="6"/>
      <c r="Q26" s="11">
        <v>23658</v>
      </c>
      <c r="S26" s="11">
        <v>23967</v>
      </c>
    </row>
    <row r="27" spans="1:19" ht="16.75" customHeight="1" x14ac:dyDescent="0.3">
      <c r="A27" s="12" t="s">
        <v>26</v>
      </c>
      <c r="C27" s="13">
        <v>27026</v>
      </c>
      <c r="D27" s="6"/>
      <c r="E27" s="13">
        <v>25381</v>
      </c>
      <c r="F27" s="6"/>
      <c r="G27" s="13">
        <v>29921</v>
      </c>
      <c r="H27" s="6"/>
      <c r="I27" s="13">
        <v>30531</v>
      </c>
      <c r="J27" s="6"/>
      <c r="K27" s="13">
        <v>31960</v>
      </c>
      <c r="L27" s="6"/>
      <c r="M27" s="13">
        <v>28101</v>
      </c>
      <c r="N27" s="6"/>
      <c r="O27" s="13">
        <v>27004</v>
      </c>
      <c r="P27" s="6"/>
      <c r="Q27" s="13">
        <v>33330</v>
      </c>
      <c r="S27" s="13">
        <v>33596</v>
      </c>
    </row>
    <row r="28" spans="1:19" ht="16.75" customHeight="1" x14ac:dyDescent="0.3">
      <c r="A28" s="6" t="s">
        <v>27</v>
      </c>
      <c r="C28" s="10">
        <v>15301</v>
      </c>
      <c r="D28" s="6"/>
      <c r="E28" s="10">
        <v>16171</v>
      </c>
      <c r="F28" s="6"/>
      <c r="G28" s="10">
        <v>16440</v>
      </c>
      <c r="H28" s="6"/>
      <c r="I28" s="10">
        <v>16374</v>
      </c>
      <c r="J28" s="6"/>
      <c r="K28" s="10">
        <v>17226</v>
      </c>
      <c r="L28" s="6"/>
      <c r="M28" s="10">
        <v>17570</v>
      </c>
      <c r="N28" s="6"/>
      <c r="O28" s="10">
        <v>17685</v>
      </c>
      <c r="P28" s="6"/>
      <c r="Q28" s="10">
        <v>18208</v>
      </c>
      <c r="S28" s="10">
        <v>18292</v>
      </c>
    </row>
    <row r="29" spans="1:19" ht="16.75" customHeight="1" x14ac:dyDescent="0.3">
      <c r="A29" s="6" t="s">
        <v>28</v>
      </c>
      <c r="C29" s="10">
        <v>9923</v>
      </c>
      <c r="D29" s="6"/>
      <c r="E29" s="10">
        <v>9925</v>
      </c>
      <c r="F29" s="6"/>
      <c r="G29" s="10">
        <v>18382</v>
      </c>
      <c r="H29" s="6"/>
      <c r="I29" s="10">
        <v>18383</v>
      </c>
      <c r="J29" s="6"/>
      <c r="K29" s="10">
        <v>18385</v>
      </c>
      <c r="L29" s="6"/>
      <c r="M29" s="10">
        <v>18387</v>
      </c>
      <c r="N29" s="6"/>
      <c r="O29" s="10">
        <v>18389</v>
      </c>
      <c r="P29" s="6"/>
      <c r="Q29" s="10">
        <v>28823</v>
      </c>
      <c r="S29" s="10">
        <v>28826</v>
      </c>
    </row>
    <row r="30" spans="1:19" ht="16.75" customHeight="1" x14ac:dyDescent="0.3">
      <c r="A30" s="6" t="s">
        <v>29</v>
      </c>
      <c r="C30" s="10">
        <v>6645</v>
      </c>
      <c r="D30" s="6"/>
      <c r="E30" s="10">
        <v>6946</v>
      </c>
      <c r="F30" s="6"/>
      <c r="G30" s="10">
        <v>6570</v>
      </c>
      <c r="H30" s="6"/>
      <c r="I30" s="10">
        <v>6832</v>
      </c>
      <c r="J30" s="6"/>
      <c r="K30" s="10">
        <v>7514</v>
      </c>
      <c r="L30" s="6"/>
      <c r="M30" s="10">
        <v>7795</v>
      </c>
      <c r="N30" s="6"/>
      <c r="O30" s="10">
        <v>7897</v>
      </c>
      <c r="P30" s="6"/>
      <c r="Q30" s="10">
        <v>9171</v>
      </c>
      <c r="S30" s="10">
        <v>9987</v>
      </c>
    </row>
    <row r="31" spans="1:19" ht="16.75" customHeight="1" x14ac:dyDescent="0.3">
      <c r="A31" s="6" t="s">
        <v>30</v>
      </c>
      <c r="C31" s="11">
        <v>1119</v>
      </c>
      <c r="D31" s="6"/>
      <c r="E31" s="11">
        <v>1273</v>
      </c>
      <c r="F31" s="6"/>
      <c r="G31" s="11">
        <v>1342</v>
      </c>
      <c r="H31" s="6"/>
      <c r="I31" s="11">
        <v>1281</v>
      </c>
      <c r="J31" s="6"/>
      <c r="K31" s="11">
        <v>1370</v>
      </c>
      <c r="L31" s="6"/>
      <c r="M31" s="11">
        <v>1462</v>
      </c>
      <c r="N31" s="6"/>
      <c r="O31" s="11">
        <v>2500</v>
      </c>
      <c r="P31" s="6"/>
      <c r="Q31" s="11">
        <v>2347</v>
      </c>
      <c r="S31" s="11">
        <v>2716</v>
      </c>
    </row>
    <row r="32" spans="1:19" ht="16.75" customHeight="1" x14ac:dyDescent="0.3">
      <c r="A32" s="12" t="s">
        <v>31</v>
      </c>
      <c r="C32" s="13">
        <v>60014</v>
      </c>
      <c r="D32" s="6"/>
      <c r="E32" s="13">
        <v>59696</v>
      </c>
      <c r="F32" s="6"/>
      <c r="G32" s="13">
        <v>72655</v>
      </c>
      <c r="H32" s="6"/>
      <c r="I32" s="13">
        <v>73401</v>
      </c>
      <c r="J32" s="6"/>
      <c r="K32" s="13">
        <v>76455</v>
      </c>
      <c r="L32" s="6"/>
      <c r="M32" s="13">
        <v>73315</v>
      </c>
      <c r="N32" s="6"/>
      <c r="O32" s="13">
        <v>73475</v>
      </c>
      <c r="P32" s="6"/>
      <c r="Q32" s="13">
        <v>91879</v>
      </c>
      <c r="S32" s="13">
        <v>93417</v>
      </c>
    </row>
    <row r="33" spans="1:19" ht="16.75" customHeight="1" x14ac:dyDescent="0.3"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</row>
    <row r="34" spans="1:19" ht="16.75" customHeight="1" x14ac:dyDescent="0.3">
      <c r="A34" s="6" t="s">
        <v>32</v>
      </c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</row>
    <row r="35" spans="1:19" ht="16.75" customHeight="1" x14ac:dyDescent="0.3">
      <c r="A35" s="8" t="s">
        <v>33</v>
      </c>
      <c r="C35" s="10">
        <v>0</v>
      </c>
      <c r="D35" s="6"/>
      <c r="E35" s="10">
        <v>0</v>
      </c>
      <c r="F35" s="6"/>
      <c r="G35" s="10">
        <v>0</v>
      </c>
      <c r="H35" s="6"/>
      <c r="I35" s="10">
        <v>0</v>
      </c>
      <c r="J35" s="6"/>
      <c r="K35" s="10">
        <v>0</v>
      </c>
      <c r="L35" s="6"/>
      <c r="M35" s="10">
        <v>0</v>
      </c>
      <c r="N35" s="6"/>
      <c r="O35" s="10">
        <v>0</v>
      </c>
      <c r="P35" s="6"/>
      <c r="Q35" s="10">
        <v>0</v>
      </c>
      <c r="S35" s="10">
        <v>0</v>
      </c>
    </row>
    <row r="36" spans="1:19" ht="16.75" customHeight="1" x14ac:dyDescent="0.3">
      <c r="A36" s="8" t="s">
        <v>34</v>
      </c>
      <c r="C36" s="10">
        <v>64444</v>
      </c>
      <c r="D36" s="6"/>
      <c r="E36" s="10">
        <v>66535</v>
      </c>
      <c r="F36" s="6"/>
      <c r="G36" s="10">
        <v>69159</v>
      </c>
      <c r="H36" s="6"/>
      <c r="I36" s="10">
        <v>71224</v>
      </c>
      <c r="J36" s="6"/>
      <c r="K36" s="10">
        <v>73253</v>
      </c>
      <c r="L36" s="6"/>
      <c r="M36" s="10">
        <v>75391</v>
      </c>
      <c r="N36" s="6"/>
      <c r="O36" s="10">
        <v>78270</v>
      </c>
      <c r="P36" s="6"/>
      <c r="Q36" s="10">
        <v>80749</v>
      </c>
      <c r="S36" s="10">
        <v>83228</v>
      </c>
    </row>
    <row r="37" spans="1:19" ht="16.75" customHeight="1" x14ac:dyDescent="0.3">
      <c r="A37" s="8" t="s">
        <v>35</v>
      </c>
      <c r="C37" s="10">
        <v>-3530</v>
      </c>
      <c r="D37" s="6"/>
      <c r="E37" s="10">
        <v>-2981</v>
      </c>
      <c r="F37" s="6"/>
      <c r="G37" s="10">
        <v>-3106</v>
      </c>
      <c r="H37" s="6"/>
      <c r="I37" s="10">
        <v>-3556</v>
      </c>
      <c r="J37" s="6"/>
      <c r="K37" s="10">
        <v>-2155</v>
      </c>
      <c r="L37" s="6"/>
      <c r="M37" s="10">
        <v>-2655</v>
      </c>
      <c r="N37" s="6"/>
      <c r="O37" s="10">
        <v>-2695</v>
      </c>
      <c r="P37" s="6"/>
      <c r="Q37" s="10">
        <v>-1192</v>
      </c>
      <c r="S37" s="10">
        <v>-3097</v>
      </c>
    </row>
    <row r="38" spans="1:19" ht="16.75" customHeight="1" x14ac:dyDescent="0.3">
      <c r="A38" s="8" t="s">
        <v>36</v>
      </c>
      <c r="C38" s="11">
        <v>64799</v>
      </c>
      <c r="D38" s="6"/>
      <c r="E38" s="11">
        <v>61241</v>
      </c>
      <c r="F38" s="6"/>
      <c r="G38" s="11">
        <v>67980</v>
      </c>
      <c r="H38" s="6"/>
      <c r="I38" s="11">
        <v>75205</v>
      </c>
      <c r="J38" s="6"/>
      <c r="K38" s="11">
        <v>82070</v>
      </c>
      <c r="L38" s="6"/>
      <c r="M38" s="11">
        <v>76793</v>
      </c>
      <c r="N38" s="6"/>
      <c r="O38" s="11">
        <v>81188</v>
      </c>
      <c r="P38" s="6"/>
      <c r="Q38" s="11">
        <v>84972</v>
      </c>
      <c r="S38" s="11">
        <v>102506</v>
      </c>
    </row>
    <row r="39" spans="1:19" ht="16.75" customHeight="1" x14ac:dyDescent="0.3">
      <c r="A39" s="12" t="s">
        <v>37</v>
      </c>
      <c r="C39" s="16">
        <v>125713</v>
      </c>
      <c r="D39" s="6"/>
      <c r="E39" s="16">
        <v>124795</v>
      </c>
      <c r="F39" s="6"/>
      <c r="G39" s="16">
        <v>134033</v>
      </c>
      <c r="H39" s="6"/>
      <c r="I39" s="16">
        <v>142873</v>
      </c>
      <c r="J39" s="6"/>
      <c r="K39" s="16">
        <v>153168</v>
      </c>
      <c r="L39" s="6"/>
      <c r="M39" s="16">
        <v>149529</v>
      </c>
      <c r="N39" s="6"/>
      <c r="O39" s="16">
        <v>156763</v>
      </c>
      <c r="P39" s="6"/>
      <c r="Q39" s="16">
        <v>164529</v>
      </c>
      <c r="S39" s="16">
        <v>182637</v>
      </c>
    </row>
    <row r="40" spans="1:19" ht="15.75" customHeight="1" x14ac:dyDescent="0.3">
      <c r="A40" s="7" t="s">
        <v>38</v>
      </c>
      <c r="C40" s="14">
        <v>185727</v>
      </c>
      <c r="D40" s="7"/>
      <c r="E40" s="14">
        <v>184491</v>
      </c>
      <c r="F40" s="7"/>
      <c r="G40" s="14">
        <v>206688</v>
      </c>
      <c r="H40" s="7"/>
      <c r="I40" s="14">
        <v>216274</v>
      </c>
      <c r="J40" s="7"/>
      <c r="K40" s="14">
        <v>229623</v>
      </c>
      <c r="L40" s="7"/>
      <c r="M40" s="14">
        <v>222844</v>
      </c>
      <c r="N40" s="7"/>
      <c r="O40" s="14">
        <v>230238</v>
      </c>
      <c r="P40" s="7"/>
      <c r="Q40" s="14">
        <v>256408</v>
      </c>
      <c r="S40" s="14">
        <v>276054</v>
      </c>
    </row>
    <row r="41" spans="1:19" ht="15" customHeight="1" x14ac:dyDescent="0.3">
      <c r="C41" s="15"/>
      <c r="E41" s="15"/>
      <c r="G41" s="15"/>
      <c r="I41" s="15"/>
      <c r="K41" s="15"/>
      <c r="M41" s="15"/>
      <c r="O41" s="15"/>
      <c r="Q41" s="15"/>
      <c r="S41" s="15"/>
    </row>
    <row r="42" spans="1:19" ht="16.75" customHeight="1" x14ac:dyDescent="0.25"/>
    <row r="43" spans="1:19" ht="15" customHeight="1" x14ac:dyDescent="0.25"/>
    <row r="44" spans="1:19" ht="15" customHeight="1" x14ac:dyDescent="0.25"/>
    <row r="45" spans="1:19" ht="15" customHeight="1" x14ac:dyDescent="0.25"/>
    <row r="46" spans="1:19" ht="15" customHeight="1" x14ac:dyDescent="0.25"/>
    <row r="47" spans="1:19" ht="15" customHeight="1" x14ac:dyDescent="0.25"/>
    <row r="48" spans="1:19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  <row r="64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  <row r="74" ht="15" customHeight="1" x14ac:dyDescent="0.25"/>
    <row r="75" ht="15" customHeight="1" x14ac:dyDescent="0.25"/>
    <row r="76" ht="15" customHeight="1" x14ac:dyDescent="0.25"/>
    <row r="77" ht="15" customHeight="1" x14ac:dyDescent="0.25"/>
    <row r="78" ht="15" customHeight="1" x14ac:dyDescent="0.25"/>
    <row r="79" ht="15" customHeight="1" x14ac:dyDescent="0.25"/>
    <row r="80" ht="15" customHeight="1" x14ac:dyDescent="0.25"/>
    <row r="81" ht="15" customHeight="1" x14ac:dyDescent="0.25"/>
    <row r="82" ht="15" customHeight="1" x14ac:dyDescent="0.25"/>
    <row r="83" ht="15" customHeight="1" x14ac:dyDescent="0.25"/>
    <row r="84" ht="15" customHeight="1" x14ac:dyDescent="0.25"/>
    <row r="85" ht="15" customHeight="1" x14ac:dyDescent="0.25"/>
    <row r="86" ht="15" customHeight="1" x14ac:dyDescent="0.25"/>
    <row r="87" ht="15" customHeight="1" x14ac:dyDescent="0.25"/>
    <row r="88" ht="15" customHeight="1" x14ac:dyDescent="0.25"/>
    <row r="89" ht="15" customHeight="1" x14ac:dyDescent="0.25"/>
    <row r="90" ht="15" customHeight="1" x14ac:dyDescent="0.25"/>
    <row r="91" ht="15" customHeight="1" x14ac:dyDescent="0.25"/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EE7B7-8146-4089-B617-D3ED6FF1CF08}">
  <dimension ref="A1:Y82"/>
  <sheetViews>
    <sheetView showRuler="0" topLeftCell="A11" workbookViewId="0">
      <selection activeCell="A6" sqref="A6"/>
    </sheetView>
  </sheetViews>
  <sheetFormatPr defaultColWidth="13.7265625" defaultRowHeight="12.5" x14ac:dyDescent="0.25"/>
  <cols>
    <col min="1" max="1" width="62.1796875" customWidth="1"/>
    <col min="2" max="2" width="0" hidden="1" customWidth="1"/>
    <col min="4" max="4" width="0" hidden="1" customWidth="1"/>
    <col min="6" max="6" width="0" hidden="1" customWidth="1"/>
    <col min="8" max="8" width="0" hidden="1" customWidth="1"/>
    <col min="10" max="10" width="0.26953125" customWidth="1"/>
    <col min="12" max="12" width="0" hidden="1" customWidth="1"/>
    <col min="14" max="14" width="0" hidden="1" customWidth="1"/>
    <col min="16" max="16" width="0" hidden="1" customWidth="1"/>
    <col min="17" max="17" width="7.1796875" bestFit="1" customWidth="1"/>
    <col min="18" max="18" width="0" hidden="1" customWidth="1"/>
    <col min="20" max="20" width="8.453125" customWidth="1"/>
    <col min="21" max="21" width="15" customWidth="1"/>
    <col min="22" max="22" width="0.453125" customWidth="1"/>
    <col min="23" max="23" width="15" customWidth="1"/>
    <col min="24" max="24" width="0.453125" customWidth="1"/>
  </cols>
  <sheetData>
    <row r="1" spans="1:25" ht="15.75" customHeight="1" x14ac:dyDescent="0.3">
      <c r="A1" s="1" t="s">
        <v>0</v>
      </c>
      <c r="U1" s="17"/>
    </row>
    <row r="2" spans="1:25" ht="15.75" customHeight="1" x14ac:dyDescent="0.3">
      <c r="A2" s="1" t="s">
        <v>39</v>
      </c>
    </row>
    <row r="3" spans="1:25" ht="16.75" customHeight="1" x14ac:dyDescent="0.3">
      <c r="A3" s="2" t="s">
        <v>40</v>
      </c>
    </row>
    <row r="4" spans="1:25" ht="16.75" customHeight="1" x14ac:dyDescent="0.3">
      <c r="A4" s="2" t="s">
        <v>3</v>
      </c>
      <c r="C4" s="41" t="s">
        <v>41</v>
      </c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U4" s="41" t="s">
        <v>42</v>
      </c>
      <c r="V4" s="42"/>
      <c r="W4" s="42"/>
      <c r="X4" s="42"/>
      <c r="Y4" s="42"/>
    </row>
    <row r="5" spans="1:25" ht="15.75" customHeight="1" x14ac:dyDescent="0.3">
      <c r="B5" s="3"/>
      <c r="C5" s="3" t="s">
        <v>4</v>
      </c>
      <c r="D5" s="3"/>
      <c r="E5" s="3" t="s">
        <v>5</v>
      </c>
      <c r="F5" s="3"/>
      <c r="G5" s="3" t="s">
        <v>6</v>
      </c>
      <c r="H5" s="3"/>
      <c r="I5" s="3" t="s">
        <v>7</v>
      </c>
      <c r="J5" s="3"/>
      <c r="K5" s="3" t="s">
        <v>4</v>
      </c>
      <c r="L5" s="3"/>
      <c r="M5" s="3" t="s">
        <v>5</v>
      </c>
      <c r="N5" s="1"/>
      <c r="O5" s="3" t="s">
        <v>6</v>
      </c>
      <c r="P5" s="3"/>
      <c r="Q5" s="3" t="s">
        <v>7</v>
      </c>
      <c r="R5" s="3"/>
      <c r="S5" s="3" t="s">
        <v>4</v>
      </c>
      <c r="U5" s="3" t="s">
        <v>4</v>
      </c>
      <c r="V5" s="3"/>
      <c r="W5" s="3" t="s">
        <v>4</v>
      </c>
      <c r="X5" s="18"/>
      <c r="Y5" s="3" t="s">
        <v>4</v>
      </c>
    </row>
    <row r="6" spans="1:25" ht="15.75" customHeight="1" x14ac:dyDescent="0.3">
      <c r="C6" s="4">
        <v>2022</v>
      </c>
      <c r="D6" s="1"/>
      <c r="E6" s="4">
        <v>2023</v>
      </c>
      <c r="F6" s="1"/>
      <c r="G6" s="4">
        <v>2023</v>
      </c>
      <c r="H6" s="1"/>
      <c r="I6" s="4">
        <v>2023</v>
      </c>
      <c r="J6" s="1"/>
      <c r="K6" s="4">
        <v>2023</v>
      </c>
      <c r="L6" s="1"/>
      <c r="M6" s="4">
        <v>2024</v>
      </c>
      <c r="N6" s="1"/>
      <c r="O6" s="4">
        <v>2024</v>
      </c>
      <c r="P6" s="1"/>
      <c r="Q6" s="4">
        <v>2024</v>
      </c>
      <c r="S6" s="4">
        <v>2024</v>
      </c>
      <c r="U6" s="4">
        <v>2022</v>
      </c>
      <c r="W6" s="4">
        <v>2023</v>
      </c>
      <c r="Y6" s="4">
        <v>2024</v>
      </c>
    </row>
    <row r="7" spans="1:25" ht="16.75" customHeight="1" x14ac:dyDescent="0.3">
      <c r="C7" s="19"/>
      <c r="D7" s="7"/>
      <c r="E7" s="19"/>
      <c r="F7" s="7"/>
      <c r="G7" s="19"/>
      <c r="H7" s="7"/>
      <c r="I7" s="19"/>
      <c r="J7" s="7"/>
      <c r="K7" s="19"/>
      <c r="L7" s="7"/>
      <c r="M7" s="19"/>
      <c r="N7" s="7"/>
      <c r="O7" s="19"/>
      <c r="P7" s="7"/>
      <c r="Q7" s="19"/>
      <c r="S7" s="19"/>
      <c r="U7" s="19"/>
      <c r="W7" s="19"/>
      <c r="Y7" s="5"/>
    </row>
    <row r="8" spans="1:25" ht="16.75" customHeight="1" x14ac:dyDescent="0.3">
      <c r="A8" s="20" t="s">
        <v>43</v>
      </c>
      <c r="C8" s="21">
        <v>32165</v>
      </c>
      <c r="D8" s="6"/>
      <c r="E8" s="21">
        <v>28645</v>
      </c>
      <c r="F8" s="6"/>
      <c r="G8" s="21">
        <v>31999</v>
      </c>
      <c r="H8" s="6"/>
      <c r="I8" s="21">
        <v>34146</v>
      </c>
      <c r="J8" s="6"/>
      <c r="K8" s="21">
        <v>40111</v>
      </c>
      <c r="L8" s="6"/>
      <c r="M8" s="21">
        <v>36455</v>
      </c>
      <c r="N8" s="6"/>
      <c r="O8" s="21">
        <v>39071</v>
      </c>
      <c r="P8" s="6"/>
      <c r="Q8" s="21">
        <v>40589</v>
      </c>
      <c r="R8" s="6"/>
      <c r="S8" s="21">
        <v>48385</v>
      </c>
      <c r="U8" s="21">
        <v>116609</v>
      </c>
      <c r="W8" s="21">
        <v>134902</v>
      </c>
      <c r="Y8" s="21">
        <v>164501</v>
      </c>
    </row>
    <row r="9" spans="1:25" ht="16.75" customHeight="1" x14ac:dyDescent="0.3"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</row>
    <row r="10" spans="1:25" ht="16.75" customHeight="1" x14ac:dyDescent="0.3">
      <c r="A10" s="20" t="s">
        <v>44</v>
      </c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</row>
    <row r="11" spans="1:25" ht="16.75" customHeight="1" x14ac:dyDescent="0.3">
      <c r="A11" s="8" t="s">
        <v>45</v>
      </c>
      <c r="C11" s="22">
        <v>8336</v>
      </c>
      <c r="D11" s="6"/>
      <c r="E11" s="22">
        <v>6108</v>
      </c>
      <c r="F11" s="6"/>
      <c r="G11" s="22">
        <v>5945</v>
      </c>
      <c r="H11" s="6"/>
      <c r="I11" s="22">
        <v>6210</v>
      </c>
      <c r="J11" s="6"/>
      <c r="K11" s="22">
        <v>7695</v>
      </c>
      <c r="L11" s="6"/>
      <c r="M11" s="22">
        <v>6640</v>
      </c>
      <c r="N11" s="6"/>
      <c r="O11" s="22">
        <v>7308</v>
      </c>
      <c r="P11" s="6"/>
      <c r="Q11" s="22">
        <v>7375</v>
      </c>
      <c r="R11" s="6"/>
      <c r="S11" s="22">
        <v>8839</v>
      </c>
      <c r="U11" s="22">
        <v>25249</v>
      </c>
      <c r="W11" s="22">
        <v>25959</v>
      </c>
      <c r="Y11" s="22">
        <v>30161</v>
      </c>
    </row>
    <row r="12" spans="1:25" ht="16.75" customHeight="1" x14ac:dyDescent="0.3">
      <c r="A12" s="8" t="s">
        <v>46</v>
      </c>
      <c r="C12" s="22">
        <v>9771</v>
      </c>
      <c r="D12" s="6"/>
      <c r="E12" s="22">
        <v>9381</v>
      </c>
      <c r="F12" s="6"/>
      <c r="G12" s="22">
        <v>9344</v>
      </c>
      <c r="H12" s="6"/>
      <c r="I12" s="22">
        <v>9241</v>
      </c>
      <c r="J12" s="6"/>
      <c r="K12" s="22">
        <v>10517</v>
      </c>
      <c r="L12" s="6"/>
      <c r="M12" s="22">
        <v>9978</v>
      </c>
      <c r="N12" s="6"/>
      <c r="O12" s="22">
        <v>10537</v>
      </c>
      <c r="P12" s="6"/>
      <c r="Q12" s="22">
        <v>11177</v>
      </c>
      <c r="R12" s="6"/>
      <c r="S12" s="22">
        <v>12180</v>
      </c>
      <c r="U12" s="22">
        <v>35338</v>
      </c>
      <c r="W12" s="22">
        <v>38483</v>
      </c>
      <c r="Y12" s="22">
        <v>43873</v>
      </c>
    </row>
    <row r="13" spans="1:25" ht="16.75" customHeight="1" x14ac:dyDescent="0.3">
      <c r="A13" s="8" t="s">
        <v>47</v>
      </c>
      <c r="C13" s="22">
        <v>4574</v>
      </c>
      <c r="D13" s="6"/>
      <c r="E13" s="22">
        <v>3044</v>
      </c>
      <c r="F13" s="6"/>
      <c r="G13" s="22">
        <v>3154</v>
      </c>
      <c r="H13" s="6"/>
      <c r="I13" s="22">
        <v>2877</v>
      </c>
      <c r="J13" s="6"/>
      <c r="K13" s="22">
        <v>3226</v>
      </c>
      <c r="L13" s="6"/>
      <c r="M13" s="22">
        <v>2564</v>
      </c>
      <c r="N13" s="6"/>
      <c r="O13" s="22">
        <v>2721</v>
      </c>
      <c r="P13" s="6"/>
      <c r="Q13" s="22">
        <v>2822</v>
      </c>
      <c r="R13" s="6"/>
      <c r="S13" s="22">
        <v>3240</v>
      </c>
      <c r="U13" s="22">
        <v>15262</v>
      </c>
      <c r="W13" s="22">
        <v>12301</v>
      </c>
      <c r="Y13" s="22">
        <v>11347</v>
      </c>
    </row>
    <row r="14" spans="1:25" ht="16.75" customHeight="1" x14ac:dyDescent="0.3">
      <c r="A14" s="8" t="s">
        <v>48</v>
      </c>
      <c r="C14" s="23">
        <v>3085</v>
      </c>
      <c r="D14" s="6"/>
      <c r="E14" s="23">
        <v>2885</v>
      </c>
      <c r="F14" s="6"/>
      <c r="G14" s="23">
        <v>4164</v>
      </c>
      <c r="H14" s="6"/>
      <c r="I14" s="23">
        <v>2070</v>
      </c>
      <c r="J14" s="6"/>
      <c r="K14" s="23">
        <v>2289</v>
      </c>
      <c r="L14" s="6"/>
      <c r="M14" s="23">
        <v>3455</v>
      </c>
      <c r="N14" s="6"/>
      <c r="O14" s="23">
        <v>3658</v>
      </c>
      <c r="P14" s="6"/>
      <c r="Q14" s="23">
        <v>1865</v>
      </c>
      <c r="R14" s="6"/>
      <c r="S14" s="23">
        <v>761</v>
      </c>
      <c r="U14" s="23">
        <v>11816</v>
      </c>
      <c r="W14" s="23">
        <v>11408</v>
      </c>
      <c r="Y14" s="23">
        <v>9740</v>
      </c>
    </row>
    <row r="15" spans="1:25" ht="16.75" customHeight="1" x14ac:dyDescent="0.3">
      <c r="A15" s="24" t="s">
        <v>49</v>
      </c>
      <c r="C15" s="25">
        <v>25766</v>
      </c>
      <c r="D15" s="6"/>
      <c r="E15" s="25">
        <v>21418</v>
      </c>
      <c r="F15" s="6"/>
      <c r="G15" s="25">
        <v>22607</v>
      </c>
      <c r="H15" s="6"/>
      <c r="I15" s="25">
        <v>20398</v>
      </c>
      <c r="J15" s="6"/>
      <c r="K15" s="25">
        <v>23727</v>
      </c>
      <c r="L15" s="6"/>
      <c r="M15" s="25">
        <v>22637</v>
      </c>
      <c r="N15" s="6"/>
      <c r="O15" s="25">
        <v>24224</v>
      </c>
      <c r="P15" s="6"/>
      <c r="Q15" s="25">
        <v>23239</v>
      </c>
      <c r="R15" s="6"/>
      <c r="S15" s="25">
        <v>25020</v>
      </c>
      <c r="U15" s="25">
        <v>87665</v>
      </c>
      <c r="W15" s="25">
        <v>88151</v>
      </c>
      <c r="Y15" s="25">
        <v>95121</v>
      </c>
    </row>
    <row r="16" spans="1:25" ht="16.75" customHeight="1" x14ac:dyDescent="0.3"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</row>
    <row r="17" spans="1:25" ht="16.75" customHeight="1" x14ac:dyDescent="0.3">
      <c r="A17" s="20" t="s">
        <v>50</v>
      </c>
      <c r="C17" s="22">
        <v>6399</v>
      </c>
      <c r="D17" s="6"/>
      <c r="E17" s="22">
        <v>7227</v>
      </c>
      <c r="F17" s="6"/>
      <c r="G17" s="22">
        <v>9392</v>
      </c>
      <c r="H17" s="6"/>
      <c r="I17" s="22">
        <v>13748</v>
      </c>
      <c r="J17" s="6"/>
      <c r="K17" s="22">
        <v>16384</v>
      </c>
      <c r="L17" s="6"/>
      <c r="M17" s="22">
        <v>13818</v>
      </c>
      <c r="N17" s="6"/>
      <c r="O17" s="22">
        <v>14847</v>
      </c>
      <c r="P17" s="6"/>
      <c r="Q17" s="22">
        <v>17350</v>
      </c>
      <c r="R17" s="6"/>
      <c r="S17" s="22">
        <v>23365</v>
      </c>
      <c r="U17" s="22">
        <v>28944</v>
      </c>
      <c r="W17" s="22">
        <v>46751</v>
      </c>
      <c r="Y17" s="22">
        <v>69380</v>
      </c>
    </row>
    <row r="18" spans="1:25" ht="16.75" customHeight="1" x14ac:dyDescent="0.3"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</row>
    <row r="19" spans="1:25" ht="16.75" customHeight="1" x14ac:dyDescent="0.3">
      <c r="A19" s="6" t="s">
        <v>51</v>
      </c>
      <c r="C19" s="23">
        <v>-250</v>
      </c>
      <c r="D19" s="6"/>
      <c r="E19" s="23">
        <v>80</v>
      </c>
      <c r="F19" s="6"/>
      <c r="G19" s="23">
        <v>-99</v>
      </c>
      <c r="H19" s="6"/>
      <c r="I19" s="23">
        <v>272</v>
      </c>
      <c r="J19" s="6"/>
      <c r="K19" s="23">
        <v>424</v>
      </c>
      <c r="L19" s="6"/>
      <c r="M19" s="23">
        <v>365</v>
      </c>
      <c r="N19" s="6"/>
      <c r="O19" s="23">
        <v>259</v>
      </c>
      <c r="P19" s="6"/>
      <c r="Q19" s="23">
        <v>472</v>
      </c>
      <c r="R19" s="6"/>
      <c r="S19" s="23">
        <v>188</v>
      </c>
      <c r="U19" s="23">
        <v>-125</v>
      </c>
      <c r="W19" s="23">
        <v>677</v>
      </c>
      <c r="Y19" s="23">
        <v>1283</v>
      </c>
    </row>
    <row r="20" spans="1:25" ht="16.75" customHeight="1" x14ac:dyDescent="0.3">
      <c r="A20" s="6" t="s">
        <v>52</v>
      </c>
      <c r="C20" s="25">
        <v>6149</v>
      </c>
      <c r="D20" s="6"/>
      <c r="E20" s="25">
        <v>7307</v>
      </c>
      <c r="F20" s="6"/>
      <c r="G20" s="25">
        <v>9293</v>
      </c>
      <c r="H20" s="6"/>
      <c r="I20" s="25">
        <v>14020</v>
      </c>
      <c r="J20" s="6"/>
      <c r="K20" s="25">
        <v>16808</v>
      </c>
      <c r="L20" s="6"/>
      <c r="M20" s="25">
        <v>14183</v>
      </c>
      <c r="N20" s="6"/>
      <c r="O20" s="25">
        <v>15106</v>
      </c>
      <c r="P20" s="6"/>
      <c r="Q20" s="25">
        <v>17822</v>
      </c>
      <c r="R20" s="6"/>
      <c r="S20" s="25">
        <v>23553</v>
      </c>
      <c r="U20" s="25">
        <v>28819</v>
      </c>
      <c r="W20" s="25">
        <v>47428</v>
      </c>
      <c r="Y20" s="25">
        <v>70663</v>
      </c>
    </row>
    <row r="21" spans="1:25" ht="16.75" customHeight="1" x14ac:dyDescent="0.3">
      <c r="A21" s="6" t="s">
        <v>53</v>
      </c>
      <c r="C21" s="23">
        <v>1497</v>
      </c>
      <c r="D21" s="6"/>
      <c r="E21" s="23">
        <v>1598</v>
      </c>
      <c r="F21" s="6"/>
      <c r="G21" s="23">
        <v>1505</v>
      </c>
      <c r="H21" s="6"/>
      <c r="I21" s="23">
        <v>2437</v>
      </c>
      <c r="J21" s="6"/>
      <c r="K21" s="23">
        <v>2791</v>
      </c>
      <c r="L21" s="6"/>
      <c r="M21" s="23">
        <v>1814</v>
      </c>
      <c r="N21" s="6"/>
      <c r="O21" s="23">
        <v>1641</v>
      </c>
      <c r="P21" s="6"/>
      <c r="Q21" s="23">
        <v>2134</v>
      </c>
      <c r="R21" s="6"/>
      <c r="S21" s="23">
        <v>2715</v>
      </c>
      <c r="U21" s="23">
        <v>5619</v>
      </c>
      <c r="W21" s="23">
        <v>8330</v>
      </c>
      <c r="Y21" s="23">
        <v>8303</v>
      </c>
    </row>
    <row r="22" spans="1:25" ht="16.75" customHeight="1" thickBot="1" x14ac:dyDescent="0.35">
      <c r="A22" s="20" t="s">
        <v>54</v>
      </c>
      <c r="C22" s="26">
        <v>4652</v>
      </c>
      <c r="D22" s="6"/>
      <c r="E22" s="26">
        <v>5709</v>
      </c>
      <c r="F22" s="6"/>
      <c r="G22" s="26">
        <v>7788</v>
      </c>
      <c r="H22" s="6"/>
      <c r="I22" s="26">
        <v>11583</v>
      </c>
      <c r="J22" s="6"/>
      <c r="K22" s="26">
        <v>14017</v>
      </c>
      <c r="L22" s="6"/>
      <c r="M22" s="26">
        <v>12369</v>
      </c>
      <c r="N22" s="6"/>
      <c r="O22" s="26">
        <v>13465</v>
      </c>
      <c r="P22" s="6"/>
      <c r="Q22" s="26">
        <v>15688</v>
      </c>
      <c r="R22" s="6"/>
      <c r="S22" s="26">
        <v>20838</v>
      </c>
      <c r="U22" s="26">
        <v>23200</v>
      </c>
      <c r="V22" s="27"/>
      <c r="W22" s="26">
        <v>39098</v>
      </c>
      <c r="X22" s="27"/>
      <c r="Y22" s="26">
        <v>62360</v>
      </c>
    </row>
    <row r="23" spans="1:25" ht="16.75" customHeight="1" thickTop="1" x14ac:dyDescent="0.3">
      <c r="C23" s="15"/>
      <c r="D23" s="6"/>
      <c r="E23" s="15"/>
      <c r="F23" s="6"/>
      <c r="G23" s="15"/>
      <c r="H23" s="6"/>
      <c r="I23" s="15"/>
      <c r="J23" s="6"/>
      <c r="K23" s="15"/>
      <c r="L23" s="6"/>
      <c r="M23" s="15"/>
      <c r="N23" s="6"/>
      <c r="O23" s="15"/>
      <c r="P23" s="6"/>
      <c r="Q23" s="15"/>
      <c r="R23" s="6"/>
      <c r="S23" s="15"/>
      <c r="U23" s="15"/>
      <c r="V23" s="15"/>
      <c r="W23" s="15"/>
      <c r="X23" s="15"/>
      <c r="Y23" s="15"/>
    </row>
    <row r="24" spans="1:25" ht="27.65" customHeight="1" x14ac:dyDescent="0.3">
      <c r="A24" s="20" t="s">
        <v>55</v>
      </c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</row>
    <row r="25" spans="1:25" ht="16.75" customHeight="1" x14ac:dyDescent="0.3">
      <c r="A25" s="8" t="s">
        <v>56</v>
      </c>
      <c r="C25" s="28">
        <v>1.76</v>
      </c>
      <c r="D25" s="6"/>
      <c r="E25" s="28">
        <v>2.21</v>
      </c>
      <c r="F25" s="6"/>
      <c r="G25" s="28">
        <v>3.03</v>
      </c>
      <c r="H25" s="6"/>
      <c r="I25" s="28">
        <v>4.5</v>
      </c>
      <c r="J25" s="6"/>
      <c r="K25" s="28">
        <v>5.46</v>
      </c>
      <c r="L25" s="6"/>
      <c r="M25" s="28">
        <v>4.8600000000000003</v>
      </c>
      <c r="N25" s="6"/>
      <c r="O25" s="28">
        <v>5.31</v>
      </c>
      <c r="P25" s="6"/>
      <c r="Q25" s="28">
        <v>6.2</v>
      </c>
      <c r="R25" s="6"/>
      <c r="S25" s="28">
        <v>8.24</v>
      </c>
      <c r="U25" s="28">
        <v>8.6300000000000008</v>
      </c>
      <c r="V25" s="28"/>
      <c r="W25" s="28">
        <v>15.19</v>
      </c>
      <c r="X25" s="28"/>
      <c r="Y25" s="28">
        <v>24.61</v>
      </c>
    </row>
    <row r="26" spans="1:25" ht="16.75" customHeight="1" x14ac:dyDescent="0.3">
      <c r="A26" s="8" t="s">
        <v>57</v>
      </c>
      <c r="C26" s="28">
        <v>1.76</v>
      </c>
      <c r="D26" s="6"/>
      <c r="E26" s="28">
        <v>2.2000000000000002</v>
      </c>
      <c r="F26" s="6"/>
      <c r="G26" s="28">
        <v>2.98</v>
      </c>
      <c r="H26" s="6"/>
      <c r="I26" s="28">
        <v>4.3899999999999997</v>
      </c>
      <c r="J26" s="6"/>
      <c r="K26" s="28">
        <v>5.33</v>
      </c>
      <c r="L26" s="6"/>
      <c r="M26" s="28">
        <v>4.71</v>
      </c>
      <c r="N26" s="6"/>
      <c r="O26" s="28">
        <v>5.16</v>
      </c>
      <c r="P26" s="6"/>
      <c r="Q26" s="28">
        <v>6.03</v>
      </c>
      <c r="R26" s="6"/>
      <c r="S26" s="28">
        <v>8.02</v>
      </c>
      <c r="U26" s="28">
        <v>8.59</v>
      </c>
      <c r="V26" s="28"/>
      <c r="W26" s="28">
        <v>14.87</v>
      </c>
      <c r="X26" s="28"/>
      <c r="Y26" s="28">
        <v>23.86</v>
      </c>
    </row>
    <row r="27" spans="1:25" ht="16.75" customHeight="1" x14ac:dyDescent="0.3"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U27" s="6"/>
      <c r="W27" s="6"/>
      <c r="Y27" s="6"/>
    </row>
    <row r="28" spans="1:25" ht="27.65" customHeight="1" x14ac:dyDescent="0.3">
      <c r="A28" s="7" t="s">
        <v>58</v>
      </c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</row>
    <row r="29" spans="1:25" ht="16.75" customHeight="1" x14ac:dyDescent="0.3">
      <c r="A29" s="8" t="s">
        <v>56</v>
      </c>
      <c r="C29" s="22">
        <v>2638</v>
      </c>
      <c r="D29" s="6"/>
      <c r="E29" s="22">
        <v>2587</v>
      </c>
      <c r="F29" s="6"/>
      <c r="G29" s="22">
        <v>2568</v>
      </c>
      <c r="H29" s="6"/>
      <c r="I29" s="22">
        <v>2576</v>
      </c>
      <c r="J29" s="6"/>
      <c r="K29" s="22">
        <v>2566</v>
      </c>
      <c r="L29" s="6"/>
      <c r="M29" s="22">
        <v>2545</v>
      </c>
      <c r="N29" s="6"/>
      <c r="O29" s="22">
        <v>2534</v>
      </c>
      <c r="P29" s="6"/>
      <c r="Q29" s="22">
        <v>2529</v>
      </c>
      <c r="R29" s="6"/>
      <c r="S29" s="22">
        <v>2529</v>
      </c>
      <c r="U29" s="22">
        <v>2687</v>
      </c>
      <c r="W29" s="22">
        <v>2574</v>
      </c>
      <c r="Y29" s="22">
        <v>2534</v>
      </c>
    </row>
    <row r="30" spans="1:25" ht="16.75" customHeight="1" x14ac:dyDescent="0.3">
      <c r="A30" s="8" t="s">
        <v>57</v>
      </c>
      <c r="C30" s="22">
        <v>2640</v>
      </c>
      <c r="D30" s="6"/>
      <c r="E30" s="22">
        <v>2596</v>
      </c>
      <c r="F30" s="6"/>
      <c r="G30" s="22">
        <v>2612</v>
      </c>
      <c r="H30" s="6"/>
      <c r="I30" s="22">
        <v>2641</v>
      </c>
      <c r="J30" s="6"/>
      <c r="K30" s="22">
        <v>2630</v>
      </c>
      <c r="L30" s="6"/>
      <c r="M30" s="22">
        <v>2625</v>
      </c>
      <c r="N30" s="6"/>
      <c r="O30" s="22">
        <v>2610</v>
      </c>
      <c r="P30" s="6"/>
      <c r="Q30" s="22">
        <v>2600</v>
      </c>
      <c r="R30" s="6"/>
      <c r="S30" s="22">
        <v>2599</v>
      </c>
      <c r="U30" s="22">
        <v>2702</v>
      </c>
      <c r="W30" s="22">
        <v>2629</v>
      </c>
      <c r="Y30" s="22">
        <v>2614</v>
      </c>
    </row>
    <row r="31" spans="1:25" ht="16.75" customHeight="1" x14ac:dyDescent="0.3"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</row>
    <row r="32" spans="1:25" ht="16.75" customHeight="1" x14ac:dyDescent="0.25">
      <c r="A32" s="29" t="s">
        <v>59</v>
      </c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</row>
    <row r="33" spans="1:25" ht="16.75" customHeight="1" x14ac:dyDescent="0.25">
      <c r="A33" s="29" t="s">
        <v>60</v>
      </c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</row>
    <row r="34" spans="1:25" ht="16.75" customHeight="1" x14ac:dyDescent="0.3">
      <c r="A34" s="31" t="s">
        <v>61</v>
      </c>
      <c r="C34" s="21">
        <v>31254</v>
      </c>
      <c r="D34" s="6"/>
      <c r="E34" s="21">
        <v>28101</v>
      </c>
      <c r="F34" s="6"/>
      <c r="G34" s="21">
        <v>31498</v>
      </c>
      <c r="H34" s="6"/>
      <c r="I34" s="21">
        <v>33643</v>
      </c>
      <c r="J34" s="6"/>
      <c r="K34" s="21">
        <v>38706</v>
      </c>
      <c r="L34" s="6"/>
      <c r="M34" s="21">
        <v>35635</v>
      </c>
      <c r="N34" s="6"/>
      <c r="O34" s="21">
        <v>38329</v>
      </c>
      <c r="P34" s="6"/>
      <c r="Q34" s="21">
        <v>39885</v>
      </c>
      <c r="R34" s="6"/>
      <c r="S34" s="21">
        <v>46783</v>
      </c>
      <c r="U34" s="32">
        <v>113642</v>
      </c>
      <c r="W34" s="32">
        <v>131948</v>
      </c>
      <c r="Y34" s="32">
        <v>160633</v>
      </c>
    </row>
    <row r="35" spans="1:25" ht="15" customHeight="1" x14ac:dyDescent="0.25">
      <c r="A35" s="31" t="s">
        <v>62</v>
      </c>
      <c r="C35" s="33">
        <v>184</v>
      </c>
      <c r="D35" s="30"/>
      <c r="E35" s="33">
        <v>205</v>
      </c>
      <c r="F35" s="30"/>
      <c r="G35" s="33">
        <v>225</v>
      </c>
      <c r="H35" s="30"/>
      <c r="I35" s="33">
        <v>293</v>
      </c>
      <c r="J35" s="30"/>
      <c r="K35" s="33">
        <v>334</v>
      </c>
      <c r="L35" s="30"/>
      <c r="M35" s="33">
        <v>380</v>
      </c>
      <c r="N35" s="30"/>
      <c r="O35" s="33">
        <v>389</v>
      </c>
      <c r="P35" s="30"/>
      <c r="Q35" s="33">
        <v>434</v>
      </c>
      <c r="S35" s="33">
        <v>519</v>
      </c>
      <c r="U35" s="33">
        <v>808</v>
      </c>
      <c r="W35" s="33">
        <v>1058</v>
      </c>
      <c r="Y35" s="33">
        <v>1722</v>
      </c>
    </row>
    <row r="36" spans="1:25" ht="15" customHeight="1" x14ac:dyDescent="0.25">
      <c r="A36" s="34" t="s">
        <v>63</v>
      </c>
      <c r="C36" s="35">
        <v>31438</v>
      </c>
      <c r="D36" s="30"/>
      <c r="E36" s="35">
        <v>28306</v>
      </c>
      <c r="F36" s="30"/>
      <c r="G36" s="35">
        <v>31723</v>
      </c>
      <c r="H36" s="30"/>
      <c r="I36" s="35">
        <v>33936</v>
      </c>
      <c r="J36" s="30"/>
      <c r="K36" s="35">
        <v>39040</v>
      </c>
      <c r="L36" s="30"/>
      <c r="M36" s="35">
        <v>36015</v>
      </c>
      <c r="N36" s="30"/>
      <c r="O36" s="35">
        <v>38718</v>
      </c>
      <c r="P36" s="30"/>
      <c r="Q36" s="35">
        <v>40319</v>
      </c>
      <c r="S36" s="35">
        <v>47302</v>
      </c>
      <c r="U36" s="35">
        <v>114450</v>
      </c>
      <c r="W36" s="35">
        <v>133006</v>
      </c>
      <c r="Y36" s="35">
        <v>162355</v>
      </c>
    </row>
    <row r="37" spans="1:25" ht="15" customHeight="1" x14ac:dyDescent="0.25">
      <c r="A37" s="34" t="s">
        <v>64</v>
      </c>
      <c r="C37" s="33">
        <v>727</v>
      </c>
      <c r="D37" s="30"/>
      <c r="E37" s="33">
        <v>339</v>
      </c>
      <c r="F37" s="30"/>
      <c r="G37" s="33">
        <v>276</v>
      </c>
      <c r="H37" s="30"/>
      <c r="I37" s="33">
        <v>210</v>
      </c>
      <c r="J37" s="30"/>
      <c r="K37" s="33">
        <v>1071</v>
      </c>
      <c r="L37" s="30"/>
      <c r="M37" s="33">
        <v>440</v>
      </c>
      <c r="N37" s="30"/>
      <c r="O37" s="33">
        <v>353</v>
      </c>
      <c r="P37" s="30"/>
      <c r="Q37" s="33">
        <v>270</v>
      </c>
      <c r="S37" s="33">
        <v>1083</v>
      </c>
      <c r="U37" s="33">
        <v>2159</v>
      </c>
      <c r="W37" s="33">
        <v>1896</v>
      </c>
      <c r="Y37" s="33">
        <v>2146</v>
      </c>
    </row>
    <row r="38" spans="1:25" ht="15" customHeight="1" thickBot="1" x14ac:dyDescent="0.35">
      <c r="A38" s="36" t="s">
        <v>65</v>
      </c>
      <c r="C38" s="26">
        <v>32165</v>
      </c>
      <c r="D38" s="30"/>
      <c r="E38" s="26">
        <v>28645</v>
      </c>
      <c r="F38" s="30"/>
      <c r="G38" s="26">
        <v>31999</v>
      </c>
      <c r="H38" s="6"/>
      <c r="I38" s="26">
        <v>34146</v>
      </c>
      <c r="J38" s="6"/>
      <c r="K38" s="26">
        <v>40111</v>
      </c>
      <c r="L38" s="30"/>
      <c r="M38" s="26">
        <v>36455</v>
      </c>
      <c r="N38" s="30"/>
      <c r="O38" s="26">
        <v>39071</v>
      </c>
      <c r="P38" s="30"/>
      <c r="Q38" s="26">
        <v>40589</v>
      </c>
      <c r="S38" s="26">
        <v>48385</v>
      </c>
      <c r="U38" s="26">
        <v>116609</v>
      </c>
      <c r="W38" s="26">
        <v>134902</v>
      </c>
      <c r="Y38" s="26">
        <v>164501</v>
      </c>
    </row>
    <row r="39" spans="1:25" ht="15" customHeight="1" thickTop="1" x14ac:dyDescent="0.25">
      <c r="C39" s="37"/>
      <c r="D39" s="30"/>
      <c r="E39" s="37"/>
      <c r="F39" s="30"/>
      <c r="G39" s="37"/>
      <c r="H39" s="30"/>
      <c r="I39" s="37"/>
      <c r="J39" s="30"/>
      <c r="K39" s="37"/>
      <c r="L39" s="30"/>
      <c r="M39" s="37"/>
      <c r="N39" s="30"/>
      <c r="O39" s="37"/>
      <c r="P39" s="30"/>
      <c r="Q39" s="37"/>
      <c r="S39" s="37"/>
      <c r="U39" s="37"/>
      <c r="W39" s="37"/>
      <c r="Y39" s="37"/>
    </row>
    <row r="40" spans="1:25" ht="15" customHeight="1" x14ac:dyDescent="0.25">
      <c r="A40" s="29" t="s">
        <v>66</v>
      </c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</row>
    <row r="41" spans="1:25" ht="15" customHeight="1" x14ac:dyDescent="0.3">
      <c r="A41" s="34" t="s">
        <v>63</v>
      </c>
      <c r="C41" s="21">
        <v>10678</v>
      </c>
      <c r="D41" s="6"/>
      <c r="E41" s="21">
        <v>11219</v>
      </c>
      <c r="F41" s="6"/>
      <c r="G41" s="21">
        <v>13131</v>
      </c>
      <c r="H41" s="6"/>
      <c r="I41" s="21">
        <v>17490</v>
      </c>
      <c r="J41" s="6"/>
      <c r="K41" s="21">
        <v>21030</v>
      </c>
      <c r="L41" s="6"/>
      <c r="M41" s="21">
        <v>17664</v>
      </c>
      <c r="N41" s="6"/>
      <c r="O41" s="21">
        <v>19335</v>
      </c>
      <c r="P41" s="6"/>
      <c r="Q41" s="21">
        <v>21778</v>
      </c>
      <c r="R41" s="6"/>
      <c r="S41" s="21">
        <v>28332</v>
      </c>
      <c r="U41" s="32">
        <v>42661</v>
      </c>
      <c r="W41" s="32">
        <v>62871</v>
      </c>
      <c r="Y41" s="32">
        <v>87109</v>
      </c>
    </row>
    <row r="42" spans="1:25" ht="15" customHeight="1" x14ac:dyDescent="0.25">
      <c r="A42" s="34" t="s">
        <v>64</v>
      </c>
      <c r="C42" s="33">
        <v>-4279</v>
      </c>
      <c r="D42" s="30"/>
      <c r="E42" s="33">
        <v>-3992</v>
      </c>
      <c r="F42" s="30"/>
      <c r="G42" s="33">
        <v>-3739</v>
      </c>
      <c r="H42" s="30"/>
      <c r="I42" s="33">
        <v>-3742</v>
      </c>
      <c r="J42" s="30"/>
      <c r="K42" s="33">
        <v>-4646</v>
      </c>
      <c r="L42" s="30"/>
      <c r="M42" s="33">
        <v>-3846</v>
      </c>
      <c r="N42" s="30"/>
      <c r="O42" s="33">
        <v>-4488</v>
      </c>
      <c r="P42" s="30"/>
      <c r="Q42" s="33">
        <v>-4428</v>
      </c>
      <c r="S42" s="33">
        <v>-4967</v>
      </c>
      <c r="U42" s="33">
        <v>-13717</v>
      </c>
      <c r="W42" s="33">
        <v>-16120</v>
      </c>
      <c r="Y42" s="33">
        <v>-17729</v>
      </c>
    </row>
    <row r="43" spans="1:25" ht="15" customHeight="1" thickBot="1" x14ac:dyDescent="0.35">
      <c r="A43" s="36" t="s">
        <v>67</v>
      </c>
      <c r="C43" s="26">
        <v>6399</v>
      </c>
      <c r="D43" s="30"/>
      <c r="E43" s="26">
        <v>7227</v>
      </c>
      <c r="F43" s="30"/>
      <c r="G43" s="26">
        <v>9392</v>
      </c>
      <c r="H43" s="6"/>
      <c r="I43" s="26">
        <v>13748</v>
      </c>
      <c r="J43" s="6"/>
      <c r="K43" s="26">
        <v>16384</v>
      </c>
      <c r="L43" s="30"/>
      <c r="M43" s="26">
        <v>13818</v>
      </c>
      <c r="N43" s="30"/>
      <c r="O43" s="26">
        <v>14847</v>
      </c>
      <c r="P43" s="30"/>
      <c r="Q43" s="26">
        <v>17350</v>
      </c>
      <c r="S43" s="26">
        <v>23365</v>
      </c>
      <c r="U43" s="26">
        <v>28944</v>
      </c>
      <c r="W43" s="26">
        <v>46751</v>
      </c>
      <c r="Y43" s="26">
        <v>69380</v>
      </c>
    </row>
    <row r="44" spans="1:25" ht="15" customHeight="1" thickTop="1" x14ac:dyDescent="0.25">
      <c r="C44" s="37"/>
      <c r="E44" s="37"/>
      <c r="G44" s="37"/>
      <c r="I44" s="37"/>
      <c r="K44" s="37"/>
      <c r="M44" s="37"/>
      <c r="O44" s="37"/>
      <c r="Q44" s="37"/>
      <c r="S44" s="37"/>
      <c r="U44" s="37"/>
      <c r="W44" s="37"/>
      <c r="Y44" s="37"/>
    </row>
    <row r="45" spans="1:25" ht="15" customHeight="1" x14ac:dyDescent="0.25"/>
    <row r="46" spans="1:25" ht="15" customHeight="1" x14ac:dyDescent="0.25"/>
    <row r="47" spans="1:25" ht="15" customHeight="1" x14ac:dyDescent="0.25"/>
    <row r="48" spans="1:25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  <row r="64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  <row r="74" ht="15" customHeight="1" x14ac:dyDescent="0.25"/>
    <row r="75" ht="15" customHeight="1" x14ac:dyDescent="0.25"/>
    <row r="76" ht="15" customHeight="1" x14ac:dyDescent="0.25"/>
    <row r="77" ht="15" customHeight="1" x14ac:dyDescent="0.25"/>
    <row r="78" ht="15" customHeight="1" x14ac:dyDescent="0.25"/>
    <row r="79" ht="15" customHeight="1" x14ac:dyDescent="0.25"/>
    <row r="80" ht="15" customHeight="1" x14ac:dyDescent="0.25"/>
    <row r="81" ht="15" customHeight="1" x14ac:dyDescent="0.25"/>
    <row r="82" ht="15" customHeight="1" x14ac:dyDescent="0.25"/>
  </sheetData>
  <mergeCells count="2">
    <mergeCell ref="C4:S4"/>
    <mergeCell ref="U4:Y4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E5512-A3D4-41C7-AC27-1F84085099E7}">
  <dimension ref="A1:B15"/>
  <sheetViews>
    <sheetView tabSelected="1" workbookViewId="0">
      <selection activeCell="A18" sqref="A18"/>
    </sheetView>
  </sheetViews>
  <sheetFormatPr defaultRowHeight="12.5" x14ac:dyDescent="0.25"/>
  <cols>
    <col min="1" max="1" width="19.7265625" bestFit="1" customWidth="1"/>
  </cols>
  <sheetData>
    <row r="1" spans="1:2" x14ac:dyDescent="0.25">
      <c r="A1" s="39" t="s">
        <v>71</v>
      </c>
      <c r="B1" s="39" t="s">
        <v>81</v>
      </c>
    </row>
    <row r="2" spans="1:2" x14ac:dyDescent="0.25">
      <c r="A2" s="38" t="s">
        <v>68</v>
      </c>
      <c r="B2" s="38">
        <f>'Balance Sheet'!S14/'Balance Sheet'!S27</f>
        <v>2.9778842719371355</v>
      </c>
    </row>
    <row r="3" spans="1:2" x14ac:dyDescent="0.25">
      <c r="A3" s="38" t="s">
        <v>69</v>
      </c>
      <c r="B3" s="38">
        <f>('Balance Sheet'!S14 - 0)/'Balance Sheet'!S27</f>
        <v>2.9778842719371355</v>
      </c>
    </row>
    <row r="4" spans="1:2" x14ac:dyDescent="0.25">
      <c r="A4" s="38" t="s">
        <v>70</v>
      </c>
      <c r="B4" s="38">
        <f>('Balance Sheet'!S10)/'Balance Sheet'!S27</f>
        <v>1.3063757590189309</v>
      </c>
    </row>
    <row r="6" spans="1:2" x14ac:dyDescent="0.25">
      <c r="A6" s="40" t="s">
        <v>72</v>
      </c>
      <c r="B6" s="40" t="s">
        <v>81</v>
      </c>
    </row>
    <row r="7" spans="1:2" x14ac:dyDescent="0.25">
      <c r="A7" t="s">
        <v>73</v>
      </c>
      <c r="B7">
        <f>('Income Statement'!S8-'Income Statement'!S11)/'Income Statement'!S8*100</f>
        <v>81.731941717474427</v>
      </c>
    </row>
    <row r="8" spans="1:2" x14ac:dyDescent="0.25">
      <c r="A8" t="s">
        <v>74</v>
      </c>
      <c r="B8">
        <f>('Income Statement'!S17/'Income Statement'!S8)*100</f>
        <v>48.289759222899661</v>
      </c>
    </row>
    <row r="9" spans="1:2" x14ac:dyDescent="0.25">
      <c r="A9" t="s">
        <v>75</v>
      </c>
      <c r="B9">
        <f>('Income Statement'!S22/'Balance Sheet'!S20)*100</f>
        <v>7.548523115042709</v>
      </c>
    </row>
    <row r="10" spans="1:2" x14ac:dyDescent="0.25">
      <c r="A10" t="s">
        <v>76</v>
      </c>
      <c r="B10">
        <f>('Income Statement'!S22/'Balance Sheet'!S39)*100</f>
        <v>11.409517239113653</v>
      </c>
    </row>
    <row r="11" spans="1:2" x14ac:dyDescent="0.25">
      <c r="A11" t="s">
        <v>77</v>
      </c>
      <c r="B11">
        <f>('Income Statement'!S17/'Income Statement'!S8)</f>
        <v>0.48289759222899659</v>
      </c>
    </row>
    <row r="13" spans="1:2" x14ac:dyDescent="0.25">
      <c r="A13" t="s">
        <v>78</v>
      </c>
      <c r="B13">
        <f>('Balance Sheet'!S32/'Balance Sheet'!S39)</f>
        <v>0.51149000476354733</v>
      </c>
    </row>
    <row r="14" spans="1:2" x14ac:dyDescent="0.25">
      <c r="A14" t="s">
        <v>79</v>
      </c>
      <c r="B14">
        <f>585.51/'Income Statement'!S25</f>
        <v>71.057038834951456</v>
      </c>
    </row>
    <row r="15" spans="1:2" x14ac:dyDescent="0.25">
      <c r="A15" t="s">
        <v>80</v>
      </c>
      <c r="B15">
        <f>(1269/'Income Statement'!S22)*100</f>
        <v>6.0898358767636047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Balance Sheet</vt:lpstr>
      <vt:lpstr>Income Statement</vt:lpstr>
      <vt:lpstr>Financial Ratios</vt:lpstr>
    </vt:vector>
  </TitlesOfParts>
  <Company>Workiva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Workiva</dc:creator>
  <cp:keywords>wDesk</cp:keywords>
  <dc:description/>
  <cp:lastModifiedBy>Sachin R</cp:lastModifiedBy>
  <cp:revision>2</cp:revision>
  <dcterms:created xsi:type="dcterms:W3CDTF">2025-01-12T23:34:59Z</dcterms:created>
  <dcterms:modified xsi:type="dcterms:W3CDTF">2025-04-12T15:40:00Z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