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th\OneDrive\Documents\GitHub\FinancialAnalytics\Submission\"/>
    </mc:Choice>
  </mc:AlternateContent>
  <xr:revisionPtr revIDLastSave="0" documentId="13_ncr:1_{725FA6A4-9A9F-48C8-B28B-65DDCBE2D984}" xr6:coauthVersionLast="47" xr6:coauthVersionMax="47" xr10:uidLastSave="{00000000-0000-0000-0000-000000000000}"/>
  <bookViews>
    <workbookView xWindow="-108" yWindow="-108" windowWidth="23256" windowHeight="12456" xr2:uid="{5D35BB23-87C3-4684-AAA7-8A01FAB3FAC8}"/>
  </bookViews>
  <sheets>
    <sheet name="Financial Ratios" sheetId="3" r:id="rId1"/>
    <sheet name="META_CAPM" sheetId="1" r:id="rId2"/>
  </sheets>
  <externalReferences>
    <externalReference r:id="rId3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3" l="1"/>
  <c r="B15" i="3"/>
  <c r="B14" i="3"/>
  <c r="B11" i="3"/>
  <c r="B10" i="3"/>
  <c r="B9" i="3"/>
  <c r="B8" i="3"/>
  <c r="B7" i="3"/>
  <c r="B4" i="3"/>
  <c r="B3" i="3"/>
  <c r="B2" i="3"/>
</calcChain>
</file>

<file path=xl/sharedStrings.xml><?xml version="1.0" encoding="utf-8"?>
<sst xmlns="http://schemas.openxmlformats.org/spreadsheetml/2006/main" count="206" uniqueCount="132">
  <si>
    <t>Date</t>
  </si>
  <si>
    <t>S&amp;P500</t>
  </si>
  <si>
    <t>R-Markets</t>
  </si>
  <si>
    <t>META</t>
  </si>
  <si>
    <t>R-META</t>
  </si>
  <si>
    <t>1/1/2020</t>
  </si>
  <si>
    <t>2/1/2020</t>
  </si>
  <si>
    <t>Beta</t>
  </si>
  <si>
    <t>as of March 27,2025</t>
  </si>
  <si>
    <t>3/1/2020</t>
  </si>
  <si>
    <t>4/1/2020</t>
  </si>
  <si>
    <t>SUMMARY OUTPUT</t>
  </si>
  <si>
    <t>5/1/2020</t>
  </si>
  <si>
    <t>6/1/2020</t>
  </si>
  <si>
    <t>Regression Statistics</t>
  </si>
  <si>
    <t>7/1/2020</t>
  </si>
  <si>
    <t>Multiple R</t>
  </si>
  <si>
    <t>8/1/2020</t>
  </si>
  <si>
    <t>R Square</t>
  </si>
  <si>
    <t>9/1/2020</t>
  </si>
  <si>
    <t>Adjusted R Square</t>
  </si>
  <si>
    <t>10/1/2020</t>
  </si>
  <si>
    <t>Standard Error</t>
  </si>
  <si>
    <t>11/1/2020</t>
  </si>
  <si>
    <t>Observations</t>
  </si>
  <si>
    <t>12/1/2020</t>
  </si>
  <si>
    <t>1/1/2021</t>
  </si>
  <si>
    <t>ANOVA</t>
  </si>
  <si>
    <t>2/1/2021</t>
  </si>
  <si>
    <t>df</t>
  </si>
  <si>
    <t>SS</t>
  </si>
  <si>
    <t>MS</t>
  </si>
  <si>
    <t>F</t>
  </si>
  <si>
    <t>Significance F</t>
  </si>
  <si>
    <t>3/1/2021</t>
  </si>
  <si>
    <t>Regression</t>
  </si>
  <si>
    <t>2.48389E-05</t>
  </si>
  <si>
    <t>4/1/2021</t>
  </si>
  <si>
    <t>Residual</t>
  </si>
  <si>
    <t>5/1/2021</t>
  </si>
  <si>
    <t>Total</t>
  </si>
  <si>
    <t>6/1/2021</t>
  </si>
  <si>
    <t>7/1/2021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</si>
  <si>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</si>
  <si>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</si>
  <si>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</si>
  <si>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</si>
  <si>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</si>
  <si>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</si>
  <si>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</si>
  <si>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8/1/2021</t>
  </si>
  <si>
    <t>Intercept</t>
  </si>
  <si>
    <t>9/1/2021</t>
  </si>
  <si>
    <t>10/1/2021</t>
  </si>
  <si>
    <t>11/1/2021</t>
  </si>
  <si>
    <t>12/1/2021</t>
  </si>
  <si>
    <t>1/1/2022</t>
  </si>
  <si>
    <t>rm(monthly)</t>
  </si>
  <si>
    <t>2/1/2022</t>
  </si>
  <si>
    <t>yearly</t>
  </si>
  <si>
    <t>3/1/2022</t>
  </si>
  <si>
    <t>4/1/2022</t>
  </si>
  <si>
    <t>rf</t>
  </si>
  <si>
    <t>5/1/2022</t>
  </si>
  <si>
    <t>6/1/2022</t>
  </si>
  <si>
    <t>RA</t>
  </si>
  <si>
    <t>7/1/2022</t>
  </si>
  <si>
    <t>8/1/2022</t>
  </si>
  <si>
    <t>9/1/2022</t>
  </si>
  <si>
    <t>10/1/2022</t>
  </si>
  <si>
    <t>11/1/2022</t>
  </si>
  <si>
    <t>12/1/2022</t>
  </si>
  <si>
    <t>1/1/2023</t>
  </si>
  <si>
    <t>2/1/2023</t>
  </si>
  <si>
    <t>3/1/2023</t>
  </si>
  <si>
    <t>4/1/2023</t>
  </si>
  <si>
    <t>5/1/2023</t>
  </si>
  <si>
    <t>6/1/2023</t>
  </si>
  <si>
    <t>7/1/2023</t>
  </si>
  <si>
    <t>8/1/2023</t>
  </si>
  <si>
    <t>9/1/2023</t>
  </si>
  <si>
    <t>10/1/2023</t>
  </si>
  <si>
    <t>11/1/2023</t>
  </si>
  <si>
    <t>12/1/2023</t>
  </si>
  <si>
    <t>1/1/2024</t>
  </si>
  <si>
    <t>2/1/2024</t>
  </si>
  <si>
    <t>3/1/2024</t>
  </si>
  <si>
    <t>4/1/2024</t>
  </si>
  <si>
    <t>5/1/2024</t>
  </si>
  <si>
    <t>6/1/2024</t>
  </si>
  <si>
    <t>7/1/2024</t>
  </si>
  <si>
    <t>8/1/2024</t>
  </si>
  <si>
    <t>9/1/2024</t>
  </si>
  <si>
    <t>10/1/2024</t>
  </si>
  <si>
    <t>11/1/2024</t>
  </si>
  <si>
    <t>12/1/2024</t>
  </si>
  <si>
    <t>Liquidity Ratios</t>
  </si>
  <si>
    <t>Value</t>
  </si>
  <si>
    <t>Industry Standards</t>
  </si>
  <si>
    <t>Interpretation</t>
  </si>
  <si>
    <t>Current Ratio</t>
  </si>
  <si>
    <t>between 1.2 to 2</t>
  </si>
  <si>
    <t>Can easily cover short term debts</t>
  </si>
  <si>
    <t>Quick Ratio</t>
  </si>
  <si>
    <t>&gt;1.0</t>
  </si>
  <si>
    <t>High liquidity even without inventory</t>
  </si>
  <si>
    <t>cash ratio</t>
  </si>
  <si>
    <t>&gt;0.5</t>
  </si>
  <si>
    <t>Enough cash to pay off all current liabilities</t>
  </si>
  <si>
    <t>Profitability Ratios</t>
  </si>
  <si>
    <t>Gross Profit Margin</t>
  </si>
  <si>
    <t>30% - 50%</t>
  </si>
  <si>
    <t>Highly Profitable</t>
  </si>
  <si>
    <t>Operating Profit Margin</t>
  </si>
  <si>
    <t>10% - 20%</t>
  </si>
  <si>
    <t>Efficient Control of operating expenses</t>
  </si>
  <si>
    <t>Return on Assets</t>
  </si>
  <si>
    <t>5% - 10%</t>
  </si>
  <si>
    <t>Good return on total assets</t>
  </si>
  <si>
    <t>Return on Equity</t>
  </si>
  <si>
    <t>Generates good value for shareholders</t>
  </si>
  <si>
    <t>Return on Sales</t>
  </si>
  <si>
    <t>High operational efficiency</t>
  </si>
  <si>
    <t>Ratios</t>
  </si>
  <si>
    <t>Debt-to-equity ratio</t>
  </si>
  <si>
    <t>&lt;1.0</t>
  </si>
  <si>
    <t>Low reliance on debt. Low debt exposure makes META a financially healthy company.</t>
  </si>
  <si>
    <t>P/E ratio</t>
  </si>
  <si>
    <t>Dividend Payout Ratio</t>
  </si>
  <si>
    <t>Very low compared to the typical 30–50%. This is typical for tech firms reinvesting in growth. Positive if you're a growth-oriented investor, but not ideal for income-seeking investors.</t>
  </si>
  <si>
    <t>20-25</t>
  </si>
  <si>
    <r>
      <t xml:space="preserve">Meta’s P/E ratio of </t>
    </r>
    <r>
      <rPr>
        <sz val="11"/>
        <color theme="1"/>
        <rFont val="Aptos Narrow"/>
        <family val="2"/>
        <scheme val="minor"/>
      </rPr>
      <t>24.54</t>
    </r>
    <r>
      <rPr>
        <sz val="11"/>
        <color theme="1"/>
        <rFont val="Aptos Narrow"/>
        <family val="2"/>
        <scheme val="minor"/>
      </rPr>
      <t xml:space="preserve"> is at the </t>
    </r>
    <r>
      <rPr>
        <sz val="11"/>
        <color theme="1"/>
        <rFont val="Aptos Narrow"/>
        <family val="2"/>
        <scheme val="minor"/>
      </rPr>
      <t>higher end</t>
    </r>
    <r>
      <rPr>
        <sz val="11"/>
        <color theme="1"/>
        <rFont val="Aptos Narrow"/>
        <family val="2"/>
        <scheme val="minor"/>
      </rPr>
      <t xml:space="preserve"> of the ideal range (20–25), reflecting </t>
    </r>
    <r>
      <rPr>
        <sz val="11"/>
        <color theme="1"/>
        <rFont val="Aptos Narrow"/>
        <family val="2"/>
        <scheme val="minor"/>
      </rPr>
      <t>strong investor confidence</t>
    </r>
    <r>
      <rPr>
        <sz val="11"/>
        <color theme="1"/>
        <rFont val="Aptos Narrow"/>
        <family val="2"/>
        <scheme val="minor"/>
      </rPr>
      <t xml:space="preserve">. It indicates that the stock is </t>
    </r>
    <r>
      <rPr>
        <sz val="11"/>
        <color theme="1"/>
        <rFont val="Aptos Narrow"/>
        <family val="2"/>
        <scheme val="minor"/>
      </rPr>
      <t>fairly valued</t>
    </r>
    <r>
      <rPr>
        <sz val="11"/>
        <color theme="1"/>
        <rFont val="Aptos Narrow"/>
        <family val="2"/>
        <scheme val="minor"/>
      </rPr>
      <t>, with expectations of continued earnings growth.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</si>
</sst>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9">
    <xf numFmtId="0" fontId="0" fillId="0" borderId="0" xfId="0"/>
    <xf numFmtId="0" fontId="0" fillId="0" borderId="0" xfId="0" quotePrefix="1"/>
    <xf numFmtId="9" fontId="0" fillId="0" borderId="0" xfId="0" applyNumberFormat="1"/>
    <xf numFmtId="10" fontId="0" fillId="0" borderId="0" xfId="0" applyNumberFormat="1"/>
    <xf numFmtId="10" fontId="0" fillId="33" borderId="0" xfId="0" applyNumberFormat="1" applyFill="1"/>
    <xf numFmtId="0" fontId="19" fillId="34" borderId="10" xfId="43" applyFill="1" applyBorder="1"/>
    <xf numFmtId="0" fontId="19" fillId="0" borderId="0" xfId="43"/>
    <xf numFmtId="0" fontId="19" fillId="0" borderId="10" xfId="43" applyBorder="1"/>
    <xf numFmtId="0" fontId="19" fillId="0" borderId="10" xfId="43" applyBorder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2F1805C1-0AA7-472E-9014-B637E09B7302}"/>
    <cellStyle name="Normal 3" xfId="43" xr:uid="{322F5031-EE71-484C-8F74-183EC7271D3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chin%20R\Downloads\Financial_Ratios%20(2).xlsx" TargetMode="External"/><Relationship Id="rId1" Type="http://schemas.openxmlformats.org/officeDocument/2006/relationships/externalLinkPath" Target="/Users/karth/OneDrive/Documents/GitHub/FinancialAnalytics/Financial_Ratios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lance Sheet"/>
      <sheetName val="Income Statement"/>
    </sheetNames>
    <sheetDataSet>
      <sheetData sheetId="0">
        <row r="10">
          <cell r="S10">
            <v>43889</v>
          </cell>
        </row>
        <row r="14">
          <cell r="S14">
            <v>100045</v>
          </cell>
        </row>
        <row r="20">
          <cell r="S20">
            <v>276054</v>
          </cell>
        </row>
        <row r="27">
          <cell r="S27">
            <v>33596</v>
          </cell>
        </row>
        <row r="32">
          <cell r="S32">
            <v>93417</v>
          </cell>
        </row>
        <row r="39">
          <cell r="S39">
            <v>182637</v>
          </cell>
        </row>
      </sheetData>
      <sheetData sheetId="1">
        <row r="8">
          <cell r="S8">
            <v>48385</v>
          </cell>
        </row>
        <row r="11">
          <cell r="S11">
            <v>8839</v>
          </cell>
        </row>
        <row r="17">
          <cell r="S17">
            <v>23365</v>
          </cell>
        </row>
        <row r="22">
          <cell r="S22">
            <v>20838</v>
          </cell>
        </row>
        <row r="26">
          <cell r="Y26">
            <v>23.86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6A14-B164-4130-ADDE-1895758D90FF}">
  <dimension ref="A1:D16"/>
  <sheetViews>
    <sheetView tabSelected="1" workbookViewId="0">
      <selection activeCell="D23" sqref="D23"/>
    </sheetView>
  </sheetViews>
  <sheetFormatPr defaultRowHeight="13.2" x14ac:dyDescent="0.25"/>
  <cols>
    <col min="1" max="1" width="19.77734375" style="6" bestFit="1" customWidth="1"/>
    <col min="2" max="2" width="11.77734375" style="6" bestFit="1" customWidth="1"/>
    <col min="3" max="3" width="16" style="6" bestFit="1" customWidth="1"/>
    <col min="4" max="4" width="167.109375" style="6" bestFit="1" customWidth="1"/>
    <col min="5" max="16384" width="8.88671875" style="6"/>
  </cols>
  <sheetData>
    <row r="1" spans="1:4" x14ac:dyDescent="0.25">
      <c r="A1" s="5" t="s">
        <v>96</v>
      </c>
      <c r="B1" s="5" t="s">
        <v>97</v>
      </c>
      <c r="C1" s="5" t="s">
        <v>98</v>
      </c>
      <c r="D1" s="5" t="s">
        <v>99</v>
      </c>
    </row>
    <row r="2" spans="1:4" x14ac:dyDescent="0.25">
      <c r="A2" s="7" t="s">
        <v>100</v>
      </c>
      <c r="B2" s="7">
        <f>'[1]Balance Sheet'!S14/'[1]Balance Sheet'!S27</f>
        <v>2.9778842719371355</v>
      </c>
      <c r="C2" s="7" t="s">
        <v>101</v>
      </c>
      <c r="D2" s="7" t="s">
        <v>102</v>
      </c>
    </row>
    <row r="3" spans="1:4" x14ac:dyDescent="0.25">
      <c r="A3" s="7" t="s">
        <v>103</v>
      </c>
      <c r="B3" s="7">
        <f>('[1]Balance Sheet'!S14 - 0)/'[1]Balance Sheet'!S27</f>
        <v>2.9778842719371355</v>
      </c>
      <c r="C3" s="7" t="s">
        <v>104</v>
      </c>
      <c r="D3" s="7" t="s">
        <v>105</v>
      </c>
    </row>
    <row r="4" spans="1:4" x14ac:dyDescent="0.25">
      <c r="A4" s="7" t="s">
        <v>106</v>
      </c>
      <c r="B4" s="7">
        <f>('[1]Balance Sheet'!S10)/'[1]Balance Sheet'!S27</f>
        <v>1.3063757590189309</v>
      </c>
      <c r="C4" s="7" t="s">
        <v>107</v>
      </c>
      <c r="D4" s="7" t="s">
        <v>108</v>
      </c>
    </row>
    <row r="6" spans="1:4" x14ac:dyDescent="0.25">
      <c r="A6" s="5" t="s">
        <v>109</v>
      </c>
      <c r="B6" s="5" t="s">
        <v>97</v>
      </c>
      <c r="C6" s="5" t="s">
        <v>98</v>
      </c>
      <c r="D6" s="5" t="s">
        <v>99</v>
      </c>
    </row>
    <row r="7" spans="1:4" x14ac:dyDescent="0.25">
      <c r="A7" s="7" t="s">
        <v>110</v>
      </c>
      <c r="B7" s="7">
        <f>('[1]Income Statement'!S8-'[1]Income Statement'!S11)/'[1]Income Statement'!S8*100</f>
        <v>81.731941717474427</v>
      </c>
      <c r="C7" s="7" t="s">
        <v>111</v>
      </c>
      <c r="D7" s="7" t="s">
        <v>112</v>
      </c>
    </row>
    <row r="8" spans="1:4" x14ac:dyDescent="0.25">
      <c r="A8" s="7" t="s">
        <v>113</v>
      </c>
      <c r="B8" s="7">
        <f>('[1]Income Statement'!S17/'[1]Income Statement'!S8)*100</f>
        <v>48.289759222899661</v>
      </c>
      <c r="C8" s="7" t="s">
        <v>114</v>
      </c>
      <c r="D8" s="7" t="s">
        <v>115</v>
      </c>
    </row>
    <row r="9" spans="1:4" x14ac:dyDescent="0.25">
      <c r="A9" s="7" t="s">
        <v>116</v>
      </c>
      <c r="B9" s="7">
        <f>('[1]Income Statement'!S22/'[1]Balance Sheet'!S20)*100</f>
        <v>7.548523115042709</v>
      </c>
      <c r="C9" s="7" t="s">
        <v>117</v>
      </c>
      <c r="D9" s="7" t="s">
        <v>118</v>
      </c>
    </row>
    <row r="10" spans="1:4" x14ac:dyDescent="0.25">
      <c r="A10" s="7" t="s">
        <v>119</v>
      </c>
      <c r="B10" s="7">
        <f>('[1]Income Statement'!S22/'[1]Balance Sheet'!S39)*100</f>
        <v>11.409517239113653</v>
      </c>
      <c r="C10" s="7" t="s">
        <v>114</v>
      </c>
      <c r="D10" s="7" t="s">
        <v>120</v>
      </c>
    </row>
    <row r="11" spans="1:4" x14ac:dyDescent="0.25">
      <c r="A11" s="7" t="s">
        <v>121</v>
      </c>
      <c r="B11" s="7">
        <f>('[1]Income Statement'!S17/'[1]Income Statement'!S8)</f>
        <v>0.48289759222899659</v>
      </c>
      <c r="C11" s="7" t="s">
        <v>117</v>
      </c>
      <c r="D11" s="7" t="s">
        <v>122</v>
      </c>
    </row>
    <row r="13" spans="1:4" x14ac:dyDescent="0.25">
      <c r="A13" s="5" t="s">
        <v>123</v>
      </c>
      <c r="B13" s="5" t="s">
        <v>97</v>
      </c>
      <c r="C13" s="5" t="s">
        <v>98</v>
      </c>
      <c r="D13" s="5" t="s">
        <v>99</v>
      </c>
    </row>
    <row r="14" spans="1:4" x14ac:dyDescent="0.25">
      <c r="A14" s="7" t="s">
        <v>124</v>
      </c>
      <c r="B14" s="7">
        <f>('[1]Balance Sheet'!S32/'[1]Balance Sheet'!S39)</f>
        <v>0.51149000476354733</v>
      </c>
      <c r="C14" s="7" t="s">
        <v>125</v>
      </c>
      <c r="D14" s="7" t="s">
        <v>126</v>
      </c>
    </row>
    <row r="15" spans="1:4" ht="14.4" x14ac:dyDescent="0.3">
      <c r="A15" s="7" t="s">
        <v>127</v>
      </c>
      <c r="B15" s="7">
        <f>585.51/'[1]Income Statement'!Y26</f>
        <v>24.539396479463537</v>
      </c>
      <c r="C15" s="7" t="s">
        <v>130</v>
      </c>
      <c r="D15" s="7" t="s">
        <v>131</v>
      </c>
    </row>
    <row r="16" spans="1:4" x14ac:dyDescent="0.25">
      <c r="A16" s="7" t="s">
        <v>128</v>
      </c>
      <c r="B16" s="7">
        <f>(1269/'[1]Income Statement'!S22)*100</f>
        <v>6.0898358767636047</v>
      </c>
      <c r="C16" s="7" t="s">
        <v>111</v>
      </c>
      <c r="D16" s="8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45BE-09D3-4F36-8192-696985A927EF}">
  <dimension ref="A1:U61"/>
  <sheetViews>
    <sheetView topLeftCell="A16" workbookViewId="0">
      <selection activeCell="P29" sqref="P29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I1" t="s">
        <v>0</v>
      </c>
      <c r="J1" t="s">
        <v>3</v>
      </c>
      <c r="K1" t="s">
        <v>4</v>
      </c>
    </row>
    <row r="2" spans="1:18" x14ac:dyDescent="0.3">
      <c r="A2" t="s">
        <v>5</v>
      </c>
      <c r="B2">
        <v>3225.5200199999999</v>
      </c>
      <c r="I2" t="s">
        <v>5</v>
      </c>
      <c r="J2">
        <v>200.9628754</v>
      </c>
    </row>
    <row r="3" spans="1:18" x14ac:dyDescent="0.3">
      <c r="A3" t="s">
        <v>6</v>
      </c>
      <c r="B3">
        <v>2954.219971</v>
      </c>
      <c r="C3">
        <v>0.91588951600000001</v>
      </c>
      <c r="I3" t="s">
        <v>6</v>
      </c>
      <c r="J3">
        <v>191.56715389999999</v>
      </c>
      <c r="K3">
        <v>0.95324648199999995</v>
      </c>
      <c r="M3" t="s">
        <v>7</v>
      </c>
      <c r="N3">
        <v>1.23</v>
      </c>
      <c r="O3" t="s">
        <v>8</v>
      </c>
    </row>
    <row r="4" spans="1:18" x14ac:dyDescent="0.3">
      <c r="A4" t="s">
        <v>9</v>
      </c>
      <c r="B4">
        <v>2584.5900879999999</v>
      </c>
      <c r="C4">
        <v>0.874880718</v>
      </c>
      <c r="I4" t="s">
        <v>9</v>
      </c>
      <c r="J4">
        <v>166.0175629</v>
      </c>
      <c r="K4">
        <v>0.86662854</v>
      </c>
    </row>
    <row r="5" spans="1:18" x14ac:dyDescent="0.3">
      <c r="A5" t="s">
        <v>10</v>
      </c>
      <c r="B5">
        <v>2912.429932</v>
      </c>
      <c r="C5">
        <v>1.126844038</v>
      </c>
      <c r="I5" t="s">
        <v>10</v>
      </c>
      <c r="J5">
        <v>203.74972529999999</v>
      </c>
      <c r="K5">
        <v>1.2272781370000001</v>
      </c>
      <c r="M5" t="s">
        <v>11</v>
      </c>
    </row>
    <row r="6" spans="1:18" x14ac:dyDescent="0.3">
      <c r="A6" t="s">
        <v>12</v>
      </c>
      <c r="B6">
        <v>3044.3100589999999</v>
      </c>
      <c r="C6">
        <v>1.04528182</v>
      </c>
      <c r="I6" t="s">
        <v>12</v>
      </c>
      <c r="J6">
        <v>224.0341339</v>
      </c>
      <c r="K6">
        <v>1.099555514</v>
      </c>
    </row>
    <row r="7" spans="1:18" x14ac:dyDescent="0.3">
      <c r="A7" t="s">
        <v>13</v>
      </c>
      <c r="B7">
        <v>3100.290039</v>
      </c>
      <c r="C7">
        <v>1.0183883970000001</v>
      </c>
      <c r="I7" t="s">
        <v>13</v>
      </c>
      <c r="J7">
        <v>226.00485230000001</v>
      </c>
      <c r="K7">
        <v>1.008796509</v>
      </c>
      <c r="M7" t="s">
        <v>14</v>
      </c>
    </row>
    <row r="8" spans="1:18" x14ac:dyDescent="0.3">
      <c r="A8" t="s">
        <v>15</v>
      </c>
      <c r="B8">
        <v>3271.1201169999999</v>
      </c>
      <c r="C8">
        <v>1.055101321</v>
      </c>
      <c r="I8" t="s">
        <v>15</v>
      </c>
      <c r="J8">
        <v>252.48007200000001</v>
      </c>
      <c r="K8">
        <v>1.1171444749999999</v>
      </c>
      <c r="M8" t="s">
        <v>16</v>
      </c>
      <c r="N8">
        <v>0.52345577799999998</v>
      </c>
    </row>
    <row r="9" spans="1:18" x14ac:dyDescent="0.3">
      <c r="A9" t="s">
        <v>17</v>
      </c>
      <c r="B9">
        <v>3500.3100589999999</v>
      </c>
      <c r="C9">
        <v>1.070064667</v>
      </c>
      <c r="I9" t="s">
        <v>17</v>
      </c>
      <c r="J9">
        <v>291.82461549999999</v>
      </c>
      <c r="K9">
        <v>1.1558322729999999</v>
      </c>
      <c r="M9" t="s">
        <v>18</v>
      </c>
      <c r="N9">
        <v>0.274005952</v>
      </c>
    </row>
    <row r="10" spans="1:18" x14ac:dyDescent="0.3">
      <c r="A10" t="s">
        <v>19</v>
      </c>
      <c r="B10">
        <v>3363</v>
      </c>
      <c r="C10">
        <v>0.96077203</v>
      </c>
      <c r="I10" t="s">
        <v>19</v>
      </c>
      <c r="J10">
        <v>260.67144780000001</v>
      </c>
      <c r="K10">
        <v>0.89324694999999998</v>
      </c>
      <c r="M10" t="s">
        <v>20</v>
      </c>
      <c r="N10">
        <v>0.26104177299999998</v>
      </c>
    </row>
    <row r="11" spans="1:18" x14ac:dyDescent="0.3">
      <c r="A11" t="s">
        <v>21</v>
      </c>
      <c r="B11">
        <v>3269.959961</v>
      </c>
      <c r="C11">
        <v>0.97233421399999997</v>
      </c>
      <c r="I11" t="s">
        <v>21</v>
      </c>
      <c r="J11">
        <v>261.8757324</v>
      </c>
      <c r="K11">
        <v>1.0046199330000001</v>
      </c>
      <c r="M11" t="s">
        <v>22</v>
      </c>
      <c r="N11">
        <v>0.103336101</v>
      </c>
    </row>
    <row r="12" spans="1:18" x14ac:dyDescent="0.3">
      <c r="A12" t="s">
        <v>23</v>
      </c>
      <c r="B12">
        <v>3621.6298830000001</v>
      </c>
      <c r="C12">
        <v>1.1075456349999999</v>
      </c>
      <c r="I12" t="s">
        <v>23</v>
      </c>
      <c r="J12">
        <v>275.67074580000002</v>
      </c>
      <c r="K12">
        <v>1.052677708</v>
      </c>
      <c r="M12" t="s">
        <v>24</v>
      </c>
      <c r="N12">
        <v>58</v>
      </c>
    </row>
    <row r="13" spans="1:18" x14ac:dyDescent="0.3">
      <c r="A13" t="s">
        <v>25</v>
      </c>
      <c r="B13">
        <v>3756.070068</v>
      </c>
      <c r="C13">
        <v>1.037121459</v>
      </c>
      <c r="I13" t="s">
        <v>25</v>
      </c>
      <c r="J13">
        <v>271.87863160000001</v>
      </c>
      <c r="K13">
        <v>0.98624404499999996</v>
      </c>
    </row>
    <row r="14" spans="1:18" x14ac:dyDescent="0.3">
      <c r="A14" t="s">
        <v>26</v>
      </c>
      <c r="B14">
        <v>3714.23999</v>
      </c>
      <c r="C14">
        <v>0.98886333900000001</v>
      </c>
      <c r="I14" t="s">
        <v>26</v>
      </c>
      <c r="J14">
        <v>257.1181641</v>
      </c>
      <c r="K14">
        <v>0.94570935</v>
      </c>
      <c r="M14" t="s">
        <v>27</v>
      </c>
    </row>
    <row r="15" spans="1:18" x14ac:dyDescent="0.3">
      <c r="A15" t="s">
        <v>28</v>
      </c>
      <c r="B15">
        <v>3811.1499020000001</v>
      </c>
      <c r="C15">
        <v>1.0260914510000001</v>
      </c>
      <c r="I15" t="s">
        <v>28</v>
      </c>
      <c r="J15">
        <v>256.41152949999997</v>
      </c>
      <c r="K15">
        <v>0.99725171300000004</v>
      </c>
      <c r="N15" t="s">
        <v>29</v>
      </c>
      <c r="O15" t="s">
        <v>30</v>
      </c>
      <c r="P15" t="s">
        <v>31</v>
      </c>
      <c r="Q15" t="s">
        <v>32</v>
      </c>
      <c r="R15" t="s">
        <v>33</v>
      </c>
    </row>
    <row r="16" spans="1:18" x14ac:dyDescent="0.3">
      <c r="A16" t="s">
        <v>34</v>
      </c>
      <c r="B16">
        <v>3972.889893</v>
      </c>
      <c r="C16">
        <v>1.0424386329999999</v>
      </c>
      <c r="I16" t="s">
        <v>34</v>
      </c>
      <c r="J16">
        <v>293.14837649999998</v>
      </c>
      <c r="K16">
        <v>1.143272992</v>
      </c>
      <c r="M16" t="s">
        <v>35</v>
      </c>
      <c r="N16">
        <v>1</v>
      </c>
      <c r="O16">
        <v>0.225693529</v>
      </c>
      <c r="P16">
        <v>0.225693529</v>
      </c>
      <c r="Q16">
        <v>21.135618600000001</v>
      </c>
      <c r="R16" s="1" t="s">
        <v>36</v>
      </c>
    </row>
    <row r="17" spans="1:21" x14ac:dyDescent="0.3">
      <c r="A17" t="s">
        <v>37</v>
      </c>
      <c r="B17">
        <v>4181.169922</v>
      </c>
      <c r="C17">
        <v>1.0524253210000001</v>
      </c>
      <c r="I17" t="s">
        <v>37</v>
      </c>
      <c r="J17">
        <v>323.55505369999997</v>
      </c>
      <c r="K17">
        <v>1.103724529</v>
      </c>
      <c r="M17" t="s">
        <v>38</v>
      </c>
      <c r="N17">
        <v>56</v>
      </c>
      <c r="O17">
        <v>0.59798758900000004</v>
      </c>
      <c r="P17">
        <v>1.067835E-2</v>
      </c>
    </row>
    <row r="18" spans="1:21" x14ac:dyDescent="0.3">
      <c r="A18" t="s">
        <v>39</v>
      </c>
      <c r="B18">
        <v>4204.1098629999997</v>
      </c>
      <c r="C18">
        <v>1.0054864889999999</v>
      </c>
      <c r="I18" t="s">
        <v>39</v>
      </c>
      <c r="J18">
        <v>327.18798829999997</v>
      </c>
      <c r="K18">
        <v>1.0112281809999999</v>
      </c>
      <c r="M18" t="s">
        <v>40</v>
      </c>
      <c r="N18">
        <v>57</v>
      </c>
      <c r="O18">
        <v>0.82368111799999999</v>
      </c>
    </row>
    <row r="19" spans="1:21" x14ac:dyDescent="0.3">
      <c r="A19" t="s">
        <v>41</v>
      </c>
      <c r="B19">
        <v>4297.5</v>
      </c>
      <c r="C19">
        <v>1.0222140099999999</v>
      </c>
      <c r="I19" t="s">
        <v>41</v>
      </c>
      <c r="J19">
        <v>346.07894900000002</v>
      </c>
      <c r="K19">
        <v>1.0577373299999999</v>
      </c>
    </row>
    <row r="20" spans="1:21" x14ac:dyDescent="0.3">
      <c r="A20" t="s">
        <v>42</v>
      </c>
      <c r="B20">
        <v>4395.2597660000001</v>
      </c>
      <c r="C20">
        <v>1.0227480550000001</v>
      </c>
      <c r="I20" t="s">
        <v>42</v>
      </c>
      <c r="J20">
        <v>354.62863160000001</v>
      </c>
      <c r="K20">
        <v>1.0247044279999999</v>
      </c>
      <c r="N20" t="s">
        <v>43</v>
      </c>
      <c r="O20" t="s">
        <v>22</v>
      </c>
      <c r="P20" t="s">
        <v>44</v>
      </c>
      <c r="Q20" t="s">
        <v>45</v>
      </c>
      <c r="R20" t="s">
        <v>46</v>
      </c>
      <c r="S20" t="s">
        <v>47</v>
      </c>
      <c r="T20" t="s">
        <v>48</v>
      </c>
      <c r="U20" t="s">
        <v>49</v>
      </c>
    </row>
    <row r="21" spans="1:21" x14ac:dyDescent="0.3">
      <c r="A21" t="s">
        <v>50</v>
      </c>
      <c r="B21">
        <v>4522.6801759999998</v>
      </c>
      <c r="C21">
        <v>1.0289904160000001</v>
      </c>
      <c r="I21" t="s">
        <v>50</v>
      </c>
      <c r="J21">
        <v>377.6003723</v>
      </c>
      <c r="K21">
        <v>1.064776892</v>
      </c>
      <c r="M21" t="s">
        <v>51</v>
      </c>
      <c r="N21">
        <v>-0.203347268</v>
      </c>
      <c r="O21">
        <v>0.267925688</v>
      </c>
      <c r="P21">
        <v>-0.75896891099999997</v>
      </c>
      <c r="Q21">
        <v>0.45105402</v>
      </c>
      <c r="R21">
        <v>-0.74006691700000005</v>
      </c>
      <c r="S21">
        <v>0.333372381</v>
      </c>
      <c r="T21">
        <v>-0.74006691700000005</v>
      </c>
      <c r="U21">
        <v>0.333372381</v>
      </c>
    </row>
    <row r="22" spans="1:21" x14ac:dyDescent="0.3">
      <c r="A22" t="s">
        <v>52</v>
      </c>
      <c r="B22">
        <v>4307.5400390000004</v>
      </c>
      <c r="C22">
        <v>0.95243083100000003</v>
      </c>
      <c r="I22" t="s">
        <v>52</v>
      </c>
      <c r="J22">
        <v>337.79797359999998</v>
      </c>
      <c r="K22">
        <v>0.894591209</v>
      </c>
      <c r="M22">
        <v>0.91588951600000001</v>
      </c>
      <c r="N22">
        <v>1.2140594870000001</v>
      </c>
      <c r="O22">
        <v>0.26407816000000001</v>
      </c>
      <c r="P22">
        <v>4.5973490840000002</v>
      </c>
      <c r="Q22" s="1" t="s">
        <v>36</v>
      </c>
      <c r="R22">
        <v>0.68504736399999999</v>
      </c>
      <c r="S22">
        <v>1.7430716100000001</v>
      </c>
      <c r="T22">
        <v>0.68504736399999999</v>
      </c>
      <c r="U22">
        <v>1.7430716100000001</v>
      </c>
    </row>
    <row r="23" spans="1:21" x14ac:dyDescent="0.3">
      <c r="A23" t="s">
        <v>53</v>
      </c>
      <c r="B23">
        <v>4605.3798829999996</v>
      </c>
      <c r="C23">
        <v>1.0691438360000001</v>
      </c>
      <c r="I23" t="s">
        <v>53</v>
      </c>
      <c r="J23">
        <v>322.05215449999997</v>
      </c>
      <c r="K23">
        <v>0.95338687499999997</v>
      </c>
    </row>
    <row r="24" spans="1:21" x14ac:dyDescent="0.3">
      <c r="A24" t="s">
        <v>54</v>
      </c>
      <c r="B24">
        <v>4567</v>
      </c>
      <c r="C24">
        <v>0.99166629399999995</v>
      </c>
      <c r="I24" t="s">
        <v>54</v>
      </c>
      <c r="J24">
        <v>322.93798829999997</v>
      </c>
      <c r="K24">
        <v>1.0027505910000001</v>
      </c>
    </row>
    <row r="25" spans="1:21" x14ac:dyDescent="0.3">
      <c r="A25" t="s">
        <v>55</v>
      </c>
      <c r="B25">
        <v>4766.1801759999998</v>
      </c>
      <c r="C25">
        <v>1.043612913</v>
      </c>
      <c r="I25" t="s">
        <v>55</v>
      </c>
      <c r="J25">
        <v>334.77221680000002</v>
      </c>
      <c r="K25">
        <v>1.0366455139999999</v>
      </c>
      <c r="M25" t="s">
        <v>7</v>
      </c>
      <c r="N25">
        <v>1.23</v>
      </c>
      <c r="O25" t="s">
        <v>8</v>
      </c>
    </row>
    <row r="26" spans="1:21" x14ac:dyDescent="0.3">
      <c r="A26" t="s">
        <v>56</v>
      </c>
      <c r="B26">
        <v>4515.5498049999997</v>
      </c>
      <c r="C26">
        <v>0.94741483500000001</v>
      </c>
      <c r="I26" t="s">
        <v>56</v>
      </c>
      <c r="J26">
        <v>311.79052730000001</v>
      </c>
      <c r="K26">
        <v>0.93135126400000001</v>
      </c>
      <c r="M26" t="s">
        <v>57</v>
      </c>
      <c r="N26" s="2">
        <v>0.01</v>
      </c>
    </row>
    <row r="27" spans="1:21" x14ac:dyDescent="0.3">
      <c r="A27" t="s">
        <v>58</v>
      </c>
      <c r="B27">
        <v>4373.9399409999996</v>
      </c>
      <c r="C27">
        <v>0.96863950799999998</v>
      </c>
      <c r="I27" t="s">
        <v>58</v>
      </c>
      <c r="J27">
        <v>210.04008479999999</v>
      </c>
      <c r="K27">
        <v>0.67365768500000001</v>
      </c>
      <c r="N27" s="2">
        <v>0.13</v>
      </c>
      <c r="O27" t="s">
        <v>59</v>
      </c>
    </row>
    <row r="28" spans="1:21" x14ac:dyDescent="0.3">
      <c r="A28" t="s">
        <v>60</v>
      </c>
      <c r="B28">
        <v>4530.4101559999999</v>
      </c>
      <c r="C28">
        <v>1.0357732879999999</v>
      </c>
      <c r="I28" t="s">
        <v>60</v>
      </c>
      <c r="J28">
        <v>221.3169403</v>
      </c>
      <c r="K28">
        <v>1.0536890640000001</v>
      </c>
    </row>
    <row r="29" spans="1:21" x14ac:dyDescent="0.3">
      <c r="A29" t="s">
        <v>61</v>
      </c>
      <c r="B29">
        <v>4131.9301759999998</v>
      </c>
      <c r="C29">
        <v>0.91204328800000001</v>
      </c>
      <c r="I29" t="s">
        <v>61</v>
      </c>
      <c r="J29">
        <v>199.52960210000001</v>
      </c>
      <c r="K29">
        <v>0.90155593999999994</v>
      </c>
      <c r="M29" t="s">
        <v>62</v>
      </c>
      <c r="N29" s="3">
        <v>4.6300000000000001E-2</v>
      </c>
    </row>
    <row r="30" spans="1:21" x14ac:dyDescent="0.3">
      <c r="A30" t="s">
        <v>63</v>
      </c>
      <c r="B30">
        <v>4132.1499020000001</v>
      </c>
      <c r="C30">
        <v>1.0000531779999999</v>
      </c>
      <c r="I30" t="s">
        <v>63</v>
      </c>
      <c r="J30">
        <v>192.73167419999999</v>
      </c>
      <c r="K30">
        <v>0.96593022900000003</v>
      </c>
    </row>
    <row r="31" spans="1:21" x14ac:dyDescent="0.3">
      <c r="A31" t="s">
        <v>64</v>
      </c>
      <c r="B31">
        <v>3785.3798830000001</v>
      </c>
      <c r="C31">
        <v>0.91608000000000001</v>
      </c>
      <c r="I31" t="s">
        <v>64</v>
      </c>
      <c r="J31">
        <v>160.49357599999999</v>
      </c>
      <c r="K31">
        <v>0.83273066900000003</v>
      </c>
      <c r="M31" t="s">
        <v>65</v>
      </c>
      <c r="N31" s="4">
        <v>0.1492</v>
      </c>
    </row>
    <row r="32" spans="1:21" x14ac:dyDescent="0.3">
      <c r="A32" t="s">
        <v>66</v>
      </c>
      <c r="B32">
        <v>4130.2900390000004</v>
      </c>
      <c r="C32">
        <v>1.091116392</v>
      </c>
      <c r="I32" t="s">
        <v>66</v>
      </c>
      <c r="J32">
        <v>158.3536987</v>
      </c>
      <c r="K32">
        <v>0.98666689699999999</v>
      </c>
    </row>
    <row r="33" spans="1:11" x14ac:dyDescent="0.3">
      <c r="A33" t="s">
        <v>67</v>
      </c>
      <c r="B33">
        <v>3955</v>
      </c>
      <c r="C33">
        <v>0.95755987200000003</v>
      </c>
      <c r="I33" t="s">
        <v>67</v>
      </c>
      <c r="J33">
        <v>162.16571039999999</v>
      </c>
      <c r="K33">
        <v>1.0240727670000001</v>
      </c>
    </row>
    <row r="34" spans="1:11" x14ac:dyDescent="0.3">
      <c r="A34" t="s">
        <v>68</v>
      </c>
      <c r="B34">
        <v>3585.6201169999999</v>
      </c>
      <c r="C34">
        <v>0.90660432800000001</v>
      </c>
      <c r="I34" t="s">
        <v>68</v>
      </c>
      <c r="J34">
        <v>135.04353330000001</v>
      </c>
      <c r="K34">
        <v>0.83275023400000003</v>
      </c>
    </row>
    <row r="35" spans="1:11" x14ac:dyDescent="0.3">
      <c r="A35" t="s">
        <v>69</v>
      </c>
      <c r="B35">
        <v>3871.9799800000001</v>
      </c>
      <c r="C35">
        <v>1.0798634140000001</v>
      </c>
      <c r="I35" t="s">
        <v>69</v>
      </c>
      <c r="J35">
        <v>92.722999569999999</v>
      </c>
      <c r="K35">
        <v>0.68661562200000004</v>
      </c>
    </row>
    <row r="36" spans="1:11" x14ac:dyDescent="0.3">
      <c r="A36" t="s">
        <v>70</v>
      </c>
      <c r="B36">
        <v>4080.110107</v>
      </c>
      <c r="C36">
        <v>1.053752893</v>
      </c>
      <c r="I36" t="s">
        <v>70</v>
      </c>
      <c r="J36">
        <v>117.54599760000001</v>
      </c>
      <c r="K36">
        <v>1.267711335</v>
      </c>
    </row>
    <row r="37" spans="1:11" x14ac:dyDescent="0.3">
      <c r="A37" t="s">
        <v>71</v>
      </c>
      <c r="B37">
        <v>3839.5</v>
      </c>
      <c r="C37">
        <v>0.94102852599999998</v>
      </c>
      <c r="I37" t="s">
        <v>71</v>
      </c>
      <c r="J37">
        <v>119.7754898</v>
      </c>
      <c r="K37">
        <v>1.0189669770000001</v>
      </c>
    </row>
    <row r="38" spans="1:11" x14ac:dyDescent="0.3">
      <c r="A38" t="s">
        <v>72</v>
      </c>
      <c r="B38">
        <v>4076.6000979999999</v>
      </c>
      <c r="C38">
        <v>1.061752858</v>
      </c>
      <c r="I38" t="s">
        <v>72</v>
      </c>
      <c r="J38">
        <v>148.27119450000001</v>
      </c>
      <c r="K38">
        <v>1.2379093139999999</v>
      </c>
    </row>
    <row r="39" spans="1:11" x14ac:dyDescent="0.3">
      <c r="A39" t="s">
        <v>73</v>
      </c>
      <c r="B39">
        <v>3970.1499020000001</v>
      </c>
      <c r="C39">
        <v>0.97388750599999996</v>
      </c>
      <c r="I39" t="s">
        <v>73</v>
      </c>
      <c r="J39">
        <v>174.11938480000001</v>
      </c>
      <c r="K39">
        <v>1.1743304919999999</v>
      </c>
    </row>
    <row r="40" spans="1:11" x14ac:dyDescent="0.3">
      <c r="A40" t="s">
        <v>74</v>
      </c>
      <c r="B40">
        <v>4109.3100590000004</v>
      </c>
      <c r="C40">
        <v>1.035051613</v>
      </c>
      <c r="I40" t="s">
        <v>74</v>
      </c>
      <c r="J40">
        <v>210.94581600000001</v>
      </c>
      <c r="K40">
        <v>1.2115010420000001</v>
      </c>
    </row>
    <row r="41" spans="1:11" x14ac:dyDescent="0.3">
      <c r="A41" t="s">
        <v>75</v>
      </c>
      <c r="B41">
        <v>4169.4799800000001</v>
      </c>
      <c r="C41">
        <v>1.0146423419999999</v>
      </c>
      <c r="I41" t="s">
        <v>75</v>
      </c>
      <c r="J41">
        <v>239.192688</v>
      </c>
      <c r="K41">
        <v>1.1339058179999999</v>
      </c>
    </row>
    <row r="42" spans="1:11" x14ac:dyDescent="0.3">
      <c r="A42" t="s">
        <v>76</v>
      </c>
      <c r="B42">
        <v>4179.830078</v>
      </c>
      <c r="C42">
        <v>1.0024823469999999</v>
      </c>
      <c r="I42" t="s">
        <v>76</v>
      </c>
      <c r="J42">
        <v>263.47821040000002</v>
      </c>
      <c r="K42">
        <v>1.1015312079999999</v>
      </c>
    </row>
    <row r="43" spans="1:11" x14ac:dyDescent="0.3">
      <c r="A43" t="s">
        <v>77</v>
      </c>
      <c r="B43">
        <v>4450.3798829999996</v>
      </c>
      <c r="C43">
        <v>1.064727465</v>
      </c>
      <c r="I43" t="s">
        <v>77</v>
      </c>
      <c r="J43">
        <v>285.6337891</v>
      </c>
      <c r="K43">
        <v>1.084088846</v>
      </c>
    </row>
    <row r="44" spans="1:11" x14ac:dyDescent="0.3">
      <c r="A44" t="s">
        <v>78</v>
      </c>
      <c r="B44">
        <v>4588.9599609999996</v>
      </c>
      <c r="C44">
        <v>1.031138932</v>
      </c>
      <c r="I44" t="s">
        <v>78</v>
      </c>
      <c r="J44">
        <v>317.10546879999998</v>
      </c>
      <c r="K44">
        <v>1.1101819209999999</v>
      </c>
    </row>
    <row r="45" spans="1:11" x14ac:dyDescent="0.3">
      <c r="A45" t="s">
        <v>79</v>
      </c>
      <c r="B45">
        <v>4507.6601559999999</v>
      </c>
      <c r="C45">
        <v>0.98228360999999997</v>
      </c>
      <c r="I45" t="s">
        <v>79</v>
      </c>
      <c r="J45">
        <v>294.5020447</v>
      </c>
      <c r="K45">
        <v>0.92871953900000004</v>
      </c>
    </row>
    <row r="46" spans="1:11" x14ac:dyDescent="0.3">
      <c r="A46" t="s">
        <v>80</v>
      </c>
      <c r="B46">
        <v>4288.0498049999997</v>
      </c>
      <c r="C46">
        <v>0.95128063299999999</v>
      </c>
      <c r="I46" t="s">
        <v>80</v>
      </c>
      <c r="J46">
        <v>298.80175780000002</v>
      </c>
      <c r="K46">
        <v>1.0145999429999999</v>
      </c>
    </row>
    <row r="47" spans="1:11" x14ac:dyDescent="0.3">
      <c r="A47" t="s">
        <v>81</v>
      </c>
      <c r="B47">
        <v>4193.7998049999997</v>
      </c>
      <c r="C47">
        <v>0.97802031099999998</v>
      </c>
      <c r="I47" t="s">
        <v>81</v>
      </c>
      <c r="J47">
        <v>299.85678100000001</v>
      </c>
      <c r="K47">
        <v>1.0035308469999999</v>
      </c>
    </row>
    <row r="48" spans="1:11" x14ac:dyDescent="0.3">
      <c r="A48" t="s">
        <v>82</v>
      </c>
      <c r="B48">
        <v>4567.7998049999997</v>
      </c>
      <c r="C48">
        <v>1.0891792689999999</v>
      </c>
      <c r="I48" t="s">
        <v>82</v>
      </c>
      <c r="J48">
        <v>325.6153564</v>
      </c>
      <c r="K48">
        <v>1.0859029280000001</v>
      </c>
    </row>
    <row r="49" spans="1:11" x14ac:dyDescent="0.3">
      <c r="A49" t="s">
        <v>83</v>
      </c>
      <c r="B49">
        <v>4769.830078</v>
      </c>
      <c r="C49">
        <v>1.0442292310000001</v>
      </c>
      <c r="I49" t="s">
        <v>83</v>
      </c>
      <c r="J49">
        <v>352.29959109999999</v>
      </c>
      <c r="K49">
        <v>1.081950172</v>
      </c>
    </row>
    <row r="50" spans="1:11" x14ac:dyDescent="0.3">
      <c r="A50" t="s">
        <v>84</v>
      </c>
      <c r="B50">
        <v>4845.6499020000001</v>
      </c>
      <c r="C50">
        <v>1.015895708</v>
      </c>
      <c r="I50" t="s">
        <v>84</v>
      </c>
      <c r="J50">
        <v>388.30990600000001</v>
      </c>
      <c r="K50">
        <v>1.102215035</v>
      </c>
    </row>
    <row r="51" spans="1:11" x14ac:dyDescent="0.3">
      <c r="A51" t="s">
        <v>85</v>
      </c>
      <c r="B51">
        <v>5096.2700199999999</v>
      </c>
      <c r="C51">
        <v>1.051720641</v>
      </c>
      <c r="I51" t="s">
        <v>85</v>
      </c>
      <c r="J51">
        <v>487.83087160000002</v>
      </c>
      <c r="K51">
        <v>1.256292626</v>
      </c>
    </row>
    <row r="52" spans="1:11" x14ac:dyDescent="0.3">
      <c r="A52" t="s">
        <v>86</v>
      </c>
      <c r="B52">
        <v>5254.3500979999999</v>
      </c>
      <c r="C52">
        <v>1.0310187799999999</v>
      </c>
      <c r="I52" t="s">
        <v>86</v>
      </c>
      <c r="J52">
        <v>483.81494140000001</v>
      </c>
      <c r="K52">
        <v>0.99176778200000004</v>
      </c>
    </row>
    <row r="53" spans="1:11" x14ac:dyDescent="0.3">
      <c r="A53" t="s">
        <v>87</v>
      </c>
      <c r="B53">
        <v>5035.6899409999996</v>
      </c>
      <c r="C53">
        <v>0.95838492799999997</v>
      </c>
      <c r="I53" t="s">
        <v>87</v>
      </c>
      <c r="J53">
        <v>428.60641479999998</v>
      </c>
      <c r="K53">
        <v>0.88588916600000001</v>
      </c>
    </row>
    <row r="54" spans="1:11" x14ac:dyDescent="0.3">
      <c r="A54" t="s">
        <v>88</v>
      </c>
      <c r="B54">
        <v>5277.5097660000001</v>
      </c>
      <c r="C54">
        <v>1.04802119</v>
      </c>
      <c r="I54" t="s">
        <v>88</v>
      </c>
      <c r="J54">
        <v>465.13311770000001</v>
      </c>
      <c r="K54">
        <v>1.0852220159999999</v>
      </c>
    </row>
    <row r="55" spans="1:11" x14ac:dyDescent="0.3">
      <c r="A55" t="s">
        <v>89</v>
      </c>
      <c r="B55">
        <v>5460.4799800000001</v>
      </c>
      <c r="C55">
        <v>1.0346698009999999</v>
      </c>
      <c r="I55" t="s">
        <v>89</v>
      </c>
      <c r="J55">
        <v>502.38723750000003</v>
      </c>
      <c r="K55">
        <v>1.0800934579999999</v>
      </c>
    </row>
    <row r="56" spans="1:11" x14ac:dyDescent="0.3">
      <c r="A56" t="s">
        <v>90</v>
      </c>
      <c r="B56">
        <v>5522.2998049999997</v>
      </c>
      <c r="C56">
        <v>1.0113213169999999</v>
      </c>
      <c r="I56" t="s">
        <v>90</v>
      </c>
      <c r="J56">
        <v>473.57379150000003</v>
      </c>
      <c r="K56">
        <v>0.94264693899999996</v>
      </c>
    </row>
    <row r="57" spans="1:11" x14ac:dyDescent="0.3">
      <c r="A57" t="s">
        <v>91</v>
      </c>
      <c r="B57">
        <v>5648.3999020000001</v>
      </c>
      <c r="C57">
        <v>1.0228347069999999</v>
      </c>
      <c r="I57" t="s">
        <v>91</v>
      </c>
      <c r="J57">
        <v>519.93078609999998</v>
      </c>
      <c r="K57">
        <v>1.0978875850000001</v>
      </c>
    </row>
    <row r="58" spans="1:11" x14ac:dyDescent="0.3">
      <c r="A58" t="s">
        <v>92</v>
      </c>
      <c r="B58">
        <v>5762.4799800000001</v>
      </c>
      <c r="C58">
        <v>1.020196884</v>
      </c>
      <c r="I58" t="s">
        <v>92</v>
      </c>
      <c r="J58">
        <v>570.92553710000004</v>
      </c>
      <c r="K58">
        <v>1.0980798839999999</v>
      </c>
    </row>
    <row r="59" spans="1:11" x14ac:dyDescent="0.3">
      <c r="A59" t="s">
        <v>93</v>
      </c>
      <c r="B59">
        <v>5705.4501950000003</v>
      </c>
      <c r="C59">
        <v>0.99010325700000001</v>
      </c>
      <c r="I59" t="s">
        <v>93</v>
      </c>
      <c r="J59">
        <v>566.61846920000005</v>
      </c>
      <c r="K59">
        <v>0.99245598999999995</v>
      </c>
    </row>
    <row r="60" spans="1:11" x14ac:dyDescent="0.3">
      <c r="A60" t="s">
        <v>94</v>
      </c>
      <c r="B60">
        <v>6032.3798829999996</v>
      </c>
      <c r="C60">
        <v>1.057301295</v>
      </c>
      <c r="I60" t="s">
        <v>94</v>
      </c>
      <c r="J60">
        <v>573.34704590000001</v>
      </c>
      <c r="K60">
        <v>1.011874969</v>
      </c>
    </row>
    <row r="61" spans="1:11" x14ac:dyDescent="0.3">
      <c r="A61" t="s">
        <v>95</v>
      </c>
      <c r="B61">
        <v>5881.6298829999996</v>
      </c>
      <c r="C61">
        <v>0.97500986300000003</v>
      </c>
      <c r="I61" t="s">
        <v>95</v>
      </c>
      <c r="J61">
        <v>584.51806639999995</v>
      </c>
      <c r="K61">
        <v>1.0194838719999999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Ratios</vt:lpstr>
      <vt:lpstr>META_CAPM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Karthikeyan Baskar</dc:creator>
  <cp:lastModifiedBy>Karthikeyan Baskaran</cp:lastModifiedBy>
  <dcterms:created xsi:type="dcterms:W3CDTF">2025-04-18T21:05:58Z</dcterms:created>
  <dcterms:modified xsi:type="dcterms:W3CDTF">2025-04-18T22:36:20Z</dcterms:modified>
</cp:coreProperties>
</file>