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irat\Desktop\Meena\Telecom challenge\"/>
    </mc:Choice>
  </mc:AlternateContent>
  <xr:revisionPtr revIDLastSave="0" documentId="13_ncr:1_{1F47FEA0-21CE-41BA-866B-42863270B0BD}" xr6:coauthVersionLast="47" xr6:coauthVersionMax="47" xr10:uidLastSave="{00000000-0000-0000-0000-000000000000}"/>
  <bookViews>
    <workbookView xWindow="-96" yWindow="-96" windowWidth="19392" windowHeight="10536" firstSheet="6" activeTab="6" xr2:uid="{00000000-000D-0000-FFFF-FFFF00000000}"/>
  </bookViews>
  <sheets>
    <sheet name="dim_cities" sheetId="2" r:id="rId1"/>
    <sheet name="dim_date" sheetId="3" r:id="rId2"/>
    <sheet name="dim_plan" sheetId="4" r:id="rId3"/>
    <sheet name="fact_atliqo_metrics" sheetId="5" r:id="rId4"/>
    <sheet name="fact_market_share" sheetId="6" r:id="rId5"/>
    <sheet name="fact_plan_revenue" sheetId="7" r:id="rId6"/>
    <sheet name="User Analysis" sheetId="10" r:id="rId7"/>
    <sheet name="Revenue " sheetId="1" r:id="rId8"/>
    <sheet name="Revenue group" sheetId="8" r:id="rId9"/>
    <sheet name="Sheet1" sheetId="11" r:id="rId10"/>
  </sheets>
  <definedNames>
    <definedName name="_xlnm.Print_Area" localSheetId="7">'Revenue '!$L$37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1" l="1"/>
  <c r="C9" i="11"/>
  <c r="C20" i="10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4" i="6"/>
  <c r="J5" i="6"/>
  <c r="J6" i="6"/>
  <c r="J7" i="6"/>
  <c r="J8" i="6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I4" i="6" a="1"/>
  <c r="I4" i="6" s="1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H2" i="5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E1002" i="7"/>
  <c r="E1003" i="7"/>
  <c r="E1004" i="7"/>
  <c r="E1005" i="7"/>
  <c r="E1006" i="7"/>
  <c r="E1007" i="7"/>
  <c r="E1008" i="7"/>
  <c r="E1009" i="7"/>
  <c r="E1010" i="7"/>
  <c r="E1011" i="7"/>
  <c r="E1012" i="7"/>
  <c r="E1013" i="7"/>
  <c r="E1014" i="7"/>
  <c r="E1015" i="7"/>
  <c r="E1016" i="7"/>
  <c r="E1017" i="7"/>
  <c r="E1018" i="7"/>
  <c r="E1019" i="7"/>
  <c r="E1020" i="7"/>
  <c r="E1021" i="7"/>
  <c r="E1022" i="7"/>
  <c r="E1023" i="7"/>
  <c r="E1024" i="7"/>
  <c r="E1025" i="7"/>
  <c r="E1026" i="7"/>
  <c r="E1027" i="7"/>
  <c r="E1028" i="7"/>
  <c r="E1029" i="7"/>
  <c r="E1030" i="7"/>
  <c r="E1031" i="7"/>
  <c r="E1032" i="7"/>
  <c r="E1033" i="7"/>
  <c r="E1034" i="7"/>
  <c r="E1035" i="7"/>
  <c r="E1036" i="7"/>
  <c r="E1037" i="7"/>
  <c r="E1038" i="7"/>
  <c r="E1039" i="7"/>
  <c r="E1040" i="7"/>
  <c r="E1041" i="7"/>
  <c r="E1042" i="7"/>
  <c r="E1043" i="7"/>
  <c r="E1044" i="7"/>
  <c r="E1045" i="7"/>
  <c r="E1046" i="7"/>
  <c r="E1047" i="7"/>
  <c r="E1048" i="7"/>
  <c r="E1049" i="7"/>
  <c r="E1050" i="7"/>
  <c r="E1051" i="7"/>
  <c r="E1052" i="7"/>
  <c r="E1053" i="7"/>
  <c r="E1054" i="7"/>
  <c r="E1055" i="7"/>
  <c r="E1056" i="7"/>
  <c r="E1057" i="7"/>
  <c r="E1058" i="7"/>
  <c r="E1059" i="7"/>
  <c r="E1060" i="7"/>
  <c r="E1061" i="7"/>
  <c r="E1062" i="7"/>
  <c r="E1063" i="7"/>
  <c r="E1064" i="7"/>
  <c r="E1065" i="7"/>
  <c r="E1066" i="7"/>
  <c r="E1067" i="7"/>
  <c r="E1068" i="7"/>
  <c r="E1069" i="7"/>
  <c r="E1070" i="7"/>
  <c r="E1071" i="7"/>
  <c r="E1072" i="7"/>
  <c r="E1073" i="7"/>
  <c r="E1074" i="7"/>
  <c r="E1075" i="7"/>
  <c r="E1076" i="7"/>
  <c r="E1077" i="7"/>
  <c r="E1078" i="7"/>
  <c r="E1079" i="7"/>
  <c r="E1080" i="7"/>
  <c r="E1081" i="7"/>
  <c r="E1082" i="7"/>
  <c r="E1083" i="7"/>
  <c r="E1084" i="7"/>
  <c r="E1085" i="7"/>
  <c r="E1086" i="7"/>
  <c r="E1087" i="7"/>
  <c r="E1088" i="7"/>
  <c r="E1089" i="7"/>
  <c r="E1090" i="7"/>
  <c r="E1091" i="7"/>
  <c r="E1092" i="7"/>
  <c r="E1093" i="7"/>
  <c r="E1094" i="7"/>
  <c r="E1095" i="7"/>
  <c r="E1096" i="7"/>
  <c r="E1097" i="7"/>
  <c r="E1098" i="7"/>
  <c r="E1099" i="7"/>
  <c r="E1100" i="7"/>
  <c r="E1101" i="7"/>
  <c r="E1102" i="7"/>
  <c r="E1103" i="7"/>
  <c r="E1104" i="7"/>
  <c r="E1105" i="7"/>
  <c r="E1106" i="7"/>
  <c r="E1107" i="7"/>
  <c r="E1108" i="7"/>
  <c r="E1109" i="7"/>
  <c r="E1110" i="7"/>
  <c r="E1111" i="7"/>
  <c r="E1112" i="7"/>
  <c r="E1113" i="7"/>
  <c r="E1114" i="7"/>
  <c r="E1115" i="7"/>
  <c r="E1116" i="7"/>
  <c r="E1117" i="7"/>
  <c r="E1118" i="7"/>
  <c r="E1119" i="7"/>
  <c r="E1120" i="7"/>
  <c r="E1121" i="7"/>
  <c r="E1122" i="7"/>
  <c r="E1123" i="7"/>
  <c r="E1124" i="7"/>
  <c r="E1125" i="7"/>
  <c r="E1126" i="7"/>
  <c r="E1127" i="7"/>
  <c r="E1128" i="7"/>
  <c r="E1129" i="7"/>
  <c r="E1130" i="7"/>
  <c r="E1131" i="7"/>
  <c r="E1132" i="7"/>
  <c r="E1133" i="7"/>
  <c r="E1134" i="7"/>
  <c r="E1135" i="7"/>
  <c r="E1136" i="7"/>
  <c r="E1137" i="7"/>
  <c r="E1138" i="7"/>
  <c r="E1139" i="7"/>
  <c r="E1140" i="7"/>
  <c r="E1141" i="7"/>
  <c r="E1142" i="7"/>
  <c r="E1143" i="7"/>
  <c r="E1144" i="7"/>
  <c r="E1145" i="7"/>
  <c r="E1146" i="7"/>
  <c r="E1147" i="7"/>
  <c r="E1148" i="7"/>
  <c r="E1149" i="7"/>
  <c r="E1150" i="7"/>
  <c r="E1151" i="7"/>
  <c r="E1152" i="7"/>
  <c r="E1153" i="7"/>
  <c r="E1154" i="7"/>
  <c r="E1155" i="7"/>
  <c r="E1156" i="7"/>
  <c r="E1157" i="7"/>
  <c r="E1158" i="7"/>
  <c r="E1159" i="7"/>
  <c r="E1160" i="7"/>
  <c r="E1161" i="7"/>
  <c r="E1162" i="7"/>
  <c r="E1163" i="7"/>
  <c r="E1164" i="7"/>
  <c r="E1165" i="7"/>
  <c r="E1166" i="7"/>
  <c r="E1167" i="7"/>
  <c r="E1168" i="7"/>
  <c r="E1169" i="7"/>
  <c r="E1170" i="7"/>
  <c r="E1171" i="7"/>
  <c r="E1172" i="7"/>
  <c r="E1173" i="7"/>
  <c r="E1174" i="7"/>
  <c r="E1175" i="7"/>
  <c r="E1176" i="7"/>
  <c r="E1177" i="7"/>
  <c r="E1178" i="7"/>
  <c r="E1179" i="7"/>
  <c r="E1180" i="7"/>
  <c r="E1181" i="7"/>
  <c r="E1182" i="7"/>
  <c r="E1183" i="7"/>
  <c r="E1184" i="7"/>
  <c r="E1185" i="7"/>
  <c r="E1186" i="7"/>
  <c r="E1187" i="7"/>
  <c r="E1188" i="7"/>
  <c r="E1189" i="7"/>
  <c r="E1190" i="7"/>
  <c r="E1191" i="7"/>
  <c r="E1192" i="7"/>
  <c r="E1193" i="7"/>
  <c r="E1194" i="7"/>
  <c r="E1195" i="7"/>
  <c r="E1196" i="7"/>
  <c r="E1197" i="7"/>
  <c r="E1198" i="7"/>
  <c r="E1199" i="7"/>
  <c r="E1200" i="7"/>
  <c r="E1201" i="7"/>
  <c r="J7" i="10"/>
  <c r="F7" i="10"/>
  <c r="B7" i="10"/>
  <c r="A17" i="8" a="1"/>
  <c r="A17" i="8" s="1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B17" i="8" a="1"/>
  <c r="B17" i="8" s="1"/>
  <c r="J8" i="1"/>
  <c r="F8" i="1"/>
  <c r="B8" i="1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B4" i="8" a="1"/>
  <c r="B4" i="8" s="1"/>
  <c r="I25" i="8" l="1"/>
  <c r="H6" i="8"/>
  <c r="I6" i="8"/>
  <c r="H19" i="8"/>
  <c r="I19" i="8"/>
  <c r="H26" i="8"/>
  <c r="I26" i="8"/>
  <c r="H5" i="8"/>
  <c r="I7" i="8"/>
  <c r="H20" i="8"/>
  <c r="I20" i="8"/>
  <c r="H27" i="8"/>
  <c r="I27" i="8"/>
  <c r="D17" i="8"/>
  <c r="H4" i="8"/>
  <c r="I4" i="8"/>
  <c r="H17" i="8"/>
  <c r="I17" i="8"/>
  <c r="H24" i="8"/>
  <c r="I24" i="8"/>
  <c r="H7" i="8"/>
  <c r="I5" i="8"/>
  <c r="H18" i="8"/>
  <c r="I18" i="8"/>
  <c r="H25" i="8"/>
  <c r="I13" i="6" a="1"/>
  <c r="C17" i="8"/>
  <c r="D5" i="8"/>
  <c r="C20" i="8"/>
  <c r="D19" i="8"/>
  <c r="C23" i="8"/>
  <c r="C19" i="8"/>
  <c r="D20" i="8"/>
  <c r="C22" i="8"/>
  <c r="C18" i="8"/>
  <c r="C21" i="8"/>
  <c r="D18" i="8"/>
  <c r="C24" i="8"/>
  <c r="C8" i="8"/>
  <c r="D4" i="8"/>
  <c r="D8" i="8"/>
  <c r="C4" i="8"/>
  <c r="C11" i="8"/>
  <c r="C7" i="8"/>
  <c r="D11" i="8"/>
  <c r="D7" i="8"/>
  <c r="C10" i="8"/>
  <c r="C6" i="8"/>
  <c r="D10" i="8"/>
  <c r="D6" i="8"/>
  <c r="C9" i="8"/>
  <c r="C5" i="8"/>
  <c r="D9" i="8"/>
  <c r="I13" i="6" l="1"/>
  <c r="J10" i="6"/>
  <c r="K4" i="6" s="1"/>
  <c r="J29" i="6" l="1"/>
  <c r="K5" i="6"/>
  <c r="K8" i="6"/>
  <c r="K6" i="6"/>
  <c r="K7" i="6"/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C16" i="10" l="1"/>
  <c r="D7" i="10"/>
  <c r="K21" i="10"/>
  <c r="K15" i="10"/>
  <c r="K20" i="10"/>
  <c r="H7" i="10"/>
  <c r="H9" i="10" s="1"/>
  <c r="D5" i="10"/>
  <c r="L7" i="10"/>
  <c r="H5" i="10"/>
  <c r="C15" i="10" s="1"/>
  <c r="K16" i="10"/>
  <c r="C21" i="10"/>
  <c r="L5" i="10"/>
  <c r="L6" i="1"/>
  <c r="H6" i="1"/>
  <c r="C20" i="1" s="1"/>
  <c r="D8" i="1"/>
  <c r="D6" i="1"/>
  <c r="C18" i="1" s="1"/>
  <c r="L8" i="1"/>
  <c r="H8" i="1"/>
  <c r="D125" i="5"/>
  <c r="L9" i="10" l="1"/>
  <c r="D9" i="10"/>
  <c r="J18" i="1"/>
  <c r="D10" i="1"/>
  <c r="H10" i="1"/>
  <c r="C22" i="1"/>
  <c r="J20" i="1"/>
  <c r="J22" i="1"/>
  <c r="L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<sst xmlns="http://schemas.openxmlformats.org/spreadsheetml/2006/main" count="2104" uniqueCount="120">
  <si>
    <t>Raipur</t>
  </si>
  <si>
    <t>Gurgaon</t>
  </si>
  <si>
    <t>Chandigarh</t>
  </si>
  <si>
    <t>Coimbatore</t>
  </si>
  <si>
    <t>Patna</t>
  </si>
  <si>
    <t>Lucknow</t>
  </si>
  <si>
    <t>Jaipur</t>
  </si>
  <si>
    <t>Ahmedabad</t>
  </si>
  <si>
    <t>Pune</t>
  </si>
  <si>
    <t>Hyderabad</t>
  </si>
  <si>
    <t>Chennai</t>
  </si>
  <si>
    <t>Bangalore</t>
  </si>
  <si>
    <t>Kolkata</t>
  </si>
  <si>
    <t>Delhi</t>
  </si>
  <si>
    <t>Mumbai</t>
  </si>
  <si>
    <t>city_name</t>
  </si>
  <si>
    <t>city_code</t>
  </si>
  <si>
    <t>After 5G</t>
  </si>
  <si>
    <t>Sep</t>
  </si>
  <si>
    <t>Aug</t>
  </si>
  <si>
    <t>Jul</t>
  </si>
  <si>
    <t>Jun</t>
  </si>
  <si>
    <t>Before 5G</t>
  </si>
  <si>
    <t>Apr</t>
  </si>
  <si>
    <t>Mar</t>
  </si>
  <si>
    <t>Feb</t>
  </si>
  <si>
    <t>Jan</t>
  </si>
  <si>
    <t>time_period</t>
  </si>
  <si>
    <t>before/after_5g</t>
  </si>
  <si>
    <t>month_name</t>
  </si>
  <si>
    <t>date</t>
  </si>
  <si>
    <t>Mini Ultra Saver Pack (750 MB/Day for 28 Days)</t>
  </si>
  <si>
    <t>p13</t>
  </si>
  <si>
    <t>Ultra Duo Data Pack (1.8GB / Day Combo For 55 days )</t>
  </si>
  <si>
    <t>p12</t>
  </si>
  <si>
    <t>Ultra Fast Mega Pack (3GB / Day Combo For 80 days)</t>
  </si>
  <si>
    <t>p11</t>
  </si>
  <si>
    <t>Big Combo Pack (6 GB / Day) validity: 3 Days</t>
  </si>
  <si>
    <t>p10</t>
  </si>
  <si>
    <t>Combo TopUp: 14.95 Talktime and 300 MB data</t>
  </si>
  <si>
    <t>p9</t>
  </si>
  <si>
    <t>Daily Saviour (1 GB / Day) validity: 1 Day</t>
  </si>
  <si>
    <t>p8</t>
  </si>
  <si>
    <t>25 GB Combo 3G / 4G Data Pack</t>
  </si>
  <si>
    <t>p7</t>
  </si>
  <si>
    <t>Xstream Mobile Data Pack: 15GB Data | 28 days</t>
  </si>
  <si>
    <t>p6</t>
  </si>
  <si>
    <t>Rs. 99 Full Talktime Combo Pack</t>
  </si>
  <si>
    <t>p5</t>
  </si>
  <si>
    <t>Mini Data Saver Pack (500 MB/ Day) Valid: 20 Days</t>
  </si>
  <si>
    <t>p4</t>
  </si>
  <si>
    <t>Elite saver Pack (1 GB/ Day) Valid: 28 Days</t>
  </si>
  <si>
    <t>p3</t>
  </si>
  <si>
    <t>Super Saviour Pack (1.5 GB / Day Combo For 56 days)</t>
  </si>
  <si>
    <t>p2</t>
  </si>
  <si>
    <t>Smart Recharge Pack (2 GB / Day Combo For 3 months)</t>
  </si>
  <si>
    <t>p1</t>
  </si>
  <si>
    <t>plan_description</t>
  </si>
  <si>
    <t>plan</t>
  </si>
  <si>
    <t>Atliqo</t>
  </si>
  <si>
    <t>unsubscribed_users_lakhs</t>
  </si>
  <si>
    <t>active_users_lakhs</t>
  </si>
  <si>
    <t>arpu</t>
  </si>
  <si>
    <t>atliqo_revenue_crores</t>
  </si>
  <si>
    <t>company</t>
  </si>
  <si>
    <t>Others</t>
  </si>
  <si>
    <t>DADAFONE</t>
  </si>
  <si>
    <t>PIO</t>
  </si>
  <si>
    <t>Britel</t>
  </si>
  <si>
    <t>ms_pct</t>
  </si>
  <si>
    <t>tmv_city_crores</t>
  </si>
  <si>
    <t>plan_revenue_crores</t>
  </si>
  <si>
    <t>plans</t>
  </si>
  <si>
    <t>before/after5G</t>
  </si>
  <si>
    <t>Total Revenue</t>
  </si>
  <si>
    <t>Revenue</t>
  </si>
  <si>
    <t>Avg ARPU</t>
  </si>
  <si>
    <t>Avg Revenue</t>
  </si>
  <si>
    <t>Month</t>
  </si>
  <si>
    <t>ARPU</t>
  </si>
  <si>
    <t>Key Metrics</t>
  </si>
  <si>
    <t>Avg        ARPU</t>
  </si>
  <si>
    <t>Time Period</t>
  </si>
  <si>
    <t>time period</t>
  </si>
  <si>
    <t>Before 5g</t>
  </si>
  <si>
    <t>Revenue Analysis</t>
  </si>
  <si>
    <t>Active Users</t>
  </si>
  <si>
    <t>Unsubscribed Users</t>
  </si>
  <si>
    <t>Period</t>
  </si>
  <si>
    <t>AtliqO Annual Growth Report</t>
  </si>
  <si>
    <t>Total Revenue Compared to Total ARPU</t>
  </si>
  <si>
    <t xml:space="preserve">Revenue compared to ARPU </t>
  </si>
  <si>
    <t>Revenue Trend by Period</t>
  </si>
  <si>
    <t>Avg ARPU Trend by Period</t>
  </si>
  <si>
    <t>User Analysis</t>
  </si>
  <si>
    <t>Before 5g - Active / unsubscribed users</t>
  </si>
  <si>
    <t>after 5G - Active/Unsubscribed users</t>
  </si>
  <si>
    <t>Active</t>
  </si>
  <si>
    <t>Unsubscibed</t>
  </si>
  <si>
    <t>Unsubscribed</t>
  </si>
  <si>
    <t>Total</t>
  </si>
  <si>
    <t>Avg</t>
  </si>
  <si>
    <t>`</t>
  </si>
  <si>
    <t>Before  5G</t>
  </si>
  <si>
    <t>Users in laks</t>
  </si>
  <si>
    <t>Value in Cr</t>
  </si>
  <si>
    <t>B/A 5G</t>
  </si>
  <si>
    <t>City</t>
  </si>
  <si>
    <t>Market Value</t>
  </si>
  <si>
    <t>Value %</t>
  </si>
  <si>
    <t xml:space="preserve">Market share by Companies </t>
  </si>
  <si>
    <t>Market Value by cities</t>
  </si>
  <si>
    <t>Total Revenue Trend by Period</t>
  </si>
  <si>
    <t>Avg. ARPU Trend by Period</t>
  </si>
  <si>
    <t>AtliqO Annual Users &amp; Market Share Report</t>
  </si>
  <si>
    <t xml:space="preserve">Unsubscibed </t>
  </si>
  <si>
    <t>Market Share &amp; Value Analysis</t>
  </si>
  <si>
    <t>Active Users Compared to Unsubscribed Users</t>
  </si>
  <si>
    <t>diff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</si>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</sst>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₹-4009]\ #,##0.00"/>
    <numFmt numFmtId="165" formatCode="0.0"/>
    <numFmt numFmtId="166" formatCode="[$₹-4009]\ #,##0.0"/>
  </numFmts>
  <fonts count="20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8"/>
      <color theme="1"/>
      <name val="Segoe UI Historic"/>
      <family val="2"/>
    </font>
    <font>
      <sz val="7"/>
      <color theme="1"/>
      <name val="Bahnschrift Light"/>
      <family val="2"/>
    </font>
    <font>
      <sz val="9"/>
      <color theme="1"/>
      <name val="Segoe UI Historic"/>
      <family val="2"/>
    </font>
    <font>
      <sz val="10"/>
      <color theme="1"/>
      <name val="Bahnschrift Light"/>
      <family val="2"/>
    </font>
    <font>
      <sz val="14"/>
      <color theme="1"/>
      <name val="Bahnschrift"/>
      <family val="2"/>
    </font>
    <font>
      <sz val="11"/>
      <color theme="1"/>
      <name val="Bahnschrift Light"/>
      <family val="2"/>
    </font>
    <font>
      <sz val="14"/>
      <color theme="1"/>
      <name val="Bahnschrift Light"/>
      <family val="2"/>
    </font>
    <font>
      <b/>
      <sz val="14"/>
      <color theme="1"/>
      <name val="Bahnschrift Light"/>
      <family val="2"/>
    </font>
    <font>
      <sz val="9"/>
      <color theme="1"/>
      <name val="Bahnschrift Light"/>
      <family val="2"/>
    </font>
    <font>
      <sz val="8"/>
      <color theme="1"/>
      <name val="Bahnschrift Light"/>
      <family val="2"/>
    </font>
    <font>
      <sz val="8"/>
      <color theme="1"/>
      <name val="Century Gothic"/>
      <family val="2"/>
      <scheme val="minor"/>
    </font>
    <font>
      <b/>
      <sz val="16"/>
      <color theme="1"/>
      <name val="Bahnschrift Light"/>
      <family val="2"/>
    </font>
    <font>
      <b/>
      <sz val="10"/>
      <color theme="1"/>
      <name val="Bahnschrift Light"/>
      <family val="2"/>
    </font>
    <font>
      <b/>
      <sz val="12"/>
      <color theme="1"/>
      <name val="Bahnschrift Light"/>
      <family val="2"/>
    </font>
    <font>
      <sz val="8"/>
      <name val="Century Gothic"/>
      <family val="2"/>
      <scheme val="minor"/>
    </font>
    <font>
      <b/>
      <sz val="12"/>
      <color rgb="FF000000"/>
      <name val="Bahnschrift Light"/>
      <family val="2"/>
    </font>
    <font>
      <sz val="10"/>
      <color theme="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Font="0" applyBorder="0" applyAlignment="0"/>
  </cellStyleXfs>
  <cellXfs count="62">
    <xf numFmtId="0" fontId="0" fillId="0" borderId="0" xfId="0"/>
    <xf numFmtId="15" fontId="0" fillId="0" borderId="0" xfId="0" applyNumberFormat="1"/>
    <xf numFmtId="9" fontId="0" fillId="0" borderId="0" xfId="1" applyFont="1"/>
    <xf numFmtId="0" fontId="0" fillId="0" borderId="0" xfId="1" applyNumberFormat="1" applyFont="1"/>
    <xf numFmtId="10" fontId="0" fillId="0" borderId="0" xfId="1" applyNumberFormat="1" applyFont="1"/>
    <xf numFmtId="0" fontId="0" fillId="3" borderId="0" xfId="0" applyFill="1"/>
    <xf numFmtId="0" fontId="3" fillId="3" borderId="0" xfId="0" applyFont="1" applyFill="1"/>
    <xf numFmtId="0" fontId="0" fillId="3" borderId="0" xfId="0" applyFill="1" applyAlignment="1">
      <alignment horizontal="center"/>
    </xf>
    <xf numFmtId="0" fontId="5" fillId="3" borderId="0" xfId="0" applyFont="1" applyFill="1"/>
    <xf numFmtId="0" fontId="4" fillId="3" borderId="0" xfId="0" applyFont="1" applyFill="1"/>
    <xf numFmtId="164" fontId="7" fillId="3" borderId="0" xfId="0" applyNumberFormat="1" applyFont="1" applyFill="1"/>
    <xf numFmtId="0" fontId="0" fillId="0" borderId="0" xfId="0" applyAlignment="1">
      <alignment horizontal="center"/>
    </xf>
    <xf numFmtId="166" fontId="7" fillId="3" borderId="0" xfId="0" applyNumberFormat="1" applyFont="1" applyFill="1"/>
    <xf numFmtId="9" fontId="8" fillId="0" borderId="0" xfId="1" applyFont="1"/>
    <xf numFmtId="9" fontId="10" fillId="0" borderId="0" xfId="1" applyFont="1"/>
    <xf numFmtId="165" fontId="0" fillId="0" borderId="0" xfId="0" applyNumberFormat="1"/>
    <xf numFmtId="0" fontId="8" fillId="3" borderId="0" xfId="0" applyFont="1" applyFill="1" applyAlignment="1">
      <alignment horizontal="center" wrapText="1"/>
    </xf>
    <xf numFmtId="0" fontId="8" fillId="3" borderId="0" xfId="0" applyFont="1" applyFill="1"/>
    <xf numFmtId="165" fontId="10" fillId="3" borderId="0" xfId="0" applyNumberFormat="1" applyFont="1" applyFill="1"/>
    <xf numFmtId="0" fontId="10" fillId="3" borderId="0" xfId="0" applyFont="1" applyFill="1"/>
    <xf numFmtId="9" fontId="10" fillId="3" borderId="0" xfId="1" applyFont="1" applyFill="1" applyAlignment="1">
      <alignment horizontal="right"/>
    </xf>
    <xf numFmtId="0" fontId="11" fillId="3" borderId="0" xfId="0" applyFont="1" applyFill="1"/>
    <xf numFmtId="2" fontId="10" fillId="3" borderId="0" xfId="0" applyNumberFormat="1" applyFont="1" applyFill="1"/>
    <xf numFmtId="9" fontId="10" fillId="3" borderId="0" xfId="1" applyFont="1" applyFill="1"/>
    <xf numFmtId="0" fontId="0" fillId="3" borderId="0" xfId="0" applyFill="1" applyAlignment="1">
      <alignment horizontal="right"/>
    </xf>
    <xf numFmtId="0" fontId="12" fillId="3" borderId="0" xfId="0" applyFont="1" applyFill="1" applyAlignment="1">
      <alignment horizontal="right"/>
    </xf>
    <xf numFmtId="0" fontId="13" fillId="3" borderId="0" xfId="0" applyFont="1" applyFill="1" applyAlignment="1">
      <alignment horizontal="right"/>
    </xf>
    <xf numFmtId="0" fontId="0" fillId="0" borderId="0" xfId="0" quotePrefix="1"/>
    <xf numFmtId="0" fontId="0" fillId="3" borderId="1" xfId="0" applyFill="1" applyBorder="1" applyAlignment="1">
      <alignment horizontal="center"/>
    </xf>
    <xf numFmtId="0" fontId="12" fillId="3" borderId="1" xfId="0" applyFont="1" applyFill="1" applyBorder="1" applyAlignment="1">
      <alignment vertical="center"/>
    </xf>
    <xf numFmtId="0" fontId="0" fillId="3" borderId="1" xfId="0" applyFill="1" applyBorder="1"/>
    <xf numFmtId="0" fontId="12" fillId="3" borderId="1" xfId="0" applyFont="1" applyFill="1" applyBorder="1"/>
    <xf numFmtId="0" fontId="0" fillId="3" borderId="0" xfId="0" applyFill="1" applyProtection="1">
      <protection locked="0"/>
    </xf>
    <xf numFmtId="0" fontId="8" fillId="0" borderId="0" xfId="0" applyFont="1"/>
    <xf numFmtId="165" fontId="10" fillId="0" borderId="0" xfId="0" applyNumberFormat="1" applyFont="1"/>
    <xf numFmtId="0" fontId="10" fillId="0" borderId="0" xfId="0" applyFont="1"/>
    <xf numFmtId="9" fontId="10" fillId="0" borderId="0" xfId="1" applyFont="1" applyFill="1" applyAlignment="1">
      <alignment horizontal="right"/>
    </xf>
    <xf numFmtId="0" fontId="8" fillId="3" borderId="0" xfId="0" applyFont="1" applyFill="1" applyAlignment="1">
      <alignment horizontal="center" vertical="top" wrapText="1"/>
    </xf>
    <xf numFmtId="165" fontId="8" fillId="3" borderId="0" xfId="0" applyNumberFormat="1" applyFont="1" applyFill="1" applyAlignment="1">
      <alignment horizontal="center" vertical="top" wrapText="1"/>
    </xf>
    <xf numFmtId="9" fontId="10" fillId="3" borderId="0" xfId="1" applyFont="1" applyFill="1" applyBorder="1" applyAlignment="1">
      <alignment horizontal="right"/>
    </xf>
    <xf numFmtId="0" fontId="14" fillId="0" borderId="0" xfId="0" applyFont="1"/>
    <xf numFmtId="0" fontId="2" fillId="0" borderId="0" xfId="0" applyFont="1"/>
    <xf numFmtId="0" fontId="0" fillId="3" borderId="1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9" fillId="3" borderId="0" xfId="0" applyFont="1" applyFill="1" applyAlignment="1">
      <alignment horizontal="left"/>
    </xf>
    <xf numFmtId="0" fontId="15" fillId="3" borderId="0" xfId="0" applyFont="1" applyFill="1"/>
    <xf numFmtId="0" fontId="11" fillId="3" borderId="0" xfId="0" applyFont="1" applyFill="1" applyAlignment="1">
      <alignment horizontal="right"/>
    </xf>
    <xf numFmtId="9" fontId="10" fillId="0" borderId="0" xfId="1" applyFont="1" applyFill="1"/>
    <xf numFmtId="0" fontId="0" fillId="3" borderId="0" xfId="0" applyFill="1" applyAlignment="1">
      <alignment horizontal="center" vertical="center" wrapText="1"/>
    </xf>
    <xf numFmtId="0" fontId="0" fillId="4" borderId="0" xfId="0" applyFill="1"/>
    <xf numFmtId="0" fontId="16" fillId="4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right"/>
    </xf>
    <xf numFmtId="0" fontId="15" fillId="3" borderId="0" xfId="0" applyFont="1" applyFill="1" applyAlignment="1">
      <alignment horizontal="right"/>
    </xf>
    <xf numFmtId="0" fontId="8" fillId="3" borderId="0" xfId="0" applyFont="1" applyFill="1" applyAlignment="1">
      <alignment horizontal="center" wrapText="1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8" fillId="5" borderId="0" xfId="0" applyFont="1" applyFill="1" applyAlignment="1">
      <alignment horizontal="center" vertical="center" readingOrder="1"/>
    </xf>
    <xf numFmtId="0" fontId="16" fillId="4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Percent" xfId="1" builtinId="5"/>
    <cellStyle name="Style 1" xfId="2" xr:uid="{BCA2C7C9-B5F0-43B8-9CA4-BB9582624A70}"/>
  </cellStyles>
  <dxfs count="11"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numFmt numFmtId="20" formatCode="dd/mmm/yy"/>
    </dxf>
  </dxfs>
  <tableStyles count="1" defaultTableStyle="TableStyleMedium2" defaultPivotStyle="PivotStyleLight16">
    <tableStyle name="Invisible" pivot="0" table="0" count="0" xr9:uid="{C455F577-AB66-4471-B2AE-959153214B1A}"/>
  </tableStyles>
  <colors>
    <mruColors>
      <color rgb="FF2CB0C2"/>
      <color rgb="FFE1738B"/>
      <color rgb="FF8E6597"/>
      <color rgb="FF635F8A"/>
      <color rgb="FFBE536D"/>
      <color rgb="FF2F4858"/>
      <color rgb="FF415574"/>
      <color rgb="FF987085"/>
      <color rgb="FFAF6998"/>
      <color rgb="FF45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BE536D"/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r>
              <a:rPr lang="en-US" sz="1400" b="1">
                <a:solidFill>
                  <a:srgbClr val="BE536D"/>
                </a:solidFill>
              </a:rPr>
              <a:t>Before 5G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BE536D"/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group'!$H$16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rgbClr val="E1738B"/>
            </a:solidFill>
            <a:ln>
              <a:noFill/>
            </a:ln>
            <a:effectLst/>
          </c:spPr>
          <c:invertIfNegative val="0"/>
          <c:cat>
            <c:strRef>
              <c:f>'Revenue group'!$F$17:$F$20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'Revenue group'!$H$17:$H$20</c:f>
              <c:numCache>
                <c:formatCode>0.0</c:formatCode>
                <c:ptCount val="4"/>
                <c:pt idx="0">
                  <c:v>12.780666666666667</c:v>
                </c:pt>
                <c:pt idx="1">
                  <c:v>15.218666666666673</c:v>
                </c:pt>
                <c:pt idx="2">
                  <c:v>14.171999999999999</c:v>
                </c:pt>
                <c:pt idx="3">
                  <c:v>14.063999999999998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0E-47EE-89E8-5A76BFF4C076}"/>
            </c:ext>
          </c:extLst>
        </c:ser>
        <c:ser>
          <c:idx val="1"/>
          <c:order val="1"/>
          <c:tx>
            <c:strRef>
              <c:f>'Revenue group'!$I$16</c:f>
              <c:strCache>
                <c:ptCount val="1"/>
                <c:pt idx="0">
                  <c:v>Unsubscibed</c:v>
                </c:pt>
              </c:strCache>
            </c:strRef>
          </c:tx>
          <c:spPr>
            <a:solidFill>
              <a:srgbClr val="8E6597"/>
            </a:solidFill>
            <a:ln>
              <a:noFill/>
            </a:ln>
            <a:effectLst/>
          </c:spPr>
          <c:invertIfNegative val="0"/>
          <c:cat>
            <c:strRef>
              <c:f>'Revenue group'!$F$17:$F$20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'Revenue group'!$I$17:$I$20</c:f>
              <c:numCache>
                <c:formatCode>0.0</c:formatCode>
                <c:ptCount val="4"/>
                <c:pt idx="0">
                  <c:v>0.77799999999999991</c:v>
                </c:pt>
                <c:pt idx="1">
                  <c:v>0.94866666666666677</c:v>
                </c:pt>
                <c:pt idx="2">
                  <c:v>0.9973333333333334</c:v>
                </c:pt>
                <c:pt idx="3">
                  <c:v>1.0313333333333332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0E-47EE-89E8-5A76BFF4C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870213536"/>
        <c:axId val="870204176"/>
      </c:barChart>
      <c:catAx>
        <c:axId val="87021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870204176"/>
        <c:crosses val="autoZero"/>
        <c:auto val="1"/>
        <c:lblAlgn val="ctr"/>
        <c:lblOffset val="100"/>
        <c:noMultiLvlLbl val="0"/>
      </c:catAx>
      <c:valAx>
        <c:axId val="870204176"/>
        <c:scaling>
          <c:orientation val="minMax"/>
          <c:max val="15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870213536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900">
          <a:latin typeface="Bahnschrift Light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rgbClr val="635F8A"/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r>
              <a:rPr lang="en-US" sz="1400" b="1">
                <a:solidFill>
                  <a:srgbClr val="635F8A"/>
                </a:solidFill>
              </a:rPr>
              <a:t>After 5G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rgbClr val="635F8A"/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802362899578963"/>
          <c:y val="0.20292855058973897"/>
          <c:w val="0.76409749265709859"/>
          <c:h val="0.543691651269084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'Revenue group'!$H$23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rgbClr val="E1738B"/>
            </a:solidFill>
            <a:ln>
              <a:noFill/>
            </a:ln>
            <a:effectLst/>
          </c:spPr>
          <c:invertIfNegative val="0"/>
          <c:cat>
            <c:strRef>
              <c:f>'Revenue group'!$F$24:$F$27</c:f>
              <c:strCache>
                <c:ptCount val="4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</c:strCache>
            </c:strRef>
          </c:cat>
          <c:val>
            <c:numRef>
              <c:f>'Revenue group'!$H$24:$H$27</c:f>
              <c:numCache>
                <c:formatCode>0.0</c:formatCode>
                <c:ptCount val="4"/>
                <c:pt idx="0">
                  <c:v>11.329333333333331</c:v>
                </c:pt>
                <c:pt idx="1">
                  <c:v>14.075333333333335</c:v>
                </c:pt>
                <c:pt idx="2">
                  <c:v>13.627333333333333</c:v>
                </c:pt>
                <c:pt idx="3">
                  <c:v>12.548000000000002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92-4300-89FB-1FA937C99AFE}"/>
            </c:ext>
          </c:extLst>
        </c:ser>
        <c:ser>
          <c:idx val="1"/>
          <c:order val="1"/>
          <c:tx>
            <c:strRef>
              <c:f>'Revenue group'!$I$23</c:f>
              <c:strCache>
                <c:ptCount val="1"/>
                <c:pt idx="0">
                  <c:v>Unsubscribed</c:v>
                </c:pt>
              </c:strCache>
            </c:strRef>
          </c:tx>
          <c:spPr>
            <a:solidFill>
              <a:srgbClr val="8E6597"/>
            </a:solidFill>
            <a:ln>
              <a:noFill/>
            </a:ln>
            <a:effectLst/>
          </c:spPr>
          <c:invertIfNegative val="0"/>
          <c:cat>
            <c:strRef>
              <c:f>'Revenue group'!$F$24:$F$27</c:f>
              <c:strCache>
                <c:ptCount val="4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</c:strCache>
            </c:strRef>
          </c:cat>
          <c:val>
            <c:numRef>
              <c:f>'Revenue group'!$I$24:$I$27</c:f>
              <c:numCache>
                <c:formatCode>0.0</c:formatCode>
                <c:ptCount val="4"/>
                <c:pt idx="0">
                  <c:v>1.0373333333333332</c:v>
                </c:pt>
                <c:pt idx="1">
                  <c:v>1.238</c:v>
                </c:pt>
                <c:pt idx="2">
                  <c:v>1.2446666666666668</c:v>
                </c:pt>
                <c:pt idx="3">
                  <c:v>1.1180000000000001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92-4300-89FB-1FA937C99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227843416"/>
        <c:axId val="1227848456"/>
      </c:barChart>
      <c:catAx>
        <c:axId val="1227843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1227848456"/>
        <c:crosses val="autoZero"/>
        <c:auto val="1"/>
        <c:lblAlgn val="ctr"/>
        <c:lblOffset val="100"/>
        <c:noMultiLvlLbl val="0"/>
      </c:catAx>
      <c:valAx>
        <c:axId val="1227848456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1227843416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1"/>
          </a:solidFill>
          <a:latin typeface="Bahnschrift Light" panose="020B0502040204020203" pitchFamily="34" charset="0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080" b="0" i="0" u="none" strike="noStrike" kern="1200" spc="0" baseline="0">
                <a:solidFill>
                  <a:schemeClr val="tx1"/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r>
              <a:rPr lang="en-US"/>
              <a:t>Market share in</a:t>
            </a:r>
            <a:r>
              <a:rPr lang="en-US" baseline="0"/>
              <a:t> %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80" b="0" i="0" u="none" strike="noStrike" kern="1200" spc="0" baseline="0">
              <a:solidFill>
                <a:schemeClr val="tx1"/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company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197-437E-A66F-CB1ED7E281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97-437E-A66F-CB1ED7E281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197-437E-A66F-CB1ED7E281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197-437E-A66F-CB1ED7E2818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197-437E-A66F-CB1ED7E2818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fact_market_share!$I$4:$I$8</c:f>
              <c:strCache>
                <c:ptCount val="5"/>
                <c:pt idx="0">
                  <c:v>Atliqo</c:v>
                </c:pt>
                <c:pt idx="1">
                  <c:v>Britel</c:v>
                </c:pt>
                <c:pt idx="2">
                  <c:v>PIO</c:v>
                </c:pt>
                <c:pt idx="3">
                  <c:v>DADAFONE</c:v>
                </c:pt>
                <c:pt idx="4">
                  <c:v>Others</c:v>
                </c:pt>
              </c:strCache>
            </c:strRef>
          </c:cat>
          <c:val>
            <c:numRef>
              <c:f>fact_market_share!$K$4:$K$8</c:f>
              <c:numCache>
                <c:formatCode>0%</c:formatCode>
                <c:ptCount val="5"/>
                <c:pt idx="0">
                  <c:v>0.19559951100122247</c:v>
                </c:pt>
                <c:pt idx="1">
                  <c:v>0.27487014615796801</c:v>
                </c:pt>
                <c:pt idx="2">
                  <c:v>0.35415328128346346</c:v>
                </c:pt>
                <c:pt idx="3">
                  <c:v>0.10306140901314409</c:v>
                </c:pt>
                <c:pt idx="4">
                  <c:v>7.2315652544201983E-2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197-437E-A66F-CB1ED7E2818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1"/>
          </a:solidFill>
          <a:latin typeface="Bahnschrift Light" panose="020B0502040204020203" pitchFamily="34" charset="0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39608615454535"/>
          <c:y val="2.5783222127344716E-2"/>
          <c:w val="0.66820694417897009"/>
          <c:h val="0.9205233981738902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fact_market_share!$K$12</c:f>
              <c:strCache>
                <c:ptCount val="1"/>
                <c:pt idx="0">
                  <c:v>Value %</c:v>
                </c:pt>
              </c:strCache>
            </c:strRef>
          </c:tx>
          <c:spPr>
            <a:solidFill>
              <a:srgbClr val="2CB0C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fact_market_share!$I$13:$I$27</c:f>
              <c:strCache>
                <c:ptCount val="15"/>
                <c:pt idx="0">
                  <c:v>Mumbai</c:v>
                </c:pt>
                <c:pt idx="1">
                  <c:v>Delhi</c:v>
                </c:pt>
                <c:pt idx="2">
                  <c:v>Kolkata</c:v>
                </c:pt>
                <c:pt idx="3">
                  <c:v>Bangalore</c:v>
                </c:pt>
                <c:pt idx="4">
                  <c:v>Chennai</c:v>
                </c:pt>
                <c:pt idx="5">
                  <c:v>Hyderabad</c:v>
                </c:pt>
                <c:pt idx="6">
                  <c:v>Pune</c:v>
                </c:pt>
                <c:pt idx="7">
                  <c:v>Ahmedabad</c:v>
                </c:pt>
                <c:pt idx="8">
                  <c:v>Jaipur</c:v>
                </c:pt>
                <c:pt idx="9">
                  <c:v>Lucknow</c:v>
                </c:pt>
                <c:pt idx="10">
                  <c:v>Patna</c:v>
                </c:pt>
                <c:pt idx="11">
                  <c:v>Coimbatore</c:v>
                </c:pt>
                <c:pt idx="12">
                  <c:v>Chandigarh</c:v>
                </c:pt>
                <c:pt idx="13">
                  <c:v>Gurgaon</c:v>
                </c:pt>
                <c:pt idx="14">
                  <c:v>Raipur</c:v>
                </c:pt>
              </c:strCache>
            </c:strRef>
          </c:cat>
          <c:val>
            <c:numRef>
              <c:f>fact_market_share!$K$13:$K$27</c:f>
              <c:numCache>
                <c:formatCode>0.00%</c:formatCode>
                <c:ptCount val="15"/>
                <c:pt idx="0">
                  <c:v>0.15566313520413536</c:v>
                </c:pt>
                <c:pt idx="1">
                  <c:v>0.12970914356765023</c:v>
                </c:pt>
                <c:pt idx="2">
                  <c:v>0.11998422432765228</c:v>
                </c:pt>
                <c:pt idx="3">
                  <c:v>0.10651649671691397</c:v>
                </c:pt>
                <c:pt idx="4">
                  <c:v>8.9521521449194189E-2</c:v>
                </c:pt>
                <c:pt idx="5">
                  <c:v>8.0237959759992997E-2</c:v>
                </c:pt>
                <c:pt idx="6">
                  <c:v>7.6858232703209628E-2</c:v>
                </c:pt>
                <c:pt idx="7">
                  <c:v>5.9079892942192985E-2</c:v>
                </c:pt>
                <c:pt idx="8">
                  <c:v>4.315910849387488E-2</c:v>
                </c:pt>
                <c:pt idx="9">
                  <c:v>3.7010811152557367E-2</c:v>
                </c:pt>
                <c:pt idx="10">
                  <c:v>3.0456681629470395E-2</c:v>
                </c:pt>
                <c:pt idx="11">
                  <c:v>2.719858380223809E-2</c:v>
                </c:pt>
                <c:pt idx="12">
                  <c:v>1.9799070921281199E-2</c:v>
                </c:pt>
                <c:pt idx="13">
                  <c:v>1.5253630060483444E-2</c:v>
                </c:pt>
                <c:pt idx="14">
                  <c:v>9.5515072691528397E-3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77-4329-B57D-28C559340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227777136"/>
        <c:axId val="1227782176"/>
      </c:barChart>
      <c:catAx>
        <c:axId val="1227777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82176"/>
        <c:crosses val="autoZero"/>
        <c:auto val="1"/>
        <c:lblAlgn val="ctr"/>
        <c:lblOffset val="100"/>
        <c:noMultiLvlLbl val="0"/>
      </c:catAx>
      <c:valAx>
        <c:axId val="1227782176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1227777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0" normalizeH="0" baseline="0">
                <a:solidFill>
                  <a:srgbClr val="BE536D"/>
                </a:solidFill>
                <a:latin typeface="Bahnschrift Light" panose="020B0502040204020203" pitchFamily="34" charset="0"/>
                <a:ea typeface="Segoe UI Historic" panose="020B0502040204020203" pitchFamily="34" charset="0"/>
                <a:cs typeface="Segoe UI Historic" panose="020B0502040204020203" pitchFamily="34" charset="0"/>
              </a:defRPr>
            </a:pPr>
            <a:r>
              <a:rPr lang="en-US" sz="1400" b="1">
                <a:solidFill>
                  <a:srgbClr val="BE536D"/>
                </a:solidFill>
              </a:rPr>
              <a:t>Before 5G</a:t>
            </a:r>
          </a:p>
        </c:rich>
      </c:tx>
      <c:layout>
        <c:manualLayout>
          <c:xMode val="edge"/>
          <c:yMode val="edge"/>
          <c:x val="0.19755252669288115"/>
          <c:y val="9.92212873621114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0" normalizeH="0" baseline="0">
              <a:solidFill>
                <a:srgbClr val="BE536D"/>
              </a:solidFill>
              <a:latin typeface="Bahnschrift Light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0321171821068"/>
          <c:y val="0.23183322024626682"/>
          <c:w val="0.89019685039370078"/>
          <c:h val="0.647407150258522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'Revenue group'!$C$3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E1738B"/>
            </a:solidFill>
            <a:ln w="38100" cmpd="thickThin">
              <a:noFill/>
              <a:prstDash val="solid"/>
              <a:headEnd type="none"/>
            </a:ln>
            <a:effectLst/>
          </c:spPr>
          <c:invertIfNegative val="0"/>
          <c:cat>
            <c:strRef>
              <c:f>'Revenue group'!$B$4:$B$7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'Revenue group'!$C$4:$C$7</c:f>
              <c:numCache>
                <c:formatCode>0.0</c:formatCode>
                <c:ptCount val="4"/>
                <c:pt idx="0">
                  <c:v>354.37</c:v>
                </c:pt>
                <c:pt idx="1">
                  <c:v>425.69</c:v>
                </c:pt>
                <c:pt idx="2">
                  <c:v>410.45</c:v>
                </c:pt>
                <c:pt idx="3">
                  <c:v>407.19000000000005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1C-48B6-ACE6-C9DB2616158D}"/>
            </c:ext>
          </c:extLst>
        </c:ser>
        <c:ser>
          <c:idx val="1"/>
          <c:order val="1"/>
          <c:tx>
            <c:v>"ARPU"</c:v>
          </c:tx>
          <c:spPr>
            <a:solidFill>
              <a:srgbClr val="BE536D"/>
            </a:solidFill>
            <a:ln>
              <a:noFill/>
            </a:ln>
            <a:effectLst/>
          </c:spPr>
          <c:invertIfNegative val="0"/>
          <c:val>
            <c:numRef>
              <c:f>'Revenue group'!$D$4:$D$7</c:f>
              <c:numCache>
                <c:formatCode>0.0</c:formatCode>
                <c:ptCount val="4"/>
                <c:pt idx="0">
                  <c:v>191.71</c:v>
                </c:pt>
                <c:pt idx="1">
                  <c:v>228.28000000000009</c:v>
                </c:pt>
                <c:pt idx="2">
                  <c:v>212.57999999999998</c:v>
                </c:pt>
                <c:pt idx="3">
                  <c:v>210.95999999999998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1C-48B6-ACE6-C9DB26161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493896"/>
        <c:axId val="744495336"/>
      </c:barChart>
      <c:catAx>
        <c:axId val="74449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Light" panose="020B0502040204020203" pitchFamily="34" charset="0"/>
                <a:ea typeface="Segoe UI Historic" panose="020B0502040204020203" pitchFamily="34" charset="0"/>
                <a:cs typeface="Segoe UI Historic" panose="020B0502040204020203" pitchFamily="34" charset="0"/>
              </a:defRPr>
            </a:pPr>
            <a:endParaRPr lang="en-US"/>
          </a:p>
        </c:txPr>
        <c:crossAx val="744495336"/>
        <c:crosses val="autoZero"/>
        <c:auto val="1"/>
        <c:lblAlgn val="ctr"/>
        <c:lblOffset val="100"/>
        <c:noMultiLvlLbl val="0"/>
      </c:catAx>
      <c:valAx>
        <c:axId val="744495336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Light" panose="020B0502040204020203" pitchFamily="34" charset="0"/>
                <a:ea typeface="Segoe UI Historic" panose="020B0502040204020203" pitchFamily="34" charset="0"/>
                <a:cs typeface="Segoe UI Historic" panose="020B0502040204020203" pitchFamily="34" charset="0"/>
              </a:defRPr>
            </a:pPr>
            <a:endParaRPr lang="en-US"/>
          </a:p>
        </c:txPr>
        <c:crossAx val="744493896"/>
        <c:crosses val="autoZero"/>
        <c:crossBetween val="between"/>
        <c:majorUnit val="100"/>
      </c:valAx>
      <c:spPr>
        <a:noFill/>
        <a:ln w="25400">
          <a:noFill/>
        </a:ln>
        <a:effectLst/>
      </c:spPr>
    </c:plotArea>
    <c:legend>
      <c:legendPos val="t"/>
      <c:layout>
        <c:manualLayout>
          <c:xMode val="edge"/>
          <c:yMode val="edge"/>
          <c:x val="0.68651394430079593"/>
          <c:y val="5.6063809144479518E-2"/>
          <c:w val="0.27580777885676627"/>
          <c:h val="0.217500025531827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ahnschrift Light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defRPr>
          </a:pPr>
          <a:endParaRPr lang="en-US"/>
        </a:p>
      </c:txPr>
    </c:legend>
    <c:plotVisOnly val="0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latin typeface="Bahnschrift Light" panose="020B0502040204020203" pitchFamily="34" charset="0"/>
          <a:ea typeface="Segoe UI Historic" panose="020B0502040204020203" pitchFamily="34" charset="0"/>
          <a:cs typeface="Segoe UI Historic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rgbClr val="635F8A"/>
                </a:solidFill>
                <a:latin typeface="Bahnschrift Light" panose="020B0502040204020203" pitchFamily="34" charset="0"/>
                <a:ea typeface="Segoe UI Historic" panose="020B0502040204020203" pitchFamily="34" charset="0"/>
                <a:cs typeface="Segoe UI Historic" panose="020B0502040204020203" pitchFamily="34" charset="0"/>
              </a:defRPr>
            </a:pPr>
            <a:r>
              <a:rPr lang="en-US" sz="1400" b="1">
                <a:solidFill>
                  <a:srgbClr val="635F8A"/>
                </a:solidFill>
              </a:rPr>
              <a:t>After 5G</a:t>
            </a:r>
          </a:p>
        </c:rich>
      </c:tx>
      <c:layout>
        <c:manualLayout>
          <c:xMode val="edge"/>
          <c:yMode val="edge"/>
          <c:x val="0.29295051951552548"/>
          <c:y val="6.1868088555067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rgbClr val="635F8A"/>
              </a:solidFill>
              <a:latin typeface="Bahnschrift Light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756971376712237"/>
          <c:y val="0.18339181972297561"/>
          <c:w val="0.80133575886969355"/>
          <c:h val="0.671656141254135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'Revenue group'!$C$3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635F8A"/>
            </a:solidFill>
            <a:ln>
              <a:noFill/>
            </a:ln>
            <a:effectLst/>
          </c:spPr>
          <c:invertIfNegative val="0"/>
          <c:cat>
            <c:strRef>
              <c:f>'Revenue group'!$B$8:$B$11</c:f>
              <c:strCache>
                <c:ptCount val="4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</c:strCache>
            </c:strRef>
          </c:cat>
          <c:val>
            <c:numRef>
              <c:f>'Revenue group'!$C$8:$C$11</c:f>
              <c:numCache>
                <c:formatCode>0.0</c:formatCode>
                <c:ptCount val="4"/>
                <c:pt idx="0">
                  <c:v>357.56000000000006</c:v>
                </c:pt>
                <c:pt idx="1">
                  <c:v>412.76000000000005</c:v>
                </c:pt>
                <c:pt idx="2">
                  <c:v>419.08000000000004</c:v>
                </c:pt>
                <c:pt idx="3">
                  <c:v>400.26000000000005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3C-43BF-8EFA-405123DD9E92}"/>
            </c:ext>
          </c:extLst>
        </c:ser>
        <c:ser>
          <c:idx val="1"/>
          <c:order val="1"/>
          <c:tx>
            <c:strRef>
              <c:f>'Revenue group'!$D$3</c:f>
              <c:strCache>
                <c:ptCount val="1"/>
                <c:pt idx="0">
                  <c:v>ARPU</c:v>
                </c:pt>
              </c:strCache>
            </c:strRef>
          </c:tx>
          <c:spPr>
            <a:solidFill>
              <a:srgbClr val="8E6597"/>
            </a:solidFill>
            <a:ln>
              <a:noFill/>
            </a:ln>
            <a:effectLst/>
          </c:spPr>
          <c:invertIfNegative val="0"/>
          <c:cat>
            <c:strRef>
              <c:f>'Revenue group'!$B$8:$B$11</c:f>
              <c:strCache>
                <c:ptCount val="4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</c:strCache>
            </c:strRef>
          </c:cat>
          <c:val>
            <c:numRef>
              <c:f>'Revenue group'!$D$8:$D$11</c:f>
              <c:numCache>
                <c:formatCode>0.0</c:formatCode>
                <c:ptCount val="4"/>
                <c:pt idx="0">
                  <c:v>169.93999999999997</c:v>
                </c:pt>
                <c:pt idx="1">
                  <c:v>211.13000000000002</c:v>
                </c:pt>
                <c:pt idx="2">
                  <c:v>204.41</c:v>
                </c:pt>
                <c:pt idx="3">
                  <c:v>188.22000000000003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3C-43BF-8EFA-405123DD9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850161632"/>
        <c:axId val="850162712"/>
      </c:barChart>
      <c:catAx>
        <c:axId val="85016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dk1"/>
                </a:solidFill>
                <a:latin typeface="Bahnschrift Light" panose="020B0502040204020203" pitchFamily="34" charset="0"/>
                <a:ea typeface="Segoe UI Historic" panose="020B0502040204020203" pitchFamily="34" charset="0"/>
                <a:cs typeface="Segoe UI Historic" panose="020B0502040204020203" pitchFamily="34" charset="0"/>
              </a:defRPr>
            </a:pPr>
            <a:endParaRPr lang="en-US"/>
          </a:p>
        </c:txPr>
        <c:crossAx val="850162712"/>
        <c:crosses val="autoZero"/>
        <c:auto val="1"/>
        <c:lblAlgn val="ctr"/>
        <c:lblOffset val="100"/>
        <c:noMultiLvlLbl val="0"/>
      </c:catAx>
      <c:valAx>
        <c:axId val="850162712"/>
        <c:scaling>
          <c:orientation val="minMax"/>
          <c:max val="500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dk1"/>
                </a:solidFill>
                <a:latin typeface="Bahnschrift Light" panose="020B0502040204020203" pitchFamily="34" charset="0"/>
                <a:ea typeface="Segoe UI Historic" panose="020B0502040204020203" pitchFamily="34" charset="0"/>
                <a:cs typeface="Segoe UI Historic" panose="020B0502040204020203" pitchFamily="34" charset="0"/>
              </a:defRPr>
            </a:pPr>
            <a:endParaRPr lang="en-US"/>
          </a:p>
        </c:txPr>
        <c:crossAx val="850161632"/>
        <c:crosses val="autoZero"/>
        <c:crossBetween val="between"/>
        <c:majorUnit val="100"/>
        <c:min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1683756691430522"/>
          <c:y val="5.3247283726286398E-2"/>
          <c:w val="0.24715428844699497"/>
          <c:h val="0.198889468410465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800" b="0" i="0" u="none" strike="noStrike" kern="1200" baseline="0">
              <a:solidFill>
                <a:schemeClr val="dk1"/>
              </a:solidFill>
              <a:latin typeface="Bahnschrift Light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 sz="800" b="0" i="0" u="none" strike="noStrike" kern="1200" baseline="0">
          <a:solidFill>
            <a:schemeClr val="dk1"/>
          </a:solidFill>
          <a:latin typeface="Bahnschrift Light" panose="020B0502040204020203" pitchFamily="34" charset="0"/>
          <a:ea typeface="Segoe UI Historic" panose="020B0502040204020203" pitchFamily="34" charset="0"/>
          <a:cs typeface="Segoe UI Historic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51054539320998"/>
          <c:y val="0.18901054700832912"/>
          <c:w val="0.85742817480200673"/>
          <c:h val="0.67315391255059587"/>
        </c:manualLayout>
      </c:layout>
      <c:lineChart>
        <c:grouping val="standard"/>
        <c:varyColors val="0"/>
        <c:ser>
          <c:idx val="0"/>
          <c:order val="0"/>
          <c:tx>
            <c:strRef>
              <c:f>'Revenue group'!$C$16</c:f>
              <c:strCache>
                <c:ptCount val="1"/>
                <c:pt idx="0">
                  <c:v>Before 5g</c:v>
                </c:pt>
              </c:strCache>
            </c:strRef>
          </c:tx>
          <c:spPr>
            <a:ln w="25400" cap="rnd">
              <a:solidFill>
                <a:srgbClr val="E1738B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800" b="0" i="0" u="none" strike="noStrike" kern="1200" baseline="0">
                    <a:solidFill>
                      <a:schemeClr val="dk1"/>
                    </a:solidFill>
                    <a:latin typeface="Bahnschrift Light" panose="020B0502040204020203" pitchFamily="34" charset="0"/>
                    <a:ea typeface="Segoe UI Historic" panose="020B0502040204020203" pitchFamily="34" charset="0"/>
                    <a:cs typeface="Segoe UI Historic" panose="020B0502040204020203" pitchFamily="34" charset="0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'Revenue group'!$B$17:$B$20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'Revenue group'!$C$17:$C$20</c:f>
              <c:numCache>
                <c:formatCode>General</c:formatCode>
                <c:ptCount val="4"/>
                <c:pt idx="0">
                  <c:v>354.37</c:v>
                </c:pt>
                <c:pt idx="1">
                  <c:v>425.69</c:v>
                </c:pt>
                <c:pt idx="2">
                  <c:v>410.45</c:v>
                </c:pt>
                <c:pt idx="3">
                  <c:v>407.19000000000005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3B-49C1-B7D9-B5EEBF729F88}"/>
            </c:ext>
          </c:extLst>
        </c:ser>
        <c:ser>
          <c:idx val="1"/>
          <c:order val="1"/>
          <c:tx>
            <c:strRef>
              <c:f>'Revenue group'!$D$16</c:f>
              <c:strCache>
                <c:ptCount val="1"/>
                <c:pt idx="0">
                  <c:v>After 5G</c:v>
                </c:pt>
              </c:strCache>
            </c:strRef>
          </c:tx>
          <c:spPr>
            <a:ln w="28575" cap="rnd">
              <a:solidFill>
                <a:srgbClr val="635F8A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800" b="0" i="0" u="none" strike="noStrike" kern="1200" baseline="0">
                    <a:solidFill>
                      <a:schemeClr val="dk1"/>
                    </a:solidFill>
                    <a:latin typeface="Bahnschrift Light" panose="020B0502040204020203" pitchFamily="34" charset="0"/>
                    <a:ea typeface="Segoe UI Historic" panose="020B0502040204020203" pitchFamily="34" charset="0"/>
                    <a:cs typeface="Segoe UI Historic" panose="020B0502040204020203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'Revenue group'!$B$17:$B$20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'Revenue group'!$D$17:$D$20</c:f>
              <c:numCache>
                <c:formatCode>General</c:formatCode>
                <c:ptCount val="4"/>
                <c:pt idx="0">
                  <c:v>357.56000000000006</c:v>
                </c:pt>
                <c:pt idx="1">
                  <c:v>412.76000000000005</c:v>
                </c:pt>
                <c:pt idx="2">
                  <c:v>419.08000000000004</c:v>
                </c:pt>
                <c:pt idx="3">
                  <c:v>400.26000000000005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3B-49C1-B7D9-B5EEBF729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235176"/>
        <c:axId val="847231936"/>
      </c:lineChart>
      <c:catAx>
        <c:axId val="847235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dk1"/>
                </a:solidFill>
                <a:latin typeface="Bahnschrift Light" panose="020B0502040204020203" pitchFamily="34" charset="0"/>
                <a:ea typeface="Segoe UI Historic" panose="020B0502040204020203" pitchFamily="34" charset="0"/>
                <a:cs typeface="Segoe UI Historic" panose="020B0502040204020203" pitchFamily="34" charset="0"/>
              </a:defRPr>
            </a:pPr>
            <a:endParaRPr lang="en-US"/>
          </a:p>
        </c:txPr>
        <c:crossAx val="847231936"/>
        <c:crosses val="autoZero"/>
        <c:auto val="1"/>
        <c:lblAlgn val="ctr"/>
        <c:lblOffset val="100"/>
        <c:noMultiLvlLbl val="0"/>
      </c:catAx>
      <c:valAx>
        <c:axId val="847231936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dk1"/>
                </a:solidFill>
                <a:latin typeface="Bahnschrift Light" panose="020B0502040204020203" pitchFamily="34" charset="0"/>
                <a:ea typeface="Segoe UI Historic" panose="020B0502040204020203" pitchFamily="34" charset="0"/>
                <a:cs typeface="Segoe UI Historic" panose="020B0502040204020203" pitchFamily="34" charset="0"/>
              </a:defRPr>
            </a:pPr>
            <a:endParaRPr lang="en-US"/>
          </a:p>
        </c:txPr>
        <c:crossAx val="847235176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608239160223982"/>
          <c:y val="1.8718557974972721E-2"/>
          <c:w val="0.23531576187173286"/>
          <c:h val="0.26549175080561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800" b="0" i="0" u="none" strike="noStrike" kern="1200" baseline="0">
              <a:solidFill>
                <a:schemeClr val="dk1"/>
              </a:solidFill>
              <a:latin typeface="Bahnschrift Light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800" b="0" i="0" u="none" strike="noStrike" kern="1200" baseline="0">
          <a:solidFill>
            <a:schemeClr val="dk1"/>
          </a:solidFill>
          <a:latin typeface="Bahnschrift Light" panose="020B0502040204020203" pitchFamily="34" charset="0"/>
          <a:ea typeface="Segoe UI Historic" panose="020B0502040204020203" pitchFamily="34" charset="0"/>
          <a:cs typeface="Segoe UI Historic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960" b="0" i="0" u="none" strike="noStrike" kern="1200" spc="0" baseline="0">
                <a:solidFill>
                  <a:schemeClr val="dk1"/>
                </a:solidFill>
                <a:latin typeface="Bahnschrift Light" panose="020B0502040204020203" pitchFamily="34" charset="0"/>
                <a:ea typeface="Segoe UI Historic" panose="020B0502040204020203" pitchFamily="34" charset="0"/>
                <a:cs typeface="Segoe UI Historic" panose="020B0502040204020203" pitchFamily="34" charset="0"/>
              </a:defRPr>
            </a:pPr>
            <a:r>
              <a:rPr lang="en-US"/>
              <a:t>Avg ARPU  Trend by Period</a:t>
            </a:r>
          </a:p>
        </c:rich>
      </c:tx>
      <c:layout>
        <c:manualLayout>
          <c:xMode val="edge"/>
          <c:yMode val="edge"/>
          <c:x val="0.19096778860605942"/>
          <c:y val="3.03354865955367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60" b="0" i="0" u="none" strike="noStrike" kern="1200" spc="0" baseline="0">
              <a:solidFill>
                <a:schemeClr val="dk1"/>
              </a:solidFill>
              <a:latin typeface="Bahnschrift Light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2465104601849"/>
          <c:y val="0.1669970925705288"/>
          <c:w val="0.83029209005220894"/>
          <c:h val="0.68789465990336596"/>
        </c:manualLayout>
      </c:layout>
      <c:lineChart>
        <c:grouping val="standard"/>
        <c:varyColors val="0"/>
        <c:ser>
          <c:idx val="0"/>
          <c:order val="0"/>
          <c:tx>
            <c:strRef>
              <c:f>'Revenue group'!$H$3</c:f>
              <c:strCache>
                <c:ptCount val="1"/>
                <c:pt idx="0">
                  <c:v>Before 5G</c:v>
                </c:pt>
              </c:strCache>
            </c:strRef>
          </c:tx>
          <c:spPr>
            <a:ln w="28575" cap="rnd">
              <a:solidFill>
                <a:srgbClr val="635F8A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800" b="0" i="0" u="none" strike="noStrike" kern="1200" baseline="0">
                    <a:solidFill>
                      <a:schemeClr val="dk1"/>
                    </a:solidFill>
                    <a:latin typeface="Bahnschrift Light" panose="020B0502040204020203" pitchFamily="34" charset="0"/>
                    <a:ea typeface="Segoe UI Historic" panose="020B0502040204020203" pitchFamily="34" charset="0"/>
                    <a:cs typeface="Segoe UI Historic" panose="020B0502040204020203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'Revenue group'!$G$4:$G$7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'Revenue group'!$H$4:$H$7</c:f>
              <c:numCache>
                <c:formatCode>0.0</c:formatCode>
                <c:ptCount val="4"/>
                <c:pt idx="0">
                  <c:v>187.46666666666667</c:v>
                </c:pt>
                <c:pt idx="1">
                  <c:v>185.73333333333332</c:v>
                </c:pt>
                <c:pt idx="2">
                  <c:v>196.46666666666667</c:v>
                </c:pt>
                <c:pt idx="3">
                  <c:v>191.26666666666668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24-4C31-9F88-30A139DC4369}"/>
            </c:ext>
          </c:extLst>
        </c:ser>
        <c:ser>
          <c:idx val="1"/>
          <c:order val="1"/>
          <c:tx>
            <c:strRef>
              <c:f>'Revenue group'!$I$3</c:f>
              <c:strCache>
                <c:ptCount val="1"/>
                <c:pt idx="0">
                  <c:v>After 5G</c:v>
                </c:pt>
              </c:strCache>
            </c:strRef>
          </c:tx>
          <c:spPr>
            <a:ln w="28575" cap="rnd">
              <a:solidFill>
                <a:srgbClr val="E1738B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800" b="0" i="0" u="none" strike="noStrike" kern="1200" baseline="0">
                    <a:solidFill>
                      <a:schemeClr val="dk1"/>
                    </a:solidFill>
                    <a:latin typeface="Bahnschrift Light" panose="020B0502040204020203" pitchFamily="34" charset="0"/>
                    <a:ea typeface="Segoe UI Historic" panose="020B0502040204020203" pitchFamily="34" charset="0"/>
                    <a:cs typeface="Segoe UI Historic" panose="020B0502040204020203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'Revenue group'!$G$4:$G$7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'Revenue group'!$I$4:$I$7</c:f>
              <c:numCache>
                <c:formatCode>0.0</c:formatCode>
                <c:ptCount val="4"/>
                <c:pt idx="0">
                  <c:v>217.8</c:v>
                </c:pt>
                <c:pt idx="1">
                  <c:v>202.46666666666667</c:v>
                </c:pt>
                <c:pt idx="2">
                  <c:v>209.53333333333333</c:v>
                </c:pt>
                <c:pt idx="3">
                  <c:v>215.2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24-4C31-9F88-30A139DC4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1058112"/>
        <c:axId val="731059552"/>
      </c:lineChart>
      <c:catAx>
        <c:axId val="73105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dk1"/>
                </a:solidFill>
                <a:latin typeface="Bahnschrift Light" panose="020B0502040204020203" pitchFamily="34" charset="0"/>
                <a:ea typeface="Segoe UI Historic" panose="020B0502040204020203" pitchFamily="34" charset="0"/>
                <a:cs typeface="Segoe UI Historic" panose="020B0502040204020203" pitchFamily="34" charset="0"/>
              </a:defRPr>
            </a:pPr>
            <a:endParaRPr lang="en-US"/>
          </a:p>
        </c:txPr>
        <c:crossAx val="731059552"/>
        <c:crosses val="autoZero"/>
        <c:auto val="1"/>
        <c:lblAlgn val="ctr"/>
        <c:lblOffset val="100"/>
        <c:noMultiLvlLbl val="0"/>
      </c:catAx>
      <c:valAx>
        <c:axId val="731059552"/>
        <c:scaling>
          <c:orientation val="minMax"/>
          <c:min val="170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dk1"/>
                </a:solidFill>
                <a:latin typeface="Bahnschrift Light" panose="020B0502040204020203" pitchFamily="34" charset="0"/>
                <a:ea typeface="Segoe UI Historic" panose="020B0502040204020203" pitchFamily="34" charset="0"/>
                <a:cs typeface="Segoe UI Historic" panose="020B0502040204020203" pitchFamily="34" charset="0"/>
              </a:defRPr>
            </a:pPr>
            <a:endParaRPr lang="en-US"/>
          </a:p>
        </c:txPr>
        <c:crossAx val="73105811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574945585883727"/>
          <c:y val="4.4378189406179276E-2"/>
          <c:w val="0.26682080833495686"/>
          <c:h val="0.233637229620046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800" b="0" i="0" u="none" strike="noStrike" kern="1200" baseline="0">
              <a:solidFill>
                <a:schemeClr val="dk1"/>
              </a:solidFill>
              <a:latin typeface="Bahnschrift Light" panose="020B0502040204020203" pitchFamily="34" charset="0"/>
              <a:ea typeface="Segoe UI Historic" panose="020B0502040204020203" pitchFamily="34" charset="0"/>
              <a:cs typeface="Segoe UI Historic" panose="020B0502040204020203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800" b="0" i="0" u="none" strike="noStrike" kern="1200" baseline="0">
          <a:solidFill>
            <a:schemeClr val="dk1"/>
          </a:solidFill>
          <a:latin typeface="Bahnschrift Light" panose="020B0502040204020203" pitchFamily="34" charset="0"/>
          <a:ea typeface="Segoe UI Historic" panose="020B0502040204020203" pitchFamily="34" charset="0"/>
          <a:cs typeface="Segoe UI Historic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48" fmlaRange="$L$4:$L$16" noThreeD="1" sel="1" val="0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60960</xdr:colOff>
          <xdr:row>2</xdr:row>
          <xdr:rowOff>125730</xdr:rowOff>
        </xdr:from>
        <xdr:to>
          <xdr:col>7</xdr:col>
          <xdr:colOff>15240</xdr:colOff>
          <xdr:row>3</xdr:row>
          <xdr:rowOff>121920</xdr:rowOff>
        </xdr:to>
        <xdr:sp macro="" textlink="">
          <xdr:nvSpPr>
            <xdr:cNvPr id="6145" name="Drop Dow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5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</xdr:colOff>
      <xdr:row>13</xdr:row>
      <xdr:rowOff>0</xdr:rowOff>
    </xdr:from>
    <xdr:to>
      <xdr:col>7</xdr:col>
      <xdr:colOff>457557</xdr:colOff>
      <xdr:row>24</xdr:row>
      <xdr:rowOff>84626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452717</xdr:colOff>
      <xdr:row>13</xdr:row>
      <xdr:rowOff>0</xdr:rowOff>
    </xdr:from>
    <xdr:to>
      <xdr:col>14</xdr:col>
      <xdr:colOff>53788</xdr:colOff>
      <xdr:row>24</xdr:row>
      <xdr:rowOff>44286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174810</xdr:colOff>
      <xdr:row>29</xdr:row>
      <xdr:rowOff>143437</xdr:rowOff>
    </xdr:from>
    <xdr:to>
      <xdr:col>7</xdr:col>
      <xdr:colOff>71717</xdr:colOff>
      <xdr:row>43</xdr:row>
      <xdr:rowOff>170330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286870</xdr:colOff>
      <xdr:row>29</xdr:row>
      <xdr:rowOff>13447</xdr:rowOff>
    </xdr:from>
    <xdr:to>
      <xdr:col>13</xdr:col>
      <xdr:colOff>667871</xdr:colOff>
      <xdr:row>44</xdr:row>
      <xdr:rowOff>17929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52792</xdr:colOff>
      <xdr:row>14</xdr:row>
      <xdr:rowOff>167640</xdr:rowOff>
    </xdr:from>
    <xdr:to>
      <xdr:col>6</xdr:col>
      <xdr:colOff>575850</xdr:colOff>
      <xdr:row>26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814501</xdr:colOff>
      <xdr:row>15</xdr:row>
      <xdr:rowOff>12166</xdr:rowOff>
    </xdr:from>
    <xdr:to>
      <xdr:col>14</xdr:col>
      <xdr:colOff>17654</xdr:colOff>
      <xdr:row>26</xdr:row>
      <xdr:rowOff>132114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111105</xdr:colOff>
      <xdr:row>30</xdr:row>
      <xdr:rowOff>116221</xdr:rowOff>
    </xdr:from>
    <xdr:to>
      <xdr:col>6</xdr:col>
      <xdr:colOff>642262</xdr:colOff>
      <xdr:row>42</xdr:row>
      <xdr:rowOff>144395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58268</xdr:colOff>
      <xdr:row>30</xdr:row>
      <xdr:rowOff>125505</xdr:rowOff>
    </xdr:from>
    <xdr:to>
      <xdr:col>12</xdr:col>
      <xdr:colOff>685797</xdr:colOff>
      <xdr:row>42</xdr:row>
      <xdr:rowOff>156882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2741BA-467E-49E4-A65E-C112A388489F}" name="dim_cities" displayName="dim_cities" ref="A1:B16" totalsRowShown="0">
  <autoFilter ref="A1:B16" xr:uid="{9E2741BA-467E-49E4-A65E-C112A388489F}"/>
  <tableColumns count="2">
    <tableColumn id="1" xr3:uid="{F4DE9426-58FB-4C78-A546-3399DDAADED8}" name="city_code"/>
    <tableColumn id="2" xr3:uid="{BD9CC480-86E6-48B3-8441-0227B1DA98CA}" name="city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48468C-EE8F-4793-AB7E-9D40790429DC}" name="dim_date" displayName="dim_date" ref="A1:D9" totalsRowShown="0">
  <autoFilter ref="A1:D9" xr:uid="{3D48468C-EE8F-4793-AB7E-9D40790429DC}"/>
  <tableColumns count="4">
    <tableColumn id="1" xr3:uid="{2A5DF221-04FC-4BDC-AF50-EDA87DA8D4AA}" name="date" dataDxfId="10"/>
    <tableColumn id="2" xr3:uid="{6C9BDEBE-6D04-4BFE-9143-52C7AAAD703C}" name="month_name"/>
    <tableColumn id="3" xr3:uid="{F570C8E0-F7D4-475E-B385-0DD6CD638E5E}" name="before/after_5g"/>
    <tableColumn id="4" xr3:uid="{2588C241-A480-425D-B9F6-DE375F692201}" name="time_perio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D62F2F-B5B9-4037-BEF0-549F9C4DDC98}" name="dim_plan" displayName="dim_plan" ref="A1:B14" totalsRowShown="0">
  <autoFilter ref="A1:B14" xr:uid="{62D62F2F-B5B9-4037-BEF0-549F9C4DDC98}"/>
  <tableColumns count="2">
    <tableColumn id="1" xr3:uid="{DEEC3392-74F5-4EE6-8FD3-961B485F9A01}" name="plan"/>
    <tableColumn id="2" xr3:uid="{713CCAEE-9D92-43EF-8644-4DE4C53A1D4D}" name="plan_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EA4419-3E33-40E0-B5CB-4AE3E5048BF7}" name="fact_atliqo_metrics" displayName="fact_atliqo_metrics" ref="A1:J121" totalsRowShown="0">
  <autoFilter ref="A1:J121" xr:uid="{22EA4419-3E33-40E0-B5CB-4AE3E5048BF7}"/>
  <tableColumns count="10">
    <tableColumn id="1" xr3:uid="{994619FF-EE78-4555-9A2E-EF5965927B75}" name="date" dataDxfId="9"/>
    <tableColumn id="2" xr3:uid="{6E37D5D2-0BEF-41D4-8C82-68EC8E351B50}" name="city_code"/>
    <tableColumn id="3" xr3:uid="{25192434-1473-4FE8-B58D-14BB71339E0F}" name="company"/>
    <tableColumn id="4" xr3:uid="{7423436F-2EA3-4339-BF80-49FC6B6A2CE0}" name="atliqo_revenue_crores"/>
    <tableColumn id="5" xr3:uid="{AC30B679-DB3C-4293-A479-B1269FFE7024}" name="arpu"/>
    <tableColumn id="6" xr3:uid="{9D89B6FC-3E4D-408C-8666-647BF44D7ED3}" name="active_users_lakhs"/>
    <tableColumn id="7" xr3:uid="{69528171-29D7-43A9-B70E-98FC92C7E634}" name="unsubscribed_users_lakhs"/>
    <tableColumn id="8" xr3:uid="{6607A166-1653-4CB6-94F5-FDF72D64744B}" name="before/after5G" dataDxfId="8">
      <calculatedColumnFormula>VLOOKUP(fact_atliqo_metrics[[#This Row],[date]],dim_date[#All],3,FALSE)</calculatedColumnFormula>
    </tableColumn>
    <tableColumn id="9" xr3:uid="{E931D194-AEDE-4DD2-B9F8-2EF431E20A16}" name="Month" dataDxfId="7">
      <calculatedColumnFormula>TEXT(fact_atliqo_metrics[[#This Row],[date]],"mmm")</calculatedColumnFormula>
    </tableColumn>
    <tableColumn id="10" xr3:uid="{8B07CE78-0A73-4986-A314-2F8B76FC0741}" name="time period" dataDxfId="6">
      <calculatedColumnFormula>VLOOKUP(fact_atliqo_metrics[[#This Row],[date]],dim_date[#All],4,FALSE)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023EE2A-420B-4DF4-A842-670DAEF10F4F}" name="fact_market_share" displayName="fact_market_share" ref="A1:H601" totalsRowShown="0">
  <autoFilter ref="A1:H601" xr:uid="{9023EE2A-420B-4DF4-A842-670DAEF10F4F}">
    <filterColumn colId="3">
      <filters>
        <filter val="Atliqo"/>
      </filters>
    </filterColumn>
  </autoFilter>
  <tableColumns count="8">
    <tableColumn id="1" xr3:uid="{2F064FF9-411C-4AA3-9272-D4FA35926705}" name="date" dataDxfId="5"/>
    <tableColumn id="2" xr3:uid="{EE4EE99B-2268-4BB6-8875-B7BF4D666C8D}" name="city_code"/>
    <tableColumn id="3" xr3:uid="{9FE7D8D2-89A9-41EA-9356-C4FD2966C747}" name="tmv_city_crores"/>
    <tableColumn id="4" xr3:uid="{68AE983A-E658-41C1-B9E7-BC5802F5D3E7}" name="company"/>
    <tableColumn id="5" xr3:uid="{9A83947F-9F4D-432C-B678-DB79E3B0BE4F}" name="ms_pct"/>
    <tableColumn id="6" xr3:uid="{3237A66C-DD11-4170-A1FF-18349F47F3D8}" name="Month" dataDxfId="4">
      <calculatedColumnFormula>TEXT(fact_market_share[[#This Row],[date]],"mmm")</calculatedColumnFormula>
    </tableColumn>
    <tableColumn id="7" xr3:uid="{A947C0C8-30B6-4908-9DBD-322D5CB4A61F}" name="B/A 5G" dataDxfId="3">
      <calculatedColumnFormula>VLOOKUP(fact_market_share[[#This Row],[date]],dim_date[#All],3,FALSE)</calculatedColumnFormula>
    </tableColumn>
    <tableColumn id="8" xr3:uid="{BC8122DD-520B-4FAF-A90D-5FBBD04E4A02}" name="City" dataDxfId="2">
      <calculatedColumnFormula>VLOOKUP(fact_market_share[[#This Row],[city_code]],dim_cities[#All],2,FALSE)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1CE561-8038-4D56-9385-8FE6FB0EF2B7}" name="fact_plan_revenue" displayName="fact_plan_revenue" ref="A1:E1201" totalsRowShown="0">
  <autoFilter ref="A1:E1201" xr:uid="{571CE561-8038-4D56-9385-8FE6FB0EF2B7}"/>
  <tableColumns count="5">
    <tableColumn id="1" xr3:uid="{B350B392-7DD5-4FB2-815B-8347FBC0CBB7}" name="date" dataDxfId="1"/>
    <tableColumn id="2" xr3:uid="{CE4DBA6D-0D92-4D25-ADF8-5BE43C605D2D}" name="city_code"/>
    <tableColumn id="3" xr3:uid="{74D1223B-0ADA-4F49-9FFE-126B9C44B961}" name="plans"/>
    <tableColumn id="4" xr3:uid="{7ED3B451-4CB1-4951-A8C6-ECB94E9E6402}" name="plan_revenue_crores"/>
    <tableColumn id="5" xr3:uid="{2192BA15-3DE2-4C5C-B45B-74ED3EB8FB3E}" name="Month" dataDxfId="0">
      <calculatedColumnFormula>TEXT(fact_plan_revenue[[#This Row],[date]],"mmm")</calculatedColumnFormula>
    </tableColumn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Savon">
      <a:dk1>
        <a:sysClr val="windowText" lastClr="000000"/>
      </a:dk1>
      <a:lt1>
        <a:sysClr val="window" lastClr="FFFFFF"/>
      </a:lt1>
      <a:dk2>
        <a:srgbClr val="1485A4"/>
      </a:dk2>
      <a:lt2>
        <a:srgbClr val="E3DED1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F49100"/>
      </a:hlink>
      <a:folHlink>
        <a:srgbClr val="739D9B"/>
      </a:folHlink>
    </a:clrScheme>
    <a:fontScheme name="Savon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5" Type="http://schemas.openxmlformats.org/officeDocument/2006/relationships/table" Target="../tables/table6.xml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ACAA-85A1-4FF0-9C40-7569DF12B40B}">
  <dimension ref="A1:B16"/>
  <sheetViews>
    <sheetView workbookViewId="0">
      <selection activeCell="A9" sqref="A9"/>
    </sheetView>
  </sheetViews>
  <sheetFormatPr defaultRowHeight="13.8" x14ac:dyDescent="0.45"/>
  <cols>
    <col min="1" max="1" width="10.28515625" customWidth="1"/>
    <col min="2" max="2" width="11" customWidth="1"/>
  </cols>
  <sheetData>
    <row r="1" spans="1:2" x14ac:dyDescent="0.45">
      <c r="A1" t="s">
        <v>16</v>
      </c>
      <c r="B1" t="s">
        <v>15</v>
      </c>
    </row>
    <row r="2" spans="1:2" x14ac:dyDescent="0.45">
      <c r="A2">
        <v>400001</v>
      </c>
      <c r="B2" t="s">
        <v>14</v>
      </c>
    </row>
    <row r="3" spans="1:2" x14ac:dyDescent="0.45">
      <c r="A3">
        <v>110001</v>
      </c>
      <c r="B3" t="s">
        <v>13</v>
      </c>
    </row>
    <row r="4" spans="1:2" x14ac:dyDescent="0.45">
      <c r="A4">
        <v>700001</v>
      </c>
      <c r="B4" t="s">
        <v>12</v>
      </c>
    </row>
    <row r="5" spans="1:2" x14ac:dyDescent="0.45">
      <c r="A5">
        <v>560001</v>
      </c>
      <c r="B5" t="s">
        <v>11</v>
      </c>
    </row>
    <row r="6" spans="1:2" x14ac:dyDescent="0.45">
      <c r="A6">
        <v>600001</v>
      </c>
      <c r="B6" t="s">
        <v>10</v>
      </c>
    </row>
    <row r="7" spans="1:2" x14ac:dyDescent="0.45">
      <c r="A7">
        <v>500001</v>
      </c>
      <c r="B7" t="s">
        <v>9</v>
      </c>
    </row>
    <row r="8" spans="1:2" x14ac:dyDescent="0.45">
      <c r="A8">
        <v>411001</v>
      </c>
      <c r="B8" t="s">
        <v>8</v>
      </c>
    </row>
    <row r="9" spans="1:2" x14ac:dyDescent="0.45">
      <c r="A9">
        <v>380001</v>
      </c>
      <c r="B9" t="s">
        <v>7</v>
      </c>
    </row>
    <row r="10" spans="1:2" x14ac:dyDescent="0.45">
      <c r="A10">
        <v>302001</v>
      </c>
      <c r="B10" t="s">
        <v>6</v>
      </c>
    </row>
    <row r="11" spans="1:2" x14ac:dyDescent="0.45">
      <c r="A11">
        <v>226001</v>
      </c>
      <c r="B11" t="s">
        <v>5</v>
      </c>
    </row>
    <row r="12" spans="1:2" x14ac:dyDescent="0.45">
      <c r="A12">
        <v>800008</v>
      </c>
      <c r="B12" t="s">
        <v>4</v>
      </c>
    </row>
    <row r="13" spans="1:2" x14ac:dyDescent="0.45">
      <c r="A13">
        <v>641001</v>
      </c>
      <c r="B13" t="s">
        <v>3</v>
      </c>
    </row>
    <row r="14" spans="1:2" x14ac:dyDescent="0.45">
      <c r="A14">
        <v>160017</v>
      </c>
      <c r="B14" t="s">
        <v>2</v>
      </c>
    </row>
    <row r="15" spans="1:2" x14ac:dyDescent="0.45">
      <c r="A15">
        <v>122001</v>
      </c>
      <c r="B15" t="s">
        <v>1</v>
      </c>
    </row>
    <row r="16" spans="1:2" x14ac:dyDescent="0.45">
      <c r="A16">
        <v>492001</v>
      </c>
      <c r="B16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1CC6-3378-4072-94E9-85048BA2D104}">
  <dimension ref="A1:D9"/>
  <sheetViews>
    <sheetView workbookViewId="0">
      <selection activeCell="C3" sqref="C3"/>
    </sheetView>
  </sheetViews>
  <sheetFormatPr defaultRowHeight="13.8" x14ac:dyDescent="0.45"/>
  <cols>
    <col min="1" max="1" width="9.33203125" bestFit="1" customWidth="1"/>
    <col min="2" max="2" width="13.5234375" customWidth="1"/>
    <col min="3" max="3" width="15.6640625" customWidth="1"/>
    <col min="4" max="4" width="12.5703125" customWidth="1"/>
    <col min="5" max="5" width="10.1875" customWidth="1"/>
  </cols>
  <sheetData>
    <row r="1" spans="1:4" x14ac:dyDescent="0.45">
      <c r="A1" t="s">
        <v>30</v>
      </c>
      <c r="B1" t="s">
        <v>29</v>
      </c>
      <c r="C1" t="s">
        <v>28</v>
      </c>
      <c r="D1" t="s">
        <v>27</v>
      </c>
    </row>
    <row r="2" spans="1:4" x14ac:dyDescent="0.45">
      <c r="A2" s="1">
        <v>44562</v>
      </c>
      <c r="B2" t="s">
        <v>26</v>
      </c>
      <c r="C2" t="s">
        <v>22</v>
      </c>
      <c r="D2">
        <v>1</v>
      </c>
    </row>
    <row r="3" spans="1:4" x14ac:dyDescent="0.45">
      <c r="A3" s="1">
        <v>44593</v>
      </c>
      <c r="B3" t="s">
        <v>25</v>
      </c>
      <c r="C3" t="s">
        <v>22</v>
      </c>
      <c r="D3">
        <v>2</v>
      </c>
    </row>
    <row r="4" spans="1:4" x14ac:dyDescent="0.45">
      <c r="A4" s="1">
        <v>44621</v>
      </c>
      <c r="B4" t="s">
        <v>24</v>
      </c>
      <c r="C4" t="s">
        <v>22</v>
      </c>
      <c r="D4">
        <v>3</v>
      </c>
    </row>
    <row r="5" spans="1:4" x14ac:dyDescent="0.45">
      <c r="A5" s="1">
        <v>44652</v>
      </c>
      <c r="B5" t="s">
        <v>23</v>
      </c>
      <c r="C5" t="s">
        <v>22</v>
      </c>
      <c r="D5">
        <v>4</v>
      </c>
    </row>
    <row r="6" spans="1:4" x14ac:dyDescent="0.45">
      <c r="A6" s="1">
        <v>44713</v>
      </c>
      <c r="B6" t="s">
        <v>21</v>
      </c>
      <c r="C6" t="s">
        <v>17</v>
      </c>
      <c r="D6">
        <v>1</v>
      </c>
    </row>
    <row r="7" spans="1:4" x14ac:dyDescent="0.45">
      <c r="A7" s="1">
        <v>44743</v>
      </c>
      <c r="B7" t="s">
        <v>20</v>
      </c>
      <c r="C7" t="s">
        <v>17</v>
      </c>
      <c r="D7">
        <v>2</v>
      </c>
    </row>
    <row r="8" spans="1:4" x14ac:dyDescent="0.45">
      <c r="A8" s="1">
        <v>44774</v>
      </c>
      <c r="B8" t="s">
        <v>19</v>
      </c>
      <c r="C8" t="s">
        <v>17</v>
      </c>
      <c r="D8">
        <v>3</v>
      </c>
    </row>
    <row r="9" spans="1:4" x14ac:dyDescent="0.45">
      <c r="A9" s="1">
        <v>44805</v>
      </c>
      <c r="B9" t="s">
        <v>18</v>
      </c>
      <c r="C9" t="s">
        <v>17</v>
      </c>
      <c r="D9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C721-1CCE-4243-88BB-27015D6CBE49}">
  <dimension ref="A1:B14"/>
  <sheetViews>
    <sheetView workbookViewId="0">
      <selection sqref="A1:B14"/>
    </sheetView>
  </sheetViews>
  <sheetFormatPr defaultRowHeight="13.8" x14ac:dyDescent="0.45"/>
  <cols>
    <col min="2" max="2" width="44.6640625" customWidth="1"/>
  </cols>
  <sheetData>
    <row r="1" spans="1:2" x14ac:dyDescent="0.45">
      <c r="A1" t="s">
        <v>58</v>
      </c>
      <c r="B1" t="s">
        <v>57</v>
      </c>
    </row>
    <row r="2" spans="1:2" x14ac:dyDescent="0.45">
      <c r="A2" t="s">
        <v>56</v>
      </c>
      <c r="B2" t="s">
        <v>55</v>
      </c>
    </row>
    <row r="3" spans="1:2" x14ac:dyDescent="0.45">
      <c r="A3" t="s">
        <v>54</v>
      </c>
      <c r="B3" t="s">
        <v>53</v>
      </c>
    </row>
    <row r="4" spans="1:2" x14ac:dyDescent="0.45">
      <c r="A4" t="s">
        <v>52</v>
      </c>
      <c r="B4" t="s">
        <v>51</v>
      </c>
    </row>
    <row r="5" spans="1:2" x14ac:dyDescent="0.45">
      <c r="A5" t="s">
        <v>50</v>
      </c>
      <c r="B5" t="s">
        <v>49</v>
      </c>
    </row>
    <row r="6" spans="1:2" x14ac:dyDescent="0.45">
      <c r="A6" t="s">
        <v>48</v>
      </c>
      <c r="B6" t="s">
        <v>47</v>
      </c>
    </row>
    <row r="7" spans="1:2" x14ac:dyDescent="0.45">
      <c r="A7" t="s">
        <v>46</v>
      </c>
      <c r="B7" t="s">
        <v>45</v>
      </c>
    </row>
    <row r="8" spans="1:2" x14ac:dyDescent="0.45">
      <c r="A8" t="s">
        <v>44</v>
      </c>
      <c r="B8" t="s">
        <v>43</v>
      </c>
    </row>
    <row r="9" spans="1:2" x14ac:dyDescent="0.45">
      <c r="A9" t="s">
        <v>42</v>
      </c>
      <c r="B9" t="s">
        <v>41</v>
      </c>
    </row>
    <row r="10" spans="1:2" x14ac:dyDescent="0.45">
      <c r="A10" t="s">
        <v>40</v>
      </c>
      <c r="B10" t="s">
        <v>39</v>
      </c>
    </row>
    <row r="11" spans="1:2" x14ac:dyDescent="0.45">
      <c r="A11" t="s">
        <v>38</v>
      </c>
      <c r="B11" t="s">
        <v>37</v>
      </c>
    </row>
    <row r="12" spans="1:2" x14ac:dyDescent="0.45">
      <c r="A12" t="s">
        <v>36</v>
      </c>
      <c r="B12" t="s">
        <v>35</v>
      </c>
    </row>
    <row r="13" spans="1:2" x14ac:dyDescent="0.45">
      <c r="A13" t="s">
        <v>34</v>
      </c>
      <c r="B13" t="s">
        <v>33</v>
      </c>
    </row>
    <row r="14" spans="1:2" x14ac:dyDescent="0.45">
      <c r="A14" t="s">
        <v>32</v>
      </c>
      <c r="B14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D9B0-A3A3-4FB5-AC73-2858118E1FCA}">
  <dimension ref="A1:J125"/>
  <sheetViews>
    <sheetView topLeftCell="A25" workbookViewId="0">
      <selection activeCell="F128" sqref="F128"/>
    </sheetView>
  </sheetViews>
  <sheetFormatPr defaultRowHeight="13.8" x14ac:dyDescent="0.45"/>
  <cols>
    <col min="1" max="1" width="9.33203125" bestFit="1" customWidth="1"/>
    <col min="2" max="2" width="10.28515625" customWidth="1"/>
    <col min="3" max="3" width="10" customWidth="1"/>
    <col min="4" max="4" width="21.37890625" customWidth="1"/>
    <col min="6" max="6" width="17.80859375" customWidth="1"/>
    <col min="7" max="7" width="24.7109375" bestFit="1" customWidth="1"/>
    <col min="8" max="8" width="15.47265625" customWidth="1"/>
    <col min="10" max="10" width="11" customWidth="1"/>
  </cols>
  <sheetData>
    <row r="1" spans="1:10" x14ac:dyDescent="0.45">
      <c r="A1" t="s">
        <v>30</v>
      </c>
      <c r="B1" t="s">
        <v>16</v>
      </c>
      <c r="C1" t="s">
        <v>64</v>
      </c>
      <c r="D1" t="s">
        <v>63</v>
      </c>
      <c r="E1" t="s">
        <v>62</v>
      </c>
      <c r="F1" t="s">
        <v>61</v>
      </c>
      <c r="G1" t="s">
        <v>60</v>
      </c>
      <c r="H1" t="s">
        <v>73</v>
      </c>
      <c r="I1" t="s">
        <v>78</v>
      </c>
      <c r="J1" t="s">
        <v>83</v>
      </c>
    </row>
    <row r="2" spans="1:10" x14ac:dyDescent="0.45">
      <c r="A2" s="1">
        <v>44562</v>
      </c>
      <c r="B2">
        <v>400001</v>
      </c>
      <c r="C2" t="s">
        <v>59</v>
      </c>
      <c r="D2">
        <v>60.69</v>
      </c>
      <c r="E2">
        <v>192</v>
      </c>
      <c r="F2">
        <v>31.61</v>
      </c>
      <c r="G2">
        <v>1.9</v>
      </c>
      <c r="H2" t="str">
        <f>VLOOKUP(fact_atliqo_metrics[[#This Row],[date]],dim_date[#All],3,FALSE)</f>
        <v>Before 5G</v>
      </c>
      <c r="I2" t="str">
        <f>TEXT(fact_atliqo_metrics[[#This Row],[date]],"mmm")</f>
        <v>Jan</v>
      </c>
      <c r="J2">
        <f>VLOOKUP(fact_atliqo_metrics[[#This Row],[date]],dim_date[#All],4,FALSE)</f>
        <v>1</v>
      </c>
    </row>
    <row r="3" spans="1:10" x14ac:dyDescent="0.45">
      <c r="A3" s="1">
        <v>44562</v>
      </c>
      <c r="B3">
        <v>110001</v>
      </c>
      <c r="C3" t="s">
        <v>59</v>
      </c>
      <c r="D3">
        <v>42.71</v>
      </c>
      <c r="E3">
        <v>175</v>
      </c>
      <c r="F3">
        <v>24.41</v>
      </c>
      <c r="G3">
        <v>1.31</v>
      </c>
      <c r="H3" t="str">
        <f>VLOOKUP(fact_atliqo_metrics[[#This Row],[date]],dim_date[#All],3,FALSE)</f>
        <v>Before 5G</v>
      </c>
      <c r="I3" t="str">
        <f>TEXT(fact_atliqo_metrics[[#This Row],[date]],"mmm")</f>
        <v>Jan</v>
      </c>
      <c r="J3">
        <f>VLOOKUP(fact_atliqo_metrics[[#This Row],[date]],dim_date[#All],4,FALSE)</f>
        <v>1</v>
      </c>
    </row>
    <row r="4" spans="1:10" x14ac:dyDescent="0.45">
      <c r="A4" s="1">
        <v>44562</v>
      </c>
      <c r="B4">
        <v>700001</v>
      </c>
      <c r="C4" t="s">
        <v>59</v>
      </c>
      <c r="D4">
        <v>36.909999999999997</v>
      </c>
      <c r="E4">
        <v>175</v>
      </c>
      <c r="F4">
        <v>21.09</v>
      </c>
      <c r="G4">
        <v>1.25</v>
      </c>
      <c r="H4" t="str">
        <f>VLOOKUP(fact_atliqo_metrics[[#This Row],[date]],dim_date[#All],3,FALSE)</f>
        <v>Before 5G</v>
      </c>
      <c r="I4" t="str">
        <f>TEXT(fact_atliqo_metrics[[#This Row],[date]],"mmm")</f>
        <v>Jan</v>
      </c>
      <c r="J4">
        <f>VLOOKUP(fact_atliqo_metrics[[#This Row],[date]],dim_date[#All],4,FALSE)</f>
        <v>1</v>
      </c>
    </row>
    <row r="5" spans="1:10" x14ac:dyDescent="0.45">
      <c r="A5" s="1">
        <v>44562</v>
      </c>
      <c r="B5">
        <v>560001</v>
      </c>
      <c r="C5" t="s">
        <v>59</v>
      </c>
      <c r="D5">
        <v>37.4</v>
      </c>
      <c r="E5">
        <v>175</v>
      </c>
      <c r="F5">
        <v>21.37</v>
      </c>
      <c r="G5">
        <v>1.39</v>
      </c>
      <c r="H5" t="str">
        <f>VLOOKUP(fact_atliqo_metrics[[#This Row],[date]],dim_date[#All],3,FALSE)</f>
        <v>Before 5G</v>
      </c>
      <c r="I5" t="str">
        <f>TEXT(fact_atliqo_metrics[[#This Row],[date]],"mmm")</f>
        <v>Jan</v>
      </c>
      <c r="J5">
        <f>VLOOKUP(fact_atliqo_metrics[[#This Row],[date]],dim_date[#All],4,FALSE)</f>
        <v>1</v>
      </c>
    </row>
    <row r="6" spans="1:10" x14ac:dyDescent="0.45">
      <c r="A6" s="1">
        <v>44562</v>
      </c>
      <c r="B6">
        <v>600001</v>
      </c>
      <c r="C6" t="s">
        <v>59</v>
      </c>
      <c r="D6">
        <v>30.8</v>
      </c>
      <c r="E6">
        <v>203</v>
      </c>
      <c r="F6">
        <v>15.17</v>
      </c>
      <c r="G6">
        <v>1.1200000000000001</v>
      </c>
      <c r="H6" t="str">
        <f>VLOOKUP(fact_atliqo_metrics[[#This Row],[date]],dim_date[#All],3,FALSE)</f>
        <v>Before 5G</v>
      </c>
      <c r="I6" t="str">
        <f>TEXT(fact_atliqo_metrics[[#This Row],[date]],"mmm")</f>
        <v>Jan</v>
      </c>
      <c r="J6">
        <f>VLOOKUP(fact_atliqo_metrics[[#This Row],[date]],dim_date[#All],4,FALSE)</f>
        <v>1</v>
      </c>
    </row>
    <row r="7" spans="1:10" x14ac:dyDescent="0.45">
      <c r="A7" s="1">
        <v>44562</v>
      </c>
      <c r="B7">
        <v>500001</v>
      </c>
      <c r="C7" t="s">
        <v>59</v>
      </c>
      <c r="D7">
        <v>28.25</v>
      </c>
      <c r="E7">
        <v>183</v>
      </c>
      <c r="F7">
        <v>15.44</v>
      </c>
      <c r="G7">
        <v>0.78</v>
      </c>
      <c r="H7" t="str">
        <f>VLOOKUP(fact_atliqo_metrics[[#This Row],[date]],dim_date[#All],3,FALSE)</f>
        <v>Before 5G</v>
      </c>
      <c r="I7" t="str">
        <f>TEXT(fact_atliqo_metrics[[#This Row],[date]],"mmm")</f>
        <v>Jan</v>
      </c>
      <c r="J7">
        <f>VLOOKUP(fact_atliqo_metrics[[#This Row],[date]],dim_date[#All],4,FALSE)</f>
        <v>1</v>
      </c>
    </row>
    <row r="8" spans="1:10" x14ac:dyDescent="0.45">
      <c r="A8" s="1">
        <v>44562</v>
      </c>
      <c r="B8">
        <v>411001</v>
      </c>
      <c r="C8" t="s">
        <v>59</v>
      </c>
      <c r="D8">
        <v>24.22</v>
      </c>
      <c r="E8">
        <v>200</v>
      </c>
      <c r="F8">
        <v>12.11</v>
      </c>
      <c r="G8">
        <v>1.08</v>
      </c>
      <c r="H8" t="str">
        <f>VLOOKUP(fact_atliqo_metrics[[#This Row],[date]],dim_date[#All],3,FALSE)</f>
        <v>Before 5G</v>
      </c>
      <c r="I8" t="str">
        <f>TEXT(fact_atliqo_metrics[[#This Row],[date]],"mmm")</f>
        <v>Jan</v>
      </c>
      <c r="J8">
        <f>VLOOKUP(fact_atliqo_metrics[[#This Row],[date]],dim_date[#All],4,FALSE)</f>
        <v>1</v>
      </c>
    </row>
    <row r="9" spans="1:10" x14ac:dyDescent="0.45">
      <c r="A9" s="1">
        <v>44562</v>
      </c>
      <c r="B9">
        <v>380001</v>
      </c>
      <c r="C9" t="s">
        <v>59</v>
      </c>
      <c r="D9">
        <v>20.97</v>
      </c>
      <c r="E9">
        <v>165</v>
      </c>
      <c r="F9">
        <v>12.71</v>
      </c>
      <c r="G9">
        <v>0.62</v>
      </c>
      <c r="H9" t="str">
        <f>VLOOKUP(fact_atliqo_metrics[[#This Row],[date]],dim_date[#All],3,FALSE)</f>
        <v>Before 5G</v>
      </c>
      <c r="I9" t="str">
        <f>TEXT(fact_atliqo_metrics[[#This Row],[date]],"mmm")</f>
        <v>Jan</v>
      </c>
      <c r="J9">
        <f>VLOOKUP(fact_atliqo_metrics[[#This Row],[date]],dim_date[#All],4,FALSE)</f>
        <v>1</v>
      </c>
    </row>
    <row r="10" spans="1:10" x14ac:dyDescent="0.45">
      <c r="A10" s="1">
        <v>44562</v>
      </c>
      <c r="B10">
        <v>302001</v>
      </c>
      <c r="C10" t="s">
        <v>59</v>
      </c>
      <c r="D10">
        <v>22.21</v>
      </c>
      <c r="E10">
        <v>189</v>
      </c>
      <c r="F10">
        <v>11.75</v>
      </c>
      <c r="G10">
        <v>0.52</v>
      </c>
      <c r="H10" t="str">
        <f>VLOOKUP(fact_atliqo_metrics[[#This Row],[date]],dim_date[#All],3,FALSE)</f>
        <v>Before 5G</v>
      </c>
      <c r="I10" t="str">
        <f>TEXT(fact_atliqo_metrics[[#This Row],[date]],"mmm")</f>
        <v>Jan</v>
      </c>
      <c r="J10">
        <f>VLOOKUP(fact_atliqo_metrics[[#This Row],[date]],dim_date[#All],4,FALSE)</f>
        <v>1</v>
      </c>
    </row>
    <row r="11" spans="1:10" x14ac:dyDescent="0.45">
      <c r="A11" s="1">
        <v>44562</v>
      </c>
      <c r="B11">
        <v>226001</v>
      </c>
      <c r="C11" t="s">
        <v>59</v>
      </c>
      <c r="D11">
        <v>11.86</v>
      </c>
      <c r="E11">
        <v>198</v>
      </c>
      <c r="F11">
        <v>5.99</v>
      </c>
      <c r="G11">
        <v>0.45</v>
      </c>
      <c r="H11" t="str">
        <f>VLOOKUP(fact_atliqo_metrics[[#This Row],[date]],dim_date[#All],3,FALSE)</f>
        <v>Before 5G</v>
      </c>
      <c r="I11" t="str">
        <f>TEXT(fact_atliqo_metrics[[#This Row],[date]],"mmm")</f>
        <v>Jan</v>
      </c>
      <c r="J11">
        <f>VLOOKUP(fact_atliqo_metrics[[#This Row],[date]],dim_date[#All],4,FALSE)</f>
        <v>1</v>
      </c>
    </row>
    <row r="12" spans="1:10" x14ac:dyDescent="0.45">
      <c r="A12" s="1">
        <v>44562</v>
      </c>
      <c r="B12">
        <v>800008</v>
      </c>
      <c r="C12" t="s">
        <v>59</v>
      </c>
      <c r="D12">
        <v>14.59</v>
      </c>
      <c r="E12">
        <v>188</v>
      </c>
      <c r="F12">
        <v>7.76</v>
      </c>
      <c r="G12">
        <v>0.39</v>
      </c>
      <c r="H12" t="str">
        <f>VLOOKUP(fact_atliqo_metrics[[#This Row],[date]],dim_date[#All],3,FALSE)</f>
        <v>Before 5G</v>
      </c>
      <c r="I12" t="str">
        <f>TEXT(fact_atliqo_metrics[[#This Row],[date]],"mmm")</f>
        <v>Jan</v>
      </c>
      <c r="J12">
        <f>VLOOKUP(fact_atliqo_metrics[[#This Row],[date]],dim_date[#All],4,FALSE)</f>
        <v>1</v>
      </c>
    </row>
    <row r="13" spans="1:10" x14ac:dyDescent="0.45">
      <c r="A13" s="1">
        <v>44562</v>
      </c>
      <c r="B13">
        <v>641001</v>
      </c>
      <c r="C13" t="s">
        <v>59</v>
      </c>
      <c r="D13">
        <v>7.82</v>
      </c>
      <c r="E13">
        <v>212</v>
      </c>
      <c r="F13">
        <v>3.69</v>
      </c>
      <c r="G13">
        <v>0.28000000000000003</v>
      </c>
      <c r="H13" t="str">
        <f>VLOOKUP(fact_atliqo_metrics[[#This Row],[date]],dim_date[#All],3,FALSE)</f>
        <v>Before 5G</v>
      </c>
      <c r="I13" t="str">
        <f>TEXT(fact_atliqo_metrics[[#This Row],[date]],"mmm")</f>
        <v>Jan</v>
      </c>
      <c r="J13">
        <f>VLOOKUP(fact_atliqo_metrics[[#This Row],[date]],dim_date[#All],4,FALSE)</f>
        <v>1</v>
      </c>
    </row>
    <row r="14" spans="1:10" x14ac:dyDescent="0.45">
      <c r="A14" s="1">
        <v>44562</v>
      </c>
      <c r="B14">
        <v>160017</v>
      </c>
      <c r="C14" t="s">
        <v>59</v>
      </c>
      <c r="D14">
        <v>6.35</v>
      </c>
      <c r="E14">
        <v>185</v>
      </c>
      <c r="F14">
        <v>3.43</v>
      </c>
      <c r="G14">
        <v>0.17</v>
      </c>
      <c r="H14" t="str">
        <f>VLOOKUP(fact_atliqo_metrics[[#This Row],[date]],dim_date[#All],3,FALSE)</f>
        <v>Before 5G</v>
      </c>
      <c r="I14" t="str">
        <f>TEXT(fact_atliqo_metrics[[#This Row],[date]],"mmm")</f>
        <v>Jan</v>
      </c>
      <c r="J14">
        <f>VLOOKUP(fact_atliqo_metrics[[#This Row],[date]],dim_date[#All],4,FALSE)</f>
        <v>1</v>
      </c>
    </row>
    <row r="15" spans="1:10" x14ac:dyDescent="0.45">
      <c r="A15" s="1">
        <v>44562</v>
      </c>
      <c r="B15">
        <v>122001</v>
      </c>
      <c r="C15" t="s">
        <v>59</v>
      </c>
      <c r="D15">
        <v>5.32</v>
      </c>
      <c r="E15">
        <v>181</v>
      </c>
      <c r="F15">
        <v>2.94</v>
      </c>
      <c r="G15">
        <v>0.25</v>
      </c>
      <c r="H15" t="str">
        <f>VLOOKUP(fact_atliqo_metrics[[#This Row],[date]],dim_date[#All],3,FALSE)</f>
        <v>Before 5G</v>
      </c>
      <c r="I15" t="str">
        <f>TEXT(fact_atliqo_metrics[[#This Row],[date]],"mmm")</f>
        <v>Jan</v>
      </c>
      <c r="J15">
        <f>VLOOKUP(fact_atliqo_metrics[[#This Row],[date]],dim_date[#All],4,FALSE)</f>
        <v>1</v>
      </c>
    </row>
    <row r="16" spans="1:10" x14ac:dyDescent="0.45">
      <c r="A16" s="1">
        <v>44562</v>
      </c>
      <c r="B16">
        <v>492001</v>
      </c>
      <c r="C16" t="s">
        <v>59</v>
      </c>
      <c r="D16">
        <v>4.2699999999999996</v>
      </c>
      <c r="E16">
        <v>191</v>
      </c>
      <c r="F16">
        <v>2.2400000000000002</v>
      </c>
      <c r="G16">
        <v>0.16</v>
      </c>
      <c r="H16" t="str">
        <f>VLOOKUP(fact_atliqo_metrics[[#This Row],[date]],dim_date[#All],3,FALSE)</f>
        <v>Before 5G</v>
      </c>
      <c r="I16" t="str">
        <f>TEXT(fact_atliqo_metrics[[#This Row],[date]],"mmm")</f>
        <v>Jan</v>
      </c>
      <c r="J16">
        <f>VLOOKUP(fact_atliqo_metrics[[#This Row],[date]],dim_date[#All],4,FALSE)</f>
        <v>1</v>
      </c>
    </row>
    <row r="17" spans="1:10" x14ac:dyDescent="0.45">
      <c r="A17" s="1">
        <v>44593</v>
      </c>
      <c r="B17">
        <v>400001</v>
      </c>
      <c r="C17" t="s">
        <v>59</v>
      </c>
      <c r="D17">
        <v>61.19</v>
      </c>
      <c r="E17">
        <v>169</v>
      </c>
      <c r="F17">
        <v>36.21</v>
      </c>
      <c r="G17">
        <v>2.71</v>
      </c>
      <c r="H17" t="str">
        <f>VLOOKUP(fact_atliqo_metrics[[#This Row],[date]],dim_date[#All],3,FALSE)</f>
        <v>Before 5G</v>
      </c>
      <c r="I17" t="str">
        <f>TEXT(fact_atliqo_metrics[[#This Row],[date]],"mmm")</f>
        <v>Feb</v>
      </c>
      <c r="J17">
        <f>VLOOKUP(fact_atliqo_metrics[[#This Row],[date]],dim_date[#All],4,FALSE)</f>
        <v>2</v>
      </c>
    </row>
    <row r="18" spans="1:10" x14ac:dyDescent="0.45">
      <c r="A18" s="1">
        <v>44593</v>
      </c>
      <c r="B18">
        <v>110001</v>
      </c>
      <c r="C18" t="s">
        <v>59</v>
      </c>
      <c r="D18">
        <v>54.18</v>
      </c>
      <c r="E18">
        <v>189</v>
      </c>
      <c r="F18">
        <v>28.67</v>
      </c>
      <c r="G18">
        <v>1.85</v>
      </c>
      <c r="H18" t="str">
        <f>VLOOKUP(fact_atliqo_metrics[[#This Row],[date]],dim_date[#All],3,FALSE)</f>
        <v>Before 5G</v>
      </c>
      <c r="I18" t="str">
        <f>TEXT(fact_atliqo_metrics[[#This Row],[date]],"mmm")</f>
        <v>Feb</v>
      </c>
      <c r="J18">
        <f>VLOOKUP(fact_atliqo_metrics[[#This Row],[date]],dim_date[#All],4,FALSE)</f>
        <v>2</v>
      </c>
    </row>
    <row r="19" spans="1:10" x14ac:dyDescent="0.45">
      <c r="A19" s="1">
        <v>44593</v>
      </c>
      <c r="B19">
        <v>700001</v>
      </c>
      <c r="C19" t="s">
        <v>59</v>
      </c>
      <c r="D19">
        <v>39.479999999999997</v>
      </c>
      <c r="E19">
        <v>175</v>
      </c>
      <c r="F19">
        <v>22.56</v>
      </c>
      <c r="G19">
        <v>1.75</v>
      </c>
      <c r="H19" t="str">
        <f>VLOOKUP(fact_atliqo_metrics[[#This Row],[date]],dim_date[#All],3,FALSE)</f>
        <v>Before 5G</v>
      </c>
      <c r="I19" t="str">
        <f>TEXT(fact_atliqo_metrics[[#This Row],[date]],"mmm")</f>
        <v>Feb</v>
      </c>
      <c r="J19">
        <f>VLOOKUP(fact_atliqo_metrics[[#This Row],[date]],dim_date[#All],4,FALSE)</f>
        <v>2</v>
      </c>
    </row>
    <row r="20" spans="1:10" x14ac:dyDescent="0.45">
      <c r="A20" s="1">
        <v>44593</v>
      </c>
      <c r="B20">
        <v>560001</v>
      </c>
      <c r="C20" t="s">
        <v>59</v>
      </c>
      <c r="D20">
        <v>47.06</v>
      </c>
      <c r="E20">
        <v>189</v>
      </c>
      <c r="F20">
        <v>24.9</v>
      </c>
      <c r="G20">
        <v>1.22</v>
      </c>
      <c r="H20" t="str">
        <f>VLOOKUP(fact_atliqo_metrics[[#This Row],[date]],dim_date[#All],3,FALSE)</f>
        <v>Before 5G</v>
      </c>
      <c r="I20" t="str">
        <f>TEXT(fact_atliqo_metrics[[#This Row],[date]],"mmm")</f>
        <v>Feb</v>
      </c>
      <c r="J20">
        <f>VLOOKUP(fact_atliqo_metrics[[#This Row],[date]],dim_date[#All],4,FALSE)</f>
        <v>2</v>
      </c>
    </row>
    <row r="21" spans="1:10" x14ac:dyDescent="0.45">
      <c r="A21" s="1">
        <v>44593</v>
      </c>
      <c r="B21">
        <v>600001</v>
      </c>
      <c r="C21" t="s">
        <v>59</v>
      </c>
      <c r="D21">
        <v>55.9</v>
      </c>
      <c r="E21">
        <v>206</v>
      </c>
      <c r="F21">
        <v>27.14</v>
      </c>
      <c r="G21">
        <v>1.68</v>
      </c>
      <c r="H21" t="str">
        <f>VLOOKUP(fact_atliqo_metrics[[#This Row],[date]],dim_date[#All],3,FALSE)</f>
        <v>Before 5G</v>
      </c>
      <c r="I21" t="str">
        <f>TEXT(fact_atliqo_metrics[[#This Row],[date]],"mmm")</f>
        <v>Feb</v>
      </c>
      <c r="J21">
        <f>VLOOKUP(fact_atliqo_metrics[[#This Row],[date]],dim_date[#All],4,FALSE)</f>
        <v>2</v>
      </c>
    </row>
    <row r="22" spans="1:10" x14ac:dyDescent="0.45">
      <c r="A22" s="1">
        <v>44593</v>
      </c>
      <c r="B22">
        <v>500001</v>
      </c>
      <c r="C22" t="s">
        <v>59</v>
      </c>
      <c r="D22">
        <v>34.47</v>
      </c>
      <c r="E22">
        <v>193</v>
      </c>
      <c r="F22">
        <v>17.86</v>
      </c>
      <c r="G22">
        <v>1.1299999999999999</v>
      </c>
      <c r="H22" t="str">
        <f>VLOOKUP(fact_atliqo_metrics[[#This Row],[date]],dim_date[#All],3,FALSE)</f>
        <v>Before 5G</v>
      </c>
      <c r="I22" t="str">
        <f>TEXT(fact_atliqo_metrics[[#This Row],[date]],"mmm")</f>
        <v>Feb</v>
      </c>
      <c r="J22">
        <f>VLOOKUP(fact_atliqo_metrics[[#This Row],[date]],dim_date[#All],4,FALSE)</f>
        <v>2</v>
      </c>
    </row>
    <row r="23" spans="1:10" x14ac:dyDescent="0.45">
      <c r="A23" s="1">
        <v>44593</v>
      </c>
      <c r="B23">
        <v>411001</v>
      </c>
      <c r="C23" t="s">
        <v>59</v>
      </c>
      <c r="D23">
        <v>28.66</v>
      </c>
      <c r="E23">
        <v>190</v>
      </c>
      <c r="F23">
        <v>15.08</v>
      </c>
      <c r="G23">
        <v>0.72</v>
      </c>
      <c r="H23" t="str">
        <f>VLOOKUP(fact_atliqo_metrics[[#This Row],[date]],dim_date[#All],3,FALSE)</f>
        <v>Before 5G</v>
      </c>
      <c r="I23" t="str">
        <f>TEXT(fact_atliqo_metrics[[#This Row],[date]],"mmm")</f>
        <v>Feb</v>
      </c>
      <c r="J23">
        <f>VLOOKUP(fact_atliqo_metrics[[#This Row],[date]],dim_date[#All],4,FALSE)</f>
        <v>2</v>
      </c>
    </row>
    <row r="24" spans="1:10" x14ac:dyDescent="0.45">
      <c r="A24" s="1">
        <v>44593</v>
      </c>
      <c r="B24">
        <v>380001</v>
      </c>
      <c r="C24" t="s">
        <v>59</v>
      </c>
      <c r="D24">
        <v>20.63</v>
      </c>
      <c r="E24">
        <v>171</v>
      </c>
      <c r="F24">
        <v>12.06</v>
      </c>
      <c r="G24">
        <v>0.74</v>
      </c>
      <c r="H24" t="str">
        <f>VLOOKUP(fact_atliqo_metrics[[#This Row],[date]],dim_date[#All],3,FALSE)</f>
        <v>Before 5G</v>
      </c>
      <c r="I24" t="str">
        <f>TEXT(fact_atliqo_metrics[[#This Row],[date]],"mmm")</f>
        <v>Feb</v>
      </c>
      <c r="J24">
        <f>VLOOKUP(fact_atliqo_metrics[[#This Row],[date]],dim_date[#All],4,FALSE)</f>
        <v>2</v>
      </c>
    </row>
    <row r="25" spans="1:10" x14ac:dyDescent="0.45">
      <c r="A25" s="1">
        <v>44593</v>
      </c>
      <c r="B25">
        <v>302001</v>
      </c>
      <c r="C25" t="s">
        <v>59</v>
      </c>
      <c r="D25">
        <v>15.67</v>
      </c>
      <c r="E25">
        <v>199</v>
      </c>
      <c r="F25">
        <v>7.87</v>
      </c>
      <c r="G25">
        <v>0.55000000000000004</v>
      </c>
      <c r="H25" t="str">
        <f>VLOOKUP(fact_atliqo_metrics[[#This Row],[date]],dim_date[#All],3,FALSE)</f>
        <v>Before 5G</v>
      </c>
      <c r="I25" t="str">
        <f>TEXT(fact_atliqo_metrics[[#This Row],[date]],"mmm")</f>
        <v>Feb</v>
      </c>
      <c r="J25">
        <f>VLOOKUP(fact_atliqo_metrics[[#This Row],[date]],dim_date[#All],4,FALSE)</f>
        <v>2</v>
      </c>
    </row>
    <row r="26" spans="1:10" x14ac:dyDescent="0.45">
      <c r="A26" s="1">
        <v>44593</v>
      </c>
      <c r="B26">
        <v>226001</v>
      </c>
      <c r="C26" t="s">
        <v>59</v>
      </c>
      <c r="D26">
        <v>24.77</v>
      </c>
      <c r="E26">
        <v>210</v>
      </c>
      <c r="F26">
        <v>11.8</v>
      </c>
      <c r="G26">
        <v>0.55000000000000004</v>
      </c>
      <c r="H26" t="str">
        <f>VLOOKUP(fact_atliqo_metrics[[#This Row],[date]],dim_date[#All],3,FALSE)</f>
        <v>Before 5G</v>
      </c>
      <c r="I26" t="str">
        <f>TEXT(fact_atliqo_metrics[[#This Row],[date]],"mmm")</f>
        <v>Feb</v>
      </c>
      <c r="J26">
        <f>VLOOKUP(fact_atliqo_metrics[[#This Row],[date]],dim_date[#All],4,FALSE)</f>
        <v>2</v>
      </c>
    </row>
    <row r="27" spans="1:10" x14ac:dyDescent="0.45">
      <c r="A27" s="1">
        <v>44593</v>
      </c>
      <c r="B27">
        <v>800008</v>
      </c>
      <c r="C27" t="s">
        <v>59</v>
      </c>
      <c r="D27">
        <v>11.72</v>
      </c>
      <c r="E27">
        <v>208</v>
      </c>
      <c r="F27">
        <v>5.63</v>
      </c>
      <c r="G27">
        <v>0.32</v>
      </c>
      <c r="H27" t="str">
        <f>VLOOKUP(fact_atliqo_metrics[[#This Row],[date]],dim_date[#All],3,FALSE)</f>
        <v>Before 5G</v>
      </c>
      <c r="I27" t="str">
        <f>TEXT(fact_atliqo_metrics[[#This Row],[date]],"mmm")</f>
        <v>Feb</v>
      </c>
      <c r="J27">
        <f>VLOOKUP(fact_atliqo_metrics[[#This Row],[date]],dim_date[#All],4,FALSE)</f>
        <v>2</v>
      </c>
    </row>
    <row r="28" spans="1:10" x14ac:dyDescent="0.45">
      <c r="A28" s="1">
        <v>44593</v>
      </c>
      <c r="B28">
        <v>641001</v>
      </c>
      <c r="C28" t="s">
        <v>59</v>
      </c>
      <c r="D28">
        <v>11.94</v>
      </c>
      <c r="E28">
        <v>170</v>
      </c>
      <c r="F28">
        <v>7.02</v>
      </c>
      <c r="G28">
        <v>0.41</v>
      </c>
      <c r="H28" t="str">
        <f>VLOOKUP(fact_atliqo_metrics[[#This Row],[date]],dim_date[#All],3,FALSE)</f>
        <v>Before 5G</v>
      </c>
      <c r="I28" t="str">
        <f>TEXT(fact_atliqo_metrics[[#This Row],[date]],"mmm")</f>
        <v>Feb</v>
      </c>
      <c r="J28">
        <f>VLOOKUP(fact_atliqo_metrics[[#This Row],[date]],dim_date[#All],4,FALSE)</f>
        <v>2</v>
      </c>
    </row>
    <row r="29" spans="1:10" x14ac:dyDescent="0.45">
      <c r="A29" s="1">
        <v>44593</v>
      </c>
      <c r="B29">
        <v>160017</v>
      </c>
      <c r="C29" t="s">
        <v>59</v>
      </c>
      <c r="D29">
        <v>6.34</v>
      </c>
      <c r="E29">
        <v>162</v>
      </c>
      <c r="F29">
        <v>3.91</v>
      </c>
      <c r="G29">
        <v>0.17</v>
      </c>
      <c r="H29" t="str">
        <f>VLOOKUP(fact_atliqo_metrics[[#This Row],[date]],dim_date[#All],3,FALSE)</f>
        <v>Before 5G</v>
      </c>
      <c r="I29" t="str">
        <f>TEXT(fact_atliqo_metrics[[#This Row],[date]],"mmm")</f>
        <v>Feb</v>
      </c>
      <c r="J29">
        <f>VLOOKUP(fact_atliqo_metrics[[#This Row],[date]],dim_date[#All],4,FALSE)</f>
        <v>2</v>
      </c>
    </row>
    <row r="30" spans="1:10" x14ac:dyDescent="0.45">
      <c r="A30" s="1">
        <v>44593</v>
      </c>
      <c r="B30">
        <v>122001</v>
      </c>
      <c r="C30" t="s">
        <v>59</v>
      </c>
      <c r="D30">
        <v>9.4499999999999993</v>
      </c>
      <c r="E30">
        <v>187</v>
      </c>
      <c r="F30">
        <v>5.05</v>
      </c>
      <c r="G30">
        <v>0.27</v>
      </c>
      <c r="H30" t="str">
        <f>VLOOKUP(fact_atliqo_metrics[[#This Row],[date]],dim_date[#All],3,FALSE)</f>
        <v>Before 5G</v>
      </c>
      <c r="I30" t="str">
        <f>TEXT(fact_atliqo_metrics[[#This Row],[date]],"mmm")</f>
        <v>Feb</v>
      </c>
      <c r="J30">
        <f>VLOOKUP(fact_atliqo_metrics[[#This Row],[date]],dim_date[#All],4,FALSE)</f>
        <v>2</v>
      </c>
    </row>
    <row r="31" spans="1:10" x14ac:dyDescent="0.45">
      <c r="A31" s="1">
        <v>44593</v>
      </c>
      <c r="B31">
        <v>492001</v>
      </c>
      <c r="C31" t="s">
        <v>59</v>
      </c>
      <c r="D31">
        <v>4.2300000000000004</v>
      </c>
      <c r="E31">
        <v>168</v>
      </c>
      <c r="F31">
        <v>2.52</v>
      </c>
      <c r="G31">
        <v>0.16</v>
      </c>
      <c r="H31" t="str">
        <f>VLOOKUP(fact_atliqo_metrics[[#This Row],[date]],dim_date[#All],3,FALSE)</f>
        <v>Before 5G</v>
      </c>
      <c r="I31" t="str">
        <f>TEXT(fact_atliqo_metrics[[#This Row],[date]],"mmm")</f>
        <v>Feb</v>
      </c>
      <c r="J31">
        <f>VLOOKUP(fact_atliqo_metrics[[#This Row],[date]],dim_date[#All],4,FALSE)</f>
        <v>2</v>
      </c>
    </row>
    <row r="32" spans="1:10" x14ac:dyDescent="0.45">
      <c r="A32" s="1">
        <v>44621</v>
      </c>
      <c r="B32">
        <v>400001</v>
      </c>
      <c r="C32" t="s">
        <v>59</v>
      </c>
      <c r="D32">
        <v>57.28</v>
      </c>
      <c r="E32">
        <v>213</v>
      </c>
      <c r="F32">
        <v>26.89</v>
      </c>
      <c r="G32">
        <v>2.33</v>
      </c>
      <c r="H32" t="str">
        <f>VLOOKUP(fact_atliqo_metrics[[#This Row],[date]],dim_date[#All],3,FALSE)</f>
        <v>Before 5G</v>
      </c>
      <c r="I32" t="str">
        <f>TEXT(fact_atliqo_metrics[[#This Row],[date]],"mmm")</f>
        <v>Mar</v>
      </c>
      <c r="J32">
        <f>VLOOKUP(fact_atliqo_metrics[[#This Row],[date]],dim_date[#All],4,FALSE)</f>
        <v>3</v>
      </c>
    </row>
    <row r="33" spans="1:10" x14ac:dyDescent="0.45">
      <c r="A33" s="1">
        <v>44621</v>
      </c>
      <c r="B33">
        <v>110001</v>
      </c>
      <c r="C33" t="s">
        <v>59</v>
      </c>
      <c r="D33">
        <v>48.98</v>
      </c>
      <c r="E33">
        <v>171</v>
      </c>
      <c r="F33">
        <v>28.64</v>
      </c>
      <c r="G33">
        <v>2.52</v>
      </c>
      <c r="H33" t="str">
        <f>VLOOKUP(fact_atliqo_metrics[[#This Row],[date]],dim_date[#All],3,FALSE)</f>
        <v>Before 5G</v>
      </c>
      <c r="I33" t="str">
        <f>TEXT(fact_atliqo_metrics[[#This Row],[date]],"mmm")</f>
        <v>Mar</v>
      </c>
      <c r="J33">
        <f>VLOOKUP(fact_atliqo_metrics[[#This Row],[date]],dim_date[#All],4,FALSE)</f>
        <v>3</v>
      </c>
    </row>
    <row r="34" spans="1:10" x14ac:dyDescent="0.45">
      <c r="A34" s="1">
        <v>44621</v>
      </c>
      <c r="B34">
        <v>700001</v>
      </c>
      <c r="C34" t="s">
        <v>59</v>
      </c>
      <c r="D34">
        <v>67.31</v>
      </c>
      <c r="E34">
        <v>187</v>
      </c>
      <c r="F34">
        <v>35.99</v>
      </c>
      <c r="G34">
        <v>2.2000000000000002</v>
      </c>
      <c r="H34" t="str">
        <f>VLOOKUP(fact_atliqo_metrics[[#This Row],[date]],dim_date[#All],3,FALSE)</f>
        <v>Before 5G</v>
      </c>
      <c r="I34" t="str">
        <f>TEXT(fact_atliqo_metrics[[#This Row],[date]],"mmm")</f>
        <v>Mar</v>
      </c>
      <c r="J34">
        <f>VLOOKUP(fact_atliqo_metrics[[#This Row],[date]],dim_date[#All],4,FALSE)</f>
        <v>3</v>
      </c>
    </row>
    <row r="35" spans="1:10" x14ac:dyDescent="0.45">
      <c r="A35" s="1">
        <v>44621</v>
      </c>
      <c r="B35">
        <v>560001</v>
      </c>
      <c r="C35" t="s">
        <v>59</v>
      </c>
      <c r="D35">
        <v>41.87</v>
      </c>
      <c r="E35">
        <v>166</v>
      </c>
      <c r="F35">
        <v>25.22</v>
      </c>
      <c r="G35">
        <v>1.59</v>
      </c>
      <c r="H35" t="str">
        <f>VLOOKUP(fact_atliqo_metrics[[#This Row],[date]],dim_date[#All],3,FALSE)</f>
        <v>Before 5G</v>
      </c>
      <c r="I35" t="str">
        <f>TEXT(fact_atliqo_metrics[[#This Row],[date]],"mmm")</f>
        <v>Mar</v>
      </c>
      <c r="J35">
        <f>VLOOKUP(fact_atliqo_metrics[[#This Row],[date]],dim_date[#All],4,FALSE)</f>
        <v>3</v>
      </c>
    </row>
    <row r="36" spans="1:10" x14ac:dyDescent="0.45">
      <c r="A36" s="1">
        <v>44621</v>
      </c>
      <c r="B36">
        <v>600001</v>
      </c>
      <c r="C36" t="s">
        <v>59</v>
      </c>
      <c r="D36">
        <v>30.5</v>
      </c>
      <c r="E36">
        <v>211</v>
      </c>
      <c r="F36">
        <v>14.45</v>
      </c>
      <c r="G36">
        <v>0.91</v>
      </c>
      <c r="H36" t="str">
        <f>VLOOKUP(fact_atliqo_metrics[[#This Row],[date]],dim_date[#All],3,FALSE)</f>
        <v>Before 5G</v>
      </c>
      <c r="I36" t="str">
        <f>TEXT(fact_atliqo_metrics[[#This Row],[date]],"mmm")</f>
        <v>Mar</v>
      </c>
      <c r="J36">
        <f>VLOOKUP(fact_atliqo_metrics[[#This Row],[date]],dim_date[#All],4,FALSE)</f>
        <v>3</v>
      </c>
    </row>
    <row r="37" spans="1:10" x14ac:dyDescent="0.45">
      <c r="A37" s="1">
        <v>44621</v>
      </c>
      <c r="B37">
        <v>500001</v>
      </c>
      <c r="C37" t="s">
        <v>59</v>
      </c>
      <c r="D37">
        <v>27.95</v>
      </c>
      <c r="E37">
        <v>211</v>
      </c>
      <c r="F37">
        <v>13.25</v>
      </c>
      <c r="G37">
        <v>0.78</v>
      </c>
      <c r="H37" t="str">
        <f>VLOOKUP(fact_atliqo_metrics[[#This Row],[date]],dim_date[#All],3,FALSE)</f>
        <v>Before 5G</v>
      </c>
      <c r="I37" t="str">
        <f>TEXT(fact_atliqo_metrics[[#This Row],[date]],"mmm")</f>
        <v>Mar</v>
      </c>
      <c r="J37">
        <f>VLOOKUP(fact_atliqo_metrics[[#This Row],[date]],dim_date[#All],4,FALSE)</f>
        <v>3</v>
      </c>
    </row>
    <row r="38" spans="1:10" x14ac:dyDescent="0.45">
      <c r="A38" s="1">
        <v>44621</v>
      </c>
      <c r="B38">
        <v>411001</v>
      </c>
      <c r="C38" t="s">
        <v>59</v>
      </c>
      <c r="D38">
        <v>30.83</v>
      </c>
      <c r="E38">
        <v>201</v>
      </c>
      <c r="F38">
        <v>15.34</v>
      </c>
      <c r="G38">
        <v>1.1000000000000001</v>
      </c>
      <c r="H38" t="str">
        <f>VLOOKUP(fact_atliqo_metrics[[#This Row],[date]],dim_date[#All],3,FALSE)</f>
        <v>Before 5G</v>
      </c>
      <c r="I38" t="str">
        <f>TEXT(fact_atliqo_metrics[[#This Row],[date]],"mmm")</f>
        <v>Mar</v>
      </c>
      <c r="J38">
        <f>VLOOKUP(fact_atliqo_metrics[[#This Row],[date]],dim_date[#All],4,FALSE)</f>
        <v>3</v>
      </c>
    </row>
    <row r="39" spans="1:10" x14ac:dyDescent="0.45">
      <c r="A39" s="1">
        <v>44621</v>
      </c>
      <c r="B39">
        <v>380001</v>
      </c>
      <c r="C39" t="s">
        <v>59</v>
      </c>
      <c r="D39">
        <v>28.95</v>
      </c>
      <c r="E39">
        <v>206</v>
      </c>
      <c r="F39">
        <v>14.05</v>
      </c>
      <c r="G39">
        <v>0.75</v>
      </c>
      <c r="H39" t="str">
        <f>VLOOKUP(fact_atliqo_metrics[[#This Row],[date]],dim_date[#All],3,FALSE)</f>
        <v>Before 5G</v>
      </c>
      <c r="I39" t="str">
        <f>TEXT(fact_atliqo_metrics[[#This Row],[date]],"mmm")</f>
        <v>Mar</v>
      </c>
      <c r="J39">
        <f>VLOOKUP(fact_atliqo_metrics[[#This Row],[date]],dim_date[#All],4,FALSE)</f>
        <v>3</v>
      </c>
    </row>
    <row r="40" spans="1:10" x14ac:dyDescent="0.45">
      <c r="A40" s="1">
        <v>44621</v>
      </c>
      <c r="B40">
        <v>302001</v>
      </c>
      <c r="C40" t="s">
        <v>59</v>
      </c>
      <c r="D40">
        <v>17.100000000000001</v>
      </c>
      <c r="E40">
        <v>186</v>
      </c>
      <c r="F40">
        <v>9.19</v>
      </c>
      <c r="G40">
        <v>0.81</v>
      </c>
      <c r="H40" t="str">
        <f>VLOOKUP(fact_atliqo_metrics[[#This Row],[date]],dim_date[#All],3,FALSE)</f>
        <v>Before 5G</v>
      </c>
      <c r="I40" t="str">
        <f>TEXT(fact_atliqo_metrics[[#This Row],[date]],"mmm")</f>
        <v>Mar</v>
      </c>
      <c r="J40">
        <f>VLOOKUP(fact_atliqo_metrics[[#This Row],[date]],dim_date[#All],4,FALSE)</f>
        <v>3</v>
      </c>
    </row>
    <row r="41" spans="1:10" x14ac:dyDescent="0.45">
      <c r="A41" s="1">
        <v>44621</v>
      </c>
      <c r="B41">
        <v>226001</v>
      </c>
      <c r="C41" t="s">
        <v>59</v>
      </c>
      <c r="D41">
        <v>14.93</v>
      </c>
      <c r="E41">
        <v>212</v>
      </c>
      <c r="F41">
        <v>7.04</v>
      </c>
      <c r="G41">
        <v>0.3</v>
      </c>
      <c r="H41" t="str">
        <f>VLOOKUP(fact_atliqo_metrics[[#This Row],[date]],dim_date[#All],3,FALSE)</f>
        <v>Before 5G</v>
      </c>
      <c r="I41" t="str">
        <f>TEXT(fact_atliqo_metrics[[#This Row],[date]],"mmm")</f>
        <v>Mar</v>
      </c>
      <c r="J41">
        <f>VLOOKUP(fact_atliqo_metrics[[#This Row],[date]],dim_date[#All],4,FALSE)</f>
        <v>3</v>
      </c>
    </row>
    <row r="42" spans="1:10" x14ac:dyDescent="0.45">
      <c r="A42" s="1">
        <v>44621</v>
      </c>
      <c r="B42">
        <v>800008</v>
      </c>
      <c r="C42" t="s">
        <v>59</v>
      </c>
      <c r="D42">
        <v>10.62</v>
      </c>
      <c r="E42">
        <v>197</v>
      </c>
      <c r="F42">
        <v>5.39</v>
      </c>
      <c r="G42">
        <v>0.47</v>
      </c>
      <c r="H42" t="str">
        <f>VLOOKUP(fact_atliqo_metrics[[#This Row],[date]],dim_date[#All],3,FALSE)</f>
        <v>Before 5G</v>
      </c>
      <c r="I42" t="str">
        <f>TEXT(fact_atliqo_metrics[[#This Row],[date]],"mmm")</f>
        <v>Mar</v>
      </c>
      <c r="J42">
        <f>VLOOKUP(fact_atliqo_metrics[[#This Row],[date]],dim_date[#All],4,FALSE)</f>
        <v>3</v>
      </c>
    </row>
    <row r="43" spans="1:10" x14ac:dyDescent="0.45">
      <c r="A43" s="1">
        <v>44621</v>
      </c>
      <c r="B43">
        <v>641001</v>
      </c>
      <c r="C43" t="s">
        <v>59</v>
      </c>
      <c r="D43">
        <v>17.12</v>
      </c>
      <c r="E43">
        <v>206</v>
      </c>
      <c r="F43">
        <v>8.31</v>
      </c>
      <c r="G43">
        <v>0.61</v>
      </c>
      <c r="H43" t="str">
        <f>VLOOKUP(fact_atliqo_metrics[[#This Row],[date]],dim_date[#All],3,FALSE)</f>
        <v>Before 5G</v>
      </c>
      <c r="I43" t="str">
        <f>TEXT(fact_atliqo_metrics[[#This Row],[date]],"mmm")</f>
        <v>Mar</v>
      </c>
      <c r="J43">
        <f>VLOOKUP(fact_atliqo_metrics[[#This Row],[date]],dim_date[#All],4,FALSE)</f>
        <v>3</v>
      </c>
    </row>
    <row r="44" spans="1:10" x14ac:dyDescent="0.45">
      <c r="A44" s="1">
        <v>44621</v>
      </c>
      <c r="B44">
        <v>160017</v>
      </c>
      <c r="C44" t="s">
        <v>59</v>
      </c>
      <c r="D44">
        <v>7.51</v>
      </c>
      <c r="E44">
        <v>202</v>
      </c>
      <c r="F44">
        <v>3.72</v>
      </c>
      <c r="G44">
        <v>0.25</v>
      </c>
      <c r="H44" t="str">
        <f>VLOOKUP(fact_atliqo_metrics[[#This Row],[date]],dim_date[#All],3,FALSE)</f>
        <v>Before 5G</v>
      </c>
      <c r="I44" t="str">
        <f>TEXT(fact_atliqo_metrics[[#This Row],[date]],"mmm")</f>
        <v>Mar</v>
      </c>
      <c r="J44">
        <f>VLOOKUP(fact_atliqo_metrics[[#This Row],[date]],dim_date[#All],4,FALSE)</f>
        <v>3</v>
      </c>
    </row>
    <row r="45" spans="1:10" x14ac:dyDescent="0.45">
      <c r="A45" s="1">
        <v>44621</v>
      </c>
      <c r="B45">
        <v>122001</v>
      </c>
      <c r="C45" t="s">
        <v>59</v>
      </c>
      <c r="D45">
        <v>6.04</v>
      </c>
      <c r="E45">
        <v>181</v>
      </c>
      <c r="F45">
        <v>3.34</v>
      </c>
      <c r="G45">
        <v>0.19</v>
      </c>
      <c r="H45" t="str">
        <f>VLOOKUP(fact_atliqo_metrics[[#This Row],[date]],dim_date[#All],3,FALSE)</f>
        <v>Before 5G</v>
      </c>
      <c r="I45" t="str">
        <f>TEXT(fact_atliqo_metrics[[#This Row],[date]],"mmm")</f>
        <v>Mar</v>
      </c>
      <c r="J45">
        <f>VLOOKUP(fact_atliqo_metrics[[#This Row],[date]],dim_date[#All],4,FALSE)</f>
        <v>3</v>
      </c>
    </row>
    <row r="46" spans="1:10" x14ac:dyDescent="0.45">
      <c r="A46" s="1">
        <v>44621</v>
      </c>
      <c r="B46">
        <v>492001</v>
      </c>
      <c r="C46" t="s">
        <v>59</v>
      </c>
      <c r="D46">
        <v>3.46</v>
      </c>
      <c r="E46">
        <v>197</v>
      </c>
      <c r="F46">
        <v>1.76</v>
      </c>
      <c r="G46">
        <v>0.15</v>
      </c>
      <c r="H46" t="str">
        <f>VLOOKUP(fact_atliqo_metrics[[#This Row],[date]],dim_date[#All],3,FALSE)</f>
        <v>Before 5G</v>
      </c>
      <c r="I46" t="str">
        <f>TEXT(fact_atliqo_metrics[[#This Row],[date]],"mmm")</f>
        <v>Mar</v>
      </c>
      <c r="J46">
        <f>VLOOKUP(fact_atliqo_metrics[[#This Row],[date]],dim_date[#All],4,FALSE)</f>
        <v>3</v>
      </c>
    </row>
    <row r="47" spans="1:10" x14ac:dyDescent="0.45">
      <c r="A47" s="1">
        <v>44652</v>
      </c>
      <c r="B47">
        <v>400001</v>
      </c>
      <c r="C47" t="s">
        <v>59</v>
      </c>
      <c r="D47">
        <v>65.239999999999995</v>
      </c>
      <c r="E47">
        <v>213</v>
      </c>
      <c r="F47">
        <v>30.63</v>
      </c>
      <c r="G47">
        <v>2.64</v>
      </c>
      <c r="H47" t="str">
        <f>VLOOKUP(fact_atliqo_metrics[[#This Row],[date]],dim_date[#All],3,FALSE)</f>
        <v>Before 5G</v>
      </c>
      <c r="I47" t="str">
        <f>TEXT(fact_atliqo_metrics[[#This Row],[date]],"mmm")</f>
        <v>Apr</v>
      </c>
      <c r="J47">
        <f>VLOOKUP(fact_atliqo_metrics[[#This Row],[date]],dim_date[#All],4,FALSE)</f>
        <v>4</v>
      </c>
    </row>
    <row r="48" spans="1:10" x14ac:dyDescent="0.45">
      <c r="A48" s="1">
        <v>44652</v>
      </c>
      <c r="B48">
        <v>110001</v>
      </c>
      <c r="C48" t="s">
        <v>59</v>
      </c>
      <c r="D48">
        <v>50.51</v>
      </c>
      <c r="E48">
        <v>191</v>
      </c>
      <c r="F48">
        <v>26.45</v>
      </c>
      <c r="G48">
        <v>2.02</v>
      </c>
      <c r="H48" t="str">
        <f>VLOOKUP(fact_atliqo_metrics[[#This Row],[date]],dim_date[#All],3,FALSE)</f>
        <v>Before 5G</v>
      </c>
      <c r="I48" t="str">
        <f>TEXT(fact_atliqo_metrics[[#This Row],[date]],"mmm")</f>
        <v>Apr</v>
      </c>
      <c r="J48">
        <f>VLOOKUP(fact_atliqo_metrics[[#This Row],[date]],dim_date[#All],4,FALSE)</f>
        <v>4</v>
      </c>
    </row>
    <row r="49" spans="1:10" x14ac:dyDescent="0.45">
      <c r="A49" s="1">
        <v>44652</v>
      </c>
      <c r="B49">
        <v>700001</v>
      </c>
      <c r="C49" t="s">
        <v>59</v>
      </c>
      <c r="D49">
        <v>48.85</v>
      </c>
      <c r="E49">
        <v>198</v>
      </c>
      <c r="F49">
        <v>24.67</v>
      </c>
      <c r="G49">
        <v>1.73</v>
      </c>
      <c r="H49" t="str">
        <f>VLOOKUP(fact_atliqo_metrics[[#This Row],[date]],dim_date[#All],3,FALSE)</f>
        <v>Before 5G</v>
      </c>
      <c r="I49" t="str">
        <f>TEXT(fact_atliqo_metrics[[#This Row],[date]],"mmm")</f>
        <v>Apr</v>
      </c>
      <c r="J49">
        <f>VLOOKUP(fact_atliqo_metrics[[#This Row],[date]],dim_date[#All],4,FALSE)</f>
        <v>4</v>
      </c>
    </row>
    <row r="50" spans="1:10" x14ac:dyDescent="0.45">
      <c r="A50" s="1">
        <v>44652</v>
      </c>
      <c r="B50">
        <v>560001</v>
      </c>
      <c r="C50" t="s">
        <v>59</v>
      </c>
      <c r="D50">
        <v>42.34</v>
      </c>
      <c r="E50">
        <v>169</v>
      </c>
      <c r="F50">
        <v>25.05</v>
      </c>
      <c r="G50">
        <v>1.51</v>
      </c>
      <c r="H50" t="str">
        <f>VLOOKUP(fact_atliqo_metrics[[#This Row],[date]],dim_date[#All],3,FALSE)</f>
        <v>Before 5G</v>
      </c>
      <c r="I50" t="str">
        <f>TEXT(fact_atliqo_metrics[[#This Row],[date]],"mmm")</f>
        <v>Apr</v>
      </c>
      <c r="J50">
        <f>VLOOKUP(fact_atliqo_metrics[[#This Row],[date]],dim_date[#All],4,FALSE)</f>
        <v>4</v>
      </c>
    </row>
    <row r="51" spans="1:10" x14ac:dyDescent="0.45">
      <c r="A51" s="1">
        <v>44652</v>
      </c>
      <c r="B51">
        <v>600001</v>
      </c>
      <c r="C51" t="s">
        <v>59</v>
      </c>
      <c r="D51">
        <v>32.93</v>
      </c>
      <c r="E51">
        <v>192</v>
      </c>
      <c r="F51">
        <v>17.149999999999999</v>
      </c>
      <c r="G51">
        <v>1.46</v>
      </c>
      <c r="H51" t="str">
        <f>VLOOKUP(fact_atliqo_metrics[[#This Row],[date]],dim_date[#All],3,FALSE)</f>
        <v>Before 5G</v>
      </c>
      <c r="I51" t="str">
        <f>TEXT(fact_atliqo_metrics[[#This Row],[date]],"mmm")</f>
        <v>Apr</v>
      </c>
      <c r="J51">
        <f>VLOOKUP(fact_atliqo_metrics[[#This Row],[date]],dim_date[#All],4,FALSE)</f>
        <v>4</v>
      </c>
    </row>
    <row r="52" spans="1:10" x14ac:dyDescent="0.45">
      <c r="A52" s="1">
        <v>44652</v>
      </c>
      <c r="B52">
        <v>500001</v>
      </c>
      <c r="C52" t="s">
        <v>59</v>
      </c>
      <c r="D52">
        <v>27.96</v>
      </c>
      <c r="E52">
        <v>199</v>
      </c>
      <c r="F52">
        <v>14.05</v>
      </c>
      <c r="G52">
        <v>1.17</v>
      </c>
      <c r="H52" t="str">
        <f>VLOOKUP(fact_atliqo_metrics[[#This Row],[date]],dim_date[#All],3,FALSE)</f>
        <v>Before 5G</v>
      </c>
      <c r="I52" t="str">
        <f>TEXT(fact_atliqo_metrics[[#This Row],[date]],"mmm")</f>
        <v>Apr</v>
      </c>
      <c r="J52">
        <f>VLOOKUP(fact_atliqo_metrics[[#This Row],[date]],dim_date[#All],4,FALSE)</f>
        <v>4</v>
      </c>
    </row>
    <row r="53" spans="1:10" x14ac:dyDescent="0.45">
      <c r="A53" s="1">
        <v>44652</v>
      </c>
      <c r="B53">
        <v>411001</v>
      </c>
      <c r="C53" t="s">
        <v>59</v>
      </c>
      <c r="D53">
        <v>45.93</v>
      </c>
      <c r="E53">
        <v>209</v>
      </c>
      <c r="F53">
        <v>21.98</v>
      </c>
      <c r="G53">
        <v>1.44</v>
      </c>
      <c r="H53" t="str">
        <f>VLOOKUP(fact_atliqo_metrics[[#This Row],[date]],dim_date[#All],3,FALSE)</f>
        <v>Before 5G</v>
      </c>
      <c r="I53" t="str">
        <f>TEXT(fact_atliqo_metrics[[#This Row],[date]],"mmm")</f>
        <v>Apr</v>
      </c>
      <c r="J53">
        <f>VLOOKUP(fact_atliqo_metrics[[#This Row],[date]],dim_date[#All],4,FALSE)</f>
        <v>4</v>
      </c>
    </row>
    <row r="54" spans="1:10" x14ac:dyDescent="0.45">
      <c r="A54" s="1">
        <v>44652</v>
      </c>
      <c r="B54">
        <v>380001</v>
      </c>
      <c r="C54" t="s">
        <v>59</v>
      </c>
      <c r="D54">
        <v>23.94</v>
      </c>
      <c r="E54">
        <v>163</v>
      </c>
      <c r="F54">
        <v>14.69</v>
      </c>
      <c r="G54">
        <v>1.21</v>
      </c>
      <c r="H54" t="str">
        <f>VLOOKUP(fact_atliqo_metrics[[#This Row],[date]],dim_date[#All],3,FALSE)</f>
        <v>Before 5G</v>
      </c>
      <c r="I54" t="str">
        <f>TEXT(fact_atliqo_metrics[[#This Row],[date]],"mmm")</f>
        <v>Apr</v>
      </c>
      <c r="J54">
        <f>VLOOKUP(fact_atliqo_metrics[[#This Row],[date]],dim_date[#All],4,FALSE)</f>
        <v>4</v>
      </c>
    </row>
    <row r="55" spans="1:10" x14ac:dyDescent="0.45">
      <c r="A55" s="1">
        <v>44652</v>
      </c>
      <c r="B55">
        <v>302001</v>
      </c>
      <c r="C55" t="s">
        <v>59</v>
      </c>
      <c r="D55">
        <v>15.11</v>
      </c>
      <c r="E55">
        <v>206</v>
      </c>
      <c r="F55">
        <v>7.33</v>
      </c>
      <c r="G55">
        <v>0.35</v>
      </c>
      <c r="H55" t="str">
        <f>VLOOKUP(fact_atliqo_metrics[[#This Row],[date]],dim_date[#All],3,FALSE)</f>
        <v>Before 5G</v>
      </c>
      <c r="I55" t="str">
        <f>TEXT(fact_atliqo_metrics[[#This Row],[date]],"mmm")</f>
        <v>Apr</v>
      </c>
      <c r="J55">
        <f>VLOOKUP(fact_atliqo_metrics[[#This Row],[date]],dim_date[#All],4,FALSE)</f>
        <v>4</v>
      </c>
    </row>
    <row r="56" spans="1:10" x14ac:dyDescent="0.45">
      <c r="A56" s="1">
        <v>44652</v>
      </c>
      <c r="B56">
        <v>226001</v>
      </c>
      <c r="C56" t="s">
        <v>59</v>
      </c>
      <c r="D56">
        <v>13.27</v>
      </c>
      <c r="E56">
        <v>193</v>
      </c>
      <c r="F56">
        <v>6.88</v>
      </c>
      <c r="G56">
        <v>0.42</v>
      </c>
      <c r="H56" t="str">
        <f>VLOOKUP(fact_atliqo_metrics[[#This Row],[date]],dim_date[#All],3,FALSE)</f>
        <v>Before 5G</v>
      </c>
      <c r="I56" t="str">
        <f>TEXT(fact_atliqo_metrics[[#This Row],[date]],"mmm")</f>
        <v>Apr</v>
      </c>
      <c r="J56">
        <f>VLOOKUP(fact_atliqo_metrics[[#This Row],[date]],dim_date[#All],4,FALSE)</f>
        <v>4</v>
      </c>
    </row>
    <row r="57" spans="1:10" x14ac:dyDescent="0.45">
      <c r="A57" s="1">
        <v>44652</v>
      </c>
      <c r="B57">
        <v>800008</v>
      </c>
      <c r="C57" t="s">
        <v>59</v>
      </c>
      <c r="D57">
        <v>11.81</v>
      </c>
      <c r="E57">
        <v>177</v>
      </c>
      <c r="F57">
        <v>6.67</v>
      </c>
      <c r="G57">
        <v>0.53</v>
      </c>
      <c r="H57" t="str">
        <f>VLOOKUP(fact_atliqo_metrics[[#This Row],[date]],dim_date[#All],3,FALSE)</f>
        <v>Before 5G</v>
      </c>
      <c r="I57" t="str">
        <f>TEXT(fact_atliqo_metrics[[#This Row],[date]],"mmm")</f>
        <v>Apr</v>
      </c>
      <c r="J57">
        <f>VLOOKUP(fact_atliqo_metrics[[#This Row],[date]],dim_date[#All],4,FALSE)</f>
        <v>4</v>
      </c>
    </row>
    <row r="58" spans="1:10" x14ac:dyDescent="0.45">
      <c r="A58" s="1">
        <v>44652</v>
      </c>
      <c r="B58">
        <v>641001</v>
      </c>
      <c r="C58" t="s">
        <v>59</v>
      </c>
      <c r="D58">
        <v>8.7899999999999991</v>
      </c>
      <c r="E58">
        <v>212</v>
      </c>
      <c r="F58">
        <v>4.1500000000000004</v>
      </c>
      <c r="G58">
        <v>0.25</v>
      </c>
      <c r="H58" t="str">
        <f>VLOOKUP(fact_atliqo_metrics[[#This Row],[date]],dim_date[#All],3,FALSE)</f>
        <v>Before 5G</v>
      </c>
      <c r="I58" t="str">
        <f>TEXT(fact_atliqo_metrics[[#This Row],[date]],"mmm")</f>
        <v>Apr</v>
      </c>
      <c r="J58">
        <f>VLOOKUP(fact_atliqo_metrics[[#This Row],[date]],dim_date[#All],4,FALSE)</f>
        <v>4</v>
      </c>
    </row>
    <row r="59" spans="1:10" x14ac:dyDescent="0.45">
      <c r="A59" s="1">
        <v>44652</v>
      </c>
      <c r="B59">
        <v>160017</v>
      </c>
      <c r="C59" t="s">
        <v>59</v>
      </c>
      <c r="D59">
        <v>10.48</v>
      </c>
      <c r="E59">
        <v>181</v>
      </c>
      <c r="F59">
        <v>5.79</v>
      </c>
      <c r="G59">
        <v>0.44</v>
      </c>
      <c r="H59" t="str">
        <f>VLOOKUP(fact_atliqo_metrics[[#This Row],[date]],dim_date[#All],3,FALSE)</f>
        <v>Before 5G</v>
      </c>
      <c r="I59" t="str">
        <f>TEXT(fact_atliqo_metrics[[#This Row],[date]],"mmm")</f>
        <v>Apr</v>
      </c>
      <c r="J59">
        <f>VLOOKUP(fact_atliqo_metrics[[#This Row],[date]],dim_date[#All],4,FALSE)</f>
        <v>4</v>
      </c>
    </row>
    <row r="60" spans="1:10" x14ac:dyDescent="0.45">
      <c r="A60" s="1">
        <v>44652</v>
      </c>
      <c r="B60">
        <v>122001</v>
      </c>
      <c r="C60" t="s">
        <v>59</v>
      </c>
      <c r="D60">
        <v>6.31</v>
      </c>
      <c r="E60">
        <v>185</v>
      </c>
      <c r="F60">
        <v>3.41</v>
      </c>
      <c r="G60">
        <v>0.2</v>
      </c>
      <c r="H60" t="str">
        <f>VLOOKUP(fact_atliqo_metrics[[#This Row],[date]],dim_date[#All],3,FALSE)</f>
        <v>Before 5G</v>
      </c>
      <c r="I60" t="str">
        <f>TEXT(fact_atliqo_metrics[[#This Row],[date]],"mmm")</f>
        <v>Apr</v>
      </c>
      <c r="J60">
        <f>VLOOKUP(fact_atliqo_metrics[[#This Row],[date]],dim_date[#All],4,FALSE)</f>
        <v>4</v>
      </c>
    </row>
    <row r="61" spans="1:10" x14ac:dyDescent="0.45">
      <c r="A61" s="1">
        <v>44652</v>
      </c>
      <c r="B61">
        <v>492001</v>
      </c>
      <c r="C61" t="s">
        <v>59</v>
      </c>
      <c r="D61">
        <v>3.72</v>
      </c>
      <c r="E61">
        <v>181</v>
      </c>
      <c r="F61">
        <v>2.06</v>
      </c>
      <c r="G61">
        <v>0.1</v>
      </c>
      <c r="H61" t="str">
        <f>VLOOKUP(fact_atliqo_metrics[[#This Row],[date]],dim_date[#All],3,FALSE)</f>
        <v>Before 5G</v>
      </c>
      <c r="I61" t="str">
        <f>TEXT(fact_atliqo_metrics[[#This Row],[date]],"mmm")</f>
        <v>Apr</v>
      </c>
      <c r="J61">
        <f>VLOOKUP(fact_atliqo_metrics[[#This Row],[date]],dim_date[#All],4,FALSE)</f>
        <v>4</v>
      </c>
    </row>
    <row r="62" spans="1:10" x14ac:dyDescent="0.45">
      <c r="A62" s="1">
        <v>44713</v>
      </c>
      <c r="B62">
        <v>400001</v>
      </c>
      <c r="C62" t="s">
        <v>59</v>
      </c>
      <c r="D62">
        <v>62.09</v>
      </c>
      <c r="E62">
        <v>193</v>
      </c>
      <c r="F62">
        <v>32.17</v>
      </c>
      <c r="G62">
        <v>2.41</v>
      </c>
      <c r="H62" t="str">
        <f>VLOOKUP(fact_atliqo_metrics[[#This Row],[date]],dim_date[#All],3,FALSE)</f>
        <v>After 5G</v>
      </c>
      <c r="I62" t="str">
        <f>TEXT(fact_atliqo_metrics[[#This Row],[date]],"mmm")</f>
        <v>Jun</v>
      </c>
      <c r="J62">
        <f>VLOOKUP(fact_atliqo_metrics[[#This Row],[date]],dim_date[#All],4,FALSE)</f>
        <v>1</v>
      </c>
    </row>
    <row r="63" spans="1:10" x14ac:dyDescent="0.45">
      <c r="A63" s="1">
        <v>44713</v>
      </c>
      <c r="B63">
        <v>110001</v>
      </c>
      <c r="C63" t="s">
        <v>59</v>
      </c>
      <c r="D63">
        <v>42.12</v>
      </c>
      <c r="E63">
        <v>198</v>
      </c>
      <c r="F63">
        <v>21.27</v>
      </c>
      <c r="G63">
        <v>2.2799999999999998</v>
      </c>
      <c r="H63" t="str">
        <f>VLOOKUP(fact_atliqo_metrics[[#This Row],[date]],dim_date[#All],3,FALSE)</f>
        <v>After 5G</v>
      </c>
      <c r="I63" t="str">
        <f>TEXT(fact_atliqo_metrics[[#This Row],[date]],"mmm")</f>
        <v>Jun</v>
      </c>
      <c r="J63">
        <f>VLOOKUP(fact_atliqo_metrics[[#This Row],[date]],dim_date[#All],4,FALSE)</f>
        <v>1</v>
      </c>
    </row>
    <row r="64" spans="1:10" x14ac:dyDescent="0.45">
      <c r="A64" s="1">
        <v>44713</v>
      </c>
      <c r="B64">
        <v>700001</v>
      </c>
      <c r="C64" t="s">
        <v>59</v>
      </c>
      <c r="D64">
        <v>36.770000000000003</v>
      </c>
      <c r="E64">
        <v>199</v>
      </c>
      <c r="F64">
        <v>18.48</v>
      </c>
      <c r="G64">
        <v>1.79</v>
      </c>
      <c r="H64" t="str">
        <f>VLOOKUP(fact_atliqo_metrics[[#This Row],[date]],dim_date[#All],3,FALSE)</f>
        <v>After 5G</v>
      </c>
      <c r="I64" t="str">
        <f>TEXT(fact_atliqo_metrics[[#This Row],[date]],"mmm")</f>
        <v>Jun</v>
      </c>
      <c r="J64">
        <f>VLOOKUP(fact_atliqo_metrics[[#This Row],[date]],dim_date[#All],4,FALSE)</f>
        <v>1</v>
      </c>
    </row>
    <row r="65" spans="1:10" x14ac:dyDescent="0.45">
      <c r="A65" s="1">
        <v>44713</v>
      </c>
      <c r="B65">
        <v>560001</v>
      </c>
      <c r="C65" t="s">
        <v>59</v>
      </c>
      <c r="D65">
        <v>38.020000000000003</v>
      </c>
      <c r="E65">
        <v>242</v>
      </c>
      <c r="F65">
        <v>15.71</v>
      </c>
      <c r="G65">
        <v>1.1399999999999999</v>
      </c>
      <c r="H65" t="str">
        <f>VLOOKUP(fact_atliqo_metrics[[#This Row],[date]],dim_date[#All],3,FALSE)</f>
        <v>After 5G</v>
      </c>
      <c r="I65" t="str">
        <f>TEXT(fact_atliqo_metrics[[#This Row],[date]],"mmm")</f>
        <v>Jun</v>
      </c>
      <c r="J65">
        <f>VLOOKUP(fact_atliqo_metrics[[#This Row],[date]],dim_date[#All],4,FALSE)</f>
        <v>1</v>
      </c>
    </row>
    <row r="66" spans="1:10" x14ac:dyDescent="0.45">
      <c r="A66" s="1">
        <v>44713</v>
      </c>
      <c r="B66">
        <v>600001</v>
      </c>
      <c r="C66" t="s">
        <v>59</v>
      </c>
      <c r="D66">
        <v>30.55</v>
      </c>
      <c r="E66">
        <v>198</v>
      </c>
      <c r="F66">
        <v>15.43</v>
      </c>
      <c r="G66">
        <v>1.63</v>
      </c>
      <c r="H66" t="str">
        <f>VLOOKUP(fact_atliqo_metrics[[#This Row],[date]],dim_date[#All],3,FALSE)</f>
        <v>After 5G</v>
      </c>
      <c r="I66" t="str">
        <f>TEXT(fact_atliqo_metrics[[#This Row],[date]],"mmm")</f>
        <v>Jun</v>
      </c>
      <c r="J66">
        <f>VLOOKUP(fact_atliqo_metrics[[#This Row],[date]],dim_date[#All],4,FALSE)</f>
        <v>1</v>
      </c>
    </row>
    <row r="67" spans="1:10" x14ac:dyDescent="0.45">
      <c r="A67" s="1">
        <v>44713</v>
      </c>
      <c r="B67">
        <v>500001</v>
      </c>
      <c r="C67" t="s">
        <v>59</v>
      </c>
      <c r="D67">
        <v>28.09</v>
      </c>
      <c r="E67">
        <v>224</v>
      </c>
      <c r="F67">
        <v>12.54</v>
      </c>
      <c r="G67">
        <v>1.02</v>
      </c>
      <c r="H67" t="str">
        <f>VLOOKUP(fact_atliqo_metrics[[#This Row],[date]],dim_date[#All],3,FALSE)</f>
        <v>After 5G</v>
      </c>
      <c r="I67" t="str">
        <f>TEXT(fact_atliqo_metrics[[#This Row],[date]],"mmm")</f>
        <v>Jun</v>
      </c>
      <c r="J67">
        <f>VLOOKUP(fact_atliqo_metrics[[#This Row],[date]],dim_date[#All],4,FALSE)</f>
        <v>1</v>
      </c>
    </row>
    <row r="68" spans="1:10" x14ac:dyDescent="0.45">
      <c r="A68" s="1">
        <v>44713</v>
      </c>
      <c r="B68">
        <v>411001</v>
      </c>
      <c r="C68" t="s">
        <v>59</v>
      </c>
      <c r="D68">
        <v>24.69</v>
      </c>
      <c r="E68">
        <v>199</v>
      </c>
      <c r="F68">
        <v>12.41</v>
      </c>
      <c r="G68">
        <v>1.28</v>
      </c>
      <c r="H68" t="str">
        <f>VLOOKUP(fact_atliqo_metrics[[#This Row],[date]],dim_date[#All],3,FALSE)</f>
        <v>After 5G</v>
      </c>
      <c r="I68" t="str">
        <f>TEXT(fact_atliqo_metrics[[#This Row],[date]],"mmm")</f>
        <v>Jun</v>
      </c>
      <c r="J68">
        <f>VLOOKUP(fact_atliqo_metrics[[#This Row],[date]],dim_date[#All],4,FALSE)</f>
        <v>1</v>
      </c>
    </row>
    <row r="69" spans="1:10" x14ac:dyDescent="0.45">
      <c r="A69" s="1">
        <v>44713</v>
      </c>
      <c r="B69">
        <v>380001</v>
      </c>
      <c r="C69" t="s">
        <v>59</v>
      </c>
      <c r="D69">
        <v>20.84</v>
      </c>
      <c r="E69">
        <v>205</v>
      </c>
      <c r="F69">
        <v>10.17</v>
      </c>
      <c r="G69">
        <v>1.1000000000000001</v>
      </c>
      <c r="H69" t="str">
        <f>VLOOKUP(fact_atliqo_metrics[[#This Row],[date]],dim_date[#All],3,FALSE)</f>
        <v>After 5G</v>
      </c>
      <c r="I69" t="str">
        <f>TEXT(fact_atliqo_metrics[[#This Row],[date]],"mmm")</f>
        <v>Jun</v>
      </c>
      <c r="J69">
        <f>VLOOKUP(fact_atliqo_metrics[[#This Row],[date]],dim_date[#All],4,FALSE)</f>
        <v>1</v>
      </c>
    </row>
    <row r="70" spans="1:10" x14ac:dyDescent="0.45">
      <c r="A70" s="1">
        <v>44713</v>
      </c>
      <c r="B70">
        <v>302001</v>
      </c>
      <c r="C70" t="s">
        <v>59</v>
      </c>
      <c r="D70">
        <v>22.85</v>
      </c>
      <c r="E70">
        <v>251</v>
      </c>
      <c r="F70">
        <v>9.1</v>
      </c>
      <c r="G70">
        <v>0.96</v>
      </c>
      <c r="H70" t="str">
        <f>VLOOKUP(fact_atliqo_metrics[[#This Row],[date]],dim_date[#All],3,FALSE)</f>
        <v>After 5G</v>
      </c>
      <c r="I70" t="str">
        <f>TEXT(fact_atliqo_metrics[[#This Row],[date]],"mmm")</f>
        <v>Jun</v>
      </c>
      <c r="J70">
        <f>VLOOKUP(fact_atliqo_metrics[[#This Row],[date]],dim_date[#All],4,FALSE)</f>
        <v>1</v>
      </c>
    </row>
    <row r="71" spans="1:10" x14ac:dyDescent="0.45">
      <c r="A71" s="1">
        <v>44713</v>
      </c>
      <c r="B71">
        <v>226001</v>
      </c>
      <c r="C71" t="s">
        <v>59</v>
      </c>
      <c r="D71">
        <v>12.29</v>
      </c>
      <c r="E71">
        <v>219</v>
      </c>
      <c r="F71">
        <v>5.61</v>
      </c>
      <c r="G71">
        <v>0.59</v>
      </c>
      <c r="H71" t="str">
        <f>VLOOKUP(fact_atliqo_metrics[[#This Row],[date]],dim_date[#All],3,FALSE)</f>
        <v>After 5G</v>
      </c>
      <c r="I71" t="str">
        <f>TEXT(fact_atliqo_metrics[[#This Row],[date]],"mmm")</f>
        <v>Jun</v>
      </c>
      <c r="J71">
        <f>VLOOKUP(fact_atliqo_metrics[[#This Row],[date]],dim_date[#All],4,FALSE)</f>
        <v>1</v>
      </c>
    </row>
    <row r="72" spans="1:10" x14ac:dyDescent="0.45">
      <c r="A72" s="1">
        <v>44713</v>
      </c>
      <c r="B72">
        <v>800008</v>
      </c>
      <c r="C72" t="s">
        <v>59</v>
      </c>
      <c r="D72">
        <v>15.07</v>
      </c>
      <c r="E72">
        <v>252</v>
      </c>
      <c r="F72">
        <v>5.98</v>
      </c>
      <c r="G72">
        <v>0.44</v>
      </c>
      <c r="H72" t="str">
        <f>VLOOKUP(fact_atliqo_metrics[[#This Row],[date]],dim_date[#All],3,FALSE)</f>
        <v>After 5G</v>
      </c>
      <c r="I72" t="str">
        <f>TEXT(fact_atliqo_metrics[[#This Row],[date]],"mmm")</f>
        <v>Jun</v>
      </c>
      <c r="J72">
        <f>VLOOKUP(fact_atliqo_metrics[[#This Row],[date]],dim_date[#All],4,FALSE)</f>
        <v>1</v>
      </c>
    </row>
    <row r="73" spans="1:10" x14ac:dyDescent="0.45">
      <c r="A73" s="1">
        <v>44713</v>
      </c>
      <c r="B73">
        <v>641001</v>
      </c>
      <c r="C73" t="s">
        <v>59</v>
      </c>
      <c r="D73">
        <v>7.9</v>
      </c>
      <c r="E73">
        <v>236</v>
      </c>
      <c r="F73">
        <v>3.35</v>
      </c>
      <c r="G73">
        <v>0.26</v>
      </c>
      <c r="H73" t="str">
        <f>VLOOKUP(fact_atliqo_metrics[[#This Row],[date]],dim_date[#All],3,FALSE)</f>
        <v>After 5G</v>
      </c>
      <c r="I73" t="str">
        <f>TEXT(fact_atliqo_metrics[[#This Row],[date]],"mmm")</f>
        <v>Jun</v>
      </c>
      <c r="J73">
        <f>VLOOKUP(fact_atliqo_metrics[[#This Row],[date]],dim_date[#All],4,FALSE)</f>
        <v>1</v>
      </c>
    </row>
    <row r="74" spans="1:10" x14ac:dyDescent="0.45">
      <c r="A74" s="1">
        <v>44713</v>
      </c>
      <c r="B74">
        <v>160017</v>
      </c>
      <c r="C74" t="s">
        <v>59</v>
      </c>
      <c r="D74">
        <v>6.41</v>
      </c>
      <c r="E74">
        <v>199</v>
      </c>
      <c r="F74">
        <v>3.22</v>
      </c>
      <c r="G74">
        <v>0.26</v>
      </c>
      <c r="H74" t="str">
        <f>VLOOKUP(fact_atliqo_metrics[[#This Row],[date]],dim_date[#All],3,FALSE)</f>
        <v>After 5G</v>
      </c>
      <c r="I74" t="str">
        <f>TEXT(fact_atliqo_metrics[[#This Row],[date]],"mmm")</f>
        <v>Jun</v>
      </c>
      <c r="J74">
        <f>VLOOKUP(fact_atliqo_metrics[[#This Row],[date]],dim_date[#All],4,FALSE)</f>
        <v>1</v>
      </c>
    </row>
    <row r="75" spans="1:10" x14ac:dyDescent="0.45">
      <c r="A75" s="1">
        <v>44713</v>
      </c>
      <c r="B75">
        <v>122001</v>
      </c>
      <c r="C75" t="s">
        <v>59</v>
      </c>
      <c r="D75">
        <v>5.5</v>
      </c>
      <c r="E75">
        <v>197</v>
      </c>
      <c r="F75">
        <v>2.79</v>
      </c>
      <c r="G75">
        <v>0.25</v>
      </c>
      <c r="H75" t="str">
        <f>VLOOKUP(fact_atliqo_metrics[[#This Row],[date]],dim_date[#All],3,FALSE)</f>
        <v>After 5G</v>
      </c>
      <c r="I75" t="str">
        <f>TEXT(fact_atliqo_metrics[[#This Row],[date]],"mmm")</f>
        <v>Jun</v>
      </c>
      <c r="J75">
        <f>VLOOKUP(fact_atliqo_metrics[[#This Row],[date]],dim_date[#All],4,FALSE)</f>
        <v>1</v>
      </c>
    </row>
    <row r="76" spans="1:10" x14ac:dyDescent="0.45">
      <c r="A76" s="1">
        <v>44713</v>
      </c>
      <c r="B76">
        <v>492001</v>
      </c>
      <c r="C76" t="s">
        <v>59</v>
      </c>
      <c r="D76">
        <v>4.37</v>
      </c>
      <c r="E76">
        <v>255</v>
      </c>
      <c r="F76">
        <v>1.71</v>
      </c>
      <c r="G76">
        <v>0.15</v>
      </c>
      <c r="H76" t="str">
        <f>VLOOKUP(fact_atliqo_metrics[[#This Row],[date]],dim_date[#All],3,FALSE)</f>
        <v>After 5G</v>
      </c>
      <c r="I76" t="str">
        <f>TEXT(fact_atliqo_metrics[[#This Row],[date]],"mmm")</f>
        <v>Jun</v>
      </c>
      <c r="J76">
        <f>VLOOKUP(fact_atliqo_metrics[[#This Row],[date]],dim_date[#All],4,FALSE)</f>
        <v>1</v>
      </c>
    </row>
    <row r="77" spans="1:10" x14ac:dyDescent="0.45">
      <c r="A77" s="1">
        <v>44743</v>
      </c>
      <c r="B77">
        <v>400001</v>
      </c>
      <c r="C77" t="s">
        <v>59</v>
      </c>
      <c r="D77">
        <v>59.9</v>
      </c>
      <c r="E77">
        <v>243</v>
      </c>
      <c r="F77">
        <v>24.65</v>
      </c>
      <c r="G77">
        <v>1.86</v>
      </c>
      <c r="H77" t="str">
        <f>VLOOKUP(fact_atliqo_metrics[[#This Row],[date]],dim_date[#All],3,FALSE)</f>
        <v>After 5G</v>
      </c>
      <c r="I77" t="str">
        <f>TEXT(fact_atliqo_metrics[[#This Row],[date]],"mmm")</f>
        <v>Jul</v>
      </c>
      <c r="J77">
        <f>VLOOKUP(fact_atliqo_metrics[[#This Row],[date]],dim_date[#All],4,FALSE)</f>
        <v>2</v>
      </c>
    </row>
    <row r="78" spans="1:10" x14ac:dyDescent="0.45">
      <c r="A78" s="1">
        <v>44743</v>
      </c>
      <c r="B78">
        <v>110001</v>
      </c>
      <c r="C78" t="s">
        <v>59</v>
      </c>
      <c r="D78">
        <v>51.3</v>
      </c>
      <c r="E78">
        <v>240</v>
      </c>
      <c r="F78">
        <v>21.38</v>
      </c>
      <c r="G78">
        <v>2.11</v>
      </c>
      <c r="H78" t="str">
        <f>VLOOKUP(fact_atliqo_metrics[[#This Row],[date]],dim_date[#All],3,FALSE)</f>
        <v>After 5G</v>
      </c>
      <c r="I78" t="str">
        <f>TEXT(fact_atliqo_metrics[[#This Row],[date]],"mmm")</f>
        <v>Jul</v>
      </c>
      <c r="J78">
        <f>VLOOKUP(fact_atliqo_metrics[[#This Row],[date]],dim_date[#All],4,FALSE)</f>
        <v>2</v>
      </c>
    </row>
    <row r="79" spans="1:10" x14ac:dyDescent="0.45">
      <c r="A79" s="1">
        <v>44743</v>
      </c>
      <c r="B79">
        <v>700001</v>
      </c>
      <c r="C79" t="s">
        <v>59</v>
      </c>
      <c r="D79">
        <v>38.119999999999997</v>
      </c>
      <c r="E79">
        <v>169</v>
      </c>
      <c r="F79">
        <v>22.56</v>
      </c>
      <c r="G79">
        <v>1.77</v>
      </c>
      <c r="H79" t="str">
        <f>VLOOKUP(fact_atliqo_metrics[[#This Row],[date]],dim_date[#All],3,FALSE)</f>
        <v>After 5G</v>
      </c>
      <c r="I79" t="str">
        <f>TEXT(fact_atliqo_metrics[[#This Row],[date]],"mmm")</f>
        <v>Jul</v>
      </c>
      <c r="J79">
        <f>VLOOKUP(fact_atliqo_metrics[[#This Row],[date]],dim_date[#All],4,FALSE)</f>
        <v>2</v>
      </c>
    </row>
    <row r="80" spans="1:10" x14ac:dyDescent="0.45">
      <c r="A80" s="1">
        <v>44743</v>
      </c>
      <c r="B80">
        <v>560001</v>
      </c>
      <c r="C80" t="s">
        <v>59</v>
      </c>
      <c r="D80">
        <v>46.11</v>
      </c>
      <c r="E80">
        <v>186</v>
      </c>
      <c r="F80">
        <v>24.79</v>
      </c>
      <c r="G80">
        <v>2.02</v>
      </c>
      <c r="H80" t="str">
        <f>VLOOKUP(fact_atliqo_metrics[[#This Row],[date]],dim_date[#All],3,FALSE)</f>
        <v>After 5G</v>
      </c>
      <c r="I80" t="str">
        <f>TEXT(fact_atliqo_metrics[[#This Row],[date]],"mmm")</f>
        <v>Jul</v>
      </c>
      <c r="J80">
        <f>VLOOKUP(fact_atliqo_metrics[[#This Row],[date]],dim_date[#All],4,FALSE)</f>
        <v>2</v>
      </c>
    </row>
    <row r="81" spans="1:10" x14ac:dyDescent="0.45">
      <c r="A81" s="1">
        <v>44743</v>
      </c>
      <c r="B81">
        <v>600001</v>
      </c>
      <c r="C81" t="s">
        <v>59</v>
      </c>
      <c r="D81">
        <v>53.87</v>
      </c>
      <c r="E81">
        <v>196</v>
      </c>
      <c r="F81">
        <v>27.48</v>
      </c>
      <c r="G81">
        <v>2.54</v>
      </c>
      <c r="H81" t="str">
        <f>VLOOKUP(fact_atliqo_metrics[[#This Row],[date]],dim_date[#All],3,FALSE)</f>
        <v>After 5G</v>
      </c>
      <c r="I81" t="str">
        <f>TEXT(fact_atliqo_metrics[[#This Row],[date]],"mmm")</f>
        <v>Jul</v>
      </c>
      <c r="J81">
        <f>VLOOKUP(fact_atliqo_metrics[[#This Row],[date]],dim_date[#All],4,FALSE)</f>
        <v>2</v>
      </c>
    </row>
    <row r="82" spans="1:10" x14ac:dyDescent="0.45">
      <c r="A82" s="1">
        <v>44743</v>
      </c>
      <c r="B82">
        <v>500001</v>
      </c>
      <c r="C82" t="s">
        <v>59</v>
      </c>
      <c r="D82">
        <v>33.32</v>
      </c>
      <c r="E82">
        <v>164</v>
      </c>
      <c r="F82">
        <v>20.32</v>
      </c>
      <c r="G82">
        <v>2.17</v>
      </c>
      <c r="H82" t="str">
        <f>VLOOKUP(fact_atliqo_metrics[[#This Row],[date]],dim_date[#All],3,FALSE)</f>
        <v>After 5G</v>
      </c>
      <c r="I82" t="str">
        <f>TEXT(fact_atliqo_metrics[[#This Row],[date]],"mmm")</f>
        <v>Jul</v>
      </c>
      <c r="J82">
        <f>VLOOKUP(fact_atliqo_metrics[[#This Row],[date]],dim_date[#All],4,FALSE)</f>
        <v>2</v>
      </c>
    </row>
    <row r="83" spans="1:10" x14ac:dyDescent="0.45">
      <c r="A83" s="1">
        <v>44743</v>
      </c>
      <c r="B83">
        <v>411001</v>
      </c>
      <c r="C83" t="s">
        <v>59</v>
      </c>
      <c r="D83">
        <v>27.98</v>
      </c>
      <c r="E83">
        <v>173</v>
      </c>
      <c r="F83">
        <v>16.170000000000002</v>
      </c>
      <c r="G83">
        <v>1.38</v>
      </c>
      <c r="H83" t="str">
        <f>VLOOKUP(fact_atliqo_metrics[[#This Row],[date]],dim_date[#All],3,FALSE)</f>
        <v>After 5G</v>
      </c>
      <c r="I83" t="str">
        <f>TEXT(fact_atliqo_metrics[[#This Row],[date]],"mmm")</f>
        <v>Jul</v>
      </c>
      <c r="J83">
        <f>VLOOKUP(fact_atliqo_metrics[[#This Row],[date]],dim_date[#All],4,FALSE)</f>
        <v>2</v>
      </c>
    </row>
    <row r="84" spans="1:10" x14ac:dyDescent="0.45">
      <c r="A84" s="1">
        <v>44743</v>
      </c>
      <c r="B84">
        <v>380001</v>
      </c>
      <c r="C84" t="s">
        <v>59</v>
      </c>
      <c r="D84">
        <v>19.440000000000001</v>
      </c>
      <c r="E84">
        <v>175</v>
      </c>
      <c r="F84">
        <v>11.11</v>
      </c>
      <c r="G84">
        <v>0.89</v>
      </c>
      <c r="H84" t="str">
        <f>VLOOKUP(fact_atliqo_metrics[[#This Row],[date]],dim_date[#All],3,FALSE)</f>
        <v>After 5G</v>
      </c>
      <c r="I84" t="str">
        <f>TEXT(fact_atliqo_metrics[[#This Row],[date]],"mmm")</f>
        <v>Jul</v>
      </c>
      <c r="J84">
        <f>VLOOKUP(fact_atliqo_metrics[[#This Row],[date]],dim_date[#All],4,FALSE)</f>
        <v>2</v>
      </c>
    </row>
    <row r="85" spans="1:10" x14ac:dyDescent="0.45">
      <c r="A85" s="1">
        <v>44743</v>
      </c>
      <c r="B85">
        <v>302001</v>
      </c>
      <c r="C85" t="s">
        <v>59</v>
      </c>
      <c r="D85">
        <v>15.29</v>
      </c>
      <c r="E85">
        <v>182</v>
      </c>
      <c r="F85">
        <v>8.4</v>
      </c>
      <c r="G85">
        <v>0.7</v>
      </c>
      <c r="H85" t="str">
        <f>VLOOKUP(fact_atliqo_metrics[[#This Row],[date]],dim_date[#All],3,FALSE)</f>
        <v>After 5G</v>
      </c>
      <c r="I85" t="str">
        <f>TEXT(fact_atliqo_metrics[[#This Row],[date]],"mmm")</f>
        <v>Jul</v>
      </c>
      <c r="J85">
        <f>VLOOKUP(fact_atliqo_metrics[[#This Row],[date]],dim_date[#All],4,FALSE)</f>
        <v>2</v>
      </c>
    </row>
    <row r="86" spans="1:10" x14ac:dyDescent="0.45">
      <c r="A86" s="1">
        <v>44743</v>
      </c>
      <c r="B86">
        <v>226001</v>
      </c>
      <c r="C86" t="s">
        <v>59</v>
      </c>
      <c r="D86">
        <v>24.77</v>
      </c>
      <c r="E86">
        <v>162</v>
      </c>
      <c r="F86">
        <v>15.29</v>
      </c>
      <c r="G86">
        <v>1.45</v>
      </c>
      <c r="H86" t="str">
        <f>VLOOKUP(fact_atliqo_metrics[[#This Row],[date]],dim_date[#All],3,FALSE)</f>
        <v>After 5G</v>
      </c>
      <c r="I86" t="str">
        <f>TEXT(fact_atliqo_metrics[[#This Row],[date]],"mmm")</f>
        <v>Jul</v>
      </c>
      <c r="J86">
        <f>VLOOKUP(fact_atliqo_metrics[[#This Row],[date]],dim_date[#All],4,FALSE)</f>
        <v>2</v>
      </c>
    </row>
    <row r="87" spans="1:10" x14ac:dyDescent="0.45">
      <c r="A87" s="1">
        <v>44743</v>
      </c>
      <c r="B87">
        <v>800008</v>
      </c>
      <c r="C87" t="s">
        <v>59</v>
      </c>
      <c r="D87">
        <v>11.48</v>
      </c>
      <c r="E87">
        <v>212</v>
      </c>
      <c r="F87">
        <v>5.42</v>
      </c>
      <c r="G87">
        <v>0.55000000000000004</v>
      </c>
      <c r="H87" t="str">
        <f>VLOOKUP(fact_atliqo_metrics[[#This Row],[date]],dim_date[#All],3,FALSE)</f>
        <v>After 5G</v>
      </c>
      <c r="I87" t="str">
        <f>TEXT(fact_atliqo_metrics[[#This Row],[date]],"mmm")</f>
        <v>Jul</v>
      </c>
      <c r="J87">
        <f>VLOOKUP(fact_atliqo_metrics[[#This Row],[date]],dim_date[#All],4,FALSE)</f>
        <v>2</v>
      </c>
    </row>
    <row r="88" spans="1:10" x14ac:dyDescent="0.45">
      <c r="A88" s="1">
        <v>44743</v>
      </c>
      <c r="B88">
        <v>641001</v>
      </c>
      <c r="C88" t="s">
        <v>59</v>
      </c>
      <c r="D88">
        <v>11.53</v>
      </c>
      <c r="E88">
        <v>218</v>
      </c>
      <c r="F88">
        <v>5.29</v>
      </c>
      <c r="G88">
        <v>0.45</v>
      </c>
      <c r="H88" t="str">
        <f>VLOOKUP(fact_atliqo_metrics[[#This Row],[date]],dim_date[#All],3,FALSE)</f>
        <v>After 5G</v>
      </c>
      <c r="I88" t="str">
        <f>TEXT(fact_atliqo_metrics[[#This Row],[date]],"mmm")</f>
        <v>Jul</v>
      </c>
      <c r="J88">
        <f>VLOOKUP(fact_atliqo_metrics[[#This Row],[date]],dim_date[#All],4,FALSE)</f>
        <v>2</v>
      </c>
    </row>
    <row r="89" spans="1:10" x14ac:dyDescent="0.45">
      <c r="A89" s="1">
        <v>44743</v>
      </c>
      <c r="B89">
        <v>160017</v>
      </c>
      <c r="C89" t="s">
        <v>59</v>
      </c>
      <c r="D89">
        <v>6.11</v>
      </c>
      <c r="E89">
        <v>250</v>
      </c>
      <c r="F89">
        <v>2.44</v>
      </c>
      <c r="G89">
        <v>0.22</v>
      </c>
      <c r="H89" t="str">
        <f>VLOOKUP(fact_atliqo_metrics[[#This Row],[date]],dim_date[#All],3,FALSE)</f>
        <v>After 5G</v>
      </c>
      <c r="I89" t="str">
        <f>TEXT(fact_atliqo_metrics[[#This Row],[date]],"mmm")</f>
        <v>Jul</v>
      </c>
      <c r="J89">
        <f>VLOOKUP(fact_atliqo_metrics[[#This Row],[date]],dim_date[#All],4,FALSE)</f>
        <v>2</v>
      </c>
    </row>
    <row r="90" spans="1:10" x14ac:dyDescent="0.45">
      <c r="A90" s="1">
        <v>44743</v>
      </c>
      <c r="B90">
        <v>122001</v>
      </c>
      <c r="C90" t="s">
        <v>59</v>
      </c>
      <c r="D90">
        <v>9.3699999999999992</v>
      </c>
      <c r="E90">
        <v>231</v>
      </c>
      <c r="F90">
        <v>4.0599999999999996</v>
      </c>
      <c r="G90">
        <v>0.3</v>
      </c>
      <c r="H90" t="str">
        <f>VLOOKUP(fact_atliqo_metrics[[#This Row],[date]],dim_date[#All],3,FALSE)</f>
        <v>After 5G</v>
      </c>
      <c r="I90" t="str">
        <f>TEXT(fact_atliqo_metrics[[#This Row],[date]],"mmm")</f>
        <v>Jul</v>
      </c>
      <c r="J90">
        <f>VLOOKUP(fact_atliqo_metrics[[#This Row],[date]],dim_date[#All],4,FALSE)</f>
        <v>2</v>
      </c>
    </row>
    <row r="91" spans="1:10" x14ac:dyDescent="0.45">
      <c r="A91" s="1">
        <v>44743</v>
      </c>
      <c r="B91">
        <v>492001</v>
      </c>
      <c r="C91" t="s">
        <v>59</v>
      </c>
      <c r="D91">
        <v>4.17</v>
      </c>
      <c r="E91">
        <v>236</v>
      </c>
      <c r="F91">
        <v>1.77</v>
      </c>
      <c r="G91">
        <v>0.16</v>
      </c>
      <c r="H91" t="str">
        <f>VLOOKUP(fact_atliqo_metrics[[#This Row],[date]],dim_date[#All],3,FALSE)</f>
        <v>After 5G</v>
      </c>
      <c r="I91" t="str">
        <f>TEXT(fact_atliqo_metrics[[#This Row],[date]],"mmm")</f>
        <v>Jul</v>
      </c>
      <c r="J91">
        <f>VLOOKUP(fact_atliqo_metrics[[#This Row],[date]],dim_date[#All],4,FALSE)</f>
        <v>2</v>
      </c>
    </row>
    <row r="92" spans="1:10" x14ac:dyDescent="0.45">
      <c r="A92" s="1">
        <v>44774</v>
      </c>
      <c r="B92">
        <v>400001</v>
      </c>
      <c r="C92" t="s">
        <v>59</v>
      </c>
      <c r="D92">
        <v>58.35</v>
      </c>
      <c r="E92">
        <v>248</v>
      </c>
      <c r="F92">
        <v>23.53</v>
      </c>
      <c r="G92">
        <v>1.85</v>
      </c>
      <c r="H92" t="str">
        <f>VLOOKUP(fact_atliqo_metrics[[#This Row],[date]],dim_date[#All],3,FALSE)</f>
        <v>After 5G</v>
      </c>
      <c r="I92" t="str">
        <f>TEXT(fact_atliqo_metrics[[#This Row],[date]],"mmm")</f>
        <v>Aug</v>
      </c>
      <c r="J92">
        <f>VLOOKUP(fact_atliqo_metrics[[#This Row],[date]],dim_date[#All],4,FALSE)</f>
        <v>3</v>
      </c>
    </row>
    <row r="93" spans="1:10" x14ac:dyDescent="0.45">
      <c r="A93" s="1">
        <v>44774</v>
      </c>
      <c r="B93">
        <v>110001</v>
      </c>
      <c r="C93" t="s">
        <v>59</v>
      </c>
      <c r="D93">
        <v>48.93</v>
      </c>
      <c r="E93">
        <v>202</v>
      </c>
      <c r="F93">
        <v>24.22</v>
      </c>
      <c r="G93">
        <v>2.37</v>
      </c>
      <c r="H93" t="str">
        <f>VLOOKUP(fact_atliqo_metrics[[#This Row],[date]],dim_date[#All],3,FALSE)</f>
        <v>After 5G</v>
      </c>
      <c r="I93" t="str">
        <f>TEXT(fact_atliqo_metrics[[#This Row],[date]],"mmm")</f>
        <v>Aug</v>
      </c>
      <c r="J93">
        <f>VLOOKUP(fact_atliqo_metrics[[#This Row],[date]],dim_date[#All],4,FALSE)</f>
        <v>3</v>
      </c>
    </row>
    <row r="94" spans="1:10" x14ac:dyDescent="0.45">
      <c r="A94" s="1">
        <v>44774</v>
      </c>
      <c r="B94">
        <v>700001</v>
      </c>
      <c r="C94" t="s">
        <v>59</v>
      </c>
      <c r="D94">
        <v>69</v>
      </c>
      <c r="E94">
        <v>195</v>
      </c>
      <c r="F94">
        <v>35.380000000000003</v>
      </c>
      <c r="G94">
        <v>3.57</v>
      </c>
      <c r="H94" t="str">
        <f>VLOOKUP(fact_atliqo_metrics[[#This Row],[date]],dim_date[#All],3,FALSE)</f>
        <v>After 5G</v>
      </c>
      <c r="I94" t="str">
        <f>TEXT(fact_atliqo_metrics[[#This Row],[date]],"mmm")</f>
        <v>Aug</v>
      </c>
      <c r="J94">
        <f>VLOOKUP(fact_atliqo_metrics[[#This Row],[date]],dim_date[#All],4,FALSE)</f>
        <v>3</v>
      </c>
    </row>
    <row r="95" spans="1:10" x14ac:dyDescent="0.45">
      <c r="A95" s="1">
        <v>44774</v>
      </c>
      <c r="B95">
        <v>560001</v>
      </c>
      <c r="C95" t="s">
        <v>59</v>
      </c>
      <c r="D95">
        <v>43.59</v>
      </c>
      <c r="E95">
        <v>183</v>
      </c>
      <c r="F95">
        <v>23.82</v>
      </c>
      <c r="G95">
        <v>1.81</v>
      </c>
      <c r="H95" t="str">
        <f>VLOOKUP(fact_atliqo_metrics[[#This Row],[date]],dim_date[#All],3,FALSE)</f>
        <v>After 5G</v>
      </c>
      <c r="I95" t="str">
        <f>TEXT(fact_atliqo_metrics[[#This Row],[date]],"mmm")</f>
        <v>Aug</v>
      </c>
      <c r="J95">
        <f>VLOOKUP(fact_atliqo_metrics[[#This Row],[date]],dim_date[#All],4,FALSE)</f>
        <v>3</v>
      </c>
    </row>
    <row r="96" spans="1:10" x14ac:dyDescent="0.45">
      <c r="A96" s="1">
        <v>44774</v>
      </c>
      <c r="B96">
        <v>600001</v>
      </c>
      <c r="C96" t="s">
        <v>59</v>
      </c>
      <c r="D96">
        <v>30.27</v>
      </c>
      <c r="E96">
        <v>209</v>
      </c>
      <c r="F96">
        <v>14.48</v>
      </c>
      <c r="G96">
        <v>1.18</v>
      </c>
      <c r="H96" t="str">
        <f>VLOOKUP(fact_atliqo_metrics[[#This Row],[date]],dim_date[#All],3,FALSE)</f>
        <v>After 5G</v>
      </c>
      <c r="I96" t="str">
        <f>TEXT(fact_atliqo_metrics[[#This Row],[date]],"mmm")</f>
        <v>Aug</v>
      </c>
      <c r="J96">
        <f>VLOOKUP(fact_atliqo_metrics[[#This Row],[date]],dim_date[#All],4,FALSE)</f>
        <v>3</v>
      </c>
    </row>
    <row r="97" spans="1:10" x14ac:dyDescent="0.45">
      <c r="A97" s="1">
        <v>44774</v>
      </c>
      <c r="B97">
        <v>500001</v>
      </c>
      <c r="C97" t="s">
        <v>59</v>
      </c>
      <c r="D97">
        <v>28.35</v>
      </c>
      <c r="E97">
        <v>231</v>
      </c>
      <c r="F97">
        <v>12.27</v>
      </c>
      <c r="G97">
        <v>1.27</v>
      </c>
      <c r="H97" t="str">
        <f>VLOOKUP(fact_atliqo_metrics[[#This Row],[date]],dim_date[#All],3,FALSE)</f>
        <v>After 5G</v>
      </c>
      <c r="I97" t="str">
        <f>TEXT(fact_atliqo_metrics[[#This Row],[date]],"mmm")</f>
        <v>Aug</v>
      </c>
      <c r="J97">
        <f>VLOOKUP(fact_atliqo_metrics[[#This Row],[date]],dim_date[#All],4,FALSE)</f>
        <v>3</v>
      </c>
    </row>
    <row r="98" spans="1:10" x14ac:dyDescent="0.45">
      <c r="A98" s="1">
        <v>44774</v>
      </c>
      <c r="B98">
        <v>411001</v>
      </c>
      <c r="C98" t="s">
        <v>59</v>
      </c>
      <c r="D98">
        <v>31.66</v>
      </c>
      <c r="E98">
        <v>161</v>
      </c>
      <c r="F98">
        <v>19.66</v>
      </c>
      <c r="G98">
        <v>1.76</v>
      </c>
      <c r="H98" t="str">
        <f>VLOOKUP(fact_atliqo_metrics[[#This Row],[date]],dim_date[#All],3,FALSE)</f>
        <v>After 5G</v>
      </c>
      <c r="I98" t="str">
        <f>TEXT(fact_atliqo_metrics[[#This Row],[date]],"mmm")</f>
        <v>Aug</v>
      </c>
      <c r="J98">
        <f>VLOOKUP(fact_atliqo_metrics[[#This Row],[date]],dim_date[#All],4,FALSE)</f>
        <v>3</v>
      </c>
    </row>
    <row r="99" spans="1:10" x14ac:dyDescent="0.45">
      <c r="A99" s="1">
        <v>44774</v>
      </c>
      <c r="B99">
        <v>380001</v>
      </c>
      <c r="C99" t="s">
        <v>59</v>
      </c>
      <c r="D99">
        <v>29.23</v>
      </c>
      <c r="E99">
        <v>224</v>
      </c>
      <c r="F99">
        <v>13.05</v>
      </c>
      <c r="G99">
        <v>1.22</v>
      </c>
      <c r="H99" t="str">
        <f>VLOOKUP(fact_atliqo_metrics[[#This Row],[date]],dim_date[#All],3,FALSE)</f>
        <v>After 5G</v>
      </c>
      <c r="I99" t="str">
        <f>TEXT(fact_atliqo_metrics[[#This Row],[date]],"mmm")</f>
        <v>Aug</v>
      </c>
      <c r="J99">
        <f>VLOOKUP(fact_atliqo_metrics[[#This Row],[date]],dim_date[#All],4,FALSE)</f>
        <v>3</v>
      </c>
    </row>
    <row r="100" spans="1:10" x14ac:dyDescent="0.45">
      <c r="A100" s="1">
        <v>44774</v>
      </c>
      <c r="B100">
        <v>302001</v>
      </c>
      <c r="C100" t="s">
        <v>59</v>
      </c>
      <c r="D100">
        <v>17.71</v>
      </c>
      <c r="E100">
        <v>175</v>
      </c>
      <c r="F100">
        <v>10.119999999999999</v>
      </c>
      <c r="G100">
        <v>1.03</v>
      </c>
      <c r="H100" t="str">
        <f>VLOOKUP(fact_atliqo_metrics[[#This Row],[date]],dim_date[#All],3,FALSE)</f>
        <v>After 5G</v>
      </c>
      <c r="I100" t="str">
        <f>TEXT(fact_atliqo_metrics[[#This Row],[date]],"mmm")</f>
        <v>Aug</v>
      </c>
      <c r="J100">
        <f>VLOOKUP(fact_atliqo_metrics[[#This Row],[date]],dim_date[#All],4,FALSE)</f>
        <v>3</v>
      </c>
    </row>
    <row r="101" spans="1:10" x14ac:dyDescent="0.45">
      <c r="A101" s="1">
        <v>44774</v>
      </c>
      <c r="B101">
        <v>226001</v>
      </c>
      <c r="C101" t="s">
        <v>59</v>
      </c>
      <c r="D101">
        <v>15.67</v>
      </c>
      <c r="E101">
        <v>248</v>
      </c>
      <c r="F101">
        <v>6.32</v>
      </c>
      <c r="G101">
        <v>0.57999999999999996</v>
      </c>
      <c r="H101" t="str">
        <f>VLOOKUP(fact_atliqo_metrics[[#This Row],[date]],dim_date[#All],3,FALSE)</f>
        <v>After 5G</v>
      </c>
      <c r="I101" t="str">
        <f>TEXT(fact_atliqo_metrics[[#This Row],[date]],"mmm")</f>
        <v>Aug</v>
      </c>
      <c r="J101">
        <f>VLOOKUP(fact_atliqo_metrics[[#This Row],[date]],dim_date[#All],4,FALSE)</f>
        <v>3</v>
      </c>
    </row>
    <row r="102" spans="1:10" x14ac:dyDescent="0.45">
      <c r="A102" s="1">
        <v>44774</v>
      </c>
      <c r="B102">
        <v>800008</v>
      </c>
      <c r="C102" t="s">
        <v>59</v>
      </c>
      <c r="D102">
        <v>11.05</v>
      </c>
      <c r="E102">
        <v>212</v>
      </c>
      <c r="F102">
        <v>5.21</v>
      </c>
      <c r="G102">
        <v>0.52</v>
      </c>
      <c r="H102" t="str">
        <f>VLOOKUP(fact_atliqo_metrics[[#This Row],[date]],dim_date[#All],3,FALSE)</f>
        <v>After 5G</v>
      </c>
      <c r="I102" t="str">
        <f>TEXT(fact_atliqo_metrics[[#This Row],[date]],"mmm")</f>
        <v>Aug</v>
      </c>
      <c r="J102">
        <f>VLOOKUP(fact_atliqo_metrics[[#This Row],[date]],dim_date[#All],4,FALSE)</f>
        <v>3</v>
      </c>
    </row>
    <row r="103" spans="1:10" x14ac:dyDescent="0.45">
      <c r="A103" s="1">
        <v>44774</v>
      </c>
      <c r="B103">
        <v>641001</v>
      </c>
      <c r="C103" t="s">
        <v>59</v>
      </c>
      <c r="D103">
        <v>17.7</v>
      </c>
      <c r="E103">
        <v>235</v>
      </c>
      <c r="F103">
        <v>7.53</v>
      </c>
      <c r="G103">
        <v>0.72</v>
      </c>
      <c r="H103" t="str">
        <f>VLOOKUP(fact_atliqo_metrics[[#This Row],[date]],dim_date[#All],3,FALSE)</f>
        <v>After 5G</v>
      </c>
      <c r="I103" t="str">
        <f>TEXT(fact_atliqo_metrics[[#This Row],[date]],"mmm")</f>
        <v>Aug</v>
      </c>
      <c r="J103">
        <f>VLOOKUP(fact_atliqo_metrics[[#This Row],[date]],dim_date[#All],4,FALSE)</f>
        <v>3</v>
      </c>
    </row>
    <row r="104" spans="1:10" x14ac:dyDescent="0.45">
      <c r="A104" s="1">
        <v>44774</v>
      </c>
      <c r="B104">
        <v>160017</v>
      </c>
      <c r="C104" t="s">
        <v>59</v>
      </c>
      <c r="D104">
        <v>7.67</v>
      </c>
      <c r="E104">
        <v>191</v>
      </c>
      <c r="F104">
        <v>4.0199999999999996</v>
      </c>
      <c r="G104">
        <v>0.39</v>
      </c>
      <c r="H104" t="str">
        <f>VLOOKUP(fact_atliqo_metrics[[#This Row],[date]],dim_date[#All],3,FALSE)</f>
        <v>After 5G</v>
      </c>
      <c r="I104" t="str">
        <f>TEXT(fact_atliqo_metrics[[#This Row],[date]],"mmm")</f>
        <v>Aug</v>
      </c>
      <c r="J104">
        <f>VLOOKUP(fact_atliqo_metrics[[#This Row],[date]],dim_date[#All],4,FALSE)</f>
        <v>3</v>
      </c>
    </row>
    <row r="105" spans="1:10" x14ac:dyDescent="0.45">
      <c r="A105" s="1">
        <v>44774</v>
      </c>
      <c r="B105">
        <v>122001</v>
      </c>
      <c r="C105" t="s">
        <v>59</v>
      </c>
      <c r="D105">
        <v>6.31</v>
      </c>
      <c r="E105">
        <v>192</v>
      </c>
      <c r="F105">
        <v>3.29</v>
      </c>
      <c r="G105">
        <v>0.26</v>
      </c>
      <c r="H105" t="str">
        <f>VLOOKUP(fact_atliqo_metrics[[#This Row],[date]],dim_date[#All],3,FALSE)</f>
        <v>After 5G</v>
      </c>
      <c r="I105" t="str">
        <f>TEXT(fact_atliqo_metrics[[#This Row],[date]],"mmm")</f>
        <v>Aug</v>
      </c>
      <c r="J105">
        <f>VLOOKUP(fact_atliqo_metrics[[#This Row],[date]],dim_date[#All],4,FALSE)</f>
        <v>3</v>
      </c>
    </row>
    <row r="106" spans="1:10" x14ac:dyDescent="0.45">
      <c r="A106" s="1">
        <v>44774</v>
      </c>
      <c r="B106">
        <v>492001</v>
      </c>
      <c r="C106" t="s">
        <v>59</v>
      </c>
      <c r="D106">
        <v>3.59</v>
      </c>
      <c r="E106">
        <v>237</v>
      </c>
      <c r="F106">
        <v>1.51</v>
      </c>
      <c r="G106">
        <v>0.14000000000000001</v>
      </c>
      <c r="H106" t="str">
        <f>VLOOKUP(fact_atliqo_metrics[[#This Row],[date]],dim_date[#All],3,FALSE)</f>
        <v>After 5G</v>
      </c>
      <c r="I106" t="str">
        <f>TEXT(fact_atliqo_metrics[[#This Row],[date]],"mmm")</f>
        <v>Aug</v>
      </c>
      <c r="J106">
        <f>VLOOKUP(fact_atliqo_metrics[[#This Row],[date]],dim_date[#All],4,FALSE)</f>
        <v>3</v>
      </c>
    </row>
    <row r="107" spans="1:10" x14ac:dyDescent="0.45">
      <c r="A107" s="1">
        <v>44805</v>
      </c>
      <c r="B107">
        <v>400001</v>
      </c>
      <c r="C107" t="s">
        <v>59</v>
      </c>
      <c r="D107">
        <v>64.81</v>
      </c>
      <c r="E107">
        <v>240</v>
      </c>
      <c r="F107">
        <v>27</v>
      </c>
      <c r="G107">
        <v>2.25</v>
      </c>
      <c r="H107" t="str">
        <f>VLOOKUP(fact_atliqo_metrics[[#This Row],[date]],dim_date[#All],3,FALSE)</f>
        <v>After 5G</v>
      </c>
      <c r="I107" t="str">
        <f>TEXT(fact_atliqo_metrics[[#This Row],[date]],"mmm")</f>
        <v>Sep</v>
      </c>
      <c r="J107">
        <f>VLOOKUP(fact_atliqo_metrics[[#This Row],[date]],dim_date[#All],4,FALSE)</f>
        <v>4</v>
      </c>
    </row>
    <row r="108" spans="1:10" x14ac:dyDescent="0.45">
      <c r="A108" s="1">
        <v>44805</v>
      </c>
      <c r="B108">
        <v>110001</v>
      </c>
      <c r="C108" t="s">
        <v>59</v>
      </c>
      <c r="D108">
        <v>48.47</v>
      </c>
      <c r="E108">
        <v>218</v>
      </c>
      <c r="F108">
        <v>22.23</v>
      </c>
      <c r="G108">
        <v>2.2200000000000002</v>
      </c>
      <c r="H108" t="str">
        <f>VLOOKUP(fact_atliqo_metrics[[#This Row],[date]],dim_date[#All],3,FALSE)</f>
        <v>After 5G</v>
      </c>
      <c r="I108" t="str">
        <f>TEXT(fact_atliqo_metrics[[#This Row],[date]],"mmm")</f>
        <v>Sep</v>
      </c>
      <c r="J108">
        <f>VLOOKUP(fact_atliqo_metrics[[#This Row],[date]],dim_date[#All],4,FALSE)</f>
        <v>4</v>
      </c>
    </row>
    <row r="109" spans="1:10" x14ac:dyDescent="0.45">
      <c r="A109" s="1">
        <v>44805</v>
      </c>
      <c r="B109">
        <v>700001</v>
      </c>
      <c r="C109" t="s">
        <v>59</v>
      </c>
      <c r="D109">
        <v>47.95</v>
      </c>
      <c r="E109">
        <v>209</v>
      </c>
      <c r="F109">
        <v>22.94</v>
      </c>
      <c r="G109">
        <v>1.73</v>
      </c>
      <c r="H109" t="str">
        <f>VLOOKUP(fact_atliqo_metrics[[#This Row],[date]],dim_date[#All],3,FALSE)</f>
        <v>After 5G</v>
      </c>
      <c r="I109" t="str">
        <f>TEXT(fact_atliqo_metrics[[#This Row],[date]],"mmm")</f>
        <v>Sep</v>
      </c>
      <c r="J109">
        <f>VLOOKUP(fact_atliqo_metrics[[#This Row],[date]],dim_date[#All],4,FALSE)</f>
        <v>4</v>
      </c>
    </row>
    <row r="110" spans="1:10" x14ac:dyDescent="0.45">
      <c r="A110" s="1">
        <v>44805</v>
      </c>
      <c r="B110">
        <v>560001</v>
      </c>
      <c r="C110" t="s">
        <v>59</v>
      </c>
      <c r="D110">
        <v>42.22</v>
      </c>
      <c r="E110">
        <v>225</v>
      </c>
      <c r="F110">
        <v>18.760000000000002</v>
      </c>
      <c r="G110">
        <v>1.92</v>
      </c>
      <c r="H110" t="str">
        <f>VLOOKUP(fact_atliqo_metrics[[#This Row],[date]],dim_date[#All],3,FALSE)</f>
        <v>After 5G</v>
      </c>
      <c r="I110" t="str">
        <f>TEXT(fact_atliqo_metrics[[#This Row],[date]],"mmm")</f>
        <v>Sep</v>
      </c>
      <c r="J110">
        <f>VLOOKUP(fact_atliqo_metrics[[#This Row],[date]],dim_date[#All],4,FALSE)</f>
        <v>4</v>
      </c>
    </row>
    <row r="111" spans="1:10" x14ac:dyDescent="0.45">
      <c r="A111" s="1">
        <v>44805</v>
      </c>
      <c r="B111">
        <v>600001</v>
      </c>
      <c r="C111" t="s">
        <v>59</v>
      </c>
      <c r="D111">
        <v>31.55</v>
      </c>
      <c r="E111">
        <v>188</v>
      </c>
      <c r="F111">
        <v>16.78</v>
      </c>
      <c r="G111">
        <v>1.73</v>
      </c>
      <c r="H111" t="str">
        <f>VLOOKUP(fact_atliqo_metrics[[#This Row],[date]],dim_date[#All],3,FALSE)</f>
        <v>After 5G</v>
      </c>
      <c r="I111" t="str">
        <f>TEXT(fact_atliqo_metrics[[#This Row],[date]],"mmm")</f>
        <v>Sep</v>
      </c>
      <c r="J111">
        <f>VLOOKUP(fact_atliqo_metrics[[#This Row],[date]],dim_date[#All],4,FALSE)</f>
        <v>4</v>
      </c>
    </row>
    <row r="112" spans="1:10" x14ac:dyDescent="0.45">
      <c r="A112" s="1">
        <v>44805</v>
      </c>
      <c r="B112">
        <v>500001</v>
      </c>
      <c r="C112" t="s">
        <v>59</v>
      </c>
      <c r="D112">
        <v>27.34</v>
      </c>
      <c r="E112">
        <v>250</v>
      </c>
      <c r="F112">
        <v>10.94</v>
      </c>
      <c r="G112">
        <v>0.87</v>
      </c>
      <c r="H112" t="str">
        <f>VLOOKUP(fact_atliqo_metrics[[#This Row],[date]],dim_date[#All],3,FALSE)</f>
        <v>After 5G</v>
      </c>
      <c r="I112" t="str">
        <f>TEXT(fact_atliqo_metrics[[#This Row],[date]],"mmm")</f>
        <v>Sep</v>
      </c>
      <c r="J112">
        <f>VLOOKUP(fact_atliqo_metrics[[#This Row],[date]],dim_date[#All],4,FALSE)</f>
        <v>4</v>
      </c>
    </row>
    <row r="113" spans="1:10" x14ac:dyDescent="0.45">
      <c r="A113" s="1">
        <v>44805</v>
      </c>
      <c r="B113">
        <v>411001</v>
      </c>
      <c r="C113" t="s">
        <v>59</v>
      </c>
      <c r="D113">
        <v>45.79</v>
      </c>
      <c r="E113">
        <v>164</v>
      </c>
      <c r="F113">
        <v>27.92</v>
      </c>
      <c r="G113">
        <v>2.3199999999999998</v>
      </c>
      <c r="H113" t="str">
        <f>VLOOKUP(fact_atliqo_metrics[[#This Row],[date]],dim_date[#All],3,FALSE)</f>
        <v>After 5G</v>
      </c>
      <c r="I113" t="str">
        <f>TEXT(fact_atliqo_metrics[[#This Row],[date]],"mmm")</f>
        <v>Sep</v>
      </c>
      <c r="J113">
        <f>VLOOKUP(fact_atliqo_metrics[[#This Row],[date]],dim_date[#All],4,FALSE)</f>
        <v>4</v>
      </c>
    </row>
    <row r="114" spans="1:10" x14ac:dyDescent="0.45">
      <c r="A114" s="1">
        <v>44805</v>
      </c>
      <c r="B114">
        <v>380001</v>
      </c>
      <c r="C114" t="s">
        <v>59</v>
      </c>
      <c r="D114">
        <v>23.07</v>
      </c>
      <c r="E114">
        <v>255</v>
      </c>
      <c r="F114">
        <v>9.0500000000000007</v>
      </c>
      <c r="G114">
        <v>0.65</v>
      </c>
      <c r="H114" t="str">
        <f>VLOOKUP(fact_atliqo_metrics[[#This Row],[date]],dim_date[#All],3,FALSE)</f>
        <v>After 5G</v>
      </c>
      <c r="I114" t="str">
        <f>TEXT(fact_atliqo_metrics[[#This Row],[date]],"mmm")</f>
        <v>Sep</v>
      </c>
      <c r="J114">
        <f>VLOOKUP(fact_atliqo_metrics[[#This Row],[date]],dim_date[#All],4,FALSE)</f>
        <v>4</v>
      </c>
    </row>
    <row r="115" spans="1:10" x14ac:dyDescent="0.45">
      <c r="A115" s="1">
        <v>44805</v>
      </c>
      <c r="B115">
        <v>302001</v>
      </c>
      <c r="C115" t="s">
        <v>59</v>
      </c>
      <c r="D115">
        <v>14.93</v>
      </c>
      <c r="E115">
        <v>229</v>
      </c>
      <c r="F115">
        <v>6.52</v>
      </c>
      <c r="G115">
        <v>0.71</v>
      </c>
      <c r="H115" t="str">
        <f>VLOOKUP(fact_atliqo_metrics[[#This Row],[date]],dim_date[#All],3,FALSE)</f>
        <v>After 5G</v>
      </c>
      <c r="I115" t="str">
        <f>TEXT(fact_atliqo_metrics[[#This Row],[date]],"mmm")</f>
        <v>Sep</v>
      </c>
      <c r="J115">
        <f>VLOOKUP(fact_atliqo_metrics[[#This Row],[date]],dim_date[#All],4,FALSE)</f>
        <v>4</v>
      </c>
    </row>
    <row r="116" spans="1:10" x14ac:dyDescent="0.45">
      <c r="A116" s="1">
        <v>44805</v>
      </c>
      <c r="B116">
        <v>226001</v>
      </c>
      <c r="C116" t="s">
        <v>59</v>
      </c>
      <c r="D116">
        <v>13.28</v>
      </c>
      <c r="E116">
        <v>249</v>
      </c>
      <c r="F116">
        <v>5.33</v>
      </c>
      <c r="G116">
        <v>0.44</v>
      </c>
      <c r="H116" t="str">
        <f>VLOOKUP(fact_atliqo_metrics[[#This Row],[date]],dim_date[#All],3,FALSE)</f>
        <v>After 5G</v>
      </c>
      <c r="I116" t="str">
        <f>TEXT(fact_atliqo_metrics[[#This Row],[date]],"mmm")</f>
        <v>Sep</v>
      </c>
      <c r="J116">
        <f>VLOOKUP(fact_atliqo_metrics[[#This Row],[date]],dim_date[#All],4,FALSE)</f>
        <v>4</v>
      </c>
    </row>
    <row r="117" spans="1:10" x14ac:dyDescent="0.45">
      <c r="A117" s="1">
        <v>44805</v>
      </c>
      <c r="B117">
        <v>800008</v>
      </c>
      <c r="C117" t="s">
        <v>59</v>
      </c>
      <c r="D117">
        <v>11.86</v>
      </c>
      <c r="E117">
        <v>250</v>
      </c>
      <c r="F117">
        <v>4.74</v>
      </c>
      <c r="G117">
        <v>0.38</v>
      </c>
      <c r="H117" t="str">
        <f>VLOOKUP(fact_atliqo_metrics[[#This Row],[date]],dim_date[#All],3,FALSE)</f>
        <v>After 5G</v>
      </c>
      <c r="I117" t="str">
        <f>TEXT(fact_atliqo_metrics[[#This Row],[date]],"mmm")</f>
        <v>Sep</v>
      </c>
      <c r="J117">
        <f>VLOOKUP(fact_atliqo_metrics[[#This Row],[date]],dim_date[#All],4,FALSE)</f>
        <v>4</v>
      </c>
    </row>
    <row r="118" spans="1:10" x14ac:dyDescent="0.45">
      <c r="A118" s="1">
        <v>44805</v>
      </c>
      <c r="B118">
        <v>641001</v>
      </c>
      <c r="C118" t="s">
        <v>59</v>
      </c>
      <c r="D118">
        <v>8.59</v>
      </c>
      <c r="E118">
        <v>177</v>
      </c>
      <c r="F118">
        <v>4.8499999999999996</v>
      </c>
      <c r="G118">
        <v>0.53</v>
      </c>
      <c r="H118" t="str">
        <f>VLOOKUP(fact_atliqo_metrics[[#This Row],[date]],dim_date[#All],3,FALSE)</f>
        <v>After 5G</v>
      </c>
      <c r="I118" t="str">
        <f>TEXT(fact_atliqo_metrics[[#This Row],[date]],"mmm")</f>
        <v>Sep</v>
      </c>
      <c r="J118">
        <f>VLOOKUP(fact_atliqo_metrics[[#This Row],[date]],dim_date[#All],4,FALSE)</f>
        <v>4</v>
      </c>
    </row>
    <row r="119" spans="1:10" x14ac:dyDescent="0.45">
      <c r="A119" s="1">
        <v>44805</v>
      </c>
      <c r="B119">
        <v>160017</v>
      </c>
      <c r="C119" t="s">
        <v>59</v>
      </c>
      <c r="D119">
        <v>10.32</v>
      </c>
      <c r="E119">
        <v>163</v>
      </c>
      <c r="F119">
        <v>6.33</v>
      </c>
      <c r="G119">
        <v>0.63</v>
      </c>
      <c r="H119" t="str">
        <f>VLOOKUP(fact_atliqo_metrics[[#This Row],[date]],dim_date[#All],3,FALSE)</f>
        <v>After 5G</v>
      </c>
      <c r="I119" t="str">
        <f>TEXT(fact_atliqo_metrics[[#This Row],[date]],"mmm")</f>
        <v>Sep</v>
      </c>
      <c r="J119">
        <f>VLOOKUP(fact_atliqo_metrics[[#This Row],[date]],dim_date[#All],4,FALSE)</f>
        <v>4</v>
      </c>
    </row>
    <row r="120" spans="1:10" x14ac:dyDescent="0.45">
      <c r="A120" s="1">
        <v>44805</v>
      </c>
      <c r="B120">
        <v>122001</v>
      </c>
      <c r="C120" t="s">
        <v>59</v>
      </c>
      <c r="D120">
        <v>6.35</v>
      </c>
      <c r="E120">
        <v>238</v>
      </c>
      <c r="F120">
        <v>2.67</v>
      </c>
      <c r="G120">
        <v>0.21</v>
      </c>
      <c r="H120" t="str">
        <f>VLOOKUP(fact_atliqo_metrics[[#This Row],[date]],dim_date[#All],3,FALSE)</f>
        <v>After 5G</v>
      </c>
      <c r="I120" t="str">
        <f>TEXT(fact_atliqo_metrics[[#This Row],[date]],"mmm")</f>
        <v>Sep</v>
      </c>
      <c r="J120">
        <f>VLOOKUP(fact_atliqo_metrics[[#This Row],[date]],dim_date[#All],4,FALSE)</f>
        <v>4</v>
      </c>
    </row>
    <row r="121" spans="1:10" x14ac:dyDescent="0.45">
      <c r="A121" s="1">
        <v>44805</v>
      </c>
      <c r="B121">
        <v>492001</v>
      </c>
      <c r="C121" t="s">
        <v>59</v>
      </c>
      <c r="D121">
        <v>3.73</v>
      </c>
      <c r="E121">
        <v>173</v>
      </c>
      <c r="F121">
        <v>2.16</v>
      </c>
      <c r="G121">
        <v>0.18</v>
      </c>
      <c r="H121" t="str">
        <f>VLOOKUP(fact_atliqo_metrics[[#This Row],[date]],dim_date[#All],3,FALSE)</f>
        <v>After 5G</v>
      </c>
      <c r="I121" t="str">
        <f>TEXT(fact_atliqo_metrics[[#This Row],[date]],"mmm")</f>
        <v>Sep</v>
      </c>
      <c r="J121">
        <f>VLOOKUP(fact_atliqo_metrics[[#This Row],[date]],dim_date[#All],4,FALSE)</f>
        <v>4</v>
      </c>
    </row>
    <row r="125" spans="1:10" x14ac:dyDescent="0.45">
      <c r="D125">
        <f xml:space="preserve"> SUMIF(fact_atliqo_metrics[before/after5G],"Before 5G", fact_atliqo_metrics[atliqo_revenue_crores])</f>
        <v>1597.6999999999996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C8AF-5CEB-4484-B64D-6EF4B5D56406}">
  <dimension ref="A1:M601"/>
  <sheetViews>
    <sheetView workbookViewId="0">
      <selection activeCell="K12" activeCellId="1" sqref="I12:I27 K12:K27"/>
    </sheetView>
  </sheetViews>
  <sheetFormatPr defaultRowHeight="13.8" x14ac:dyDescent="0.45"/>
  <cols>
    <col min="1" max="1" width="9.33203125" bestFit="1" customWidth="1"/>
    <col min="2" max="2" width="10.28515625" customWidth="1"/>
    <col min="3" max="3" width="15.5703125" customWidth="1"/>
    <col min="4" max="4" width="11" bestFit="1" customWidth="1"/>
    <col min="5" max="5" width="8.85546875" bestFit="1" customWidth="1"/>
    <col min="7" max="7" width="9.1875" customWidth="1"/>
    <col min="8" max="9" width="11.7109375" bestFit="1" customWidth="1"/>
    <col min="10" max="10" width="10.37890625" bestFit="1" customWidth="1"/>
  </cols>
  <sheetData>
    <row r="1" spans="1:13" x14ac:dyDescent="0.45">
      <c r="A1" t="s">
        <v>30</v>
      </c>
      <c r="B1" t="s">
        <v>16</v>
      </c>
      <c r="C1" t="s">
        <v>70</v>
      </c>
      <c r="D1" t="s">
        <v>64</v>
      </c>
      <c r="E1" t="s">
        <v>69</v>
      </c>
      <c r="F1" t="s">
        <v>78</v>
      </c>
      <c r="G1" t="s">
        <v>106</v>
      </c>
      <c r="H1" t="s">
        <v>107</v>
      </c>
    </row>
    <row r="2" spans="1:13" x14ac:dyDescent="0.45">
      <c r="A2" s="1">
        <v>44562</v>
      </c>
      <c r="B2">
        <v>400001</v>
      </c>
      <c r="C2">
        <v>286.29000000000002</v>
      </c>
      <c r="D2" t="s">
        <v>59</v>
      </c>
      <c r="E2">
        <v>21.2</v>
      </c>
      <c r="F2" t="str">
        <f>TEXT(fact_market_share[[#This Row],[date]],"mmm")</f>
        <v>Jan</v>
      </c>
      <c r="G2" t="str">
        <f>VLOOKUP(fact_market_share[[#This Row],[date]],dim_date[#All],3,FALSE)</f>
        <v>Before 5G</v>
      </c>
      <c r="H2" t="str">
        <f>VLOOKUP(fact_market_share[[#This Row],[city_code]],dim_cities[#All],2,FALSE)</f>
        <v>Mumbai</v>
      </c>
    </row>
    <row r="3" spans="1:13" x14ac:dyDescent="0.45">
      <c r="A3" s="1">
        <v>44562</v>
      </c>
      <c r="B3">
        <v>110001</v>
      </c>
      <c r="C3">
        <v>241.59</v>
      </c>
      <c r="D3" t="s">
        <v>59</v>
      </c>
      <c r="E3">
        <v>17.68</v>
      </c>
      <c r="F3" t="str">
        <f>TEXT(fact_market_share[[#This Row],[date]],"mmm")</f>
        <v>Jan</v>
      </c>
      <c r="G3" t="str">
        <f>VLOOKUP(fact_market_share[[#This Row],[date]],dim_date[#All],3,FALSE)</f>
        <v>Before 5G</v>
      </c>
      <c r="H3" t="str">
        <f>VLOOKUP(fact_market_share[[#This Row],[city_code]],dim_cities[#All],2,FALSE)</f>
        <v>Delhi</v>
      </c>
      <c r="I3" t="s">
        <v>64</v>
      </c>
      <c r="J3" t="s">
        <v>22</v>
      </c>
    </row>
    <row r="4" spans="1:13" x14ac:dyDescent="0.45">
      <c r="A4" s="1">
        <v>44562</v>
      </c>
      <c r="B4">
        <v>700001</v>
      </c>
      <c r="C4">
        <v>222.19</v>
      </c>
      <c r="D4" t="s">
        <v>59</v>
      </c>
      <c r="E4">
        <v>16.61</v>
      </c>
      <c r="F4" t="str">
        <f>TEXT(fact_market_share[[#This Row],[date]],"mmm")</f>
        <v>Jan</v>
      </c>
      <c r="G4" t="str">
        <f>VLOOKUP(fact_market_share[[#This Row],[date]],dim_date[#All],3,FALSE)</f>
        <v>Before 5G</v>
      </c>
      <c r="H4" t="str">
        <f>VLOOKUP(fact_market_share[[#This Row],[city_code]],dim_cities[#All],2,FALSE)</f>
        <v>Kolkata</v>
      </c>
      <c r="I4" t="str" cm="1">
        <f t="array" ref="I4:I8">_xlfn.UNIQUE(fact_market_share[company],FALSE,FALSE)</f>
        <v>Atliqo</v>
      </c>
      <c r="J4">
        <f>SUMIF(fact_market_share[company],I4,fact_market_share[ms_pct])</f>
        <v>2347.1999999999998</v>
      </c>
      <c r="K4" s="2">
        <f>J4/J10</f>
        <v>0.19559951100122247</v>
      </c>
      <c r="M4" s="2"/>
    </row>
    <row r="5" spans="1:13" x14ac:dyDescent="0.45">
      <c r="A5" s="1">
        <v>44562</v>
      </c>
      <c r="B5">
        <v>560001</v>
      </c>
      <c r="C5">
        <v>195.41</v>
      </c>
      <c r="D5" t="s">
        <v>59</v>
      </c>
      <c r="E5">
        <v>19.14</v>
      </c>
      <c r="F5" t="str">
        <f>TEXT(fact_market_share[[#This Row],[date]],"mmm")</f>
        <v>Jan</v>
      </c>
      <c r="G5" t="str">
        <f>VLOOKUP(fact_market_share[[#This Row],[date]],dim_date[#All],3,FALSE)</f>
        <v>Before 5G</v>
      </c>
      <c r="H5" t="str">
        <f>VLOOKUP(fact_market_share[[#This Row],[city_code]],dim_cities[#All],2,FALSE)</f>
        <v>Bangalore</v>
      </c>
      <c r="I5" t="str">
        <v>Britel</v>
      </c>
      <c r="J5">
        <f>SUMIF(fact_market_share[company],I5,fact_market_share[ms_pct])</f>
        <v>3298.4500000000007</v>
      </c>
      <c r="K5" s="2">
        <f>J5/J10</f>
        <v>0.27487014615796801</v>
      </c>
      <c r="M5" s="2"/>
    </row>
    <row r="6" spans="1:13" x14ac:dyDescent="0.45">
      <c r="A6" s="1">
        <v>44562</v>
      </c>
      <c r="B6">
        <v>600001</v>
      </c>
      <c r="C6">
        <v>166.78</v>
      </c>
      <c r="D6" t="s">
        <v>59</v>
      </c>
      <c r="E6">
        <v>18.47</v>
      </c>
      <c r="F6" t="str">
        <f>TEXT(fact_market_share[[#This Row],[date]],"mmm")</f>
        <v>Jan</v>
      </c>
      <c r="G6" t="str">
        <f>VLOOKUP(fact_market_share[[#This Row],[date]],dim_date[#All],3,FALSE)</f>
        <v>Before 5G</v>
      </c>
      <c r="H6" t="str">
        <f>VLOOKUP(fact_market_share[[#This Row],[city_code]],dim_cities[#All],2,FALSE)</f>
        <v>Chennai</v>
      </c>
      <c r="I6" t="str">
        <v>PIO</v>
      </c>
      <c r="J6">
        <f>SUMIF(fact_market_share[company],I6,fact_market_share[ms_pct])</f>
        <v>4249.8500000000004</v>
      </c>
      <c r="K6" s="2">
        <f>J6/J10</f>
        <v>0.35415328128346346</v>
      </c>
      <c r="M6" s="2"/>
    </row>
    <row r="7" spans="1:13" x14ac:dyDescent="0.45">
      <c r="A7" s="1">
        <v>44562</v>
      </c>
      <c r="B7">
        <v>500001</v>
      </c>
      <c r="C7">
        <v>148.68</v>
      </c>
      <c r="D7" t="s">
        <v>59</v>
      </c>
      <c r="E7">
        <v>19</v>
      </c>
      <c r="F7" t="str">
        <f>TEXT(fact_market_share[[#This Row],[date]],"mmm")</f>
        <v>Jan</v>
      </c>
      <c r="G7" t="str">
        <f>VLOOKUP(fact_market_share[[#This Row],[date]],dim_date[#All],3,FALSE)</f>
        <v>Before 5G</v>
      </c>
      <c r="H7" t="str">
        <f>VLOOKUP(fact_market_share[[#This Row],[city_code]],dim_cities[#All],2,FALSE)</f>
        <v>Hyderabad</v>
      </c>
      <c r="I7" t="str">
        <v>DADAFONE</v>
      </c>
      <c r="J7">
        <f>SUMIF(fact_market_share[company],I7,fact_market_share[ms_pct])</f>
        <v>1236.7399999999996</v>
      </c>
      <c r="K7" s="2">
        <f>J7/J10</f>
        <v>0.10306140901314409</v>
      </c>
      <c r="M7" s="2"/>
    </row>
    <row r="8" spans="1:13" x14ac:dyDescent="0.45">
      <c r="A8" s="1">
        <v>44562</v>
      </c>
      <c r="B8">
        <v>411001</v>
      </c>
      <c r="C8">
        <v>141.30000000000001</v>
      </c>
      <c r="D8" t="s">
        <v>59</v>
      </c>
      <c r="E8">
        <v>17.14</v>
      </c>
      <c r="F8" t="str">
        <f>TEXT(fact_market_share[[#This Row],[date]],"mmm")</f>
        <v>Jan</v>
      </c>
      <c r="G8" t="str">
        <f>VLOOKUP(fact_market_share[[#This Row],[date]],dim_date[#All],3,FALSE)</f>
        <v>Before 5G</v>
      </c>
      <c r="H8" t="str">
        <f>VLOOKUP(fact_market_share[[#This Row],[city_code]],dim_cities[#All],2,FALSE)</f>
        <v>Pune</v>
      </c>
      <c r="I8" t="str">
        <v>Others</v>
      </c>
      <c r="J8">
        <f>SUMIF(fact_market_share[company],I8,fact_market_share[ms_pct])</f>
        <v>867.79000000000019</v>
      </c>
      <c r="K8" s="2">
        <f>J8/J10</f>
        <v>7.2315652544201983E-2</v>
      </c>
      <c r="M8" s="2"/>
    </row>
    <row r="9" spans="1:13" x14ac:dyDescent="0.45">
      <c r="A9" s="1">
        <v>44562</v>
      </c>
      <c r="B9">
        <v>380001</v>
      </c>
      <c r="C9">
        <v>110.08</v>
      </c>
      <c r="D9" t="s">
        <v>59</v>
      </c>
      <c r="E9">
        <v>19.05</v>
      </c>
      <c r="F9" t="str">
        <f>TEXT(fact_market_share[[#This Row],[date]],"mmm")</f>
        <v>Jan</v>
      </c>
      <c r="G9" t="str">
        <f>VLOOKUP(fact_market_share[[#This Row],[date]],dim_date[#All],3,FALSE)</f>
        <v>Before 5G</v>
      </c>
      <c r="H9" t="str">
        <f>VLOOKUP(fact_market_share[[#This Row],[city_code]],dim_cities[#All],2,FALSE)</f>
        <v>Ahmedabad</v>
      </c>
    </row>
    <row r="10" spans="1:13" x14ac:dyDescent="0.45">
      <c r="A10" s="1">
        <v>44562</v>
      </c>
      <c r="B10">
        <v>302001</v>
      </c>
      <c r="C10">
        <v>79.05</v>
      </c>
      <c r="D10" t="s">
        <v>59</v>
      </c>
      <c r="E10">
        <v>28.1</v>
      </c>
      <c r="F10" t="str">
        <f>TEXT(fact_market_share[[#This Row],[date]],"mmm")</f>
        <v>Jan</v>
      </c>
      <c r="G10" t="str">
        <f>VLOOKUP(fact_market_share[[#This Row],[date]],dim_date[#All],3,FALSE)</f>
        <v>Before 5G</v>
      </c>
      <c r="H10" t="str">
        <f>VLOOKUP(fact_market_share[[#This Row],[city_code]],dim_cities[#All],2,FALSE)</f>
        <v>Jaipur</v>
      </c>
      <c r="J10">
        <f>SUM(J4:J8)</f>
        <v>12000.03</v>
      </c>
    </row>
    <row r="11" spans="1:13" x14ac:dyDescent="0.45">
      <c r="A11" s="1">
        <v>44562</v>
      </c>
      <c r="B11">
        <v>226001</v>
      </c>
      <c r="C11">
        <v>67.599999999999994</v>
      </c>
      <c r="D11" t="s">
        <v>59</v>
      </c>
      <c r="E11">
        <v>17.54</v>
      </c>
      <c r="F11" t="str">
        <f>TEXT(fact_market_share[[#This Row],[date]],"mmm")</f>
        <v>Jan</v>
      </c>
      <c r="G11" t="str">
        <f>VLOOKUP(fact_market_share[[#This Row],[date]],dim_date[#All],3,FALSE)</f>
        <v>Before 5G</v>
      </c>
      <c r="H11" t="str">
        <f>VLOOKUP(fact_market_share[[#This Row],[city_code]],dim_cities[#All],2,FALSE)</f>
        <v>Lucknow</v>
      </c>
    </row>
    <row r="12" spans="1:13" x14ac:dyDescent="0.45">
      <c r="A12" s="1">
        <v>44562</v>
      </c>
      <c r="B12">
        <v>800008</v>
      </c>
      <c r="C12">
        <v>55.78</v>
      </c>
      <c r="D12" t="s">
        <v>59</v>
      </c>
      <c r="E12">
        <v>26.15</v>
      </c>
      <c r="F12" t="str">
        <f>TEXT(fact_market_share[[#This Row],[date]],"mmm")</f>
        <v>Jan</v>
      </c>
      <c r="G12" t="str">
        <f>VLOOKUP(fact_market_share[[#This Row],[date]],dim_date[#All],3,FALSE)</f>
        <v>Before 5G</v>
      </c>
      <c r="H12" t="str">
        <f>VLOOKUP(fact_market_share[[#This Row],[city_code]],dim_cities[#All],2,FALSE)</f>
        <v>Patna</v>
      </c>
      <c r="I12" t="s">
        <v>107</v>
      </c>
      <c r="J12" t="s">
        <v>108</v>
      </c>
      <c r="K12" t="s">
        <v>109</v>
      </c>
    </row>
    <row r="13" spans="1:13" x14ac:dyDescent="0.45">
      <c r="A13" s="1">
        <v>44562</v>
      </c>
      <c r="B13">
        <v>641001</v>
      </c>
      <c r="C13">
        <v>50.24</v>
      </c>
      <c r="D13" t="s">
        <v>59</v>
      </c>
      <c r="E13">
        <v>15.57</v>
      </c>
      <c r="F13" t="str">
        <f>TEXT(fact_market_share[[#This Row],[date]],"mmm")</f>
        <v>Jan</v>
      </c>
      <c r="G13" t="str">
        <f>VLOOKUP(fact_market_share[[#This Row],[date]],dim_date[#All],3,FALSE)</f>
        <v>Before 5G</v>
      </c>
      <c r="H13" t="str">
        <f>VLOOKUP(fact_market_share[[#This Row],[city_code]],dim_cities[#All],2,FALSE)</f>
        <v>Coimbatore</v>
      </c>
      <c r="I13" t="str" cm="1">
        <f t="array" ref="I13:I27">_xlfn.UNIQUE(fact_market_share[City],FALSE,FALSE)</f>
        <v>Mumbai</v>
      </c>
      <c r="J13">
        <f>SUMIFS(fact_market_share[tmv_city_crores],fact_market_share[City],I13,fact_market_share[company],"Atliqo")</f>
        <v>2585.2299999999996</v>
      </c>
      <c r="K13" s="4">
        <f>J13/J29</f>
        <v>0.15566313520413536</v>
      </c>
    </row>
    <row r="14" spans="1:13" x14ac:dyDescent="0.45">
      <c r="A14" s="1">
        <v>44562</v>
      </c>
      <c r="B14">
        <v>160017</v>
      </c>
      <c r="C14">
        <v>36.57</v>
      </c>
      <c r="D14" t="s">
        <v>59</v>
      </c>
      <c r="E14">
        <v>17.36</v>
      </c>
      <c r="F14" t="str">
        <f>TEXT(fact_market_share[[#This Row],[date]],"mmm")</f>
        <v>Jan</v>
      </c>
      <c r="G14" t="str">
        <f>VLOOKUP(fact_market_share[[#This Row],[date]],dim_date[#All],3,FALSE)</f>
        <v>Before 5G</v>
      </c>
      <c r="H14" t="str">
        <f>VLOOKUP(fact_market_share[[#This Row],[city_code]],dim_cities[#All],2,FALSE)</f>
        <v>Chandigarh</v>
      </c>
      <c r="I14" t="str">
        <v>Delhi</v>
      </c>
      <c r="J14">
        <f>SUMIFS(fact_market_share[tmv_city_crores],fact_market_share[City],I14,fact_market_share[company],"Atliqo")</f>
        <v>2154.19</v>
      </c>
      <c r="K14" s="4">
        <f>J14/J29</f>
        <v>0.12970914356765023</v>
      </c>
    </row>
    <row r="15" spans="1:13" x14ac:dyDescent="0.45">
      <c r="A15" s="1">
        <v>44562</v>
      </c>
      <c r="B15">
        <v>122001</v>
      </c>
      <c r="C15">
        <v>27.89</v>
      </c>
      <c r="D15" t="s">
        <v>59</v>
      </c>
      <c r="E15">
        <v>19.07</v>
      </c>
      <c r="F15" t="str">
        <f>TEXT(fact_market_share[[#This Row],[date]],"mmm")</f>
        <v>Jan</v>
      </c>
      <c r="G15" t="str">
        <f>VLOOKUP(fact_market_share[[#This Row],[date]],dim_date[#All],3,FALSE)</f>
        <v>Before 5G</v>
      </c>
      <c r="H15" t="str">
        <f>VLOOKUP(fact_market_share[[#This Row],[city_code]],dim_cities[#All],2,FALSE)</f>
        <v>Gurgaon</v>
      </c>
      <c r="I15" t="str">
        <v>Kolkata</v>
      </c>
      <c r="J15">
        <f>SUMIFS(fact_market_share[tmv_city_crores],fact_market_share[City],I15,fact_market_share[company],"Atliqo")</f>
        <v>1992.6800000000003</v>
      </c>
      <c r="K15" s="4">
        <f>J15/J29</f>
        <v>0.11998422432765228</v>
      </c>
    </row>
    <row r="16" spans="1:13" x14ac:dyDescent="0.45">
      <c r="A16" s="1">
        <v>44562</v>
      </c>
      <c r="B16">
        <v>492001</v>
      </c>
      <c r="C16">
        <v>17.55</v>
      </c>
      <c r="D16" t="s">
        <v>59</v>
      </c>
      <c r="E16">
        <v>24.35</v>
      </c>
      <c r="F16" t="str">
        <f>TEXT(fact_market_share[[#This Row],[date]],"mmm")</f>
        <v>Jan</v>
      </c>
      <c r="G16" t="str">
        <f>VLOOKUP(fact_market_share[[#This Row],[date]],dim_date[#All],3,FALSE)</f>
        <v>Before 5G</v>
      </c>
      <c r="H16" t="str">
        <f>VLOOKUP(fact_market_share[[#This Row],[city_code]],dim_cities[#All],2,FALSE)</f>
        <v>Raipur</v>
      </c>
      <c r="I16" t="str">
        <v>Bangalore</v>
      </c>
      <c r="J16">
        <f>SUMIFS(fact_market_share[tmv_city_crores],fact_market_share[City],I16,fact_market_share[company],"Atliqo")</f>
        <v>1769.01</v>
      </c>
      <c r="K16" s="4">
        <f>J16/J29</f>
        <v>0.10651649671691397</v>
      </c>
    </row>
    <row r="17" spans="1:11" x14ac:dyDescent="0.45">
      <c r="A17" s="1">
        <v>44593</v>
      </c>
      <c r="B17">
        <v>400001</v>
      </c>
      <c r="C17">
        <v>328.6</v>
      </c>
      <c r="D17" t="s">
        <v>59</v>
      </c>
      <c r="E17">
        <v>18.62</v>
      </c>
      <c r="F17" t="str">
        <f>TEXT(fact_market_share[[#This Row],[date]],"mmm")</f>
        <v>Feb</v>
      </c>
      <c r="G17" t="str">
        <f>VLOOKUP(fact_market_share[[#This Row],[date]],dim_date[#All],3,FALSE)</f>
        <v>Before 5G</v>
      </c>
      <c r="H17" t="str">
        <f>VLOOKUP(fact_market_share[[#This Row],[city_code]],dim_cities[#All],2,FALSE)</f>
        <v>Mumbai</v>
      </c>
      <c r="I17" t="str">
        <v>Chennai</v>
      </c>
      <c r="J17">
        <f>SUMIFS(fact_market_share[tmv_city_crores],fact_market_share[City],I17,fact_market_share[company],"Atliqo")</f>
        <v>1486.76</v>
      </c>
      <c r="K17" s="4">
        <f>J17/J29</f>
        <v>8.9521521449194189E-2</v>
      </c>
    </row>
    <row r="18" spans="1:11" x14ac:dyDescent="0.45">
      <c r="A18" s="1">
        <v>44593</v>
      </c>
      <c r="B18">
        <v>110001</v>
      </c>
      <c r="C18">
        <v>277.3</v>
      </c>
      <c r="D18" t="s">
        <v>59</v>
      </c>
      <c r="E18">
        <v>19.54</v>
      </c>
      <c r="F18" t="str">
        <f>TEXT(fact_market_share[[#This Row],[date]],"mmm")</f>
        <v>Feb</v>
      </c>
      <c r="G18" t="str">
        <f>VLOOKUP(fact_market_share[[#This Row],[date]],dim_date[#All],3,FALSE)</f>
        <v>Before 5G</v>
      </c>
      <c r="H18" t="str">
        <f>VLOOKUP(fact_market_share[[#This Row],[city_code]],dim_cities[#All],2,FALSE)</f>
        <v>Delhi</v>
      </c>
      <c r="I18" t="str">
        <v>Hyderabad</v>
      </c>
      <c r="J18">
        <f>SUMIFS(fact_market_share[tmv_city_crores],fact_market_share[City],I18,fact_market_share[company],"Atliqo")</f>
        <v>1332.58</v>
      </c>
      <c r="K18" s="4">
        <f>J18/J29</f>
        <v>8.0237959759992997E-2</v>
      </c>
    </row>
    <row r="19" spans="1:11" x14ac:dyDescent="0.45">
      <c r="A19" s="1">
        <v>44593</v>
      </c>
      <c r="B19">
        <v>700001</v>
      </c>
      <c r="C19">
        <v>255.04</v>
      </c>
      <c r="D19" t="s">
        <v>59</v>
      </c>
      <c r="E19">
        <v>15.48</v>
      </c>
      <c r="F19" t="str">
        <f>TEXT(fact_market_share[[#This Row],[date]],"mmm")</f>
        <v>Feb</v>
      </c>
      <c r="G19" t="str">
        <f>VLOOKUP(fact_market_share[[#This Row],[date]],dim_date[#All],3,FALSE)</f>
        <v>Before 5G</v>
      </c>
      <c r="H19" t="str">
        <f>VLOOKUP(fact_market_share[[#This Row],[city_code]],dim_cities[#All],2,FALSE)</f>
        <v>Kolkata</v>
      </c>
      <c r="I19" t="str">
        <v>Pune</v>
      </c>
      <c r="J19">
        <f>SUMIFS(fact_market_share[tmv_city_crores],fact_market_share[City],I19,fact_market_share[company],"Atliqo")</f>
        <v>1276.4500000000003</v>
      </c>
      <c r="K19" s="4">
        <f>J19/J29</f>
        <v>7.6858232703209628E-2</v>
      </c>
    </row>
    <row r="20" spans="1:11" x14ac:dyDescent="0.45">
      <c r="A20" s="1">
        <v>44593</v>
      </c>
      <c r="B20">
        <v>560001</v>
      </c>
      <c r="C20">
        <v>224.3</v>
      </c>
      <c r="D20" t="s">
        <v>59</v>
      </c>
      <c r="E20">
        <v>20.98</v>
      </c>
      <c r="F20" t="str">
        <f>TEXT(fact_market_share[[#This Row],[date]],"mmm")</f>
        <v>Feb</v>
      </c>
      <c r="G20" t="str">
        <f>VLOOKUP(fact_market_share[[#This Row],[date]],dim_date[#All],3,FALSE)</f>
        <v>Before 5G</v>
      </c>
      <c r="H20" t="str">
        <f>VLOOKUP(fact_market_share[[#This Row],[city_code]],dim_cities[#All],2,FALSE)</f>
        <v>Bangalore</v>
      </c>
      <c r="I20" t="str">
        <v>Ahmedabad</v>
      </c>
      <c r="J20">
        <f>SUMIFS(fact_market_share[tmv_city_crores],fact_market_share[City],I20,fact_market_share[company],"Atliqo")</f>
        <v>981.18999999999994</v>
      </c>
      <c r="K20" s="4">
        <f>J20/J29</f>
        <v>5.9079892942192985E-2</v>
      </c>
    </row>
    <row r="21" spans="1:11" x14ac:dyDescent="0.45">
      <c r="A21" s="1">
        <v>44593</v>
      </c>
      <c r="B21">
        <v>600001</v>
      </c>
      <c r="C21">
        <v>191.44</v>
      </c>
      <c r="D21" t="s">
        <v>59</v>
      </c>
      <c r="E21">
        <v>29.2</v>
      </c>
      <c r="F21" t="str">
        <f>TEXT(fact_market_share[[#This Row],[date]],"mmm")</f>
        <v>Feb</v>
      </c>
      <c r="G21" t="str">
        <f>VLOOKUP(fact_market_share[[#This Row],[date]],dim_date[#All],3,FALSE)</f>
        <v>Before 5G</v>
      </c>
      <c r="H21" t="str">
        <f>VLOOKUP(fact_market_share[[#This Row],[city_code]],dim_cities[#All],2,FALSE)</f>
        <v>Chennai</v>
      </c>
      <c r="I21" t="str">
        <v>Jaipur</v>
      </c>
      <c r="J21">
        <f>SUMIFS(fact_market_share[tmv_city_crores],fact_market_share[City],I21,fact_market_share[company],"Atliqo")</f>
        <v>716.78</v>
      </c>
      <c r="K21" s="4">
        <f>J21/J29</f>
        <v>4.315910849387488E-2</v>
      </c>
    </row>
    <row r="22" spans="1:11" x14ac:dyDescent="0.45">
      <c r="A22" s="1">
        <v>44593</v>
      </c>
      <c r="B22">
        <v>500001</v>
      </c>
      <c r="C22">
        <v>170.66</v>
      </c>
      <c r="D22" t="s">
        <v>59</v>
      </c>
      <c r="E22">
        <v>20.2</v>
      </c>
      <c r="F22" t="str">
        <f>TEXT(fact_market_share[[#This Row],[date]],"mmm")</f>
        <v>Feb</v>
      </c>
      <c r="G22" t="str">
        <f>VLOOKUP(fact_market_share[[#This Row],[date]],dim_date[#All],3,FALSE)</f>
        <v>Before 5G</v>
      </c>
      <c r="H22" t="str">
        <f>VLOOKUP(fact_market_share[[#This Row],[city_code]],dim_cities[#All],2,FALSE)</f>
        <v>Hyderabad</v>
      </c>
      <c r="I22" t="str">
        <v>Lucknow</v>
      </c>
      <c r="J22">
        <f>SUMIFS(fact_market_share[tmv_city_crores],fact_market_share[City],I22,fact_market_share[company],"Atliqo")</f>
        <v>614.66999999999996</v>
      </c>
      <c r="K22" s="4">
        <f>J22/J29</f>
        <v>3.7010811152557367E-2</v>
      </c>
    </row>
    <row r="23" spans="1:11" x14ac:dyDescent="0.45">
      <c r="A23" s="1">
        <v>44593</v>
      </c>
      <c r="B23">
        <v>411001</v>
      </c>
      <c r="C23">
        <v>162.18</v>
      </c>
      <c r="D23" t="s">
        <v>59</v>
      </c>
      <c r="E23">
        <v>17.670000000000002</v>
      </c>
      <c r="F23" t="str">
        <f>TEXT(fact_market_share[[#This Row],[date]],"mmm")</f>
        <v>Feb</v>
      </c>
      <c r="G23" t="str">
        <f>VLOOKUP(fact_market_share[[#This Row],[date]],dim_date[#All],3,FALSE)</f>
        <v>Before 5G</v>
      </c>
      <c r="H23" t="str">
        <f>VLOOKUP(fact_market_share[[#This Row],[city_code]],dim_cities[#All],2,FALSE)</f>
        <v>Pune</v>
      </c>
      <c r="I23" t="str">
        <v>Patna</v>
      </c>
      <c r="J23">
        <f>SUMIFS(fact_market_share[tmv_city_crores],fact_market_share[City],I23,fact_market_share[company],"Atliqo")</f>
        <v>505.82</v>
      </c>
      <c r="K23" s="4">
        <f>J23/J29</f>
        <v>3.0456681629470395E-2</v>
      </c>
    </row>
    <row r="24" spans="1:11" x14ac:dyDescent="0.45">
      <c r="A24" s="1">
        <v>44593</v>
      </c>
      <c r="B24">
        <v>380001</v>
      </c>
      <c r="C24">
        <v>126.35</v>
      </c>
      <c r="D24" t="s">
        <v>59</v>
      </c>
      <c r="E24">
        <v>16.329999999999998</v>
      </c>
      <c r="F24" t="str">
        <f>TEXT(fact_market_share[[#This Row],[date]],"mmm")</f>
        <v>Feb</v>
      </c>
      <c r="G24" t="str">
        <f>VLOOKUP(fact_market_share[[#This Row],[date]],dim_date[#All],3,FALSE)</f>
        <v>Before 5G</v>
      </c>
      <c r="H24" t="str">
        <f>VLOOKUP(fact_market_share[[#This Row],[city_code]],dim_cities[#All],2,FALSE)</f>
        <v>Ahmedabad</v>
      </c>
      <c r="I24" t="str">
        <v>Coimbatore</v>
      </c>
      <c r="J24">
        <f>SUMIFS(fact_market_share[tmv_city_crores],fact_market_share[City],I24,fact_market_share[company],"Atliqo")</f>
        <v>451.70999999999992</v>
      </c>
      <c r="K24" s="4">
        <f>J24/J29</f>
        <v>2.719858380223809E-2</v>
      </c>
    </row>
    <row r="25" spans="1:11" x14ac:dyDescent="0.45">
      <c r="A25" s="1">
        <v>44593</v>
      </c>
      <c r="B25">
        <v>302001</v>
      </c>
      <c r="C25">
        <v>90.74</v>
      </c>
      <c r="D25" t="s">
        <v>59</v>
      </c>
      <c r="E25">
        <v>17.27</v>
      </c>
      <c r="F25" t="str">
        <f>TEXT(fact_market_share[[#This Row],[date]],"mmm")</f>
        <v>Feb</v>
      </c>
      <c r="G25" t="str">
        <f>VLOOKUP(fact_market_share[[#This Row],[date]],dim_date[#All],3,FALSE)</f>
        <v>Before 5G</v>
      </c>
      <c r="H25" t="str">
        <f>VLOOKUP(fact_market_share[[#This Row],[city_code]],dim_cities[#All],2,FALSE)</f>
        <v>Jaipur</v>
      </c>
      <c r="I25" t="str">
        <v>Chandigarh</v>
      </c>
      <c r="J25">
        <f>SUMIFS(fact_market_share[tmv_city_crores],fact_market_share[City],I25,fact_market_share[company],"Atliqo")</f>
        <v>328.82</v>
      </c>
      <c r="K25" s="4">
        <f>J25/J29</f>
        <v>1.9799070921281199E-2</v>
      </c>
    </row>
    <row r="26" spans="1:11" x14ac:dyDescent="0.45">
      <c r="A26" s="1">
        <v>44593</v>
      </c>
      <c r="B26">
        <v>226001</v>
      </c>
      <c r="C26">
        <v>77.59</v>
      </c>
      <c r="D26" t="s">
        <v>59</v>
      </c>
      <c r="E26">
        <v>31.93</v>
      </c>
      <c r="F26" t="str">
        <f>TEXT(fact_market_share[[#This Row],[date]],"mmm")</f>
        <v>Feb</v>
      </c>
      <c r="G26" t="str">
        <f>VLOOKUP(fact_market_share[[#This Row],[date]],dim_date[#All],3,FALSE)</f>
        <v>Before 5G</v>
      </c>
      <c r="H26" t="str">
        <f>VLOOKUP(fact_market_share[[#This Row],[city_code]],dim_cities[#All],2,FALSE)</f>
        <v>Lucknow</v>
      </c>
      <c r="I26" t="str">
        <v>Gurgaon</v>
      </c>
      <c r="J26">
        <f>SUMIFS(fact_market_share[tmv_city_crores],fact_market_share[City],I26,fact_market_share[company],"Atliqo")</f>
        <v>253.32999999999998</v>
      </c>
      <c r="K26" s="4">
        <f>J26/J29</f>
        <v>1.5253630060483444E-2</v>
      </c>
    </row>
    <row r="27" spans="1:11" x14ac:dyDescent="0.45">
      <c r="A27" s="1">
        <v>44593</v>
      </c>
      <c r="B27">
        <v>800008</v>
      </c>
      <c r="C27">
        <v>64.02</v>
      </c>
      <c r="D27" t="s">
        <v>59</v>
      </c>
      <c r="E27">
        <v>18.3</v>
      </c>
      <c r="F27" t="str">
        <f>TEXT(fact_market_share[[#This Row],[date]],"mmm")</f>
        <v>Feb</v>
      </c>
      <c r="G27" t="str">
        <f>VLOOKUP(fact_market_share[[#This Row],[date]],dim_date[#All],3,FALSE)</f>
        <v>Before 5G</v>
      </c>
      <c r="H27" t="str">
        <f>VLOOKUP(fact_market_share[[#This Row],[city_code]],dim_cities[#All],2,FALSE)</f>
        <v>Patna</v>
      </c>
      <c r="I27" t="str">
        <v>Raipur</v>
      </c>
      <c r="J27">
        <f>SUMIFS(fact_market_share[tmv_city_crores],fact_market_share[City],I27,fact_market_share[company],"Atliqo")</f>
        <v>158.63</v>
      </c>
      <c r="K27" s="4">
        <f>J27/J29</f>
        <v>9.5515072691528397E-3</v>
      </c>
    </row>
    <row r="28" spans="1:11" x14ac:dyDescent="0.45">
      <c r="A28" s="1">
        <v>44593</v>
      </c>
      <c r="B28">
        <v>641001</v>
      </c>
      <c r="C28">
        <v>57.66</v>
      </c>
      <c r="D28" t="s">
        <v>59</v>
      </c>
      <c r="E28">
        <v>20.71</v>
      </c>
      <c r="F28" t="str">
        <f>TEXT(fact_market_share[[#This Row],[date]],"mmm")</f>
        <v>Feb</v>
      </c>
      <c r="G28" t="str">
        <f>VLOOKUP(fact_market_share[[#This Row],[date]],dim_date[#All],3,FALSE)</f>
        <v>Before 5G</v>
      </c>
      <c r="H28" t="str">
        <f>VLOOKUP(fact_market_share[[#This Row],[city_code]],dim_cities[#All],2,FALSE)</f>
        <v>Coimbatore</v>
      </c>
    </row>
    <row r="29" spans="1:11" x14ac:dyDescent="0.45">
      <c r="A29" s="1">
        <v>44593</v>
      </c>
      <c r="B29">
        <v>160017</v>
      </c>
      <c r="C29">
        <v>41.98</v>
      </c>
      <c r="D29" t="s">
        <v>59</v>
      </c>
      <c r="E29">
        <v>15.11</v>
      </c>
      <c r="F29" t="str">
        <f>TEXT(fact_market_share[[#This Row],[date]],"mmm")</f>
        <v>Feb</v>
      </c>
      <c r="G29" t="str">
        <f>VLOOKUP(fact_market_share[[#This Row],[date]],dim_date[#All],3,FALSE)</f>
        <v>Before 5G</v>
      </c>
      <c r="H29" t="str">
        <f>VLOOKUP(fact_market_share[[#This Row],[city_code]],dim_cities[#All],2,FALSE)</f>
        <v>Chandigarh</v>
      </c>
      <c r="J29">
        <f>SUM(J13:J27)</f>
        <v>16607.850000000002</v>
      </c>
    </row>
    <row r="30" spans="1:11" x14ac:dyDescent="0.45">
      <c r="A30" s="1">
        <v>44593</v>
      </c>
      <c r="B30">
        <v>122001</v>
      </c>
      <c r="C30">
        <v>32.01</v>
      </c>
      <c r="D30" t="s">
        <v>59</v>
      </c>
      <c r="E30">
        <v>29.52</v>
      </c>
      <c r="F30" t="str">
        <f>TEXT(fact_market_share[[#This Row],[date]],"mmm")</f>
        <v>Feb</v>
      </c>
      <c r="G30" t="str">
        <f>VLOOKUP(fact_market_share[[#This Row],[date]],dim_date[#All],3,FALSE)</f>
        <v>Before 5G</v>
      </c>
      <c r="H30" t="str">
        <f>VLOOKUP(fact_market_share[[#This Row],[city_code]],dim_cities[#All],2,FALSE)</f>
        <v>Gurgaon</v>
      </c>
    </row>
    <row r="31" spans="1:11" x14ac:dyDescent="0.45">
      <c r="A31" s="1">
        <v>44593</v>
      </c>
      <c r="B31">
        <v>492001</v>
      </c>
      <c r="C31">
        <v>20.14</v>
      </c>
      <c r="D31" t="s">
        <v>59</v>
      </c>
      <c r="E31">
        <v>20.99</v>
      </c>
      <c r="F31" t="str">
        <f>TEXT(fact_market_share[[#This Row],[date]],"mmm")</f>
        <v>Feb</v>
      </c>
      <c r="G31" t="str">
        <f>VLOOKUP(fact_market_share[[#This Row],[date]],dim_date[#All],3,FALSE)</f>
        <v>Before 5G</v>
      </c>
      <c r="H31" t="str">
        <f>VLOOKUP(fact_market_share[[#This Row],[city_code]],dim_cities[#All],2,FALSE)</f>
        <v>Raipur</v>
      </c>
    </row>
    <row r="32" spans="1:11" x14ac:dyDescent="0.45">
      <c r="A32" s="1">
        <v>44621</v>
      </c>
      <c r="B32">
        <v>400001</v>
      </c>
      <c r="C32">
        <v>305.81</v>
      </c>
      <c r="D32" t="s">
        <v>59</v>
      </c>
      <c r="E32">
        <v>18.73</v>
      </c>
      <c r="F32" t="str">
        <f>TEXT(fact_market_share[[#This Row],[date]],"mmm")</f>
        <v>Mar</v>
      </c>
      <c r="G32" t="str">
        <f>VLOOKUP(fact_market_share[[#This Row],[date]],dim_date[#All],3,FALSE)</f>
        <v>Before 5G</v>
      </c>
      <c r="H32" t="str">
        <f>VLOOKUP(fact_market_share[[#This Row],[city_code]],dim_cities[#All],2,FALSE)</f>
        <v>Mumbai</v>
      </c>
    </row>
    <row r="33" spans="1:8" x14ac:dyDescent="0.45">
      <c r="A33" s="1">
        <v>44621</v>
      </c>
      <c r="B33">
        <v>110001</v>
      </c>
      <c r="C33">
        <v>258.07</v>
      </c>
      <c r="D33" t="s">
        <v>59</v>
      </c>
      <c r="E33">
        <v>18.98</v>
      </c>
      <c r="F33" t="str">
        <f>TEXT(fact_market_share[[#This Row],[date]],"mmm")</f>
        <v>Mar</v>
      </c>
      <c r="G33" t="str">
        <f>VLOOKUP(fact_market_share[[#This Row],[date]],dim_date[#All],3,FALSE)</f>
        <v>Before 5G</v>
      </c>
      <c r="H33" t="str">
        <f>VLOOKUP(fact_market_share[[#This Row],[city_code]],dim_cities[#All],2,FALSE)</f>
        <v>Delhi</v>
      </c>
    </row>
    <row r="34" spans="1:8" x14ac:dyDescent="0.45">
      <c r="A34" s="1">
        <v>44621</v>
      </c>
      <c r="B34">
        <v>700001</v>
      </c>
      <c r="C34">
        <v>237.35</v>
      </c>
      <c r="D34" t="s">
        <v>59</v>
      </c>
      <c r="E34">
        <v>28.36</v>
      </c>
      <c r="F34" t="str">
        <f>TEXT(fact_market_share[[#This Row],[date]],"mmm")</f>
        <v>Mar</v>
      </c>
      <c r="G34" t="str">
        <f>VLOOKUP(fact_market_share[[#This Row],[date]],dim_date[#All],3,FALSE)</f>
        <v>Before 5G</v>
      </c>
      <c r="H34" t="str">
        <f>VLOOKUP(fact_market_share[[#This Row],[city_code]],dim_cities[#All],2,FALSE)</f>
        <v>Kolkata</v>
      </c>
    </row>
    <row r="35" spans="1:8" x14ac:dyDescent="0.45">
      <c r="A35" s="1">
        <v>44621</v>
      </c>
      <c r="B35">
        <v>560001</v>
      </c>
      <c r="C35">
        <v>208.74</v>
      </c>
      <c r="D35" t="s">
        <v>59</v>
      </c>
      <c r="E35">
        <v>20.059999999999999</v>
      </c>
      <c r="F35" t="str">
        <f>TEXT(fact_market_share[[#This Row],[date]],"mmm")</f>
        <v>Mar</v>
      </c>
      <c r="G35" t="str">
        <f>VLOOKUP(fact_market_share[[#This Row],[date]],dim_date[#All],3,FALSE)</f>
        <v>Before 5G</v>
      </c>
      <c r="H35" t="str">
        <f>VLOOKUP(fact_market_share[[#This Row],[city_code]],dim_cities[#All],2,FALSE)</f>
        <v>Bangalore</v>
      </c>
    </row>
    <row r="36" spans="1:8" x14ac:dyDescent="0.45">
      <c r="A36" s="1">
        <v>44621</v>
      </c>
      <c r="B36">
        <v>600001</v>
      </c>
      <c r="C36">
        <v>178.16</v>
      </c>
      <c r="D36" t="s">
        <v>59</v>
      </c>
      <c r="E36">
        <v>17.12</v>
      </c>
      <c r="F36" t="str">
        <f>TEXT(fact_market_share[[#This Row],[date]],"mmm")</f>
        <v>Mar</v>
      </c>
      <c r="G36" t="str">
        <f>VLOOKUP(fact_market_share[[#This Row],[date]],dim_date[#All],3,FALSE)</f>
        <v>Before 5G</v>
      </c>
      <c r="H36" t="str">
        <f>VLOOKUP(fact_market_share[[#This Row],[city_code]],dim_cities[#All],2,FALSE)</f>
        <v>Chennai</v>
      </c>
    </row>
    <row r="37" spans="1:8" x14ac:dyDescent="0.45">
      <c r="A37" s="1">
        <v>44621</v>
      </c>
      <c r="B37">
        <v>500001</v>
      </c>
      <c r="C37">
        <v>158.83000000000001</v>
      </c>
      <c r="D37" t="s">
        <v>59</v>
      </c>
      <c r="E37">
        <v>17.600000000000001</v>
      </c>
      <c r="F37" t="str">
        <f>TEXT(fact_market_share[[#This Row],[date]],"mmm")</f>
        <v>Mar</v>
      </c>
      <c r="G37" t="str">
        <f>VLOOKUP(fact_market_share[[#This Row],[date]],dim_date[#All],3,FALSE)</f>
        <v>Before 5G</v>
      </c>
      <c r="H37" t="str">
        <f>VLOOKUP(fact_market_share[[#This Row],[city_code]],dim_cities[#All],2,FALSE)</f>
        <v>Hyderabad</v>
      </c>
    </row>
    <row r="38" spans="1:8" x14ac:dyDescent="0.45">
      <c r="A38" s="1">
        <v>44621</v>
      </c>
      <c r="B38">
        <v>411001</v>
      </c>
      <c r="C38">
        <v>150.93</v>
      </c>
      <c r="D38" t="s">
        <v>59</v>
      </c>
      <c r="E38">
        <v>20.43</v>
      </c>
      <c r="F38" t="str">
        <f>TEXT(fact_market_share[[#This Row],[date]],"mmm")</f>
        <v>Mar</v>
      </c>
      <c r="G38" t="str">
        <f>VLOOKUP(fact_market_share[[#This Row],[date]],dim_date[#All],3,FALSE)</f>
        <v>Before 5G</v>
      </c>
      <c r="H38" t="str">
        <f>VLOOKUP(fact_market_share[[#This Row],[city_code]],dim_cities[#All],2,FALSE)</f>
        <v>Pune</v>
      </c>
    </row>
    <row r="39" spans="1:8" x14ac:dyDescent="0.45">
      <c r="A39" s="1">
        <v>44621</v>
      </c>
      <c r="B39">
        <v>380001</v>
      </c>
      <c r="C39">
        <v>117.59</v>
      </c>
      <c r="D39" t="s">
        <v>59</v>
      </c>
      <c r="E39">
        <v>24.62</v>
      </c>
      <c r="F39" t="str">
        <f>TEXT(fact_market_share[[#This Row],[date]],"mmm")</f>
        <v>Mar</v>
      </c>
      <c r="G39" t="str">
        <f>VLOOKUP(fact_market_share[[#This Row],[date]],dim_date[#All],3,FALSE)</f>
        <v>Before 5G</v>
      </c>
      <c r="H39" t="str">
        <f>VLOOKUP(fact_market_share[[#This Row],[city_code]],dim_cities[#All],2,FALSE)</f>
        <v>Ahmedabad</v>
      </c>
    </row>
    <row r="40" spans="1:8" x14ac:dyDescent="0.45">
      <c r="A40" s="1">
        <v>44621</v>
      </c>
      <c r="B40">
        <v>302001</v>
      </c>
      <c r="C40">
        <v>84.44</v>
      </c>
      <c r="D40" t="s">
        <v>59</v>
      </c>
      <c r="E40">
        <v>20.25</v>
      </c>
      <c r="F40" t="str">
        <f>TEXT(fact_market_share[[#This Row],[date]],"mmm")</f>
        <v>Mar</v>
      </c>
      <c r="G40" t="str">
        <f>VLOOKUP(fact_market_share[[#This Row],[date]],dim_date[#All],3,FALSE)</f>
        <v>Before 5G</v>
      </c>
      <c r="H40" t="str">
        <f>VLOOKUP(fact_market_share[[#This Row],[city_code]],dim_cities[#All],2,FALSE)</f>
        <v>Jaipur</v>
      </c>
    </row>
    <row r="41" spans="1:8" x14ac:dyDescent="0.45">
      <c r="A41" s="1">
        <v>44621</v>
      </c>
      <c r="B41">
        <v>226001</v>
      </c>
      <c r="C41">
        <v>72.209999999999994</v>
      </c>
      <c r="D41" t="s">
        <v>59</v>
      </c>
      <c r="E41">
        <v>20.68</v>
      </c>
      <c r="F41" t="str">
        <f>TEXT(fact_market_share[[#This Row],[date]],"mmm")</f>
        <v>Mar</v>
      </c>
      <c r="G41" t="str">
        <f>VLOOKUP(fact_market_share[[#This Row],[date]],dim_date[#All],3,FALSE)</f>
        <v>Before 5G</v>
      </c>
      <c r="H41" t="str">
        <f>VLOOKUP(fact_market_share[[#This Row],[city_code]],dim_cities[#All],2,FALSE)</f>
        <v>Lucknow</v>
      </c>
    </row>
    <row r="42" spans="1:8" x14ac:dyDescent="0.45">
      <c r="A42" s="1">
        <v>44621</v>
      </c>
      <c r="B42">
        <v>800008</v>
      </c>
      <c r="C42">
        <v>59.58</v>
      </c>
      <c r="D42" t="s">
        <v>59</v>
      </c>
      <c r="E42">
        <v>17.829999999999998</v>
      </c>
      <c r="F42" t="str">
        <f>TEXT(fact_market_share[[#This Row],[date]],"mmm")</f>
        <v>Mar</v>
      </c>
      <c r="G42" t="str">
        <f>VLOOKUP(fact_market_share[[#This Row],[date]],dim_date[#All],3,FALSE)</f>
        <v>Before 5G</v>
      </c>
      <c r="H42" t="str">
        <f>VLOOKUP(fact_market_share[[#This Row],[city_code]],dim_cities[#All],2,FALSE)</f>
        <v>Patna</v>
      </c>
    </row>
    <row r="43" spans="1:8" x14ac:dyDescent="0.45">
      <c r="A43" s="1">
        <v>44621</v>
      </c>
      <c r="B43">
        <v>641001</v>
      </c>
      <c r="C43">
        <v>53.67</v>
      </c>
      <c r="D43" t="s">
        <v>59</v>
      </c>
      <c r="E43">
        <v>31.89</v>
      </c>
      <c r="F43" t="str">
        <f>TEXT(fact_market_share[[#This Row],[date]],"mmm")</f>
        <v>Mar</v>
      </c>
      <c r="G43" t="str">
        <f>VLOOKUP(fact_market_share[[#This Row],[date]],dim_date[#All],3,FALSE)</f>
        <v>Before 5G</v>
      </c>
      <c r="H43" t="str">
        <f>VLOOKUP(fact_market_share[[#This Row],[city_code]],dim_cities[#All],2,FALSE)</f>
        <v>Coimbatore</v>
      </c>
    </row>
    <row r="44" spans="1:8" x14ac:dyDescent="0.45">
      <c r="A44" s="1">
        <v>44621</v>
      </c>
      <c r="B44">
        <v>160017</v>
      </c>
      <c r="C44">
        <v>39.07</v>
      </c>
      <c r="D44" t="s">
        <v>59</v>
      </c>
      <c r="E44">
        <v>19.23</v>
      </c>
      <c r="F44" t="str">
        <f>TEXT(fact_market_share[[#This Row],[date]],"mmm")</f>
        <v>Mar</v>
      </c>
      <c r="G44" t="str">
        <f>VLOOKUP(fact_market_share[[#This Row],[date]],dim_date[#All],3,FALSE)</f>
        <v>Before 5G</v>
      </c>
      <c r="H44" t="str">
        <f>VLOOKUP(fact_market_share[[#This Row],[city_code]],dim_cities[#All],2,FALSE)</f>
        <v>Chandigarh</v>
      </c>
    </row>
    <row r="45" spans="1:8" x14ac:dyDescent="0.45">
      <c r="A45" s="1">
        <v>44621</v>
      </c>
      <c r="B45">
        <v>122001</v>
      </c>
      <c r="C45">
        <v>29.79</v>
      </c>
      <c r="D45" t="s">
        <v>59</v>
      </c>
      <c r="E45">
        <v>20.260000000000002</v>
      </c>
      <c r="F45" t="str">
        <f>TEXT(fact_market_share[[#This Row],[date]],"mmm")</f>
        <v>Mar</v>
      </c>
      <c r="G45" t="str">
        <f>VLOOKUP(fact_market_share[[#This Row],[date]],dim_date[#All],3,FALSE)</f>
        <v>Before 5G</v>
      </c>
      <c r="H45" t="str">
        <f>VLOOKUP(fact_market_share[[#This Row],[city_code]],dim_cities[#All],2,FALSE)</f>
        <v>Gurgaon</v>
      </c>
    </row>
    <row r="46" spans="1:8" x14ac:dyDescent="0.45">
      <c r="A46" s="1">
        <v>44621</v>
      </c>
      <c r="B46">
        <v>492001</v>
      </c>
      <c r="C46">
        <v>18.739999999999998</v>
      </c>
      <c r="D46" t="s">
        <v>59</v>
      </c>
      <c r="E46">
        <v>18.48</v>
      </c>
      <c r="F46" t="str">
        <f>TEXT(fact_market_share[[#This Row],[date]],"mmm")</f>
        <v>Mar</v>
      </c>
      <c r="G46" t="str">
        <f>VLOOKUP(fact_market_share[[#This Row],[date]],dim_date[#All],3,FALSE)</f>
        <v>Before 5G</v>
      </c>
      <c r="H46" t="str">
        <f>VLOOKUP(fact_market_share[[#This Row],[city_code]],dim_cities[#All],2,FALSE)</f>
        <v>Raipur</v>
      </c>
    </row>
    <row r="47" spans="1:8" x14ac:dyDescent="0.45">
      <c r="A47" s="1">
        <v>44652</v>
      </c>
      <c r="B47">
        <v>400001</v>
      </c>
      <c r="C47">
        <v>324.26</v>
      </c>
      <c r="D47" t="s">
        <v>59</v>
      </c>
      <c r="E47">
        <v>20.12</v>
      </c>
      <c r="F47" t="str">
        <f>TEXT(fact_market_share[[#This Row],[date]],"mmm")</f>
        <v>Apr</v>
      </c>
      <c r="G47" t="str">
        <f>VLOOKUP(fact_market_share[[#This Row],[date]],dim_date[#All],3,FALSE)</f>
        <v>Before 5G</v>
      </c>
      <c r="H47" t="str">
        <f>VLOOKUP(fact_market_share[[#This Row],[city_code]],dim_cities[#All],2,FALSE)</f>
        <v>Mumbai</v>
      </c>
    </row>
    <row r="48" spans="1:8" x14ac:dyDescent="0.45">
      <c r="A48" s="1">
        <v>44652</v>
      </c>
      <c r="B48">
        <v>110001</v>
      </c>
      <c r="C48">
        <v>273.63</v>
      </c>
      <c r="D48" t="s">
        <v>59</v>
      </c>
      <c r="E48">
        <v>18.46</v>
      </c>
      <c r="F48" t="str">
        <f>TEXT(fact_market_share[[#This Row],[date]],"mmm")</f>
        <v>Apr</v>
      </c>
      <c r="G48" t="str">
        <f>VLOOKUP(fact_market_share[[#This Row],[date]],dim_date[#All],3,FALSE)</f>
        <v>Before 5G</v>
      </c>
      <c r="H48" t="str">
        <f>VLOOKUP(fact_market_share[[#This Row],[city_code]],dim_cities[#All],2,FALSE)</f>
        <v>Delhi</v>
      </c>
    </row>
    <row r="49" spans="1:8" x14ac:dyDescent="0.45">
      <c r="A49" s="1">
        <v>44652</v>
      </c>
      <c r="B49">
        <v>700001</v>
      </c>
      <c r="C49">
        <v>251.67</v>
      </c>
      <c r="D49" t="s">
        <v>59</v>
      </c>
      <c r="E49">
        <v>19.41</v>
      </c>
      <c r="F49" t="str">
        <f>TEXT(fact_market_share[[#This Row],[date]],"mmm")</f>
        <v>Apr</v>
      </c>
      <c r="G49" t="str">
        <f>VLOOKUP(fact_market_share[[#This Row],[date]],dim_date[#All],3,FALSE)</f>
        <v>Before 5G</v>
      </c>
      <c r="H49" t="str">
        <f>VLOOKUP(fact_market_share[[#This Row],[city_code]],dim_cities[#All],2,FALSE)</f>
        <v>Kolkata</v>
      </c>
    </row>
    <row r="50" spans="1:8" x14ac:dyDescent="0.45">
      <c r="A50" s="1">
        <v>44652</v>
      </c>
      <c r="B50">
        <v>560001</v>
      </c>
      <c r="C50">
        <v>221.33</v>
      </c>
      <c r="D50" t="s">
        <v>59</v>
      </c>
      <c r="E50">
        <v>19.13</v>
      </c>
      <c r="F50" t="str">
        <f>TEXT(fact_market_share[[#This Row],[date]],"mmm")</f>
        <v>Apr</v>
      </c>
      <c r="G50" t="str">
        <f>VLOOKUP(fact_market_share[[#This Row],[date]],dim_date[#All],3,FALSE)</f>
        <v>Before 5G</v>
      </c>
      <c r="H50" t="str">
        <f>VLOOKUP(fact_market_share[[#This Row],[city_code]],dim_cities[#All],2,FALSE)</f>
        <v>Bangalore</v>
      </c>
    </row>
    <row r="51" spans="1:8" x14ac:dyDescent="0.45">
      <c r="A51" s="1">
        <v>44652</v>
      </c>
      <c r="B51">
        <v>600001</v>
      </c>
      <c r="C51">
        <v>188.91</v>
      </c>
      <c r="D51" t="s">
        <v>59</v>
      </c>
      <c r="E51">
        <v>17.43</v>
      </c>
      <c r="F51" t="str">
        <f>TEXT(fact_market_share[[#This Row],[date]],"mmm")</f>
        <v>Apr</v>
      </c>
      <c r="G51" t="str">
        <f>VLOOKUP(fact_market_share[[#This Row],[date]],dim_date[#All],3,FALSE)</f>
        <v>Before 5G</v>
      </c>
      <c r="H51" t="str">
        <f>VLOOKUP(fact_market_share[[#This Row],[city_code]],dim_cities[#All],2,FALSE)</f>
        <v>Chennai</v>
      </c>
    </row>
    <row r="52" spans="1:8" x14ac:dyDescent="0.45">
      <c r="A52" s="1">
        <v>44652</v>
      </c>
      <c r="B52">
        <v>500001</v>
      </c>
      <c r="C52">
        <v>168.41</v>
      </c>
      <c r="D52" t="s">
        <v>59</v>
      </c>
      <c r="E52">
        <v>16.600000000000001</v>
      </c>
      <c r="F52" t="str">
        <f>TEXT(fact_market_share[[#This Row],[date]],"mmm")</f>
        <v>Apr</v>
      </c>
      <c r="G52" t="str">
        <f>VLOOKUP(fact_market_share[[#This Row],[date]],dim_date[#All],3,FALSE)</f>
        <v>Before 5G</v>
      </c>
      <c r="H52" t="str">
        <f>VLOOKUP(fact_market_share[[#This Row],[city_code]],dim_cities[#All],2,FALSE)</f>
        <v>Hyderabad</v>
      </c>
    </row>
    <row r="53" spans="1:8" x14ac:dyDescent="0.45">
      <c r="A53" s="1">
        <v>44652</v>
      </c>
      <c r="B53">
        <v>411001</v>
      </c>
      <c r="C53">
        <v>160.04</v>
      </c>
      <c r="D53" t="s">
        <v>59</v>
      </c>
      <c r="E53">
        <v>28.7</v>
      </c>
      <c r="F53" t="str">
        <f>TEXT(fact_market_share[[#This Row],[date]],"mmm")</f>
        <v>Apr</v>
      </c>
      <c r="G53" t="str">
        <f>VLOOKUP(fact_market_share[[#This Row],[date]],dim_date[#All],3,FALSE)</f>
        <v>Before 5G</v>
      </c>
      <c r="H53" t="str">
        <f>VLOOKUP(fact_market_share[[#This Row],[city_code]],dim_cities[#All],2,FALSE)</f>
        <v>Pune</v>
      </c>
    </row>
    <row r="54" spans="1:8" x14ac:dyDescent="0.45">
      <c r="A54" s="1">
        <v>44652</v>
      </c>
      <c r="B54">
        <v>380001</v>
      </c>
      <c r="C54">
        <v>124.68</v>
      </c>
      <c r="D54" t="s">
        <v>59</v>
      </c>
      <c r="E54">
        <v>19.2</v>
      </c>
      <c r="F54" t="str">
        <f>TEXT(fact_market_share[[#This Row],[date]],"mmm")</f>
        <v>Apr</v>
      </c>
      <c r="G54" t="str">
        <f>VLOOKUP(fact_market_share[[#This Row],[date]],dim_date[#All],3,FALSE)</f>
        <v>Before 5G</v>
      </c>
      <c r="H54" t="str">
        <f>VLOOKUP(fact_market_share[[#This Row],[city_code]],dim_cities[#All],2,FALSE)</f>
        <v>Ahmedabad</v>
      </c>
    </row>
    <row r="55" spans="1:8" x14ac:dyDescent="0.45">
      <c r="A55" s="1">
        <v>44652</v>
      </c>
      <c r="B55">
        <v>302001</v>
      </c>
      <c r="C55">
        <v>89.54</v>
      </c>
      <c r="D55" t="s">
        <v>59</v>
      </c>
      <c r="E55">
        <v>16.87</v>
      </c>
      <c r="F55" t="str">
        <f>TEXT(fact_market_share[[#This Row],[date]],"mmm")</f>
        <v>Apr</v>
      </c>
      <c r="G55" t="str">
        <f>VLOOKUP(fact_market_share[[#This Row],[date]],dim_date[#All],3,FALSE)</f>
        <v>Before 5G</v>
      </c>
      <c r="H55" t="str">
        <f>VLOOKUP(fact_market_share[[#This Row],[city_code]],dim_cities[#All],2,FALSE)</f>
        <v>Jaipur</v>
      </c>
    </row>
    <row r="56" spans="1:8" x14ac:dyDescent="0.45">
      <c r="A56" s="1">
        <v>44652</v>
      </c>
      <c r="B56">
        <v>226001</v>
      </c>
      <c r="C56">
        <v>76.569999999999993</v>
      </c>
      <c r="D56" t="s">
        <v>59</v>
      </c>
      <c r="E56">
        <v>17.329999999999998</v>
      </c>
      <c r="F56" t="str">
        <f>TEXT(fact_market_share[[#This Row],[date]],"mmm")</f>
        <v>Apr</v>
      </c>
      <c r="G56" t="str">
        <f>VLOOKUP(fact_market_share[[#This Row],[date]],dim_date[#All],3,FALSE)</f>
        <v>Before 5G</v>
      </c>
      <c r="H56" t="str">
        <f>VLOOKUP(fact_market_share[[#This Row],[city_code]],dim_cities[#All],2,FALSE)</f>
        <v>Lucknow</v>
      </c>
    </row>
    <row r="57" spans="1:8" x14ac:dyDescent="0.45">
      <c r="A57" s="1">
        <v>44652</v>
      </c>
      <c r="B57">
        <v>800008</v>
      </c>
      <c r="C57">
        <v>63.18</v>
      </c>
      <c r="D57" t="s">
        <v>59</v>
      </c>
      <c r="E57">
        <v>18.690000000000001</v>
      </c>
      <c r="F57" t="str">
        <f>TEXT(fact_market_share[[#This Row],[date]],"mmm")</f>
        <v>Apr</v>
      </c>
      <c r="G57" t="str">
        <f>VLOOKUP(fact_market_share[[#This Row],[date]],dim_date[#All],3,FALSE)</f>
        <v>Before 5G</v>
      </c>
      <c r="H57" t="str">
        <f>VLOOKUP(fact_market_share[[#This Row],[city_code]],dim_cities[#All],2,FALSE)</f>
        <v>Patna</v>
      </c>
    </row>
    <row r="58" spans="1:8" x14ac:dyDescent="0.45">
      <c r="A58" s="1">
        <v>44652</v>
      </c>
      <c r="B58">
        <v>641001</v>
      </c>
      <c r="C58">
        <v>56.9</v>
      </c>
      <c r="D58" t="s">
        <v>59</v>
      </c>
      <c r="E58">
        <v>15.45</v>
      </c>
      <c r="F58" t="str">
        <f>TEXT(fact_market_share[[#This Row],[date]],"mmm")</f>
        <v>Apr</v>
      </c>
      <c r="G58" t="str">
        <f>VLOOKUP(fact_market_share[[#This Row],[date]],dim_date[#All],3,FALSE)</f>
        <v>Before 5G</v>
      </c>
      <c r="H58" t="str">
        <f>VLOOKUP(fact_market_share[[#This Row],[city_code]],dim_cities[#All],2,FALSE)</f>
        <v>Coimbatore</v>
      </c>
    </row>
    <row r="59" spans="1:8" x14ac:dyDescent="0.45">
      <c r="A59" s="1">
        <v>44652</v>
      </c>
      <c r="B59">
        <v>160017</v>
      </c>
      <c r="C59">
        <v>41.42</v>
      </c>
      <c r="D59" t="s">
        <v>59</v>
      </c>
      <c r="E59">
        <v>25.31</v>
      </c>
      <c r="F59" t="str">
        <f>TEXT(fact_market_share[[#This Row],[date]],"mmm")</f>
        <v>Apr</v>
      </c>
      <c r="G59" t="str">
        <f>VLOOKUP(fact_market_share[[#This Row],[date]],dim_date[#All],3,FALSE)</f>
        <v>Before 5G</v>
      </c>
      <c r="H59" t="str">
        <f>VLOOKUP(fact_market_share[[#This Row],[city_code]],dim_cities[#All],2,FALSE)</f>
        <v>Chandigarh</v>
      </c>
    </row>
    <row r="60" spans="1:8" x14ac:dyDescent="0.45">
      <c r="A60" s="1">
        <v>44652</v>
      </c>
      <c r="B60">
        <v>122001</v>
      </c>
      <c r="C60">
        <v>31.59</v>
      </c>
      <c r="D60" t="s">
        <v>59</v>
      </c>
      <c r="E60">
        <v>19.989999999999998</v>
      </c>
      <c r="F60" t="str">
        <f>TEXT(fact_market_share[[#This Row],[date]],"mmm")</f>
        <v>Apr</v>
      </c>
      <c r="G60" t="str">
        <f>VLOOKUP(fact_market_share[[#This Row],[date]],dim_date[#All],3,FALSE)</f>
        <v>Before 5G</v>
      </c>
      <c r="H60" t="str">
        <f>VLOOKUP(fact_market_share[[#This Row],[city_code]],dim_cities[#All],2,FALSE)</f>
        <v>Gurgaon</v>
      </c>
    </row>
    <row r="61" spans="1:8" x14ac:dyDescent="0.45">
      <c r="A61" s="1">
        <v>44652</v>
      </c>
      <c r="B61">
        <v>492001</v>
      </c>
      <c r="C61">
        <v>19.87</v>
      </c>
      <c r="D61" t="s">
        <v>59</v>
      </c>
      <c r="E61">
        <v>18.739999999999998</v>
      </c>
      <c r="F61" t="str">
        <f>TEXT(fact_market_share[[#This Row],[date]],"mmm")</f>
        <v>Apr</v>
      </c>
      <c r="G61" t="str">
        <f>VLOOKUP(fact_market_share[[#This Row],[date]],dim_date[#All],3,FALSE)</f>
        <v>Before 5G</v>
      </c>
      <c r="H61" t="str">
        <f>VLOOKUP(fact_market_share[[#This Row],[city_code]],dim_cities[#All],2,FALSE)</f>
        <v>Raipur</v>
      </c>
    </row>
    <row r="62" spans="1:8" x14ac:dyDescent="0.45">
      <c r="A62" s="1">
        <v>44713</v>
      </c>
      <c r="B62">
        <v>400001</v>
      </c>
      <c r="C62">
        <v>308</v>
      </c>
      <c r="D62" t="s">
        <v>59</v>
      </c>
      <c r="E62">
        <v>20.16</v>
      </c>
      <c r="F62" t="str">
        <f>TEXT(fact_market_share[[#This Row],[date]],"mmm")</f>
        <v>Jun</v>
      </c>
      <c r="G62" t="str">
        <f>VLOOKUP(fact_market_share[[#This Row],[date]],dim_date[#All],3,FALSE)</f>
        <v>After 5G</v>
      </c>
      <c r="H62" t="str">
        <f>VLOOKUP(fact_market_share[[#This Row],[city_code]],dim_cities[#All],2,FALSE)</f>
        <v>Mumbai</v>
      </c>
    </row>
    <row r="63" spans="1:8" x14ac:dyDescent="0.45">
      <c r="A63" s="1">
        <v>44713</v>
      </c>
      <c r="B63">
        <v>110001</v>
      </c>
      <c r="C63">
        <v>253.61</v>
      </c>
      <c r="D63" t="s">
        <v>59</v>
      </c>
      <c r="E63">
        <v>16.61</v>
      </c>
      <c r="F63" t="str">
        <f>TEXT(fact_market_share[[#This Row],[date]],"mmm")</f>
        <v>Jun</v>
      </c>
      <c r="G63" t="str">
        <f>VLOOKUP(fact_market_share[[#This Row],[date]],dim_date[#All],3,FALSE)</f>
        <v>After 5G</v>
      </c>
      <c r="H63" t="str">
        <f>VLOOKUP(fact_market_share[[#This Row],[city_code]],dim_cities[#All],2,FALSE)</f>
        <v>Delhi</v>
      </c>
    </row>
    <row r="64" spans="1:8" x14ac:dyDescent="0.45">
      <c r="A64" s="1">
        <v>44713</v>
      </c>
      <c r="B64">
        <v>700001</v>
      </c>
      <c r="C64">
        <v>235.88</v>
      </c>
      <c r="D64" t="s">
        <v>59</v>
      </c>
      <c r="E64">
        <v>15.59</v>
      </c>
      <c r="F64" t="str">
        <f>TEXT(fact_market_share[[#This Row],[date]],"mmm")</f>
        <v>Jun</v>
      </c>
      <c r="G64" t="str">
        <f>VLOOKUP(fact_market_share[[#This Row],[date]],dim_date[#All],3,FALSE)</f>
        <v>After 5G</v>
      </c>
      <c r="H64" t="str">
        <f>VLOOKUP(fact_market_share[[#This Row],[city_code]],dim_cities[#All],2,FALSE)</f>
        <v>Kolkata</v>
      </c>
    </row>
    <row r="65" spans="1:8" x14ac:dyDescent="0.45">
      <c r="A65" s="1">
        <v>44713</v>
      </c>
      <c r="B65">
        <v>560001</v>
      </c>
      <c r="C65">
        <v>211.24</v>
      </c>
      <c r="D65" t="s">
        <v>59</v>
      </c>
      <c r="E65">
        <v>18</v>
      </c>
      <c r="F65" t="str">
        <f>TEXT(fact_market_share[[#This Row],[date]],"mmm")</f>
        <v>Jun</v>
      </c>
      <c r="G65" t="str">
        <f>VLOOKUP(fact_market_share[[#This Row],[date]],dim_date[#All],3,FALSE)</f>
        <v>After 5G</v>
      </c>
      <c r="H65" t="str">
        <f>VLOOKUP(fact_market_share[[#This Row],[city_code]],dim_cities[#All],2,FALSE)</f>
        <v>Bangalore</v>
      </c>
    </row>
    <row r="66" spans="1:8" x14ac:dyDescent="0.45">
      <c r="A66" s="1">
        <v>44713</v>
      </c>
      <c r="B66">
        <v>600001</v>
      </c>
      <c r="C66">
        <v>174.99</v>
      </c>
      <c r="D66" t="s">
        <v>59</v>
      </c>
      <c r="E66">
        <v>17.46</v>
      </c>
      <c r="F66" t="str">
        <f>TEXT(fact_market_share[[#This Row],[date]],"mmm")</f>
        <v>Jun</v>
      </c>
      <c r="G66" t="str">
        <f>VLOOKUP(fact_market_share[[#This Row],[date]],dim_date[#All],3,FALSE)</f>
        <v>After 5G</v>
      </c>
      <c r="H66" t="str">
        <f>VLOOKUP(fact_market_share[[#This Row],[city_code]],dim_cities[#All],2,FALSE)</f>
        <v>Chennai</v>
      </c>
    </row>
    <row r="67" spans="1:8" x14ac:dyDescent="0.45">
      <c r="A67" s="1">
        <v>44713</v>
      </c>
      <c r="B67">
        <v>500001</v>
      </c>
      <c r="C67">
        <v>157.63999999999999</v>
      </c>
      <c r="D67" t="s">
        <v>59</v>
      </c>
      <c r="E67">
        <v>17.82</v>
      </c>
      <c r="F67" t="str">
        <f>TEXT(fact_market_share[[#This Row],[date]],"mmm")</f>
        <v>Jun</v>
      </c>
      <c r="G67" t="str">
        <f>VLOOKUP(fact_market_share[[#This Row],[date]],dim_date[#All],3,FALSE)</f>
        <v>After 5G</v>
      </c>
      <c r="H67" t="str">
        <f>VLOOKUP(fact_market_share[[#This Row],[city_code]],dim_cities[#All],2,FALSE)</f>
        <v>Hyderabad</v>
      </c>
    </row>
    <row r="68" spans="1:8" x14ac:dyDescent="0.45">
      <c r="A68" s="1">
        <v>44713</v>
      </c>
      <c r="B68">
        <v>411001</v>
      </c>
      <c r="C68">
        <v>152.13</v>
      </c>
      <c r="D68" t="s">
        <v>59</v>
      </c>
      <c r="E68">
        <v>16.23</v>
      </c>
      <c r="F68" t="str">
        <f>TEXT(fact_market_share[[#This Row],[date]],"mmm")</f>
        <v>Jun</v>
      </c>
      <c r="G68" t="str">
        <f>VLOOKUP(fact_market_share[[#This Row],[date]],dim_date[#All],3,FALSE)</f>
        <v>After 5G</v>
      </c>
      <c r="H68" t="str">
        <f>VLOOKUP(fact_market_share[[#This Row],[city_code]],dim_cities[#All],2,FALSE)</f>
        <v>Pune</v>
      </c>
    </row>
    <row r="69" spans="1:8" x14ac:dyDescent="0.45">
      <c r="A69" s="1">
        <v>44713</v>
      </c>
      <c r="B69">
        <v>380001</v>
      </c>
      <c r="C69">
        <v>115.47</v>
      </c>
      <c r="D69" t="s">
        <v>59</v>
      </c>
      <c r="E69">
        <v>18.05</v>
      </c>
      <c r="F69" t="str">
        <f>TEXT(fact_market_share[[#This Row],[date]],"mmm")</f>
        <v>Jun</v>
      </c>
      <c r="G69" t="str">
        <f>VLOOKUP(fact_market_share[[#This Row],[date]],dim_date[#All],3,FALSE)</f>
        <v>After 5G</v>
      </c>
      <c r="H69" t="str">
        <f>VLOOKUP(fact_market_share[[#This Row],[city_code]],dim_cities[#All],2,FALSE)</f>
        <v>Ahmedabad</v>
      </c>
    </row>
    <row r="70" spans="1:8" x14ac:dyDescent="0.45">
      <c r="A70" s="1">
        <v>44713</v>
      </c>
      <c r="B70">
        <v>302001</v>
      </c>
      <c r="C70">
        <v>85.72</v>
      </c>
      <c r="D70" t="s">
        <v>59</v>
      </c>
      <c r="E70">
        <v>26.66</v>
      </c>
      <c r="F70" t="str">
        <f>TEXT(fact_market_share[[#This Row],[date]],"mmm")</f>
        <v>Jun</v>
      </c>
      <c r="G70" t="str">
        <f>VLOOKUP(fact_market_share[[#This Row],[date]],dim_date[#All],3,FALSE)</f>
        <v>After 5G</v>
      </c>
      <c r="H70" t="str">
        <f>VLOOKUP(fact_market_share[[#This Row],[city_code]],dim_cities[#All],2,FALSE)</f>
        <v>Jaipur</v>
      </c>
    </row>
    <row r="71" spans="1:8" x14ac:dyDescent="0.45">
      <c r="A71" s="1">
        <v>44713</v>
      </c>
      <c r="B71">
        <v>226001</v>
      </c>
      <c r="C71">
        <v>73.7</v>
      </c>
      <c r="D71" t="s">
        <v>59</v>
      </c>
      <c r="E71">
        <v>16.68</v>
      </c>
      <c r="F71" t="str">
        <f>TEXT(fact_market_share[[#This Row],[date]],"mmm")</f>
        <v>Jun</v>
      </c>
      <c r="G71" t="str">
        <f>VLOOKUP(fact_market_share[[#This Row],[date]],dim_date[#All],3,FALSE)</f>
        <v>After 5G</v>
      </c>
      <c r="H71" t="str">
        <f>VLOOKUP(fact_market_share[[#This Row],[city_code]],dim_cities[#All],2,FALSE)</f>
        <v>Lucknow</v>
      </c>
    </row>
    <row r="72" spans="1:8" x14ac:dyDescent="0.45">
      <c r="A72" s="1">
        <v>44713</v>
      </c>
      <c r="B72">
        <v>800008</v>
      </c>
      <c r="C72">
        <v>60.5</v>
      </c>
      <c r="D72" t="s">
        <v>59</v>
      </c>
      <c r="E72">
        <v>24.91</v>
      </c>
      <c r="F72" t="str">
        <f>TEXT(fact_market_share[[#This Row],[date]],"mmm")</f>
        <v>Jun</v>
      </c>
      <c r="G72" t="str">
        <f>VLOOKUP(fact_market_share[[#This Row],[date]],dim_date[#All],3,FALSE)</f>
        <v>After 5G</v>
      </c>
      <c r="H72" t="str">
        <f>VLOOKUP(fact_market_share[[#This Row],[city_code]],dim_cities[#All],2,FALSE)</f>
        <v>Patna</v>
      </c>
    </row>
    <row r="73" spans="1:8" x14ac:dyDescent="0.45">
      <c r="A73" s="1">
        <v>44713</v>
      </c>
      <c r="B73">
        <v>641001</v>
      </c>
      <c r="C73">
        <v>53.6</v>
      </c>
      <c r="D73" t="s">
        <v>59</v>
      </c>
      <c r="E73">
        <v>14.73</v>
      </c>
      <c r="F73" t="str">
        <f>TEXT(fact_market_share[[#This Row],[date]],"mmm")</f>
        <v>Jun</v>
      </c>
      <c r="G73" t="str">
        <f>VLOOKUP(fact_market_share[[#This Row],[date]],dim_date[#All],3,FALSE)</f>
        <v>After 5G</v>
      </c>
      <c r="H73" t="str">
        <f>VLOOKUP(fact_market_share[[#This Row],[city_code]],dim_cities[#All],2,FALSE)</f>
        <v>Coimbatore</v>
      </c>
    </row>
    <row r="74" spans="1:8" x14ac:dyDescent="0.45">
      <c r="A74" s="1">
        <v>44713</v>
      </c>
      <c r="B74">
        <v>160017</v>
      </c>
      <c r="C74">
        <v>39.020000000000003</v>
      </c>
      <c r="D74" t="s">
        <v>59</v>
      </c>
      <c r="E74">
        <v>16.420000000000002</v>
      </c>
      <c r="F74" t="str">
        <f>TEXT(fact_market_share[[#This Row],[date]],"mmm")</f>
        <v>Jun</v>
      </c>
      <c r="G74" t="str">
        <f>VLOOKUP(fact_market_share[[#This Row],[date]],dim_date[#All],3,FALSE)</f>
        <v>After 5G</v>
      </c>
      <c r="H74" t="str">
        <f>VLOOKUP(fact_market_share[[#This Row],[city_code]],dim_cities[#All],2,FALSE)</f>
        <v>Chandigarh</v>
      </c>
    </row>
    <row r="75" spans="1:8" x14ac:dyDescent="0.45">
      <c r="A75" s="1">
        <v>44713</v>
      </c>
      <c r="B75">
        <v>122001</v>
      </c>
      <c r="C75">
        <v>30.35</v>
      </c>
      <c r="D75" t="s">
        <v>59</v>
      </c>
      <c r="E75">
        <v>18.13</v>
      </c>
      <c r="F75" t="str">
        <f>TEXT(fact_market_share[[#This Row],[date]],"mmm")</f>
        <v>Jun</v>
      </c>
      <c r="G75" t="str">
        <f>VLOOKUP(fact_market_share[[#This Row],[date]],dim_date[#All],3,FALSE)</f>
        <v>After 5G</v>
      </c>
      <c r="H75" t="str">
        <f>VLOOKUP(fact_market_share[[#This Row],[city_code]],dim_cities[#All],2,FALSE)</f>
        <v>Gurgaon</v>
      </c>
    </row>
    <row r="76" spans="1:8" x14ac:dyDescent="0.45">
      <c r="A76" s="1">
        <v>44713</v>
      </c>
      <c r="B76">
        <v>492001</v>
      </c>
      <c r="C76">
        <v>18.920000000000002</v>
      </c>
      <c r="D76" t="s">
        <v>59</v>
      </c>
      <c r="E76">
        <v>23.1</v>
      </c>
      <c r="F76" t="str">
        <f>TEXT(fact_market_share[[#This Row],[date]],"mmm")</f>
        <v>Jun</v>
      </c>
      <c r="G76" t="str">
        <f>VLOOKUP(fact_market_share[[#This Row],[date]],dim_date[#All],3,FALSE)</f>
        <v>After 5G</v>
      </c>
      <c r="H76" t="str">
        <f>VLOOKUP(fact_market_share[[#This Row],[city_code]],dim_cities[#All],2,FALSE)</f>
        <v>Raipur</v>
      </c>
    </row>
    <row r="77" spans="1:8" x14ac:dyDescent="0.45">
      <c r="A77" s="1">
        <v>44743</v>
      </c>
      <c r="B77">
        <v>400001</v>
      </c>
      <c r="C77">
        <v>348.85</v>
      </c>
      <c r="D77" t="s">
        <v>59</v>
      </c>
      <c r="E77">
        <v>17.170000000000002</v>
      </c>
      <c r="F77" t="str">
        <f>TEXT(fact_market_share[[#This Row],[date]],"mmm")</f>
        <v>Jul</v>
      </c>
      <c r="G77" t="str">
        <f>VLOOKUP(fact_market_share[[#This Row],[date]],dim_date[#All],3,FALSE)</f>
        <v>After 5G</v>
      </c>
      <c r="H77" t="str">
        <f>VLOOKUP(fact_market_share[[#This Row],[city_code]],dim_cities[#All],2,FALSE)</f>
        <v>Mumbai</v>
      </c>
    </row>
    <row r="78" spans="1:8" x14ac:dyDescent="0.45">
      <c r="A78" s="1">
        <v>44743</v>
      </c>
      <c r="B78">
        <v>110001</v>
      </c>
      <c r="C78">
        <v>287.25</v>
      </c>
      <c r="D78" t="s">
        <v>59</v>
      </c>
      <c r="E78">
        <v>17.86</v>
      </c>
      <c r="F78" t="str">
        <f>TEXT(fact_market_share[[#This Row],[date]],"mmm")</f>
        <v>Jul</v>
      </c>
      <c r="G78" t="str">
        <f>VLOOKUP(fact_market_share[[#This Row],[date]],dim_date[#All],3,FALSE)</f>
        <v>After 5G</v>
      </c>
      <c r="H78" t="str">
        <f>VLOOKUP(fact_market_share[[#This Row],[city_code]],dim_cities[#All],2,FALSE)</f>
        <v>Delhi</v>
      </c>
    </row>
    <row r="79" spans="1:8" x14ac:dyDescent="0.45">
      <c r="A79" s="1">
        <v>44743</v>
      </c>
      <c r="B79">
        <v>700001</v>
      </c>
      <c r="C79">
        <v>267.16000000000003</v>
      </c>
      <c r="D79" t="s">
        <v>59</v>
      </c>
      <c r="E79">
        <v>14.27</v>
      </c>
      <c r="F79" t="str">
        <f>TEXT(fact_market_share[[#This Row],[date]],"mmm")</f>
        <v>Jul</v>
      </c>
      <c r="G79" t="str">
        <f>VLOOKUP(fact_market_share[[#This Row],[date]],dim_date[#All],3,FALSE)</f>
        <v>After 5G</v>
      </c>
      <c r="H79" t="str">
        <f>VLOOKUP(fact_market_share[[#This Row],[city_code]],dim_cities[#All],2,FALSE)</f>
        <v>Kolkata</v>
      </c>
    </row>
    <row r="80" spans="1:8" x14ac:dyDescent="0.45">
      <c r="A80" s="1">
        <v>44743</v>
      </c>
      <c r="B80">
        <v>560001</v>
      </c>
      <c r="C80">
        <v>239.26</v>
      </c>
      <c r="D80" t="s">
        <v>59</v>
      </c>
      <c r="E80">
        <v>19.27</v>
      </c>
      <c r="F80" t="str">
        <f>TEXT(fact_market_share[[#This Row],[date]],"mmm")</f>
        <v>Jul</v>
      </c>
      <c r="G80" t="str">
        <f>VLOOKUP(fact_market_share[[#This Row],[date]],dim_date[#All],3,FALSE)</f>
        <v>After 5G</v>
      </c>
      <c r="H80" t="str">
        <f>VLOOKUP(fact_market_share[[#This Row],[city_code]],dim_cities[#All],2,FALSE)</f>
        <v>Bangalore</v>
      </c>
    </row>
    <row r="81" spans="1:8" x14ac:dyDescent="0.45">
      <c r="A81" s="1">
        <v>44743</v>
      </c>
      <c r="B81">
        <v>600001</v>
      </c>
      <c r="C81">
        <v>198.2</v>
      </c>
      <c r="D81" t="s">
        <v>59</v>
      </c>
      <c r="E81">
        <v>27.18</v>
      </c>
      <c r="F81" t="str">
        <f>TEXT(fact_market_share[[#This Row],[date]],"mmm")</f>
        <v>Jul</v>
      </c>
      <c r="G81" t="str">
        <f>VLOOKUP(fact_market_share[[#This Row],[date]],dim_date[#All],3,FALSE)</f>
        <v>After 5G</v>
      </c>
      <c r="H81" t="str">
        <f>VLOOKUP(fact_market_share[[#This Row],[city_code]],dim_cities[#All],2,FALSE)</f>
        <v>Chennai</v>
      </c>
    </row>
    <row r="82" spans="1:8" x14ac:dyDescent="0.45">
      <c r="A82" s="1">
        <v>44743</v>
      </c>
      <c r="B82">
        <v>500001</v>
      </c>
      <c r="C82">
        <v>178.56</v>
      </c>
      <c r="D82" t="s">
        <v>59</v>
      </c>
      <c r="E82">
        <v>18.66</v>
      </c>
      <c r="F82" t="str">
        <f>TEXT(fact_market_share[[#This Row],[date]],"mmm")</f>
        <v>Jul</v>
      </c>
      <c r="G82" t="str">
        <f>VLOOKUP(fact_market_share[[#This Row],[date]],dim_date[#All],3,FALSE)</f>
        <v>After 5G</v>
      </c>
      <c r="H82" t="str">
        <f>VLOOKUP(fact_market_share[[#This Row],[city_code]],dim_cities[#All],2,FALSE)</f>
        <v>Hyderabad</v>
      </c>
    </row>
    <row r="83" spans="1:8" x14ac:dyDescent="0.45">
      <c r="A83" s="1">
        <v>44743</v>
      </c>
      <c r="B83">
        <v>411001</v>
      </c>
      <c r="C83">
        <v>172.31</v>
      </c>
      <c r="D83" t="s">
        <v>59</v>
      </c>
      <c r="E83">
        <v>16.239999999999998</v>
      </c>
      <c r="F83" t="str">
        <f>TEXT(fact_market_share[[#This Row],[date]],"mmm")</f>
        <v>Jul</v>
      </c>
      <c r="G83" t="str">
        <f>VLOOKUP(fact_market_share[[#This Row],[date]],dim_date[#All],3,FALSE)</f>
        <v>After 5G</v>
      </c>
      <c r="H83" t="str">
        <f>VLOOKUP(fact_market_share[[#This Row],[city_code]],dim_cities[#All],2,FALSE)</f>
        <v>Pune</v>
      </c>
    </row>
    <row r="84" spans="1:8" x14ac:dyDescent="0.45">
      <c r="A84" s="1">
        <v>44743</v>
      </c>
      <c r="B84">
        <v>380001</v>
      </c>
      <c r="C84">
        <v>130.79</v>
      </c>
      <c r="D84" t="s">
        <v>59</v>
      </c>
      <c r="E84">
        <v>14.86</v>
      </c>
      <c r="F84" t="str">
        <f>TEXT(fact_market_share[[#This Row],[date]],"mmm")</f>
        <v>Jul</v>
      </c>
      <c r="G84" t="str">
        <f>VLOOKUP(fact_market_share[[#This Row],[date]],dim_date[#All],3,FALSE)</f>
        <v>After 5G</v>
      </c>
      <c r="H84" t="str">
        <f>VLOOKUP(fact_market_share[[#This Row],[city_code]],dim_cities[#All],2,FALSE)</f>
        <v>Ahmedabad</v>
      </c>
    </row>
    <row r="85" spans="1:8" x14ac:dyDescent="0.45">
      <c r="A85" s="1">
        <v>44743</v>
      </c>
      <c r="B85">
        <v>302001</v>
      </c>
      <c r="C85">
        <v>97.09</v>
      </c>
      <c r="D85" t="s">
        <v>59</v>
      </c>
      <c r="E85">
        <v>15.75</v>
      </c>
      <c r="F85" t="str">
        <f>TEXT(fact_market_share[[#This Row],[date]],"mmm")</f>
        <v>Jul</v>
      </c>
      <c r="G85" t="str">
        <f>VLOOKUP(fact_market_share[[#This Row],[date]],dim_date[#All],3,FALSE)</f>
        <v>After 5G</v>
      </c>
      <c r="H85" t="str">
        <f>VLOOKUP(fact_market_share[[#This Row],[city_code]],dim_cities[#All],2,FALSE)</f>
        <v>Jaipur</v>
      </c>
    </row>
    <row r="86" spans="1:8" x14ac:dyDescent="0.45">
      <c r="A86" s="1">
        <v>44743</v>
      </c>
      <c r="B86">
        <v>226001</v>
      </c>
      <c r="C86">
        <v>83.47</v>
      </c>
      <c r="D86" t="s">
        <v>59</v>
      </c>
      <c r="E86">
        <v>29.67</v>
      </c>
      <c r="F86" t="str">
        <f>TEXT(fact_market_share[[#This Row],[date]],"mmm")</f>
        <v>Jul</v>
      </c>
      <c r="G86" t="str">
        <f>VLOOKUP(fact_market_share[[#This Row],[date]],dim_date[#All],3,FALSE)</f>
        <v>After 5G</v>
      </c>
      <c r="H86" t="str">
        <f>VLOOKUP(fact_market_share[[#This Row],[city_code]],dim_cities[#All],2,FALSE)</f>
        <v>Lucknow</v>
      </c>
    </row>
    <row r="87" spans="1:8" x14ac:dyDescent="0.45">
      <c r="A87" s="1">
        <v>44743</v>
      </c>
      <c r="B87">
        <v>800008</v>
      </c>
      <c r="C87">
        <v>68.52</v>
      </c>
      <c r="D87" t="s">
        <v>59</v>
      </c>
      <c r="E87">
        <v>16.75</v>
      </c>
      <c r="F87" t="str">
        <f>TEXT(fact_market_share[[#This Row],[date]],"mmm")</f>
        <v>Jul</v>
      </c>
      <c r="G87" t="str">
        <f>VLOOKUP(fact_market_share[[#This Row],[date]],dim_date[#All],3,FALSE)</f>
        <v>After 5G</v>
      </c>
      <c r="H87" t="str">
        <f>VLOOKUP(fact_market_share[[#This Row],[city_code]],dim_cities[#All],2,FALSE)</f>
        <v>Patna</v>
      </c>
    </row>
    <row r="88" spans="1:8" x14ac:dyDescent="0.45">
      <c r="A88" s="1">
        <v>44743</v>
      </c>
      <c r="B88">
        <v>641001</v>
      </c>
      <c r="C88">
        <v>60.71</v>
      </c>
      <c r="D88" t="s">
        <v>59</v>
      </c>
      <c r="E88">
        <v>19</v>
      </c>
      <c r="F88" t="str">
        <f>TEXT(fact_market_share[[#This Row],[date]],"mmm")</f>
        <v>Jul</v>
      </c>
      <c r="G88" t="str">
        <f>VLOOKUP(fact_market_share[[#This Row],[date]],dim_date[#All],3,FALSE)</f>
        <v>After 5G</v>
      </c>
      <c r="H88" t="str">
        <f>VLOOKUP(fact_market_share[[#This Row],[city_code]],dim_cities[#All],2,FALSE)</f>
        <v>Coimbatore</v>
      </c>
    </row>
    <row r="89" spans="1:8" x14ac:dyDescent="0.45">
      <c r="A89" s="1">
        <v>44743</v>
      </c>
      <c r="B89">
        <v>160017</v>
      </c>
      <c r="C89">
        <v>44.19</v>
      </c>
      <c r="D89" t="s">
        <v>59</v>
      </c>
      <c r="E89">
        <v>13.83</v>
      </c>
      <c r="F89" t="str">
        <f>TEXT(fact_market_share[[#This Row],[date]],"mmm")</f>
        <v>Jul</v>
      </c>
      <c r="G89" t="str">
        <f>VLOOKUP(fact_market_share[[#This Row],[date]],dim_date[#All],3,FALSE)</f>
        <v>After 5G</v>
      </c>
      <c r="H89" t="str">
        <f>VLOOKUP(fact_market_share[[#This Row],[city_code]],dim_cities[#All],2,FALSE)</f>
        <v>Chandigarh</v>
      </c>
    </row>
    <row r="90" spans="1:8" x14ac:dyDescent="0.45">
      <c r="A90" s="1">
        <v>44743</v>
      </c>
      <c r="B90">
        <v>122001</v>
      </c>
      <c r="C90">
        <v>34.369999999999997</v>
      </c>
      <c r="D90" t="s">
        <v>59</v>
      </c>
      <c r="E90">
        <v>27.26</v>
      </c>
      <c r="F90" t="str">
        <f>TEXT(fact_market_share[[#This Row],[date]],"mmm")</f>
        <v>Jul</v>
      </c>
      <c r="G90" t="str">
        <f>VLOOKUP(fact_market_share[[#This Row],[date]],dim_date[#All],3,FALSE)</f>
        <v>After 5G</v>
      </c>
      <c r="H90" t="str">
        <f>VLOOKUP(fact_market_share[[#This Row],[city_code]],dim_cities[#All],2,FALSE)</f>
        <v>Gurgaon</v>
      </c>
    </row>
    <row r="91" spans="1:8" x14ac:dyDescent="0.45">
      <c r="A91" s="1">
        <v>44743</v>
      </c>
      <c r="B91">
        <v>492001</v>
      </c>
      <c r="C91">
        <v>21.43</v>
      </c>
      <c r="D91" t="s">
        <v>59</v>
      </c>
      <c r="E91">
        <v>19.48</v>
      </c>
      <c r="F91" t="str">
        <f>TEXT(fact_market_share[[#This Row],[date]],"mmm")</f>
        <v>Jul</v>
      </c>
      <c r="G91" t="str">
        <f>VLOOKUP(fact_market_share[[#This Row],[date]],dim_date[#All],3,FALSE)</f>
        <v>After 5G</v>
      </c>
      <c r="H91" t="str">
        <f>VLOOKUP(fact_market_share[[#This Row],[city_code]],dim_cities[#All],2,FALSE)</f>
        <v>Raipur</v>
      </c>
    </row>
    <row r="92" spans="1:8" x14ac:dyDescent="0.45">
      <c r="A92" s="1">
        <v>44774</v>
      </c>
      <c r="B92">
        <v>400001</v>
      </c>
      <c r="C92">
        <v>333.45</v>
      </c>
      <c r="D92" t="s">
        <v>59</v>
      </c>
      <c r="E92">
        <v>17.5</v>
      </c>
      <c r="F92" t="str">
        <f>TEXT(fact_market_share[[#This Row],[date]],"mmm")</f>
        <v>Aug</v>
      </c>
      <c r="G92" t="str">
        <f>VLOOKUP(fact_market_share[[#This Row],[date]],dim_date[#All],3,FALSE)</f>
        <v>After 5G</v>
      </c>
      <c r="H92" t="str">
        <f>VLOOKUP(fact_market_share[[#This Row],[city_code]],dim_cities[#All],2,FALSE)</f>
        <v>Mumbai</v>
      </c>
    </row>
    <row r="93" spans="1:8" x14ac:dyDescent="0.45">
      <c r="A93" s="1">
        <v>44774</v>
      </c>
      <c r="B93">
        <v>110001</v>
      </c>
      <c r="C93">
        <v>274.57</v>
      </c>
      <c r="D93" t="s">
        <v>59</v>
      </c>
      <c r="E93">
        <v>17.82</v>
      </c>
      <c r="F93" t="str">
        <f>TEXT(fact_market_share[[#This Row],[date]],"mmm")</f>
        <v>Aug</v>
      </c>
      <c r="G93" t="str">
        <f>VLOOKUP(fact_market_share[[#This Row],[date]],dim_date[#All],3,FALSE)</f>
        <v>After 5G</v>
      </c>
      <c r="H93" t="str">
        <f>VLOOKUP(fact_market_share[[#This Row],[city_code]],dim_cities[#All],2,FALSE)</f>
        <v>Delhi</v>
      </c>
    </row>
    <row r="94" spans="1:8" x14ac:dyDescent="0.45">
      <c r="A94" s="1">
        <v>44774</v>
      </c>
      <c r="B94">
        <v>700001</v>
      </c>
      <c r="C94">
        <v>255.37</v>
      </c>
      <c r="D94" t="s">
        <v>59</v>
      </c>
      <c r="E94">
        <v>27.02</v>
      </c>
      <c r="F94" t="str">
        <f>TEXT(fact_market_share[[#This Row],[date]],"mmm")</f>
        <v>Aug</v>
      </c>
      <c r="G94" t="str">
        <f>VLOOKUP(fact_market_share[[#This Row],[date]],dim_date[#All],3,FALSE)</f>
        <v>After 5G</v>
      </c>
      <c r="H94" t="str">
        <f>VLOOKUP(fact_market_share[[#This Row],[city_code]],dim_cities[#All],2,FALSE)</f>
        <v>Kolkata</v>
      </c>
    </row>
    <row r="95" spans="1:8" x14ac:dyDescent="0.45">
      <c r="A95" s="1">
        <v>44774</v>
      </c>
      <c r="B95">
        <v>560001</v>
      </c>
      <c r="C95">
        <v>228.7</v>
      </c>
      <c r="D95" t="s">
        <v>59</v>
      </c>
      <c r="E95">
        <v>19.059999999999999</v>
      </c>
      <c r="F95" t="str">
        <f>TEXT(fact_market_share[[#This Row],[date]],"mmm")</f>
        <v>Aug</v>
      </c>
      <c r="G95" t="str">
        <f>VLOOKUP(fact_market_share[[#This Row],[date]],dim_date[#All],3,FALSE)</f>
        <v>After 5G</v>
      </c>
      <c r="H95" t="str">
        <f>VLOOKUP(fact_market_share[[#This Row],[city_code]],dim_cities[#All],2,FALSE)</f>
        <v>Bangalore</v>
      </c>
    </row>
    <row r="96" spans="1:8" x14ac:dyDescent="0.45">
      <c r="A96" s="1">
        <v>44774</v>
      </c>
      <c r="B96">
        <v>600001</v>
      </c>
      <c r="C96">
        <v>189.45</v>
      </c>
      <c r="D96" t="s">
        <v>59</v>
      </c>
      <c r="E96">
        <v>15.98</v>
      </c>
      <c r="F96" t="str">
        <f>TEXT(fact_market_share[[#This Row],[date]],"mmm")</f>
        <v>Aug</v>
      </c>
      <c r="G96" t="str">
        <f>VLOOKUP(fact_market_share[[#This Row],[date]],dim_date[#All],3,FALSE)</f>
        <v>After 5G</v>
      </c>
      <c r="H96" t="str">
        <f>VLOOKUP(fact_market_share[[#This Row],[city_code]],dim_cities[#All],2,FALSE)</f>
        <v>Chennai</v>
      </c>
    </row>
    <row r="97" spans="1:8" x14ac:dyDescent="0.45">
      <c r="A97" s="1">
        <v>44774</v>
      </c>
      <c r="B97">
        <v>500001</v>
      </c>
      <c r="C97">
        <v>170.67</v>
      </c>
      <c r="D97" t="s">
        <v>59</v>
      </c>
      <c r="E97">
        <v>16.61</v>
      </c>
      <c r="F97" t="str">
        <f>TEXT(fact_market_share[[#This Row],[date]],"mmm")</f>
        <v>Aug</v>
      </c>
      <c r="G97" t="str">
        <f>VLOOKUP(fact_market_share[[#This Row],[date]],dim_date[#All],3,FALSE)</f>
        <v>After 5G</v>
      </c>
      <c r="H97" t="str">
        <f>VLOOKUP(fact_market_share[[#This Row],[city_code]],dim_cities[#All],2,FALSE)</f>
        <v>Hyderabad</v>
      </c>
    </row>
    <row r="98" spans="1:8" x14ac:dyDescent="0.45">
      <c r="A98" s="1">
        <v>44774</v>
      </c>
      <c r="B98">
        <v>411001</v>
      </c>
      <c r="C98">
        <v>164.7</v>
      </c>
      <c r="D98" t="s">
        <v>59</v>
      </c>
      <c r="E98">
        <v>19.22</v>
      </c>
      <c r="F98" t="str">
        <f>TEXT(fact_market_share[[#This Row],[date]],"mmm")</f>
        <v>Aug</v>
      </c>
      <c r="G98" t="str">
        <f>VLOOKUP(fact_market_share[[#This Row],[date]],dim_date[#All],3,FALSE)</f>
        <v>After 5G</v>
      </c>
      <c r="H98" t="str">
        <f>VLOOKUP(fact_market_share[[#This Row],[city_code]],dim_cities[#All],2,FALSE)</f>
        <v>Pune</v>
      </c>
    </row>
    <row r="99" spans="1:8" x14ac:dyDescent="0.45">
      <c r="A99" s="1">
        <v>44774</v>
      </c>
      <c r="B99">
        <v>380001</v>
      </c>
      <c r="C99">
        <v>125.02</v>
      </c>
      <c r="D99" t="s">
        <v>59</v>
      </c>
      <c r="E99">
        <v>23.38</v>
      </c>
      <c r="F99" t="str">
        <f>TEXT(fact_market_share[[#This Row],[date]],"mmm")</f>
        <v>Aug</v>
      </c>
      <c r="G99" t="str">
        <f>VLOOKUP(fact_market_share[[#This Row],[date]],dim_date[#All],3,FALSE)</f>
        <v>After 5G</v>
      </c>
      <c r="H99" t="str">
        <f>VLOOKUP(fact_market_share[[#This Row],[city_code]],dim_cities[#All],2,FALSE)</f>
        <v>Ahmedabad</v>
      </c>
    </row>
    <row r="100" spans="1:8" x14ac:dyDescent="0.45">
      <c r="A100" s="1">
        <v>44774</v>
      </c>
      <c r="B100">
        <v>302001</v>
      </c>
      <c r="C100">
        <v>92.8</v>
      </c>
      <c r="D100" t="s">
        <v>59</v>
      </c>
      <c r="E100">
        <v>19.079999999999998</v>
      </c>
      <c r="F100" t="str">
        <f>TEXT(fact_market_share[[#This Row],[date]],"mmm")</f>
        <v>Aug</v>
      </c>
      <c r="G100" t="str">
        <f>VLOOKUP(fact_market_share[[#This Row],[date]],dim_date[#All],3,FALSE)</f>
        <v>After 5G</v>
      </c>
      <c r="H100" t="str">
        <f>VLOOKUP(fact_market_share[[#This Row],[city_code]],dim_cities[#All],2,FALSE)</f>
        <v>Jaipur</v>
      </c>
    </row>
    <row r="101" spans="1:8" x14ac:dyDescent="0.45">
      <c r="A101" s="1">
        <v>44774</v>
      </c>
      <c r="B101">
        <v>226001</v>
      </c>
      <c r="C101">
        <v>79.790000000000006</v>
      </c>
      <c r="D101" t="s">
        <v>59</v>
      </c>
      <c r="E101">
        <v>19.64</v>
      </c>
      <c r="F101" t="str">
        <f>TEXT(fact_market_share[[#This Row],[date]],"mmm")</f>
        <v>Aug</v>
      </c>
      <c r="G101" t="str">
        <f>VLOOKUP(fact_market_share[[#This Row],[date]],dim_date[#All],3,FALSE)</f>
        <v>After 5G</v>
      </c>
      <c r="H101" t="str">
        <f>VLOOKUP(fact_market_share[[#This Row],[city_code]],dim_cities[#All],2,FALSE)</f>
        <v>Lucknow</v>
      </c>
    </row>
    <row r="102" spans="1:8" x14ac:dyDescent="0.45">
      <c r="A102" s="1">
        <v>44774</v>
      </c>
      <c r="B102">
        <v>800008</v>
      </c>
      <c r="C102">
        <v>65.5</v>
      </c>
      <c r="D102" t="s">
        <v>59</v>
      </c>
      <c r="E102">
        <v>16.87</v>
      </c>
      <c r="F102" t="str">
        <f>TEXT(fact_market_share[[#This Row],[date]],"mmm")</f>
        <v>Aug</v>
      </c>
      <c r="G102" t="str">
        <f>VLOOKUP(fact_market_share[[#This Row],[date]],dim_date[#All],3,FALSE)</f>
        <v>After 5G</v>
      </c>
      <c r="H102" t="str">
        <f>VLOOKUP(fact_market_share[[#This Row],[city_code]],dim_cities[#All],2,FALSE)</f>
        <v>Patna</v>
      </c>
    </row>
    <row r="103" spans="1:8" x14ac:dyDescent="0.45">
      <c r="A103" s="1">
        <v>44774</v>
      </c>
      <c r="B103">
        <v>641001</v>
      </c>
      <c r="C103">
        <v>58.03</v>
      </c>
      <c r="D103" t="s">
        <v>59</v>
      </c>
      <c r="E103">
        <v>30.5</v>
      </c>
      <c r="F103" t="str">
        <f>TEXT(fact_market_share[[#This Row],[date]],"mmm")</f>
        <v>Aug</v>
      </c>
      <c r="G103" t="str">
        <f>VLOOKUP(fact_market_share[[#This Row],[date]],dim_date[#All],3,FALSE)</f>
        <v>After 5G</v>
      </c>
      <c r="H103" t="str">
        <f>VLOOKUP(fact_market_share[[#This Row],[city_code]],dim_cities[#All],2,FALSE)</f>
        <v>Coimbatore</v>
      </c>
    </row>
    <row r="104" spans="1:8" x14ac:dyDescent="0.45">
      <c r="A104" s="1">
        <v>44774</v>
      </c>
      <c r="B104">
        <v>160017</v>
      </c>
      <c r="C104">
        <v>42.24</v>
      </c>
      <c r="D104" t="s">
        <v>59</v>
      </c>
      <c r="E104">
        <v>18.149999999999999</v>
      </c>
      <c r="F104" t="str">
        <f>TEXT(fact_market_share[[#This Row],[date]],"mmm")</f>
        <v>Aug</v>
      </c>
      <c r="G104" t="str">
        <f>VLOOKUP(fact_market_share[[#This Row],[date]],dim_date[#All],3,FALSE)</f>
        <v>After 5G</v>
      </c>
      <c r="H104" t="str">
        <f>VLOOKUP(fact_market_share[[#This Row],[city_code]],dim_cities[#All],2,FALSE)</f>
        <v>Chandigarh</v>
      </c>
    </row>
    <row r="105" spans="1:8" x14ac:dyDescent="0.45">
      <c r="A105" s="1">
        <v>44774</v>
      </c>
      <c r="B105">
        <v>122001</v>
      </c>
      <c r="C105">
        <v>32.85</v>
      </c>
      <c r="D105" t="s">
        <v>59</v>
      </c>
      <c r="E105">
        <v>19.2</v>
      </c>
      <c r="F105" t="str">
        <f>TEXT(fact_market_share[[#This Row],[date]],"mmm")</f>
        <v>Aug</v>
      </c>
      <c r="G105" t="str">
        <f>VLOOKUP(fact_market_share[[#This Row],[date]],dim_date[#All],3,FALSE)</f>
        <v>After 5G</v>
      </c>
      <c r="H105" t="str">
        <f>VLOOKUP(fact_market_share[[#This Row],[city_code]],dim_cities[#All],2,FALSE)</f>
        <v>Gurgaon</v>
      </c>
    </row>
    <row r="106" spans="1:8" x14ac:dyDescent="0.45">
      <c r="A106" s="1">
        <v>44774</v>
      </c>
      <c r="B106">
        <v>492001</v>
      </c>
      <c r="C106">
        <v>20.48</v>
      </c>
      <c r="D106" t="s">
        <v>59</v>
      </c>
      <c r="E106">
        <v>17.54</v>
      </c>
      <c r="F106" t="str">
        <f>TEXT(fact_market_share[[#This Row],[date]],"mmm")</f>
        <v>Aug</v>
      </c>
      <c r="G106" t="str">
        <f>VLOOKUP(fact_market_share[[#This Row],[date]],dim_date[#All],3,FALSE)</f>
        <v>After 5G</v>
      </c>
      <c r="H106" t="str">
        <f>VLOOKUP(fact_market_share[[#This Row],[city_code]],dim_cities[#All],2,FALSE)</f>
        <v>Raipur</v>
      </c>
    </row>
    <row r="107" spans="1:8" x14ac:dyDescent="0.45">
      <c r="A107" s="1">
        <v>44805</v>
      </c>
      <c r="B107">
        <v>400001</v>
      </c>
      <c r="C107">
        <v>349.97</v>
      </c>
      <c r="D107" t="s">
        <v>59</v>
      </c>
      <c r="E107">
        <v>18.52</v>
      </c>
      <c r="F107" t="str">
        <f>TEXT(fact_market_share[[#This Row],[date]],"mmm")</f>
        <v>Sep</v>
      </c>
      <c r="G107" t="str">
        <f>VLOOKUP(fact_market_share[[#This Row],[date]],dim_date[#All],3,FALSE)</f>
        <v>After 5G</v>
      </c>
      <c r="H107" t="str">
        <f>VLOOKUP(fact_market_share[[#This Row],[city_code]],dim_cities[#All],2,FALSE)</f>
        <v>Mumbai</v>
      </c>
    </row>
    <row r="108" spans="1:8" x14ac:dyDescent="0.45">
      <c r="A108" s="1">
        <v>44805</v>
      </c>
      <c r="B108">
        <v>110001</v>
      </c>
      <c r="C108">
        <v>288.17</v>
      </c>
      <c r="D108" t="s">
        <v>59</v>
      </c>
      <c r="E108">
        <v>16.82</v>
      </c>
      <c r="F108" t="str">
        <f>TEXT(fact_market_share[[#This Row],[date]],"mmm")</f>
        <v>Sep</v>
      </c>
      <c r="G108" t="str">
        <f>VLOOKUP(fact_market_share[[#This Row],[date]],dim_date[#All],3,FALSE)</f>
        <v>After 5G</v>
      </c>
      <c r="H108" t="str">
        <f>VLOOKUP(fact_market_share[[#This Row],[city_code]],dim_cities[#All],2,FALSE)</f>
        <v>Delhi</v>
      </c>
    </row>
    <row r="109" spans="1:8" x14ac:dyDescent="0.45">
      <c r="A109" s="1">
        <v>44805</v>
      </c>
      <c r="B109">
        <v>700001</v>
      </c>
      <c r="C109">
        <v>268.02</v>
      </c>
      <c r="D109" t="s">
        <v>59</v>
      </c>
      <c r="E109">
        <v>17.89</v>
      </c>
      <c r="F109" t="str">
        <f>TEXT(fact_market_share[[#This Row],[date]],"mmm")</f>
        <v>Sep</v>
      </c>
      <c r="G109" t="str">
        <f>VLOOKUP(fact_market_share[[#This Row],[date]],dim_date[#All],3,FALSE)</f>
        <v>After 5G</v>
      </c>
      <c r="H109" t="str">
        <f>VLOOKUP(fact_market_share[[#This Row],[city_code]],dim_cities[#All],2,FALSE)</f>
        <v>Kolkata</v>
      </c>
    </row>
    <row r="110" spans="1:8" x14ac:dyDescent="0.45">
      <c r="A110" s="1">
        <v>44805</v>
      </c>
      <c r="B110">
        <v>560001</v>
      </c>
      <c r="C110">
        <v>240.03</v>
      </c>
      <c r="D110" t="s">
        <v>59</v>
      </c>
      <c r="E110">
        <v>17.59</v>
      </c>
      <c r="F110" t="str">
        <f>TEXT(fact_market_share[[#This Row],[date]],"mmm")</f>
        <v>Sep</v>
      </c>
      <c r="G110" t="str">
        <f>VLOOKUP(fact_market_share[[#This Row],[date]],dim_date[#All],3,FALSE)</f>
        <v>After 5G</v>
      </c>
      <c r="H110" t="str">
        <f>VLOOKUP(fact_market_share[[#This Row],[city_code]],dim_cities[#All],2,FALSE)</f>
        <v>Bangalore</v>
      </c>
    </row>
    <row r="111" spans="1:8" x14ac:dyDescent="0.45">
      <c r="A111" s="1">
        <v>44805</v>
      </c>
      <c r="B111">
        <v>600001</v>
      </c>
      <c r="C111">
        <v>198.83</v>
      </c>
      <c r="D111" t="s">
        <v>59</v>
      </c>
      <c r="E111">
        <v>15.87</v>
      </c>
      <c r="F111" t="str">
        <f>TEXT(fact_market_share[[#This Row],[date]],"mmm")</f>
        <v>Sep</v>
      </c>
      <c r="G111" t="str">
        <f>VLOOKUP(fact_market_share[[#This Row],[date]],dim_date[#All],3,FALSE)</f>
        <v>After 5G</v>
      </c>
      <c r="H111" t="str">
        <f>VLOOKUP(fact_market_share[[#This Row],[city_code]],dim_cities[#All],2,FALSE)</f>
        <v>Chennai</v>
      </c>
    </row>
    <row r="112" spans="1:8" x14ac:dyDescent="0.45">
      <c r="A112" s="1">
        <v>44805</v>
      </c>
      <c r="B112">
        <v>500001</v>
      </c>
      <c r="C112">
        <v>179.13</v>
      </c>
      <c r="D112" t="s">
        <v>59</v>
      </c>
      <c r="E112">
        <v>15.26</v>
      </c>
      <c r="F112" t="str">
        <f>TEXT(fact_market_share[[#This Row],[date]],"mmm")</f>
        <v>Sep</v>
      </c>
      <c r="G112" t="str">
        <f>VLOOKUP(fact_market_share[[#This Row],[date]],dim_date[#All],3,FALSE)</f>
        <v>After 5G</v>
      </c>
      <c r="H112" t="str">
        <f>VLOOKUP(fact_market_share[[#This Row],[city_code]],dim_cities[#All],2,FALSE)</f>
        <v>Hyderabad</v>
      </c>
    </row>
    <row r="113" spans="1:8" x14ac:dyDescent="0.45">
      <c r="A113" s="1">
        <v>44805</v>
      </c>
      <c r="B113">
        <v>411001</v>
      </c>
      <c r="C113">
        <v>172.86</v>
      </c>
      <c r="D113" t="s">
        <v>59</v>
      </c>
      <c r="E113">
        <v>26.49</v>
      </c>
      <c r="F113" t="str">
        <f>TEXT(fact_market_share[[#This Row],[date]],"mmm")</f>
        <v>Sep</v>
      </c>
      <c r="G113" t="str">
        <f>VLOOKUP(fact_market_share[[#This Row],[date]],dim_date[#All],3,FALSE)</f>
        <v>After 5G</v>
      </c>
      <c r="H113" t="str">
        <f>VLOOKUP(fact_market_share[[#This Row],[city_code]],dim_cities[#All],2,FALSE)</f>
        <v>Pune</v>
      </c>
    </row>
    <row r="114" spans="1:8" x14ac:dyDescent="0.45">
      <c r="A114" s="1">
        <v>44805</v>
      </c>
      <c r="B114">
        <v>380001</v>
      </c>
      <c r="C114">
        <v>131.21</v>
      </c>
      <c r="D114" t="s">
        <v>59</v>
      </c>
      <c r="E114">
        <v>17.579999999999998</v>
      </c>
      <c r="F114" t="str">
        <f>TEXT(fact_market_share[[#This Row],[date]],"mmm")</f>
        <v>Sep</v>
      </c>
      <c r="G114" t="str">
        <f>VLOOKUP(fact_market_share[[#This Row],[date]],dim_date[#All],3,FALSE)</f>
        <v>After 5G</v>
      </c>
      <c r="H114" t="str">
        <f>VLOOKUP(fact_market_share[[#This Row],[city_code]],dim_cities[#All],2,FALSE)</f>
        <v>Ahmedabad</v>
      </c>
    </row>
    <row r="115" spans="1:8" x14ac:dyDescent="0.45">
      <c r="A115" s="1">
        <v>44805</v>
      </c>
      <c r="B115">
        <v>302001</v>
      </c>
      <c r="C115">
        <v>97.4</v>
      </c>
      <c r="D115" t="s">
        <v>59</v>
      </c>
      <c r="E115">
        <v>15.33</v>
      </c>
      <c r="F115" t="str">
        <f>TEXT(fact_market_share[[#This Row],[date]],"mmm")</f>
        <v>Sep</v>
      </c>
      <c r="G115" t="str">
        <f>VLOOKUP(fact_market_share[[#This Row],[date]],dim_date[#All],3,FALSE)</f>
        <v>After 5G</v>
      </c>
      <c r="H115" t="str">
        <f>VLOOKUP(fact_market_share[[#This Row],[city_code]],dim_cities[#All],2,FALSE)</f>
        <v>Jaipur</v>
      </c>
    </row>
    <row r="116" spans="1:8" x14ac:dyDescent="0.45">
      <c r="A116" s="1">
        <v>44805</v>
      </c>
      <c r="B116">
        <v>226001</v>
      </c>
      <c r="C116">
        <v>83.74</v>
      </c>
      <c r="D116" t="s">
        <v>59</v>
      </c>
      <c r="E116">
        <v>15.86</v>
      </c>
      <c r="F116" t="str">
        <f>TEXT(fact_market_share[[#This Row],[date]],"mmm")</f>
        <v>Sep</v>
      </c>
      <c r="G116" t="str">
        <f>VLOOKUP(fact_market_share[[#This Row],[date]],dim_date[#All],3,FALSE)</f>
        <v>After 5G</v>
      </c>
      <c r="H116" t="str">
        <f>VLOOKUP(fact_market_share[[#This Row],[city_code]],dim_cities[#All],2,FALSE)</f>
        <v>Lucknow</v>
      </c>
    </row>
    <row r="117" spans="1:8" x14ac:dyDescent="0.45">
      <c r="A117" s="1">
        <v>44805</v>
      </c>
      <c r="B117">
        <v>800008</v>
      </c>
      <c r="C117">
        <v>68.739999999999995</v>
      </c>
      <c r="D117" t="s">
        <v>59</v>
      </c>
      <c r="E117">
        <v>17.25</v>
      </c>
      <c r="F117" t="str">
        <f>TEXT(fact_market_share[[#This Row],[date]],"mmm")</f>
        <v>Sep</v>
      </c>
      <c r="G117" t="str">
        <f>VLOOKUP(fact_market_share[[#This Row],[date]],dim_date[#All],3,FALSE)</f>
        <v>After 5G</v>
      </c>
      <c r="H117" t="str">
        <f>VLOOKUP(fact_market_share[[#This Row],[city_code]],dim_cities[#All],2,FALSE)</f>
        <v>Patna</v>
      </c>
    </row>
    <row r="118" spans="1:8" x14ac:dyDescent="0.45">
      <c r="A118" s="1">
        <v>44805</v>
      </c>
      <c r="B118">
        <v>641001</v>
      </c>
      <c r="C118">
        <v>60.9</v>
      </c>
      <c r="D118" t="s">
        <v>59</v>
      </c>
      <c r="E118">
        <v>14.1</v>
      </c>
      <c r="F118" t="str">
        <f>TEXT(fact_market_share[[#This Row],[date]],"mmm")</f>
        <v>Sep</v>
      </c>
      <c r="G118" t="str">
        <f>VLOOKUP(fact_market_share[[#This Row],[date]],dim_date[#All],3,FALSE)</f>
        <v>After 5G</v>
      </c>
      <c r="H118" t="str">
        <f>VLOOKUP(fact_market_share[[#This Row],[city_code]],dim_cities[#All],2,FALSE)</f>
        <v>Coimbatore</v>
      </c>
    </row>
    <row r="119" spans="1:8" x14ac:dyDescent="0.45">
      <c r="A119" s="1">
        <v>44805</v>
      </c>
      <c r="B119">
        <v>160017</v>
      </c>
      <c r="C119">
        <v>44.33</v>
      </c>
      <c r="D119" t="s">
        <v>59</v>
      </c>
      <c r="E119">
        <v>23.29</v>
      </c>
      <c r="F119" t="str">
        <f>TEXT(fact_market_share[[#This Row],[date]],"mmm")</f>
        <v>Sep</v>
      </c>
      <c r="G119" t="str">
        <f>VLOOKUP(fact_market_share[[#This Row],[date]],dim_date[#All],3,FALSE)</f>
        <v>After 5G</v>
      </c>
      <c r="H119" t="str">
        <f>VLOOKUP(fact_market_share[[#This Row],[city_code]],dim_cities[#All],2,FALSE)</f>
        <v>Chandigarh</v>
      </c>
    </row>
    <row r="120" spans="1:8" x14ac:dyDescent="0.45">
      <c r="A120" s="1">
        <v>44805</v>
      </c>
      <c r="B120">
        <v>122001</v>
      </c>
      <c r="C120">
        <v>34.479999999999997</v>
      </c>
      <c r="D120" t="s">
        <v>59</v>
      </c>
      <c r="E120">
        <v>18.420000000000002</v>
      </c>
      <c r="F120" t="str">
        <f>TEXT(fact_market_share[[#This Row],[date]],"mmm")</f>
        <v>Sep</v>
      </c>
      <c r="G120" t="str">
        <f>VLOOKUP(fact_market_share[[#This Row],[date]],dim_date[#All],3,FALSE)</f>
        <v>After 5G</v>
      </c>
      <c r="H120" t="str">
        <f>VLOOKUP(fact_market_share[[#This Row],[city_code]],dim_cities[#All],2,FALSE)</f>
        <v>Gurgaon</v>
      </c>
    </row>
    <row r="121" spans="1:8" x14ac:dyDescent="0.45">
      <c r="A121" s="1">
        <v>44805</v>
      </c>
      <c r="B121">
        <v>492001</v>
      </c>
      <c r="C121">
        <v>21.5</v>
      </c>
      <c r="D121" t="s">
        <v>59</v>
      </c>
      <c r="E121">
        <v>17.329999999999998</v>
      </c>
      <c r="F121" t="str">
        <f>TEXT(fact_market_share[[#This Row],[date]],"mmm")</f>
        <v>Sep</v>
      </c>
      <c r="G121" t="str">
        <f>VLOOKUP(fact_market_share[[#This Row],[date]],dim_date[#All],3,FALSE)</f>
        <v>After 5G</v>
      </c>
      <c r="H121" t="str">
        <f>VLOOKUP(fact_market_share[[#This Row],[city_code]],dim_cities[#All],2,FALSE)</f>
        <v>Raipur</v>
      </c>
    </row>
    <row r="122" spans="1:8" hidden="1" x14ac:dyDescent="0.45">
      <c r="A122" s="1">
        <v>44562</v>
      </c>
      <c r="B122">
        <v>400001</v>
      </c>
      <c r="C122">
        <v>286.29000000000002</v>
      </c>
      <c r="D122" t="s">
        <v>68</v>
      </c>
      <c r="E122">
        <v>25.45</v>
      </c>
      <c r="F122" t="str">
        <f>TEXT(fact_market_share[[#This Row],[date]],"mmm")</f>
        <v>Jan</v>
      </c>
      <c r="G122" t="str">
        <f>VLOOKUP(fact_market_share[[#This Row],[date]],dim_date[#All],3,FALSE)</f>
        <v>Before 5G</v>
      </c>
      <c r="H122" t="str">
        <f>VLOOKUP(fact_market_share[[#This Row],[city_code]],dim_cities[#All],2,FALSE)</f>
        <v>Mumbai</v>
      </c>
    </row>
    <row r="123" spans="1:8" hidden="1" x14ac:dyDescent="0.45">
      <c r="A123" s="1">
        <v>44562</v>
      </c>
      <c r="B123">
        <v>110001</v>
      </c>
      <c r="C123">
        <v>241.59</v>
      </c>
      <c r="D123" t="s">
        <v>68</v>
      </c>
      <c r="E123">
        <v>29.34</v>
      </c>
      <c r="F123" t="str">
        <f>TEXT(fact_market_share[[#This Row],[date]],"mmm")</f>
        <v>Jan</v>
      </c>
      <c r="G123" t="str">
        <f>VLOOKUP(fact_market_share[[#This Row],[date]],dim_date[#All],3,FALSE)</f>
        <v>Before 5G</v>
      </c>
      <c r="H123" t="str">
        <f>VLOOKUP(fact_market_share[[#This Row],[city_code]],dim_cities[#All],2,FALSE)</f>
        <v>Delhi</v>
      </c>
    </row>
    <row r="124" spans="1:8" hidden="1" x14ac:dyDescent="0.45">
      <c r="A124" s="1">
        <v>44562</v>
      </c>
      <c r="B124">
        <v>700001</v>
      </c>
      <c r="C124">
        <v>222.19</v>
      </c>
      <c r="D124" t="s">
        <v>68</v>
      </c>
      <c r="E124">
        <v>27.85</v>
      </c>
      <c r="F124" t="str">
        <f>TEXT(fact_market_share[[#This Row],[date]],"mmm")</f>
        <v>Jan</v>
      </c>
      <c r="G124" t="str">
        <f>VLOOKUP(fact_market_share[[#This Row],[date]],dim_date[#All],3,FALSE)</f>
        <v>Before 5G</v>
      </c>
      <c r="H124" t="str">
        <f>VLOOKUP(fact_market_share[[#This Row],[city_code]],dim_cities[#All],2,FALSE)</f>
        <v>Kolkata</v>
      </c>
    </row>
    <row r="125" spans="1:8" hidden="1" x14ac:dyDescent="0.45">
      <c r="A125" s="1">
        <v>44562</v>
      </c>
      <c r="B125">
        <v>560001</v>
      </c>
      <c r="C125">
        <v>195.41</v>
      </c>
      <c r="D125" t="s">
        <v>68</v>
      </c>
      <c r="E125">
        <v>33.97</v>
      </c>
      <c r="F125" t="str">
        <f>TEXT(fact_market_share[[#This Row],[date]],"mmm")</f>
        <v>Jan</v>
      </c>
      <c r="G125" t="str">
        <f>VLOOKUP(fact_market_share[[#This Row],[date]],dim_date[#All],3,FALSE)</f>
        <v>Before 5G</v>
      </c>
      <c r="H125" t="str">
        <f>VLOOKUP(fact_market_share[[#This Row],[city_code]],dim_cities[#All],2,FALSE)</f>
        <v>Bangalore</v>
      </c>
    </row>
    <row r="126" spans="1:8" hidden="1" x14ac:dyDescent="0.45">
      <c r="A126" s="1">
        <v>44562</v>
      </c>
      <c r="B126">
        <v>600001</v>
      </c>
      <c r="C126">
        <v>166.78</v>
      </c>
      <c r="D126" t="s">
        <v>68</v>
      </c>
      <c r="E126">
        <v>31.44</v>
      </c>
      <c r="F126" t="str">
        <f>TEXT(fact_market_share[[#This Row],[date]],"mmm")</f>
        <v>Jan</v>
      </c>
      <c r="G126" t="str">
        <f>VLOOKUP(fact_market_share[[#This Row],[date]],dim_date[#All],3,FALSE)</f>
        <v>Before 5G</v>
      </c>
      <c r="H126" t="str">
        <f>VLOOKUP(fact_market_share[[#This Row],[city_code]],dim_cities[#All],2,FALSE)</f>
        <v>Chennai</v>
      </c>
    </row>
    <row r="127" spans="1:8" hidden="1" x14ac:dyDescent="0.45">
      <c r="A127" s="1">
        <v>44562</v>
      </c>
      <c r="B127">
        <v>500001</v>
      </c>
      <c r="C127">
        <v>148.68</v>
      </c>
      <c r="D127" t="s">
        <v>68</v>
      </c>
      <c r="E127">
        <v>30.93</v>
      </c>
      <c r="F127" t="str">
        <f>TEXT(fact_market_share[[#This Row],[date]],"mmm")</f>
        <v>Jan</v>
      </c>
      <c r="G127" t="str">
        <f>VLOOKUP(fact_market_share[[#This Row],[date]],dim_date[#All],3,FALSE)</f>
        <v>Before 5G</v>
      </c>
      <c r="H127" t="str">
        <f>VLOOKUP(fact_market_share[[#This Row],[city_code]],dim_cities[#All],2,FALSE)</f>
        <v>Hyderabad</v>
      </c>
    </row>
    <row r="128" spans="1:8" hidden="1" x14ac:dyDescent="0.45">
      <c r="A128" s="1">
        <v>44562</v>
      </c>
      <c r="B128">
        <v>411001</v>
      </c>
      <c r="C128">
        <v>141.30000000000001</v>
      </c>
      <c r="D128" t="s">
        <v>68</v>
      </c>
      <c r="E128">
        <v>34.31</v>
      </c>
      <c r="F128" t="str">
        <f>TEXT(fact_market_share[[#This Row],[date]],"mmm")</f>
        <v>Jan</v>
      </c>
      <c r="G128" t="str">
        <f>VLOOKUP(fact_market_share[[#This Row],[date]],dim_date[#All],3,FALSE)</f>
        <v>Before 5G</v>
      </c>
      <c r="H128" t="str">
        <f>VLOOKUP(fact_market_share[[#This Row],[city_code]],dim_cities[#All],2,FALSE)</f>
        <v>Pune</v>
      </c>
    </row>
    <row r="129" spans="1:8" hidden="1" x14ac:dyDescent="0.45">
      <c r="A129" s="1">
        <v>44562</v>
      </c>
      <c r="B129">
        <v>380001</v>
      </c>
      <c r="C129">
        <v>110.08</v>
      </c>
      <c r="D129" t="s">
        <v>68</v>
      </c>
      <c r="E129">
        <v>30.45</v>
      </c>
      <c r="F129" t="str">
        <f>TEXT(fact_market_share[[#This Row],[date]],"mmm")</f>
        <v>Jan</v>
      </c>
      <c r="G129" t="str">
        <f>VLOOKUP(fact_market_share[[#This Row],[date]],dim_date[#All],3,FALSE)</f>
        <v>Before 5G</v>
      </c>
      <c r="H129" t="str">
        <f>VLOOKUP(fact_market_share[[#This Row],[city_code]],dim_cities[#All],2,FALSE)</f>
        <v>Ahmedabad</v>
      </c>
    </row>
    <row r="130" spans="1:8" hidden="1" x14ac:dyDescent="0.45">
      <c r="A130" s="1">
        <v>44562</v>
      </c>
      <c r="B130">
        <v>302001</v>
      </c>
      <c r="C130">
        <v>79.05</v>
      </c>
      <c r="D130" t="s">
        <v>68</v>
      </c>
      <c r="E130">
        <v>18.47</v>
      </c>
      <c r="F130" t="str">
        <f>TEXT(fact_market_share[[#This Row],[date]],"mmm")</f>
        <v>Jan</v>
      </c>
      <c r="G130" t="str">
        <f>VLOOKUP(fact_market_share[[#This Row],[date]],dim_date[#All],3,FALSE)</f>
        <v>Before 5G</v>
      </c>
      <c r="H130" t="str">
        <f>VLOOKUP(fact_market_share[[#This Row],[city_code]],dim_cities[#All],2,FALSE)</f>
        <v>Jaipur</v>
      </c>
    </row>
    <row r="131" spans="1:8" hidden="1" x14ac:dyDescent="0.45">
      <c r="A131" s="1">
        <v>44562</v>
      </c>
      <c r="B131">
        <v>226001</v>
      </c>
      <c r="C131">
        <v>67.599999999999994</v>
      </c>
      <c r="D131" t="s">
        <v>68</v>
      </c>
      <c r="E131">
        <v>32.71</v>
      </c>
      <c r="F131" t="str">
        <f>TEXT(fact_market_share[[#This Row],[date]],"mmm")</f>
        <v>Jan</v>
      </c>
      <c r="G131" t="str">
        <f>VLOOKUP(fact_market_share[[#This Row],[date]],dim_date[#All],3,FALSE)</f>
        <v>Before 5G</v>
      </c>
      <c r="H131" t="str">
        <f>VLOOKUP(fact_market_share[[#This Row],[city_code]],dim_cities[#All],2,FALSE)</f>
        <v>Lucknow</v>
      </c>
    </row>
    <row r="132" spans="1:8" hidden="1" x14ac:dyDescent="0.45">
      <c r="A132" s="1">
        <v>44562</v>
      </c>
      <c r="B132">
        <v>800008</v>
      </c>
      <c r="C132">
        <v>55.78</v>
      </c>
      <c r="D132" t="s">
        <v>68</v>
      </c>
      <c r="E132">
        <v>20.170000000000002</v>
      </c>
      <c r="F132" t="str">
        <f>TEXT(fact_market_share[[#This Row],[date]],"mmm")</f>
        <v>Jan</v>
      </c>
      <c r="G132" t="str">
        <f>VLOOKUP(fact_market_share[[#This Row],[date]],dim_date[#All],3,FALSE)</f>
        <v>Before 5G</v>
      </c>
      <c r="H132" t="str">
        <f>VLOOKUP(fact_market_share[[#This Row],[city_code]],dim_cities[#All],2,FALSE)</f>
        <v>Patna</v>
      </c>
    </row>
    <row r="133" spans="1:8" hidden="1" x14ac:dyDescent="0.45">
      <c r="A133" s="1">
        <v>44562</v>
      </c>
      <c r="B133">
        <v>641001</v>
      </c>
      <c r="C133">
        <v>50.24</v>
      </c>
      <c r="D133" t="s">
        <v>68</v>
      </c>
      <c r="E133">
        <v>30.53</v>
      </c>
      <c r="F133" t="str">
        <f>TEXT(fact_market_share[[#This Row],[date]],"mmm")</f>
        <v>Jan</v>
      </c>
      <c r="G133" t="str">
        <f>VLOOKUP(fact_market_share[[#This Row],[date]],dim_date[#All],3,FALSE)</f>
        <v>Before 5G</v>
      </c>
      <c r="H133" t="str">
        <f>VLOOKUP(fact_market_share[[#This Row],[city_code]],dim_cities[#All],2,FALSE)</f>
        <v>Coimbatore</v>
      </c>
    </row>
    <row r="134" spans="1:8" hidden="1" x14ac:dyDescent="0.45">
      <c r="A134" s="1">
        <v>44562</v>
      </c>
      <c r="B134">
        <v>160017</v>
      </c>
      <c r="C134">
        <v>36.57</v>
      </c>
      <c r="D134" t="s">
        <v>68</v>
      </c>
      <c r="E134">
        <v>32.97</v>
      </c>
      <c r="F134" t="str">
        <f>TEXT(fact_market_share[[#This Row],[date]],"mmm")</f>
        <v>Jan</v>
      </c>
      <c r="G134" t="str">
        <f>VLOOKUP(fact_market_share[[#This Row],[date]],dim_date[#All],3,FALSE)</f>
        <v>Before 5G</v>
      </c>
      <c r="H134" t="str">
        <f>VLOOKUP(fact_market_share[[#This Row],[city_code]],dim_cities[#All],2,FALSE)</f>
        <v>Chandigarh</v>
      </c>
    </row>
    <row r="135" spans="1:8" hidden="1" x14ac:dyDescent="0.45">
      <c r="A135" s="1">
        <v>44562</v>
      </c>
      <c r="B135">
        <v>122001</v>
      </c>
      <c r="C135">
        <v>27.89</v>
      </c>
      <c r="D135" t="s">
        <v>68</v>
      </c>
      <c r="E135">
        <v>27.41</v>
      </c>
      <c r="F135" t="str">
        <f>TEXT(fact_market_share[[#This Row],[date]],"mmm")</f>
        <v>Jan</v>
      </c>
      <c r="G135" t="str">
        <f>VLOOKUP(fact_market_share[[#This Row],[date]],dim_date[#All],3,FALSE)</f>
        <v>Before 5G</v>
      </c>
      <c r="H135" t="str">
        <f>VLOOKUP(fact_market_share[[#This Row],[city_code]],dim_cities[#All],2,FALSE)</f>
        <v>Gurgaon</v>
      </c>
    </row>
    <row r="136" spans="1:8" hidden="1" x14ac:dyDescent="0.45">
      <c r="A136" s="1">
        <v>44562</v>
      </c>
      <c r="B136">
        <v>492001</v>
      </c>
      <c r="C136">
        <v>17.55</v>
      </c>
      <c r="D136" t="s">
        <v>68</v>
      </c>
      <c r="E136">
        <v>20.309999999999999</v>
      </c>
      <c r="F136" t="str">
        <f>TEXT(fact_market_share[[#This Row],[date]],"mmm")</f>
        <v>Jan</v>
      </c>
      <c r="G136" t="str">
        <f>VLOOKUP(fact_market_share[[#This Row],[date]],dim_date[#All],3,FALSE)</f>
        <v>Before 5G</v>
      </c>
      <c r="H136" t="str">
        <f>VLOOKUP(fact_market_share[[#This Row],[city_code]],dim_cities[#All],2,FALSE)</f>
        <v>Raipur</v>
      </c>
    </row>
    <row r="137" spans="1:8" hidden="1" x14ac:dyDescent="0.45">
      <c r="A137" s="1">
        <v>44593</v>
      </c>
      <c r="B137">
        <v>400001</v>
      </c>
      <c r="C137">
        <v>328.6</v>
      </c>
      <c r="D137" t="s">
        <v>68</v>
      </c>
      <c r="E137">
        <v>27.42</v>
      </c>
      <c r="F137" t="str">
        <f>TEXT(fact_market_share[[#This Row],[date]],"mmm")</f>
        <v>Feb</v>
      </c>
      <c r="G137" t="str">
        <f>VLOOKUP(fact_market_share[[#This Row],[date]],dim_date[#All],3,FALSE)</f>
        <v>Before 5G</v>
      </c>
      <c r="H137" t="str">
        <f>VLOOKUP(fact_market_share[[#This Row],[city_code]],dim_cities[#All],2,FALSE)</f>
        <v>Mumbai</v>
      </c>
    </row>
    <row r="138" spans="1:8" hidden="1" x14ac:dyDescent="0.45">
      <c r="A138" s="1">
        <v>44593</v>
      </c>
      <c r="B138">
        <v>110001</v>
      </c>
      <c r="C138">
        <v>277.3</v>
      </c>
      <c r="D138" t="s">
        <v>68</v>
      </c>
      <c r="E138">
        <v>30.36</v>
      </c>
      <c r="F138" t="str">
        <f>TEXT(fact_market_share[[#This Row],[date]],"mmm")</f>
        <v>Feb</v>
      </c>
      <c r="G138" t="str">
        <f>VLOOKUP(fact_market_share[[#This Row],[date]],dim_date[#All],3,FALSE)</f>
        <v>Before 5G</v>
      </c>
      <c r="H138" t="str">
        <f>VLOOKUP(fact_market_share[[#This Row],[city_code]],dim_cities[#All],2,FALSE)</f>
        <v>Delhi</v>
      </c>
    </row>
    <row r="139" spans="1:8" hidden="1" x14ac:dyDescent="0.45">
      <c r="A139" s="1">
        <v>44593</v>
      </c>
      <c r="B139">
        <v>700001</v>
      </c>
      <c r="C139">
        <v>255.04</v>
      </c>
      <c r="D139" t="s">
        <v>68</v>
      </c>
      <c r="E139">
        <v>31.02</v>
      </c>
      <c r="F139" t="str">
        <f>TEXT(fact_market_share[[#This Row],[date]],"mmm")</f>
        <v>Feb</v>
      </c>
      <c r="G139" t="str">
        <f>VLOOKUP(fact_market_share[[#This Row],[date]],dim_date[#All],3,FALSE)</f>
        <v>Before 5G</v>
      </c>
      <c r="H139" t="str">
        <f>VLOOKUP(fact_market_share[[#This Row],[city_code]],dim_cities[#All],2,FALSE)</f>
        <v>Kolkata</v>
      </c>
    </row>
    <row r="140" spans="1:8" hidden="1" x14ac:dyDescent="0.45">
      <c r="A140" s="1">
        <v>44593</v>
      </c>
      <c r="B140">
        <v>560001</v>
      </c>
      <c r="C140">
        <v>224.3</v>
      </c>
      <c r="D140" t="s">
        <v>68</v>
      </c>
      <c r="E140">
        <v>30.34</v>
      </c>
      <c r="F140" t="str">
        <f>TEXT(fact_market_share[[#This Row],[date]],"mmm")</f>
        <v>Feb</v>
      </c>
      <c r="G140" t="str">
        <f>VLOOKUP(fact_market_share[[#This Row],[date]],dim_date[#All],3,FALSE)</f>
        <v>Before 5G</v>
      </c>
      <c r="H140" t="str">
        <f>VLOOKUP(fact_market_share[[#This Row],[city_code]],dim_cities[#All],2,FALSE)</f>
        <v>Bangalore</v>
      </c>
    </row>
    <row r="141" spans="1:8" hidden="1" x14ac:dyDescent="0.45">
      <c r="A141" s="1">
        <v>44593</v>
      </c>
      <c r="B141">
        <v>600001</v>
      </c>
      <c r="C141">
        <v>191.44</v>
      </c>
      <c r="D141" t="s">
        <v>68</v>
      </c>
      <c r="E141">
        <v>21.66</v>
      </c>
      <c r="F141" t="str">
        <f>TEXT(fact_market_share[[#This Row],[date]],"mmm")</f>
        <v>Feb</v>
      </c>
      <c r="G141" t="str">
        <f>VLOOKUP(fact_market_share[[#This Row],[date]],dim_date[#All],3,FALSE)</f>
        <v>Before 5G</v>
      </c>
      <c r="H141" t="str">
        <f>VLOOKUP(fact_market_share[[#This Row],[city_code]],dim_cities[#All],2,FALSE)</f>
        <v>Chennai</v>
      </c>
    </row>
    <row r="142" spans="1:8" hidden="1" x14ac:dyDescent="0.45">
      <c r="A142" s="1">
        <v>44593</v>
      </c>
      <c r="B142">
        <v>500001</v>
      </c>
      <c r="C142">
        <v>170.66</v>
      </c>
      <c r="D142" t="s">
        <v>68</v>
      </c>
      <c r="E142">
        <v>23.47</v>
      </c>
      <c r="F142" t="str">
        <f>TEXT(fact_market_share[[#This Row],[date]],"mmm")</f>
        <v>Feb</v>
      </c>
      <c r="G142" t="str">
        <f>VLOOKUP(fact_market_share[[#This Row],[date]],dim_date[#All],3,FALSE)</f>
        <v>Before 5G</v>
      </c>
      <c r="H142" t="str">
        <f>VLOOKUP(fact_market_share[[#This Row],[city_code]],dim_cities[#All],2,FALSE)</f>
        <v>Hyderabad</v>
      </c>
    </row>
    <row r="143" spans="1:8" hidden="1" x14ac:dyDescent="0.45">
      <c r="A143" s="1">
        <v>44593</v>
      </c>
      <c r="B143">
        <v>411001</v>
      </c>
      <c r="C143">
        <v>162.18</v>
      </c>
      <c r="D143" t="s">
        <v>68</v>
      </c>
      <c r="E143">
        <v>32.57</v>
      </c>
      <c r="F143" t="str">
        <f>TEXT(fact_market_share[[#This Row],[date]],"mmm")</f>
        <v>Feb</v>
      </c>
      <c r="G143" t="str">
        <f>VLOOKUP(fact_market_share[[#This Row],[date]],dim_date[#All],3,FALSE)</f>
        <v>Before 5G</v>
      </c>
      <c r="H143" t="str">
        <f>VLOOKUP(fact_market_share[[#This Row],[city_code]],dim_cities[#All],2,FALSE)</f>
        <v>Pune</v>
      </c>
    </row>
    <row r="144" spans="1:8" hidden="1" x14ac:dyDescent="0.45">
      <c r="A144" s="1">
        <v>44593</v>
      </c>
      <c r="B144">
        <v>380001</v>
      </c>
      <c r="C144">
        <v>126.35</v>
      </c>
      <c r="D144" t="s">
        <v>68</v>
      </c>
      <c r="E144">
        <v>27.25</v>
      </c>
      <c r="F144" t="str">
        <f>TEXT(fact_market_share[[#This Row],[date]],"mmm")</f>
        <v>Feb</v>
      </c>
      <c r="G144" t="str">
        <f>VLOOKUP(fact_market_share[[#This Row],[date]],dim_date[#All],3,FALSE)</f>
        <v>Before 5G</v>
      </c>
      <c r="H144" t="str">
        <f>VLOOKUP(fact_market_share[[#This Row],[city_code]],dim_cities[#All],2,FALSE)</f>
        <v>Ahmedabad</v>
      </c>
    </row>
    <row r="145" spans="1:8" hidden="1" x14ac:dyDescent="0.45">
      <c r="A145" s="1">
        <v>44593</v>
      </c>
      <c r="B145">
        <v>302001</v>
      </c>
      <c r="C145">
        <v>90.74</v>
      </c>
      <c r="D145" t="s">
        <v>68</v>
      </c>
      <c r="E145">
        <v>31.9</v>
      </c>
      <c r="F145" t="str">
        <f>TEXT(fact_market_share[[#This Row],[date]],"mmm")</f>
        <v>Feb</v>
      </c>
      <c r="G145" t="str">
        <f>VLOOKUP(fact_market_share[[#This Row],[date]],dim_date[#All],3,FALSE)</f>
        <v>Before 5G</v>
      </c>
      <c r="H145" t="str">
        <f>VLOOKUP(fact_market_share[[#This Row],[city_code]],dim_cities[#All],2,FALSE)</f>
        <v>Jaipur</v>
      </c>
    </row>
    <row r="146" spans="1:8" hidden="1" x14ac:dyDescent="0.45">
      <c r="A146" s="1">
        <v>44593</v>
      </c>
      <c r="B146">
        <v>226001</v>
      </c>
      <c r="C146">
        <v>77.59</v>
      </c>
      <c r="D146" t="s">
        <v>68</v>
      </c>
      <c r="E146">
        <v>17.329999999999998</v>
      </c>
      <c r="F146" t="str">
        <f>TEXT(fact_market_share[[#This Row],[date]],"mmm")</f>
        <v>Feb</v>
      </c>
      <c r="G146" t="str">
        <f>VLOOKUP(fact_market_share[[#This Row],[date]],dim_date[#All],3,FALSE)</f>
        <v>Before 5G</v>
      </c>
      <c r="H146" t="str">
        <f>VLOOKUP(fact_market_share[[#This Row],[city_code]],dim_cities[#All],2,FALSE)</f>
        <v>Lucknow</v>
      </c>
    </row>
    <row r="147" spans="1:8" hidden="1" x14ac:dyDescent="0.45">
      <c r="A147" s="1">
        <v>44593</v>
      </c>
      <c r="B147">
        <v>800008</v>
      </c>
      <c r="C147">
        <v>64.02</v>
      </c>
      <c r="D147" t="s">
        <v>68</v>
      </c>
      <c r="E147">
        <v>31.64</v>
      </c>
      <c r="F147" t="str">
        <f>TEXT(fact_market_share[[#This Row],[date]],"mmm")</f>
        <v>Feb</v>
      </c>
      <c r="G147" t="str">
        <f>VLOOKUP(fact_market_share[[#This Row],[date]],dim_date[#All],3,FALSE)</f>
        <v>Before 5G</v>
      </c>
      <c r="H147" t="str">
        <f>VLOOKUP(fact_market_share[[#This Row],[city_code]],dim_cities[#All],2,FALSE)</f>
        <v>Patna</v>
      </c>
    </row>
    <row r="148" spans="1:8" hidden="1" x14ac:dyDescent="0.45">
      <c r="A148" s="1">
        <v>44593</v>
      </c>
      <c r="B148">
        <v>641001</v>
      </c>
      <c r="C148">
        <v>57.66</v>
      </c>
      <c r="D148" t="s">
        <v>68</v>
      </c>
      <c r="E148">
        <v>29.09</v>
      </c>
      <c r="F148" t="str">
        <f>TEXT(fact_market_share[[#This Row],[date]],"mmm")</f>
        <v>Feb</v>
      </c>
      <c r="G148" t="str">
        <f>VLOOKUP(fact_market_share[[#This Row],[date]],dim_date[#All],3,FALSE)</f>
        <v>Before 5G</v>
      </c>
      <c r="H148" t="str">
        <f>VLOOKUP(fact_market_share[[#This Row],[city_code]],dim_cities[#All],2,FALSE)</f>
        <v>Coimbatore</v>
      </c>
    </row>
    <row r="149" spans="1:8" hidden="1" x14ac:dyDescent="0.45">
      <c r="A149" s="1">
        <v>44593</v>
      </c>
      <c r="B149">
        <v>160017</v>
      </c>
      <c r="C149">
        <v>41.98</v>
      </c>
      <c r="D149" t="s">
        <v>68</v>
      </c>
      <c r="E149">
        <v>29.39</v>
      </c>
      <c r="F149" t="str">
        <f>TEXT(fact_market_share[[#This Row],[date]],"mmm")</f>
        <v>Feb</v>
      </c>
      <c r="G149" t="str">
        <f>VLOOKUP(fact_market_share[[#This Row],[date]],dim_date[#All],3,FALSE)</f>
        <v>Before 5G</v>
      </c>
      <c r="H149" t="str">
        <f>VLOOKUP(fact_market_share[[#This Row],[city_code]],dim_cities[#All],2,FALSE)</f>
        <v>Chandigarh</v>
      </c>
    </row>
    <row r="150" spans="1:8" hidden="1" x14ac:dyDescent="0.45">
      <c r="A150" s="1">
        <v>44593</v>
      </c>
      <c r="B150">
        <v>122001</v>
      </c>
      <c r="C150">
        <v>32.01</v>
      </c>
      <c r="D150" t="s">
        <v>68</v>
      </c>
      <c r="E150">
        <v>19.87</v>
      </c>
      <c r="F150" t="str">
        <f>TEXT(fact_market_share[[#This Row],[date]],"mmm")</f>
        <v>Feb</v>
      </c>
      <c r="G150" t="str">
        <f>VLOOKUP(fact_market_share[[#This Row],[date]],dim_date[#All],3,FALSE)</f>
        <v>Before 5G</v>
      </c>
      <c r="H150" t="str">
        <f>VLOOKUP(fact_market_share[[#This Row],[city_code]],dim_cities[#All],2,FALSE)</f>
        <v>Gurgaon</v>
      </c>
    </row>
    <row r="151" spans="1:8" hidden="1" x14ac:dyDescent="0.45">
      <c r="A151" s="1">
        <v>44593</v>
      </c>
      <c r="B151">
        <v>492001</v>
      </c>
      <c r="C151">
        <v>20.14</v>
      </c>
      <c r="D151" t="s">
        <v>68</v>
      </c>
      <c r="E151">
        <v>26.89</v>
      </c>
      <c r="F151" t="str">
        <f>TEXT(fact_market_share[[#This Row],[date]],"mmm")</f>
        <v>Feb</v>
      </c>
      <c r="G151" t="str">
        <f>VLOOKUP(fact_market_share[[#This Row],[date]],dim_date[#All],3,FALSE)</f>
        <v>Before 5G</v>
      </c>
      <c r="H151" t="str">
        <f>VLOOKUP(fact_market_share[[#This Row],[city_code]],dim_cities[#All],2,FALSE)</f>
        <v>Raipur</v>
      </c>
    </row>
    <row r="152" spans="1:8" hidden="1" x14ac:dyDescent="0.45">
      <c r="A152" s="1">
        <v>44621</v>
      </c>
      <c r="B152">
        <v>400001</v>
      </c>
      <c r="C152">
        <v>305.81</v>
      </c>
      <c r="D152" t="s">
        <v>68</v>
      </c>
      <c r="E152">
        <v>32.14</v>
      </c>
      <c r="F152" t="str">
        <f>TEXT(fact_market_share[[#This Row],[date]],"mmm")</f>
        <v>Mar</v>
      </c>
      <c r="G152" t="str">
        <f>VLOOKUP(fact_market_share[[#This Row],[date]],dim_date[#All],3,FALSE)</f>
        <v>Before 5G</v>
      </c>
      <c r="H152" t="str">
        <f>VLOOKUP(fact_market_share[[#This Row],[city_code]],dim_cities[#All],2,FALSE)</f>
        <v>Mumbai</v>
      </c>
    </row>
    <row r="153" spans="1:8" hidden="1" x14ac:dyDescent="0.45">
      <c r="A153" s="1">
        <v>44621</v>
      </c>
      <c r="B153">
        <v>110001</v>
      </c>
      <c r="C153">
        <v>258.07</v>
      </c>
      <c r="D153" t="s">
        <v>68</v>
      </c>
      <c r="E153">
        <v>31.97</v>
      </c>
      <c r="F153" t="str">
        <f>TEXT(fact_market_share[[#This Row],[date]],"mmm")</f>
        <v>Mar</v>
      </c>
      <c r="G153" t="str">
        <f>VLOOKUP(fact_market_share[[#This Row],[date]],dim_date[#All],3,FALSE)</f>
        <v>Before 5G</v>
      </c>
      <c r="H153" t="str">
        <f>VLOOKUP(fact_market_share[[#This Row],[city_code]],dim_cities[#All],2,FALSE)</f>
        <v>Delhi</v>
      </c>
    </row>
    <row r="154" spans="1:8" hidden="1" x14ac:dyDescent="0.45">
      <c r="A154" s="1">
        <v>44621</v>
      </c>
      <c r="B154">
        <v>700001</v>
      </c>
      <c r="C154">
        <v>237.35</v>
      </c>
      <c r="D154" t="s">
        <v>68</v>
      </c>
      <c r="E154">
        <v>19.64</v>
      </c>
      <c r="F154" t="str">
        <f>TEXT(fact_market_share[[#This Row],[date]],"mmm")</f>
        <v>Mar</v>
      </c>
      <c r="G154" t="str">
        <f>VLOOKUP(fact_market_share[[#This Row],[date]],dim_date[#All],3,FALSE)</f>
        <v>Before 5G</v>
      </c>
      <c r="H154" t="str">
        <f>VLOOKUP(fact_market_share[[#This Row],[city_code]],dim_cities[#All],2,FALSE)</f>
        <v>Kolkata</v>
      </c>
    </row>
    <row r="155" spans="1:8" hidden="1" x14ac:dyDescent="0.45">
      <c r="A155" s="1">
        <v>44621</v>
      </c>
      <c r="B155">
        <v>560001</v>
      </c>
      <c r="C155">
        <v>208.74</v>
      </c>
      <c r="D155" t="s">
        <v>68</v>
      </c>
      <c r="E155">
        <v>28.13</v>
      </c>
      <c r="F155" t="str">
        <f>TEXT(fact_market_share[[#This Row],[date]],"mmm")</f>
        <v>Mar</v>
      </c>
      <c r="G155" t="str">
        <f>VLOOKUP(fact_market_share[[#This Row],[date]],dim_date[#All],3,FALSE)</f>
        <v>Before 5G</v>
      </c>
      <c r="H155" t="str">
        <f>VLOOKUP(fact_market_share[[#This Row],[city_code]],dim_cities[#All],2,FALSE)</f>
        <v>Bangalore</v>
      </c>
    </row>
    <row r="156" spans="1:8" hidden="1" x14ac:dyDescent="0.45">
      <c r="A156" s="1">
        <v>44621</v>
      </c>
      <c r="B156">
        <v>600001</v>
      </c>
      <c r="C156">
        <v>178.16</v>
      </c>
      <c r="D156" t="s">
        <v>68</v>
      </c>
      <c r="E156">
        <v>24.17</v>
      </c>
      <c r="F156" t="str">
        <f>TEXT(fact_market_share[[#This Row],[date]],"mmm")</f>
        <v>Mar</v>
      </c>
      <c r="G156" t="str">
        <f>VLOOKUP(fact_market_share[[#This Row],[date]],dim_date[#All],3,FALSE)</f>
        <v>Before 5G</v>
      </c>
      <c r="H156" t="str">
        <f>VLOOKUP(fact_market_share[[#This Row],[city_code]],dim_cities[#All],2,FALSE)</f>
        <v>Chennai</v>
      </c>
    </row>
    <row r="157" spans="1:8" hidden="1" x14ac:dyDescent="0.45">
      <c r="A157" s="1">
        <v>44621</v>
      </c>
      <c r="B157">
        <v>500001</v>
      </c>
      <c r="C157">
        <v>158.83000000000001</v>
      </c>
      <c r="D157" t="s">
        <v>68</v>
      </c>
      <c r="E157">
        <v>31.95</v>
      </c>
      <c r="F157" t="str">
        <f>TEXT(fact_market_share[[#This Row],[date]],"mmm")</f>
        <v>Mar</v>
      </c>
      <c r="G157" t="str">
        <f>VLOOKUP(fact_market_share[[#This Row],[date]],dim_date[#All],3,FALSE)</f>
        <v>Before 5G</v>
      </c>
      <c r="H157" t="str">
        <f>VLOOKUP(fact_market_share[[#This Row],[city_code]],dim_cities[#All],2,FALSE)</f>
        <v>Hyderabad</v>
      </c>
    </row>
    <row r="158" spans="1:8" hidden="1" x14ac:dyDescent="0.45">
      <c r="A158" s="1">
        <v>44621</v>
      </c>
      <c r="B158">
        <v>411001</v>
      </c>
      <c r="C158">
        <v>150.93</v>
      </c>
      <c r="D158" t="s">
        <v>68</v>
      </c>
      <c r="E158">
        <v>28.19</v>
      </c>
      <c r="F158" t="str">
        <f>TEXT(fact_market_share[[#This Row],[date]],"mmm")</f>
        <v>Mar</v>
      </c>
      <c r="G158" t="str">
        <f>VLOOKUP(fact_market_share[[#This Row],[date]],dim_date[#All],3,FALSE)</f>
        <v>Before 5G</v>
      </c>
      <c r="H158" t="str">
        <f>VLOOKUP(fact_market_share[[#This Row],[city_code]],dim_cities[#All],2,FALSE)</f>
        <v>Pune</v>
      </c>
    </row>
    <row r="159" spans="1:8" hidden="1" x14ac:dyDescent="0.45">
      <c r="A159" s="1">
        <v>44621</v>
      </c>
      <c r="B159">
        <v>380001</v>
      </c>
      <c r="C159">
        <v>117.59</v>
      </c>
      <c r="D159" t="s">
        <v>68</v>
      </c>
      <c r="E159">
        <v>20.420000000000002</v>
      </c>
      <c r="F159" t="str">
        <f>TEXT(fact_market_share[[#This Row],[date]],"mmm")</f>
        <v>Mar</v>
      </c>
      <c r="G159" t="str">
        <f>VLOOKUP(fact_market_share[[#This Row],[date]],dim_date[#All],3,FALSE)</f>
        <v>Before 5G</v>
      </c>
      <c r="H159" t="str">
        <f>VLOOKUP(fact_market_share[[#This Row],[city_code]],dim_cities[#All],2,FALSE)</f>
        <v>Ahmedabad</v>
      </c>
    </row>
    <row r="160" spans="1:8" hidden="1" x14ac:dyDescent="0.45">
      <c r="A160" s="1">
        <v>44621</v>
      </c>
      <c r="B160">
        <v>302001</v>
      </c>
      <c r="C160">
        <v>84.44</v>
      </c>
      <c r="D160" t="s">
        <v>68</v>
      </c>
      <c r="E160">
        <v>26.67</v>
      </c>
      <c r="F160" t="str">
        <f>TEXT(fact_market_share[[#This Row],[date]],"mmm")</f>
        <v>Mar</v>
      </c>
      <c r="G160" t="str">
        <f>VLOOKUP(fact_market_share[[#This Row],[date]],dim_date[#All],3,FALSE)</f>
        <v>Before 5G</v>
      </c>
      <c r="H160" t="str">
        <f>VLOOKUP(fact_market_share[[#This Row],[city_code]],dim_cities[#All],2,FALSE)</f>
        <v>Jaipur</v>
      </c>
    </row>
    <row r="161" spans="1:8" hidden="1" x14ac:dyDescent="0.45">
      <c r="A161" s="1">
        <v>44621</v>
      </c>
      <c r="B161">
        <v>226001</v>
      </c>
      <c r="C161">
        <v>72.209999999999994</v>
      </c>
      <c r="D161" t="s">
        <v>68</v>
      </c>
      <c r="E161">
        <v>24.99</v>
      </c>
      <c r="F161" t="str">
        <f>TEXT(fact_market_share[[#This Row],[date]],"mmm")</f>
        <v>Mar</v>
      </c>
      <c r="G161" t="str">
        <f>VLOOKUP(fact_market_share[[#This Row],[date]],dim_date[#All],3,FALSE)</f>
        <v>Before 5G</v>
      </c>
      <c r="H161" t="str">
        <f>VLOOKUP(fact_market_share[[#This Row],[city_code]],dim_cities[#All],2,FALSE)</f>
        <v>Lucknow</v>
      </c>
    </row>
    <row r="162" spans="1:8" hidden="1" x14ac:dyDescent="0.45">
      <c r="A162" s="1">
        <v>44621</v>
      </c>
      <c r="B162">
        <v>800008</v>
      </c>
      <c r="C162">
        <v>59.58</v>
      </c>
      <c r="D162" t="s">
        <v>68</v>
      </c>
      <c r="E162">
        <v>25.96</v>
      </c>
      <c r="F162" t="str">
        <f>TEXT(fact_market_share[[#This Row],[date]],"mmm")</f>
        <v>Mar</v>
      </c>
      <c r="G162" t="str">
        <f>VLOOKUP(fact_market_share[[#This Row],[date]],dim_date[#All],3,FALSE)</f>
        <v>Before 5G</v>
      </c>
      <c r="H162" t="str">
        <f>VLOOKUP(fact_market_share[[#This Row],[city_code]],dim_cities[#All],2,FALSE)</f>
        <v>Patna</v>
      </c>
    </row>
    <row r="163" spans="1:8" hidden="1" x14ac:dyDescent="0.45">
      <c r="A163" s="1">
        <v>44621</v>
      </c>
      <c r="B163">
        <v>641001</v>
      </c>
      <c r="C163">
        <v>53.67</v>
      </c>
      <c r="D163" t="s">
        <v>68</v>
      </c>
      <c r="E163">
        <v>18.309999999999999</v>
      </c>
      <c r="F163" t="str">
        <f>TEXT(fact_market_share[[#This Row],[date]],"mmm")</f>
        <v>Mar</v>
      </c>
      <c r="G163" t="str">
        <f>VLOOKUP(fact_market_share[[#This Row],[date]],dim_date[#All],3,FALSE)</f>
        <v>Before 5G</v>
      </c>
      <c r="H163" t="str">
        <f>VLOOKUP(fact_market_share[[#This Row],[city_code]],dim_cities[#All],2,FALSE)</f>
        <v>Coimbatore</v>
      </c>
    </row>
    <row r="164" spans="1:8" hidden="1" x14ac:dyDescent="0.45">
      <c r="A164" s="1">
        <v>44621</v>
      </c>
      <c r="B164">
        <v>160017</v>
      </c>
      <c r="C164">
        <v>39.07</v>
      </c>
      <c r="D164" t="s">
        <v>68</v>
      </c>
      <c r="E164">
        <v>26</v>
      </c>
      <c r="F164" t="str">
        <f>TEXT(fact_market_share[[#This Row],[date]],"mmm")</f>
        <v>Mar</v>
      </c>
      <c r="G164" t="str">
        <f>VLOOKUP(fact_market_share[[#This Row],[date]],dim_date[#All],3,FALSE)</f>
        <v>Before 5G</v>
      </c>
      <c r="H164" t="str">
        <f>VLOOKUP(fact_market_share[[#This Row],[city_code]],dim_cities[#All],2,FALSE)</f>
        <v>Chandigarh</v>
      </c>
    </row>
    <row r="165" spans="1:8" hidden="1" x14ac:dyDescent="0.45">
      <c r="A165" s="1">
        <v>44621</v>
      </c>
      <c r="B165">
        <v>122001</v>
      </c>
      <c r="C165">
        <v>29.79</v>
      </c>
      <c r="D165" t="s">
        <v>68</v>
      </c>
      <c r="E165">
        <v>31</v>
      </c>
      <c r="F165" t="str">
        <f>TEXT(fact_market_share[[#This Row],[date]],"mmm")</f>
        <v>Mar</v>
      </c>
      <c r="G165" t="str">
        <f>VLOOKUP(fact_market_share[[#This Row],[date]],dim_date[#All],3,FALSE)</f>
        <v>Before 5G</v>
      </c>
      <c r="H165" t="str">
        <f>VLOOKUP(fact_market_share[[#This Row],[city_code]],dim_cities[#All],2,FALSE)</f>
        <v>Gurgaon</v>
      </c>
    </row>
    <row r="166" spans="1:8" hidden="1" x14ac:dyDescent="0.45">
      <c r="A166" s="1">
        <v>44621</v>
      </c>
      <c r="B166">
        <v>492001</v>
      </c>
      <c r="C166">
        <v>18.739999999999998</v>
      </c>
      <c r="D166" t="s">
        <v>68</v>
      </c>
      <c r="E166">
        <v>25.32</v>
      </c>
      <c r="F166" t="str">
        <f>TEXT(fact_market_share[[#This Row],[date]],"mmm")</f>
        <v>Mar</v>
      </c>
      <c r="G166" t="str">
        <f>VLOOKUP(fact_market_share[[#This Row],[date]],dim_date[#All],3,FALSE)</f>
        <v>Before 5G</v>
      </c>
      <c r="H166" t="str">
        <f>VLOOKUP(fact_market_share[[#This Row],[city_code]],dim_cities[#All],2,FALSE)</f>
        <v>Raipur</v>
      </c>
    </row>
    <row r="167" spans="1:8" hidden="1" x14ac:dyDescent="0.45">
      <c r="A167" s="1">
        <v>44652</v>
      </c>
      <c r="B167">
        <v>400001</v>
      </c>
      <c r="C167">
        <v>324.26</v>
      </c>
      <c r="D167" t="s">
        <v>68</v>
      </c>
      <c r="E167">
        <v>28.26</v>
      </c>
      <c r="F167" t="str">
        <f>TEXT(fact_market_share[[#This Row],[date]],"mmm")</f>
        <v>Apr</v>
      </c>
      <c r="G167" t="str">
        <f>VLOOKUP(fact_market_share[[#This Row],[date]],dim_date[#All],3,FALSE)</f>
        <v>Before 5G</v>
      </c>
      <c r="H167" t="str">
        <f>VLOOKUP(fact_market_share[[#This Row],[city_code]],dim_cities[#All],2,FALSE)</f>
        <v>Mumbai</v>
      </c>
    </row>
    <row r="168" spans="1:8" hidden="1" x14ac:dyDescent="0.45">
      <c r="A168" s="1">
        <v>44652</v>
      </c>
      <c r="B168">
        <v>110001</v>
      </c>
      <c r="C168">
        <v>273.63</v>
      </c>
      <c r="D168" t="s">
        <v>68</v>
      </c>
      <c r="E168">
        <v>30.41</v>
      </c>
      <c r="F168" t="str">
        <f>TEXT(fact_market_share[[#This Row],[date]],"mmm")</f>
        <v>Apr</v>
      </c>
      <c r="G168" t="str">
        <f>VLOOKUP(fact_market_share[[#This Row],[date]],dim_date[#All],3,FALSE)</f>
        <v>Before 5G</v>
      </c>
      <c r="H168" t="str">
        <f>VLOOKUP(fact_market_share[[#This Row],[city_code]],dim_cities[#All],2,FALSE)</f>
        <v>Delhi</v>
      </c>
    </row>
    <row r="169" spans="1:8" hidden="1" x14ac:dyDescent="0.45">
      <c r="A169" s="1">
        <v>44652</v>
      </c>
      <c r="B169">
        <v>700001</v>
      </c>
      <c r="C169">
        <v>251.67</v>
      </c>
      <c r="D169" t="s">
        <v>68</v>
      </c>
      <c r="E169">
        <v>27</v>
      </c>
      <c r="F169" t="str">
        <f>TEXT(fact_market_share[[#This Row],[date]],"mmm")</f>
        <v>Apr</v>
      </c>
      <c r="G169" t="str">
        <f>VLOOKUP(fact_market_share[[#This Row],[date]],dim_date[#All],3,FALSE)</f>
        <v>Before 5G</v>
      </c>
      <c r="H169" t="str">
        <f>VLOOKUP(fact_market_share[[#This Row],[city_code]],dim_cities[#All],2,FALSE)</f>
        <v>Kolkata</v>
      </c>
    </row>
    <row r="170" spans="1:8" hidden="1" x14ac:dyDescent="0.45">
      <c r="A170" s="1">
        <v>44652</v>
      </c>
      <c r="B170">
        <v>560001</v>
      </c>
      <c r="C170">
        <v>221.33</v>
      </c>
      <c r="D170" t="s">
        <v>68</v>
      </c>
      <c r="E170">
        <v>26.36</v>
      </c>
      <c r="F170" t="str">
        <f>TEXT(fact_market_share[[#This Row],[date]],"mmm")</f>
        <v>Apr</v>
      </c>
      <c r="G170" t="str">
        <f>VLOOKUP(fact_market_share[[#This Row],[date]],dim_date[#All],3,FALSE)</f>
        <v>Before 5G</v>
      </c>
      <c r="H170" t="str">
        <f>VLOOKUP(fact_market_share[[#This Row],[city_code]],dim_cities[#All],2,FALSE)</f>
        <v>Bangalore</v>
      </c>
    </row>
    <row r="171" spans="1:8" hidden="1" x14ac:dyDescent="0.45">
      <c r="A171" s="1">
        <v>44652</v>
      </c>
      <c r="B171">
        <v>600001</v>
      </c>
      <c r="C171">
        <v>188.91</v>
      </c>
      <c r="D171" t="s">
        <v>68</v>
      </c>
      <c r="E171">
        <v>32.229999999999997</v>
      </c>
      <c r="F171" t="str">
        <f>TEXT(fact_market_share[[#This Row],[date]],"mmm")</f>
        <v>Apr</v>
      </c>
      <c r="G171" t="str">
        <f>VLOOKUP(fact_market_share[[#This Row],[date]],dim_date[#All],3,FALSE)</f>
        <v>Before 5G</v>
      </c>
      <c r="H171" t="str">
        <f>VLOOKUP(fact_market_share[[#This Row],[city_code]],dim_cities[#All],2,FALSE)</f>
        <v>Chennai</v>
      </c>
    </row>
    <row r="172" spans="1:8" hidden="1" x14ac:dyDescent="0.45">
      <c r="A172" s="1">
        <v>44652</v>
      </c>
      <c r="B172">
        <v>500001</v>
      </c>
      <c r="C172">
        <v>168.41</v>
      </c>
      <c r="D172" t="s">
        <v>68</v>
      </c>
      <c r="E172">
        <v>29.48</v>
      </c>
      <c r="F172" t="str">
        <f>TEXT(fact_market_share[[#This Row],[date]],"mmm")</f>
        <v>Apr</v>
      </c>
      <c r="G172" t="str">
        <f>VLOOKUP(fact_market_share[[#This Row],[date]],dim_date[#All],3,FALSE)</f>
        <v>Before 5G</v>
      </c>
      <c r="H172" t="str">
        <f>VLOOKUP(fact_market_share[[#This Row],[city_code]],dim_cities[#All],2,FALSE)</f>
        <v>Hyderabad</v>
      </c>
    </row>
    <row r="173" spans="1:8" hidden="1" x14ac:dyDescent="0.45">
      <c r="A173" s="1">
        <v>44652</v>
      </c>
      <c r="B173">
        <v>411001</v>
      </c>
      <c r="C173">
        <v>160.04</v>
      </c>
      <c r="D173" t="s">
        <v>68</v>
      </c>
      <c r="E173">
        <v>19.73</v>
      </c>
      <c r="F173" t="str">
        <f>TEXT(fact_market_share[[#This Row],[date]],"mmm")</f>
        <v>Apr</v>
      </c>
      <c r="G173" t="str">
        <f>VLOOKUP(fact_market_share[[#This Row],[date]],dim_date[#All],3,FALSE)</f>
        <v>Before 5G</v>
      </c>
      <c r="H173" t="str">
        <f>VLOOKUP(fact_market_share[[#This Row],[city_code]],dim_cities[#All],2,FALSE)</f>
        <v>Pune</v>
      </c>
    </row>
    <row r="174" spans="1:8" hidden="1" x14ac:dyDescent="0.45">
      <c r="A174" s="1">
        <v>44652</v>
      </c>
      <c r="B174">
        <v>380001</v>
      </c>
      <c r="C174">
        <v>124.68</v>
      </c>
      <c r="D174" t="s">
        <v>68</v>
      </c>
      <c r="E174">
        <v>28.14</v>
      </c>
      <c r="F174" t="str">
        <f>TEXT(fact_market_share[[#This Row],[date]],"mmm")</f>
        <v>Apr</v>
      </c>
      <c r="G174" t="str">
        <f>VLOOKUP(fact_market_share[[#This Row],[date]],dim_date[#All],3,FALSE)</f>
        <v>Before 5G</v>
      </c>
      <c r="H174" t="str">
        <f>VLOOKUP(fact_market_share[[#This Row],[city_code]],dim_cities[#All],2,FALSE)</f>
        <v>Ahmedabad</v>
      </c>
    </row>
    <row r="175" spans="1:8" hidden="1" x14ac:dyDescent="0.45">
      <c r="A175" s="1">
        <v>44652</v>
      </c>
      <c r="B175">
        <v>302001</v>
      </c>
      <c r="C175">
        <v>89.54</v>
      </c>
      <c r="D175" t="s">
        <v>68</v>
      </c>
      <c r="E175">
        <v>30.37</v>
      </c>
      <c r="F175" t="str">
        <f>TEXT(fact_market_share[[#This Row],[date]],"mmm")</f>
        <v>Apr</v>
      </c>
      <c r="G175" t="str">
        <f>VLOOKUP(fact_market_share[[#This Row],[date]],dim_date[#All],3,FALSE)</f>
        <v>Before 5G</v>
      </c>
      <c r="H175" t="str">
        <f>VLOOKUP(fact_market_share[[#This Row],[city_code]],dim_cities[#All],2,FALSE)</f>
        <v>Jaipur</v>
      </c>
    </row>
    <row r="176" spans="1:8" hidden="1" x14ac:dyDescent="0.45">
      <c r="A176" s="1">
        <v>44652</v>
      </c>
      <c r="B176">
        <v>226001</v>
      </c>
      <c r="C176">
        <v>76.569999999999993</v>
      </c>
      <c r="D176" t="s">
        <v>68</v>
      </c>
      <c r="E176">
        <v>27.86</v>
      </c>
      <c r="F176" t="str">
        <f>TEXT(fact_market_share[[#This Row],[date]],"mmm")</f>
        <v>Apr</v>
      </c>
      <c r="G176" t="str">
        <f>VLOOKUP(fact_market_share[[#This Row],[date]],dim_date[#All],3,FALSE)</f>
        <v>Before 5G</v>
      </c>
      <c r="H176" t="str">
        <f>VLOOKUP(fact_market_share[[#This Row],[city_code]],dim_cities[#All],2,FALSE)</f>
        <v>Lucknow</v>
      </c>
    </row>
    <row r="177" spans="1:8" hidden="1" x14ac:dyDescent="0.45">
      <c r="A177" s="1">
        <v>44652</v>
      </c>
      <c r="B177">
        <v>800008</v>
      </c>
      <c r="C177">
        <v>63.18</v>
      </c>
      <c r="D177" t="s">
        <v>68</v>
      </c>
      <c r="E177">
        <v>28.65</v>
      </c>
      <c r="F177" t="str">
        <f>TEXT(fact_market_share[[#This Row],[date]],"mmm")</f>
        <v>Apr</v>
      </c>
      <c r="G177" t="str">
        <f>VLOOKUP(fact_market_share[[#This Row],[date]],dim_date[#All],3,FALSE)</f>
        <v>Before 5G</v>
      </c>
      <c r="H177" t="str">
        <f>VLOOKUP(fact_market_share[[#This Row],[city_code]],dim_cities[#All],2,FALSE)</f>
        <v>Patna</v>
      </c>
    </row>
    <row r="178" spans="1:8" hidden="1" x14ac:dyDescent="0.45">
      <c r="A178" s="1">
        <v>44652</v>
      </c>
      <c r="B178">
        <v>641001</v>
      </c>
      <c r="C178">
        <v>56.9</v>
      </c>
      <c r="D178" t="s">
        <v>68</v>
      </c>
      <c r="E178">
        <v>28.8</v>
      </c>
      <c r="F178" t="str">
        <f>TEXT(fact_market_share[[#This Row],[date]],"mmm")</f>
        <v>Apr</v>
      </c>
      <c r="G178" t="str">
        <f>VLOOKUP(fact_market_share[[#This Row],[date]],dim_date[#All],3,FALSE)</f>
        <v>Before 5G</v>
      </c>
      <c r="H178" t="str">
        <f>VLOOKUP(fact_market_share[[#This Row],[city_code]],dim_cities[#All],2,FALSE)</f>
        <v>Coimbatore</v>
      </c>
    </row>
    <row r="179" spans="1:8" hidden="1" x14ac:dyDescent="0.45">
      <c r="A179" s="1">
        <v>44652</v>
      </c>
      <c r="B179">
        <v>160017</v>
      </c>
      <c r="C179">
        <v>41.42</v>
      </c>
      <c r="D179" t="s">
        <v>68</v>
      </c>
      <c r="E179">
        <v>17.34</v>
      </c>
      <c r="F179" t="str">
        <f>TEXT(fact_market_share[[#This Row],[date]],"mmm")</f>
        <v>Apr</v>
      </c>
      <c r="G179" t="str">
        <f>VLOOKUP(fact_market_share[[#This Row],[date]],dim_date[#All],3,FALSE)</f>
        <v>Before 5G</v>
      </c>
      <c r="H179" t="str">
        <f>VLOOKUP(fact_market_share[[#This Row],[city_code]],dim_cities[#All],2,FALSE)</f>
        <v>Chandigarh</v>
      </c>
    </row>
    <row r="180" spans="1:8" hidden="1" x14ac:dyDescent="0.45">
      <c r="A180" s="1">
        <v>44652</v>
      </c>
      <c r="B180">
        <v>122001</v>
      </c>
      <c r="C180">
        <v>31.59</v>
      </c>
      <c r="D180" t="s">
        <v>68</v>
      </c>
      <c r="E180">
        <v>25.59</v>
      </c>
      <c r="F180" t="str">
        <f>TEXT(fact_market_share[[#This Row],[date]],"mmm")</f>
        <v>Apr</v>
      </c>
      <c r="G180" t="str">
        <f>VLOOKUP(fact_market_share[[#This Row],[date]],dim_date[#All],3,FALSE)</f>
        <v>Before 5G</v>
      </c>
      <c r="H180" t="str">
        <f>VLOOKUP(fact_market_share[[#This Row],[city_code]],dim_cities[#All],2,FALSE)</f>
        <v>Gurgaon</v>
      </c>
    </row>
    <row r="181" spans="1:8" hidden="1" x14ac:dyDescent="0.45">
      <c r="A181" s="1">
        <v>44652</v>
      </c>
      <c r="B181">
        <v>492001</v>
      </c>
      <c r="C181">
        <v>19.87</v>
      </c>
      <c r="D181" t="s">
        <v>68</v>
      </c>
      <c r="E181">
        <v>23.98</v>
      </c>
      <c r="F181" t="str">
        <f>TEXT(fact_market_share[[#This Row],[date]],"mmm")</f>
        <v>Apr</v>
      </c>
      <c r="G181" t="str">
        <f>VLOOKUP(fact_market_share[[#This Row],[date]],dim_date[#All],3,FALSE)</f>
        <v>Before 5G</v>
      </c>
      <c r="H181" t="str">
        <f>VLOOKUP(fact_market_share[[#This Row],[city_code]],dim_cities[#All],2,FALSE)</f>
        <v>Raipur</v>
      </c>
    </row>
    <row r="182" spans="1:8" hidden="1" x14ac:dyDescent="0.45">
      <c r="A182" s="1">
        <v>44713</v>
      </c>
      <c r="B182">
        <v>400001</v>
      </c>
      <c r="C182">
        <v>308</v>
      </c>
      <c r="D182" t="s">
        <v>68</v>
      </c>
      <c r="E182">
        <v>25.79</v>
      </c>
      <c r="F182" t="str">
        <f>TEXT(fact_market_share[[#This Row],[date]],"mmm")</f>
        <v>Jun</v>
      </c>
      <c r="G182" t="str">
        <f>VLOOKUP(fact_market_share[[#This Row],[date]],dim_date[#All],3,FALSE)</f>
        <v>After 5G</v>
      </c>
      <c r="H182" t="str">
        <f>VLOOKUP(fact_market_share[[#This Row],[city_code]],dim_cities[#All],2,FALSE)</f>
        <v>Mumbai</v>
      </c>
    </row>
    <row r="183" spans="1:8" hidden="1" x14ac:dyDescent="0.45">
      <c r="A183" s="1">
        <v>44713</v>
      </c>
      <c r="B183">
        <v>110001</v>
      </c>
      <c r="C183">
        <v>253.61</v>
      </c>
      <c r="D183" t="s">
        <v>68</v>
      </c>
      <c r="E183">
        <v>29.72</v>
      </c>
      <c r="F183" t="str">
        <f>TEXT(fact_market_share[[#This Row],[date]],"mmm")</f>
        <v>Jun</v>
      </c>
      <c r="G183" t="str">
        <f>VLOOKUP(fact_market_share[[#This Row],[date]],dim_date[#All],3,FALSE)</f>
        <v>After 5G</v>
      </c>
      <c r="H183" t="str">
        <f>VLOOKUP(fact_market_share[[#This Row],[city_code]],dim_cities[#All],2,FALSE)</f>
        <v>Delhi</v>
      </c>
    </row>
    <row r="184" spans="1:8" hidden="1" x14ac:dyDescent="0.45">
      <c r="A184" s="1">
        <v>44713</v>
      </c>
      <c r="B184">
        <v>700001</v>
      </c>
      <c r="C184">
        <v>235.88</v>
      </c>
      <c r="D184" t="s">
        <v>68</v>
      </c>
      <c r="E184">
        <v>28.19</v>
      </c>
      <c r="F184" t="str">
        <f>TEXT(fact_market_share[[#This Row],[date]],"mmm")</f>
        <v>Jun</v>
      </c>
      <c r="G184" t="str">
        <f>VLOOKUP(fact_market_share[[#This Row],[date]],dim_date[#All],3,FALSE)</f>
        <v>After 5G</v>
      </c>
      <c r="H184" t="str">
        <f>VLOOKUP(fact_market_share[[#This Row],[city_code]],dim_cities[#All],2,FALSE)</f>
        <v>Kolkata</v>
      </c>
    </row>
    <row r="185" spans="1:8" hidden="1" x14ac:dyDescent="0.45">
      <c r="A185" s="1">
        <v>44713</v>
      </c>
      <c r="B185">
        <v>560001</v>
      </c>
      <c r="C185">
        <v>211.24</v>
      </c>
      <c r="D185" t="s">
        <v>68</v>
      </c>
      <c r="E185">
        <v>34.450000000000003</v>
      </c>
      <c r="F185" t="str">
        <f>TEXT(fact_market_share[[#This Row],[date]],"mmm")</f>
        <v>Jun</v>
      </c>
      <c r="G185" t="str">
        <f>VLOOKUP(fact_market_share[[#This Row],[date]],dim_date[#All],3,FALSE)</f>
        <v>After 5G</v>
      </c>
      <c r="H185" t="str">
        <f>VLOOKUP(fact_market_share[[#This Row],[city_code]],dim_cities[#All],2,FALSE)</f>
        <v>Bangalore</v>
      </c>
    </row>
    <row r="186" spans="1:8" hidden="1" x14ac:dyDescent="0.45">
      <c r="A186" s="1">
        <v>44713</v>
      </c>
      <c r="B186">
        <v>600001</v>
      </c>
      <c r="C186">
        <v>174.99</v>
      </c>
      <c r="D186" t="s">
        <v>68</v>
      </c>
      <c r="E186">
        <v>31.83</v>
      </c>
      <c r="F186" t="str">
        <f>TEXT(fact_market_share[[#This Row],[date]],"mmm")</f>
        <v>Jun</v>
      </c>
      <c r="G186" t="str">
        <f>VLOOKUP(fact_market_share[[#This Row],[date]],dim_date[#All],3,FALSE)</f>
        <v>After 5G</v>
      </c>
      <c r="H186" t="str">
        <f>VLOOKUP(fact_market_share[[#This Row],[city_code]],dim_cities[#All],2,FALSE)</f>
        <v>Chennai</v>
      </c>
    </row>
    <row r="187" spans="1:8" hidden="1" x14ac:dyDescent="0.45">
      <c r="A187" s="1">
        <v>44713</v>
      </c>
      <c r="B187">
        <v>500001</v>
      </c>
      <c r="C187">
        <v>157.63999999999999</v>
      </c>
      <c r="D187" t="s">
        <v>68</v>
      </c>
      <c r="E187">
        <v>31.38</v>
      </c>
      <c r="F187" t="str">
        <f>TEXT(fact_market_share[[#This Row],[date]],"mmm")</f>
        <v>Jun</v>
      </c>
      <c r="G187" t="str">
        <f>VLOOKUP(fact_market_share[[#This Row],[date]],dim_date[#All],3,FALSE)</f>
        <v>After 5G</v>
      </c>
      <c r="H187" t="str">
        <f>VLOOKUP(fact_market_share[[#This Row],[city_code]],dim_cities[#All],2,FALSE)</f>
        <v>Hyderabad</v>
      </c>
    </row>
    <row r="188" spans="1:8" hidden="1" x14ac:dyDescent="0.45">
      <c r="A188" s="1">
        <v>44713</v>
      </c>
      <c r="B188">
        <v>411001</v>
      </c>
      <c r="C188">
        <v>152.13</v>
      </c>
      <c r="D188" t="s">
        <v>68</v>
      </c>
      <c r="E188">
        <v>34.69</v>
      </c>
      <c r="F188" t="str">
        <f>TEXT(fact_market_share[[#This Row],[date]],"mmm")</f>
        <v>Jun</v>
      </c>
      <c r="G188" t="str">
        <f>VLOOKUP(fact_market_share[[#This Row],[date]],dim_date[#All],3,FALSE)</f>
        <v>After 5G</v>
      </c>
      <c r="H188" t="str">
        <f>VLOOKUP(fact_market_share[[#This Row],[city_code]],dim_cities[#All],2,FALSE)</f>
        <v>Pune</v>
      </c>
    </row>
    <row r="189" spans="1:8" hidden="1" x14ac:dyDescent="0.45">
      <c r="A189" s="1">
        <v>44713</v>
      </c>
      <c r="B189">
        <v>380001</v>
      </c>
      <c r="C189">
        <v>115.47</v>
      </c>
      <c r="D189" t="s">
        <v>68</v>
      </c>
      <c r="E189">
        <v>30.83</v>
      </c>
      <c r="F189" t="str">
        <f>TEXT(fact_market_share[[#This Row],[date]],"mmm")</f>
        <v>Jun</v>
      </c>
      <c r="G189" t="str">
        <f>VLOOKUP(fact_market_share[[#This Row],[date]],dim_date[#All],3,FALSE)</f>
        <v>After 5G</v>
      </c>
      <c r="H189" t="str">
        <f>VLOOKUP(fact_market_share[[#This Row],[city_code]],dim_cities[#All],2,FALSE)</f>
        <v>Ahmedabad</v>
      </c>
    </row>
    <row r="190" spans="1:8" hidden="1" x14ac:dyDescent="0.45">
      <c r="A190" s="1">
        <v>44713</v>
      </c>
      <c r="B190">
        <v>302001</v>
      </c>
      <c r="C190">
        <v>85.72</v>
      </c>
      <c r="D190" t="s">
        <v>68</v>
      </c>
      <c r="E190">
        <v>18.84</v>
      </c>
      <c r="F190" t="str">
        <f>TEXT(fact_market_share[[#This Row],[date]],"mmm")</f>
        <v>Jun</v>
      </c>
      <c r="G190" t="str">
        <f>VLOOKUP(fact_market_share[[#This Row],[date]],dim_date[#All],3,FALSE)</f>
        <v>After 5G</v>
      </c>
      <c r="H190" t="str">
        <f>VLOOKUP(fact_market_share[[#This Row],[city_code]],dim_cities[#All],2,FALSE)</f>
        <v>Jaipur</v>
      </c>
    </row>
    <row r="191" spans="1:8" hidden="1" x14ac:dyDescent="0.45">
      <c r="A191" s="1">
        <v>44713</v>
      </c>
      <c r="B191">
        <v>226001</v>
      </c>
      <c r="C191">
        <v>73.7</v>
      </c>
      <c r="D191" t="s">
        <v>68</v>
      </c>
      <c r="E191">
        <v>33.049999999999997</v>
      </c>
      <c r="F191" t="str">
        <f>TEXT(fact_market_share[[#This Row],[date]],"mmm")</f>
        <v>Jun</v>
      </c>
      <c r="G191" t="str">
        <f>VLOOKUP(fact_market_share[[#This Row],[date]],dim_date[#All],3,FALSE)</f>
        <v>After 5G</v>
      </c>
      <c r="H191" t="str">
        <f>VLOOKUP(fact_market_share[[#This Row],[city_code]],dim_cities[#All],2,FALSE)</f>
        <v>Lucknow</v>
      </c>
    </row>
    <row r="192" spans="1:8" hidden="1" x14ac:dyDescent="0.45">
      <c r="A192" s="1">
        <v>44713</v>
      </c>
      <c r="B192">
        <v>800008</v>
      </c>
      <c r="C192">
        <v>60.5</v>
      </c>
      <c r="D192" t="s">
        <v>68</v>
      </c>
      <c r="E192">
        <v>20.51</v>
      </c>
      <c r="F192" t="str">
        <f>TEXT(fact_market_share[[#This Row],[date]],"mmm")</f>
        <v>Jun</v>
      </c>
      <c r="G192" t="str">
        <f>VLOOKUP(fact_market_share[[#This Row],[date]],dim_date[#All],3,FALSE)</f>
        <v>After 5G</v>
      </c>
      <c r="H192" t="str">
        <f>VLOOKUP(fact_market_share[[#This Row],[city_code]],dim_cities[#All],2,FALSE)</f>
        <v>Patna</v>
      </c>
    </row>
    <row r="193" spans="1:8" hidden="1" x14ac:dyDescent="0.45">
      <c r="A193" s="1">
        <v>44713</v>
      </c>
      <c r="B193">
        <v>641001</v>
      </c>
      <c r="C193">
        <v>53.6</v>
      </c>
      <c r="D193" t="s">
        <v>68</v>
      </c>
      <c r="E193">
        <v>30.84</v>
      </c>
      <c r="F193" t="str">
        <f>TEXT(fact_market_share[[#This Row],[date]],"mmm")</f>
        <v>Jun</v>
      </c>
      <c r="G193" t="str">
        <f>VLOOKUP(fact_market_share[[#This Row],[date]],dim_date[#All],3,FALSE)</f>
        <v>After 5G</v>
      </c>
      <c r="H193" t="str">
        <f>VLOOKUP(fact_market_share[[#This Row],[city_code]],dim_cities[#All],2,FALSE)</f>
        <v>Coimbatore</v>
      </c>
    </row>
    <row r="194" spans="1:8" hidden="1" x14ac:dyDescent="0.45">
      <c r="A194" s="1">
        <v>44713</v>
      </c>
      <c r="B194">
        <v>160017</v>
      </c>
      <c r="C194">
        <v>39.020000000000003</v>
      </c>
      <c r="D194" t="s">
        <v>68</v>
      </c>
      <c r="E194">
        <v>33.35</v>
      </c>
      <c r="F194" t="str">
        <f>TEXT(fact_market_share[[#This Row],[date]],"mmm")</f>
        <v>Jun</v>
      </c>
      <c r="G194" t="str">
        <f>VLOOKUP(fact_market_share[[#This Row],[date]],dim_date[#All],3,FALSE)</f>
        <v>After 5G</v>
      </c>
      <c r="H194" t="str">
        <f>VLOOKUP(fact_market_share[[#This Row],[city_code]],dim_cities[#All],2,FALSE)</f>
        <v>Chandigarh</v>
      </c>
    </row>
    <row r="195" spans="1:8" hidden="1" x14ac:dyDescent="0.45">
      <c r="A195" s="1">
        <v>44713</v>
      </c>
      <c r="B195">
        <v>122001</v>
      </c>
      <c r="C195">
        <v>30.35</v>
      </c>
      <c r="D195" t="s">
        <v>68</v>
      </c>
      <c r="E195">
        <v>27.73</v>
      </c>
      <c r="F195" t="str">
        <f>TEXT(fact_market_share[[#This Row],[date]],"mmm")</f>
        <v>Jun</v>
      </c>
      <c r="G195" t="str">
        <f>VLOOKUP(fact_market_share[[#This Row],[date]],dim_date[#All],3,FALSE)</f>
        <v>After 5G</v>
      </c>
      <c r="H195" t="str">
        <f>VLOOKUP(fact_market_share[[#This Row],[city_code]],dim_cities[#All],2,FALSE)</f>
        <v>Gurgaon</v>
      </c>
    </row>
    <row r="196" spans="1:8" hidden="1" x14ac:dyDescent="0.45">
      <c r="A196" s="1">
        <v>44713</v>
      </c>
      <c r="B196">
        <v>492001</v>
      </c>
      <c r="C196">
        <v>18.920000000000002</v>
      </c>
      <c r="D196" t="s">
        <v>68</v>
      </c>
      <c r="E196">
        <v>20.64</v>
      </c>
      <c r="F196" t="str">
        <f>TEXT(fact_market_share[[#This Row],[date]],"mmm")</f>
        <v>Jun</v>
      </c>
      <c r="G196" t="str">
        <f>VLOOKUP(fact_market_share[[#This Row],[date]],dim_date[#All],3,FALSE)</f>
        <v>After 5G</v>
      </c>
      <c r="H196" t="str">
        <f>VLOOKUP(fact_market_share[[#This Row],[city_code]],dim_cities[#All],2,FALSE)</f>
        <v>Raipur</v>
      </c>
    </row>
    <row r="197" spans="1:8" hidden="1" x14ac:dyDescent="0.45">
      <c r="A197" s="1">
        <v>44743</v>
      </c>
      <c r="B197">
        <v>400001</v>
      </c>
      <c r="C197">
        <v>348.85</v>
      </c>
      <c r="D197" t="s">
        <v>68</v>
      </c>
      <c r="E197">
        <v>27.91</v>
      </c>
      <c r="F197" t="str">
        <f>TEXT(fact_market_share[[#This Row],[date]],"mmm")</f>
        <v>Jul</v>
      </c>
      <c r="G197" t="str">
        <f>VLOOKUP(fact_market_share[[#This Row],[date]],dim_date[#All],3,FALSE)</f>
        <v>After 5G</v>
      </c>
      <c r="H197" t="str">
        <f>VLOOKUP(fact_market_share[[#This Row],[city_code]],dim_cities[#All],2,FALSE)</f>
        <v>Mumbai</v>
      </c>
    </row>
    <row r="198" spans="1:8" hidden="1" x14ac:dyDescent="0.45">
      <c r="A198" s="1">
        <v>44743</v>
      </c>
      <c r="B198">
        <v>110001</v>
      </c>
      <c r="C198">
        <v>287.25</v>
      </c>
      <c r="D198" t="s">
        <v>68</v>
      </c>
      <c r="E198">
        <v>31</v>
      </c>
      <c r="F198" t="str">
        <f>TEXT(fact_market_share[[#This Row],[date]],"mmm")</f>
        <v>Jul</v>
      </c>
      <c r="G198" t="str">
        <f>VLOOKUP(fact_market_share[[#This Row],[date]],dim_date[#All],3,FALSE)</f>
        <v>After 5G</v>
      </c>
      <c r="H198" t="str">
        <f>VLOOKUP(fact_market_share[[#This Row],[city_code]],dim_cities[#All],2,FALSE)</f>
        <v>Delhi</v>
      </c>
    </row>
    <row r="199" spans="1:8" hidden="1" x14ac:dyDescent="0.45">
      <c r="A199" s="1">
        <v>44743</v>
      </c>
      <c r="B199">
        <v>700001</v>
      </c>
      <c r="C199">
        <v>267.16000000000003</v>
      </c>
      <c r="D199" t="s">
        <v>68</v>
      </c>
      <c r="E199">
        <v>31.46</v>
      </c>
      <c r="F199" t="str">
        <f>TEXT(fact_market_share[[#This Row],[date]],"mmm")</f>
        <v>Jul</v>
      </c>
      <c r="G199" t="str">
        <f>VLOOKUP(fact_market_share[[#This Row],[date]],dim_date[#All],3,FALSE)</f>
        <v>After 5G</v>
      </c>
      <c r="H199" t="str">
        <f>VLOOKUP(fact_market_share[[#This Row],[city_code]],dim_cities[#All],2,FALSE)</f>
        <v>Kolkata</v>
      </c>
    </row>
    <row r="200" spans="1:8" hidden="1" x14ac:dyDescent="0.45">
      <c r="A200" s="1">
        <v>44743</v>
      </c>
      <c r="B200">
        <v>560001</v>
      </c>
      <c r="C200">
        <v>239.26</v>
      </c>
      <c r="D200" t="s">
        <v>68</v>
      </c>
      <c r="E200">
        <v>31</v>
      </c>
      <c r="F200" t="str">
        <f>TEXT(fact_market_share[[#This Row],[date]],"mmm")</f>
        <v>Jul</v>
      </c>
      <c r="G200" t="str">
        <f>VLOOKUP(fact_market_share[[#This Row],[date]],dim_date[#All],3,FALSE)</f>
        <v>After 5G</v>
      </c>
      <c r="H200" t="str">
        <f>VLOOKUP(fact_market_share[[#This Row],[city_code]],dim_cities[#All],2,FALSE)</f>
        <v>Bangalore</v>
      </c>
    </row>
    <row r="201" spans="1:8" hidden="1" x14ac:dyDescent="0.45">
      <c r="A201" s="1">
        <v>44743</v>
      </c>
      <c r="B201">
        <v>600001</v>
      </c>
      <c r="C201">
        <v>198.2</v>
      </c>
      <c r="D201" t="s">
        <v>68</v>
      </c>
      <c r="E201">
        <v>22.28</v>
      </c>
      <c r="F201" t="str">
        <f>TEXT(fact_market_share[[#This Row],[date]],"mmm")</f>
        <v>Jul</v>
      </c>
      <c r="G201" t="str">
        <f>VLOOKUP(fact_market_share[[#This Row],[date]],dim_date[#All],3,FALSE)</f>
        <v>After 5G</v>
      </c>
      <c r="H201" t="str">
        <f>VLOOKUP(fact_market_share[[#This Row],[city_code]],dim_cities[#All],2,FALSE)</f>
        <v>Chennai</v>
      </c>
    </row>
    <row r="202" spans="1:8" hidden="1" x14ac:dyDescent="0.45">
      <c r="A202" s="1">
        <v>44743</v>
      </c>
      <c r="B202">
        <v>500001</v>
      </c>
      <c r="C202">
        <v>178.56</v>
      </c>
      <c r="D202" t="s">
        <v>68</v>
      </c>
      <c r="E202">
        <v>23.92</v>
      </c>
      <c r="F202" t="str">
        <f>TEXT(fact_market_share[[#This Row],[date]],"mmm")</f>
        <v>Jul</v>
      </c>
      <c r="G202" t="str">
        <f>VLOOKUP(fact_market_share[[#This Row],[date]],dim_date[#All],3,FALSE)</f>
        <v>After 5G</v>
      </c>
      <c r="H202" t="str">
        <f>VLOOKUP(fact_market_share[[#This Row],[city_code]],dim_cities[#All],2,FALSE)</f>
        <v>Hyderabad</v>
      </c>
    </row>
    <row r="203" spans="1:8" hidden="1" x14ac:dyDescent="0.45">
      <c r="A203" s="1">
        <v>44743</v>
      </c>
      <c r="B203">
        <v>411001</v>
      </c>
      <c r="C203">
        <v>172.31</v>
      </c>
      <c r="D203" t="s">
        <v>68</v>
      </c>
      <c r="E203">
        <v>33.14</v>
      </c>
      <c r="F203" t="str">
        <f>TEXT(fact_market_share[[#This Row],[date]],"mmm")</f>
        <v>Jul</v>
      </c>
      <c r="G203" t="str">
        <f>VLOOKUP(fact_market_share[[#This Row],[date]],dim_date[#All],3,FALSE)</f>
        <v>After 5G</v>
      </c>
      <c r="H203" t="str">
        <f>VLOOKUP(fact_market_share[[#This Row],[city_code]],dim_cities[#All],2,FALSE)</f>
        <v>Pune</v>
      </c>
    </row>
    <row r="204" spans="1:8" hidden="1" x14ac:dyDescent="0.45">
      <c r="A204" s="1">
        <v>44743</v>
      </c>
      <c r="B204">
        <v>380001</v>
      </c>
      <c r="C204">
        <v>130.79</v>
      </c>
      <c r="D204" t="s">
        <v>68</v>
      </c>
      <c r="E204">
        <v>27.73</v>
      </c>
      <c r="F204" t="str">
        <f>TEXT(fact_market_share[[#This Row],[date]],"mmm")</f>
        <v>Jul</v>
      </c>
      <c r="G204" t="str">
        <f>VLOOKUP(fact_market_share[[#This Row],[date]],dim_date[#All],3,FALSE)</f>
        <v>After 5G</v>
      </c>
      <c r="H204" t="str">
        <f>VLOOKUP(fact_market_share[[#This Row],[city_code]],dim_cities[#All],2,FALSE)</f>
        <v>Ahmedabad</v>
      </c>
    </row>
    <row r="205" spans="1:8" hidden="1" x14ac:dyDescent="0.45">
      <c r="A205" s="1">
        <v>44743</v>
      </c>
      <c r="B205">
        <v>302001</v>
      </c>
      <c r="C205">
        <v>97.09</v>
      </c>
      <c r="D205" t="s">
        <v>68</v>
      </c>
      <c r="E205">
        <v>32.479999999999997</v>
      </c>
      <c r="F205" t="str">
        <f>TEXT(fact_market_share[[#This Row],[date]],"mmm")</f>
        <v>Jul</v>
      </c>
      <c r="G205" t="str">
        <f>VLOOKUP(fact_market_share[[#This Row],[date]],dim_date[#All],3,FALSE)</f>
        <v>After 5G</v>
      </c>
      <c r="H205" t="str">
        <f>VLOOKUP(fact_market_share[[#This Row],[city_code]],dim_cities[#All],2,FALSE)</f>
        <v>Jaipur</v>
      </c>
    </row>
    <row r="206" spans="1:8" hidden="1" x14ac:dyDescent="0.45">
      <c r="A206" s="1">
        <v>44743</v>
      </c>
      <c r="B206">
        <v>226001</v>
      </c>
      <c r="C206">
        <v>83.47</v>
      </c>
      <c r="D206" t="s">
        <v>68</v>
      </c>
      <c r="E206">
        <v>17.899999999999999</v>
      </c>
      <c r="F206" t="str">
        <f>TEXT(fact_market_share[[#This Row],[date]],"mmm")</f>
        <v>Jul</v>
      </c>
      <c r="G206" t="str">
        <f>VLOOKUP(fact_market_share[[#This Row],[date]],dim_date[#All],3,FALSE)</f>
        <v>After 5G</v>
      </c>
      <c r="H206" t="str">
        <f>VLOOKUP(fact_market_share[[#This Row],[city_code]],dim_cities[#All],2,FALSE)</f>
        <v>Lucknow</v>
      </c>
    </row>
    <row r="207" spans="1:8" hidden="1" x14ac:dyDescent="0.45">
      <c r="A207" s="1">
        <v>44743</v>
      </c>
      <c r="B207">
        <v>800008</v>
      </c>
      <c r="C207">
        <v>68.52</v>
      </c>
      <c r="D207" t="s">
        <v>68</v>
      </c>
      <c r="E207">
        <v>32.24</v>
      </c>
      <c r="F207" t="str">
        <f>TEXT(fact_market_share[[#This Row],[date]],"mmm")</f>
        <v>Jul</v>
      </c>
      <c r="G207" t="str">
        <f>VLOOKUP(fact_market_share[[#This Row],[date]],dim_date[#All],3,FALSE)</f>
        <v>After 5G</v>
      </c>
      <c r="H207" t="str">
        <f>VLOOKUP(fact_market_share[[#This Row],[city_code]],dim_cities[#All],2,FALSE)</f>
        <v>Patna</v>
      </c>
    </row>
    <row r="208" spans="1:8" hidden="1" x14ac:dyDescent="0.45">
      <c r="A208" s="1">
        <v>44743</v>
      </c>
      <c r="B208">
        <v>641001</v>
      </c>
      <c r="C208">
        <v>60.71</v>
      </c>
      <c r="D208" t="s">
        <v>68</v>
      </c>
      <c r="E208">
        <v>29.72</v>
      </c>
      <c r="F208" t="str">
        <f>TEXT(fact_market_share[[#This Row],[date]],"mmm")</f>
        <v>Jul</v>
      </c>
      <c r="G208" t="str">
        <f>VLOOKUP(fact_market_share[[#This Row],[date]],dim_date[#All],3,FALSE)</f>
        <v>After 5G</v>
      </c>
      <c r="H208" t="str">
        <f>VLOOKUP(fact_market_share[[#This Row],[city_code]],dim_cities[#All],2,FALSE)</f>
        <v>Coimbatore</v>
      </c>
    </row>
    <row r="209" spans="1:8" hidden="1" x14ac:dyDescent="0.45">
      <c r="A209" s="1">
        <v>44743</v>
      </c>
      <c r="B209">
        <v>160017</v>
      </c>
      <c r="C209">
        <v>44.19</v>
      </c>
      <c r="D209" t="s">
        <v>68</v>
      </c>
      <c r="E209">
        <v>29.83</v>
      </c>
      <c r="F209" t="str">
        <f>TEXT(fact_market_share[[#This Row],[date]],"mmm")</f>
        <v>Jul</v>
      </c>
      <c r="G209" t="str">
        <f>VLOOKUP(fact_market_share[[#This Row],[date]],dim_date[#All],3,FALSE)</f>
        <v>After 5G</v>
      </c>
      <c r="H209" t="str">
        <f>VLOOKUP(fact_market_share[[#This Row],[city_code]],dim_cities[#All],2,FALSE)</f>
        <v>Chandigarh</v>
      </c>
    </row>
    <row r="210" spans="1:8" hidden="1" x14ac:dyDescent="0.45">
      <c r="A210" s="1">
        <v>44743</v>
      </c>
      <c r="B210">
        <v>122001</v>
      </c>
      <c r="C210">
        <v>34.369999999999997</v>
      </c>
      <c r="D210" t="s">
        <v>68</v>
      </c>
      <c r="E210">
        <v>20.51</v>
      </c>
      <c r="F210" t="str">
        <f>TEXT(fact_market_share[[#This Row],[date]],"mmm")</f>
        <v>Jul</v>
      </c>
      <c r="G210" t="str">
        <f>VLOOKUP(fact_market_share[[#This Row],[date]],dim_date[#All],3,FALSE)</f>
        <v>After 5G</v>
      </c>
      <c r="H210" t="str">
        <f>VLOOKUP(fact_market_share[[#This Row],[city_code]],dim_cities[#All],2,FALSE)</f>
        <v>Gurgaon</v>
      </c>
    </row>
    <row r="211" spans="1:8" hidden="1" x14ac:dyDescent="0.45">
      <c r="A211" s="1">
        <v>44743</v>
      </c>
      <c r="B211">
        <v>492001</v>
      </c>
      <c r="C211">
        <v>21.43</v>
      </c>
      <c r="D211" t="s">
        <v>68</v>
      </c>
      <c r="E211">
        <v>27.41</v>
      </c>
      <c r="F211" t="str">
        <f>TEXT(fact_market_share[[#This Row],[date]],"mmm")</f>
        <v>Jul</v>
      </c>
      <c r="G211" t="str">
        <f>VLOOKUP(fact_market_share[[#This Row],[date]],dim_date[#All],3,FALSE)</f>
        <v>After 5G</v>
      </c>
      <c r="H211" t="str">
        <f>VLOOKUP(fact_market_share[[#This Row],[city_code]],dim_cities[#All],2,FALSE)</f>
        <v>Raipur</v>
      </c>
    </row>
    <row r="212" spans="1:8" hidden="1" x14ac:dyDescent="0.45">
      <c r="A212" s="1">
        <v>44774</v>
      </c>
      <c r="B212">
        <v>400001</v>
      </c>
      <c r="C212">
        <v>333.45</v>
      </c>
      <c r="D212" t="s">
        <v>68</v>
      </c>
      <c r="E212">
        <v>32.630000000000003</v>
      </c>
      <c r="F212" t="str">
        <f>TEXT(fact_market_share[[#This Row],[date]],"mmm")</f>
        <v>Aug</v>
      </c>
      <c r="G212" t="str">
        <f>VLOOKUP(fact_market_share[[#This Row],[date]],dim_date[#All],3,FALSE)</f>
        <v>After 5G</v>
      </c>
      <c r="H212" t="str">
        <f>VLOOKUP(fact_market_share[[#This Row],[city_code]],dim_cities[#All],2,FALSE)</f>
        <v>Mumbai</v>
      </c>
    </row>
    <row r="213" spans="1:8" hidden="1" x14ac:dyDescent="0.45">
      <c r="A213" s="1">
        <v>44774</v>
      </c>
      <c r="B213">
        <v>110001</v>
      </c>
      <c r="C213">
        <v>274.57</v>
      </c>
      <c r="D213" t="s">
        <v>68</v>
      </c>
      <c r="E213">
        <v>32.43</v>
      </c>
      <c r="F213" t="str">
        <f>TEXT(fact_market_share[[#This Row],[date]],"mmm")</f>
        <v>Aug</v>
      </c>
      <c r="G213" t="str">
        <f>VLOOKUP(fact_market_share[[#This Row],[date]],dim_date[#All],3,FALSE)</f>
        <v>After 5G</v>
      </c>
      <c r="H213" t="str">
        <f>VLOOKUP(fact_market_share[[#This Row],[city_code]],dim_cities[#All],2,FALSE)</f>
        <v>Delhi</v>
      </c>
    </row>
    <row r="214" spans="1:8" hidden="1" x14ac:dyDescent="0.45">
      <c r="A214" s="1">
        <v>44774</v>
      </c>
      <c r="B214">
        <v>700001</v>
      </c>
      <c r="C214">
        <v>255.37</v>
      </c>
      <c r="D214" t="s">
        <v>68</v>
      </c>
      <c r="E214">
        <v>20.010000000000002</v>
      </c>
      <c r="F214" t="str">
        <f>TEXT(fact_market_share[[#This Row],[date]],"mmm")</f>
        <v>Aug</v>
      </c>
      <c r="G214" t="str">
        <f>VLOOKUP(fact_market_share[[#This Row],[date]],dim_date[#All],3,FALSE)</f>
        <v>After 5G</v>
      </c>
      <c r="H214" t="str">
        <f>VLOOKUP(fact_market_share[[#This Row],[city_code]],dim_cities[#All],2,FALSE)</f>
        <v>Kolkata</v>
      </c>
    </row>
    <row r="215" spans="1:8" hidden="1" x14ac:dyDescent="0.45">
      <c r="A215" s="1">
        <v>44774</v>
      </c>
      <c r="B215">
        <v>560001</v>
      </c>
      <c r="C215">
        <v>228.7</v>
      </c>
      <c r="D215" t="s">
        <v>68</v>
      </c>
      <c r="E215">
        <v>28.48</v>
      </c>
      <c r="F215" t="str">
        <f>TEXT(fact_market_share[[#This Row],[date]],"mmm")</f>
        <v>Aug</v>
      </c>
      <c r="G215" t="str">
        <f>VLOOKUP(fact_market_share[[#This Row],[date]],dim_date[#All],3,FALSE)</f>
        <v>After 5G</v>
      </c>
      <c r="H215" t="str">
        <f>VLOOKUP(fact_market_share[[#This Row],[city_code]],dim_cities[#All],2,FALSE)</f>
        <v>Bangalore</v>
      </c>
    </row>
    <row r="216" spans="1:8" hidden="1" x14ac:dyDescent="0.45">
      <c r="A216" s="1">
        <v>44774</v>
      </c>
      <c r="B216">
        <v>600001</v>
      </c>
      <c r="C216">
        <v>189.45</v>
      </c>
      <c r="D216" t="s">
        <v>68</v>
      </c>
      <c r="E216">
        <v>24.5</v>
      </c>
      <c r="F216" t="str">
        <f>TEXT(fact_market_share[[#This Row],[date]],"mmm")</f>
        <v>Aug</v>
      </c>
      <c r="G216" t="str">
        <f>VLOOKUP(fact_market_share[[#This Row],[date]],dim_date[#All],3,FALSE)</f>
        <v>After 5G</v>
      </c>
      <c r="H216" t="str">
        <f>VLOOKUP(fact_market_share[[#This Row],[city_code]],dim_cities[#All],2,FALSE)</f>
        <v>Chennai</v>
      </c>
    </row>
    <row r="217" spans="1:8" hidden="1" x14ac:dyDescent="0.45">
      <c r="A217" s="1">
        <v>44774</v>
      </c>
      <c r="B217">
        <v>500001</v>
      </c>
      <c r="C217">
        <v>170.67</v>
      </c>
      <c r="D217" t="s">
        <v>68</v>
      </c>
      <c r="E217">
        <v>32.33</v>
      </c>
      <c r="F217" t="str">
        <f>TEXT(fact_market_share[[#This Row],[date]],"mmm")</f>
        <v>Aug</v>
      </c>
      <c r="G217" t="str">
        <f>VLOOKUP(fact_market_share[[#This Row],[date]],dim_date[#All],3,FALSE)</f>
        <v>After 5G</v>
      </c>
      <c r="H217" t="str">
        <f>VLOOKUP(fact_market_share[[#This Row],[city_code]],dim_cities[#All],2,FALSE)</f>
        <v>Hyderabad</v>
      </c>
    </row>
    <row r="218" spans="1:8" hidden="1" x14ac:dyDescent="0.45">
      <c r="A218" s="1">
        <v>44774</v>
      </c>
      <c r="B218">
        <v>411001</v>
      </c>
      <c r="C218">
        <v>164.7</v>
      </c>
      <c r="D218" t="s">
        <v>68</v>
      </c>
      <c r="E218">
        <v>28.62</v>
      </c>
      <c r="F218" t="str">
        <f>TEXT(fact_market_share[[#This Row],[date]],"mmm")</f>
        <v>Aug</v>
      </c>
      <c r="G218" t="str">
        <f>VLOOKUP(fact_market_share[[#This Row],[date]],dim_date[#All],3,FALSE)</f>
        <v>After 5G</v>
      </c>
      <c r="H218" t="str">
        <f>VLOOKUP(fact_market_share[[#This Row],[city_code]],dim_cities[#All],2,FALSE)</f>
        <v>Pune</v>
      </c>
    </row>
    <row r="219" spans="1:8" hidden="1" x14ac:dyDescent="0.45">
      <c r="A219" s="1">
        <v>44774</v>
      </c>
      <c r="B219">
        <v>380001</v>
      </c>
      <c r="C219">
        <v>125.02</v>
      </c>
      <c r="D219" t="s">
        <v>68</v>
      </c>
      <c r="E219">
        <v>20.76</v>
      </c>
      <c r="F219" t="str">
        <f>TEXT(fact_market_share[[#This Row],[date]],"mmm")</f>
        <v>Aug</v>
      </c>
      <c r="G219" t="str">
        <f>VLOOKUP(fact_market_share[[#This Row],[date]],dim_date[#All],3,FALSE)</f>
        <v>After 5G</v>
      </c>
      <c r="H219" t="str">
        <f>VLOOKUP(fact_market_share[[#This Row],[city_code]],dim_cities[#All],2,FALSE)</f>
        <v>Ahmedabad</v>
      </c>
    </row>
    <row r="220" spans="1:8" hidden="1" x14ac:dyDescent="0.45">
      <c r="A220" s="1">
        <v>44774</v>
      </c>
      <c r="B220">
        <v>302001</v>
      </c>
      <c r="C220">
        <v>92.8</v>
      </c>
      <c r="D220" t="s">
        <v>68</v>
      </c>
      <c r="E220">
        <v>27.06</v>
      </c>
      <c r="F220" t="str">
        <f>TEXT(fact_market_share[[#This Row],[date]],"mmm")</f>
        <v>Aug</v>
      </c>
      <c r="G220" t="str">
        <f>VLOOKUP(fact_market_share[[#This Row],[date]],dim_date[#All],3,FALSE)</f>
        <v>After 5G</v>
      </c>
      <c r="H220" t="str">
        <f>VLOOKUP(fact_market_share[[#This Row],[city_code]],dim_cities[#All],2,FALSE)</f>
        <v>Jaipur</v>
      </c>
    </row>
    <row r="221" spans="1:8" hidden="1" x14ac:dyDescent="0.45">
      <c r="A221" s="1">
        <v>44774</v>
      </c>
      <c r="B221">
        <v>226001</v>
      </c>
      <c r="C221">
        <v>79.790000000000006</v>
      </c>
      <c r="D221" t="s">
        <v>68</v>
      </c>
      <c r="E221">
        <v>25.32</v>
      </c>
      <c r="F221" t="str">
        <f>TEXT(fact_market_share[[#This Row],[date]],"mmm")</f>
        <v>Aug</v>
      </c>
      <c r="G221" t="str">
        <f>VLOOKUP(fact_market_share[[#This Row],[date]],dim_date[#All],3,FALSE)</f>
        <v>After 5G</v>
      </c>
      <c r="H221" t="str">
        <f>VLOOKUP(fact_market_share[[#This Row],[city_code]],dim_cities[#All],2,FALSE)</f>
        <v>Lucknow</v>
      </c>
    </row>
    <row r="222" spans="1:8" hidden="1" x14ac:dyDescent="0.45">
      <c r="A222" s="1">
        <v>44774</v>
      </c>
      <c r="B222">
        <v>800008</v>
      </c>
      <c r="C222">
        <v>65.5</v>
      </c>
      <c r="D222" t="s">
        <v>68</v>
      </c>
      <c r="E222">
        <v>26.26</v>
      </c>
      <c r="F222" t="str">
        <f>TEXT(fact_market_share[[#This Row],[date]],"mmm")</f>
        <v>Aug</v>
      </c>
      <c r="G222" t="str">
        <f>VLOOKUP(fact_market_share[[#This Row],[date]],dim_date[#All],3,FALSE)</f>
        <v>After 5G</v>
      </c>
      <c r="H222" t="str">
        <f>VLOOKUP(fact_market_share[[#This Row],[city_code]],dim_cities[#All],2,FALSE)</f>
        <v>Patna</v>
      </c>
    </row>
    <row r="223" spans="1:8" hidden="1" x14ac:dyDescent="0.45">
      <c r="A223" s="1">
        <v>44774</v>
      </c>
      <c r="B223">
        <v>641001</v>
      </c>
      <c r="C223">
        <v>58.03</v>
      </c>
      <c r="D223" t="s">
        <v>68</v>
      </c>
      <c r="E223">
        <v>18.68</v>
      </c>
      <c r="F223" t="str">
        <f>TEXT(fact_market_share[[#This Row],[date]],"mmm")</f>
        <v>Aug</v>
      </c>
      <c r="G223" t="str">
        <f>VLOOKUP(fact_market_share[[#This Row],[date]],dim_date[#All],3,FALSE)</f>
        <v>After 5G</v>
      </c>
      <c r="H223" t="str">
        <f>VLOOKUP(fact_market_share[[#This Row],[city_code]],dim_cities[#All],2,FALSE)</f>
        <v>Coimbatore</v>
      </c>
    </row>
    <row r="224" spans="1:8" hidden="1" x14ac:dyDescent="0.45">
      <c r="A224" s="1">
        <v>44774</v>
      </c>
      <c r="B224">
        <v>160017</v>
      </c>
      <c r="C224">
        <v>42.24</v>
      </c>
      <c r="D224" t="s">
        <v>68</v>
      </c>
      <c r="E224">
        <v>26.35</v>
      </c>
      <c r="F224" t="str">
        <f>TEXT(fact_market_share[[#This Row],[date]],"mmm")</f>
        <v>Aug</v>
      </c>
      <c r="G224" t="str">
        <f>VLOOKUP(fact_market_share[[#This Row],[date]],dim_date[#All],3,FALSE)</f>
        <v>After 5G</v>
      </c>
      <c r="H224" t="str">
        <f>VLOOKUP(fact_market_share[[#This Row],[city_code]],dim_cities[#All],2,FALSE)</f>
        <v>Chandigarh</v>
      </c>
    </row>
    <row r="225" spans="1:8" hidden="1" x14ac:dyDescent="0.45">
      <c r="A225" s="1">
        <v>44774</v>
      </c>
      <c r="B225">
        <v>122001</v>
      </c>
      <c r="C225">
        <v>32.85</v>
      </c>
      <c r="D225" t="s">
        <v>68</v>
      </c>
      <c r="E225">
        <v>31.41</v>
      </c>
      <c r="F225" t="str">
        <f>TEXT(fact_market_share[[#This Row],[date]],"mmm")</f>
        <v>Aug</v>
      </c>
      <c r="G225" t="str">
        <f>VLOOKUP(fact_market_share[[#This Row],[date]],dim_date[#All],3,FALSE)</f>
        <v>After 5G</v>
      </c>
      <c r="H225" t="str">
        <f>VLOOKUP(fact_market_share[[#This Row],[city_code]],dim_cities[#All],2,FALSE)</f>
        <v>Gurgaon</v>
      </c>
    </row>
    <row r="226" spans="1:8" hidden="1" x14ac:dyDescent="0.45">
      <c r="A226" s="1">
        <v>44774</v>
      </c>
      <c r="B226">
        <v>492001</v>
      </c>
      <c r="C226">
        <v>20.48</v>
      </c>
      <c r="D226" t="s">
        <v>68</v>
      </c>
      <c r="E226">
        <v>25.61</v>
      </c>
      <c r="F226" t="str">
        <f>TEXT(fact_market_share[[#This Row],[date]],"mmm")</f>
        <v>Aug</v>
      </c>
      <c r="G226" t="str">
        <f>VLOOKUP(fact_market_share[[#This Row],[date]],dim_date[#All],3,FALSE)</f>
        <v>After 5G</v>
      </c>
      <c r="H226" t="str">
        <f>VLOOKUP(fact_market_share[[#This Row],[city_code]],dim_cities[#All],2,FALSE)</f>
        <v>Raipur</v>
      </c>
    </row>
    <row r="227" spans="1:8" hidden="1" x14ac:dyDescent="0.45">
      <c r="A227" s="1">
        <v>44805</v>
      </c>
      <c r="B227">
        <v>400001</v>
      </c>
      <c r="C227">
        <v>349.97</v>
      </c>
      <c r="D227" t="s">
        <v>68</v>
      </c>
      <c r="E227">
        <v>28.82</v>
      </c>
      <c r="F227" t="str">
        <f>TEXT(fact_market_share[[#This Row],[date]],"mmm")</f>
        <v>Sep</v>
      </c>
      <c r="G227" t="str">
        <f>VLOOKUP(fact_market_share[[#This Row],[date]],dim_date[#All],3,FALSE)</f>
        <v>After 5G</v>
      </c>
      <c r="H227" t="str">
        <f>VLOOKUP(fact_market_share[[#This Row],[city_code]],dim_cities[#All],2,FALSE)</f>
        <v>Mumbai</v>
      </c>
    </row>
    <row r="228" spans="1:8" hidden="1" x14ac:dyDescent="0.45">
      <c r="A228" s="1">
        <v>44805</v>
      </c>
      <c r="B228">
        <v>110001</v>
      </c>
      <c r="C228">
        <v>288.17</v>
      </c>
      <c r="D228" t="s">
        <v>68</v>
      </c>
      <c r="E228">
        <v>31.02</v>
      </c>
      <c r="F228" t="str">
        <f>TEXT(fact_market_share[[#This Row],[date]],"mmm")</f>
        <v>Sep</v>
      </c>
      <c r="G228" t="str">
        <f>VLOOKUP(fact_market_share[[#This Row],[date]],dim_date[#All],3,FALSE)</f>
        <v>After 5G</v>
      </c>
      <c r="H228" t="str">
        <f>VLOOKUP(fact_market_share[[#This Row],[city_code]],dim_cities[#All],2,FALSE)</f>
        <v>Delhi</v>
      </c>
    </row>
    <row r="229" spans="1:8" hidden="1" x14ac:dyDescent="0.45">
      <c r="A229" s="1">
        <v>44805</v>
      </c>
      <c r="B229">
        <v>700001</v>
      </c>
      <c r="C229">
        <v>268.02</v>
      </c>
      <c r="D229" t="s">
        <v>68</v>
      </c>
      <c r="E229">
        <v>27.51</v>
      </c>
      <c r="F229" t="str">
        <f>TEXT(fact_market_share[[#This Row],[date]],"mmm")</f>
        <v>Sep</v>
      </c>
      <c r="G229" t="str">
        <f>VLOOKUP(fact_market_share[[#This Row],[date]],dim_date[#All],3,FALSE)</f>
        <v>After 5G</v>
      </c>
      <c r="H229" t="str">
        <f>VLOOKUP(fact_market_share[[#This Row],[city_code]],dim_cities[#All],2,FALSE)</f>
        <v>Kolkata</v>
      </c>
    </row>
    <row r="230" spans="1:8" hidden="1" x14ac:dyDescent="0.45">
      <c r="A230" s="1">
        <v>44805</v>
      </c>
      <c r="B230">
        <v>560001</v>
      </c>
      <c r="C230">
        <v>240.03</v>
      </c>
      <c r="D230" t="s">
        <v>68</v>
      </c>
      <c r="E230">
        <v>26.86</v>
      </c>
      <c r="F230" t="str">
        <f>TEXT(fact_market_share[[#This Row],[date]],"mmm")</f>
        <v>Sep</v>
      </c>
      <c r="G230" t="str">
        <f>VLOOKUP(fact_market_share[[#This Row],[date]],dim_date[#All],3,FALSE)</f>
        <v>After 5G</v>
      </c>
      <c r="H230" t="str">
        <f>VLOOKUP(fact_market_share[[#This Row],[city_code]],dim_cities[#All],2,FALSE)</f>
        <v>Bangalore</v>
      </c>
    </row>
    <row r="231" spans="1:8" hidden="1" x14ac:dyDescent="0.45">
      <c r="A231" s="1">
        <v>44805</v>
      </c>
      <c r="B231">
        <v>600001</v>
      </c>
      <c r="C231">
        <v>198.83</v>
      </c>
      <c r="D231" t="s">
        <v>68</v>
      </c>
      <c r="E231">
        <v>32.840000000000003</v>
      </c>
      <c r="F231" t="str">
        <f>TEXT(fact_market_share[[#This Row],[date]],"mmm")</f>
        <v>Sep</v>
      </c>
      <c r="G231" t="str">
        <f>VLOOKUP(fact_market_share[[#This Row],[date]],dim_date[#All],3,FALSE)</f>
        <v>After 5G</v>
      </c>
      <c r="H231" t="str">
        <f>VLOOKUP(fact_market_share[[#This Row],[city_code]],dim_cities[#All],2,FALSE)</f>
        <v>Chennai</v>
      </c>
    </row>
    <row r="232" spans="1:8" hidden="1" x14ac:dyDescent="0.45">
      <c r="A232" s="1">
        <v>44805</v>
      </c>
      <c r="B232">
        <v>500001</v>
      </c>
      <c r="C232">
        <v>179.13</v>
      </c>
      <c r="D232" t="s">
        <v>68</v>
      </c>
      <c r="E232">
        <v>29.95</v>
      </c>
      <c r="F232" t="str">
        <f>TEXT(fact_market_share[[#This Row],[date]],"mmm")</f>
        <v>Sep</v>
      </c>
      <c r="G232" t="str">
        <f>VLOOKUP(fact_market_share[[#This Row],[date]],dim_date[#All],3,FALSE)</f>
        <v>After 5G</v>
      </c>
      <c r="H232" t="str">
        <f>VLOOKUP(fact_market_share[[#This Row],[city_code]],dim_cities[#All],2,FALSE)</f>
        <v>Hyderabad</v>
      </c>
    </row>
    <row r="233" spans="1:8" hidden="1" x14ac:dyDescent="0.45">
      <c r="A233" s="1">
        <v>44805</v>
      </c>
      <c r="B233">
        <v>411001</v>
      </c>
      <c r="C233">
        <v>172.86</v>
      </c>
      <c r="D233" t="s">
        <v>68</v>
      </c>
      <c r="E233">
        <v>20.34</v>
      </c>
      <c r="F233" t="str">
        <f>TEXT(fact_market_share[[#This Row],[date]],"mmm")</f>
        <v>Sep</v>
      </c>
      <c r="G233" t="str">
        <f>VLOOKUP(fact_market_share[[#This Row],[date]],dim_date[#All],3,FALSE)</f>
        <v>After 5G</v>
      </c>
      <c r="H233" t="str">
        <f>VLOOKUP(fact_market_share[[#This Row],[city_code]],dim_cities[#All],2,FALSE)</f>
        <v>Pune</v>
      </c>
    </row>
    <row r="234" spans="1:8" hidden="1" x14ac:dyDescent="0.45">
      <c r="A234" s="1">
        <v>44805</v>
      </c>
      <c r="B234">
        <v>380001</v>
      </c>
      <c r="C234">
        <v>131.21</v>
      </c>
      <c r="D234" t="s">
        <v>68</v>
      </c>
      <c r="E234">
        <v>28.71</v>
      </c>
      <c r="F234" t="str">
        <f>TEXT(fact_market_share[[#This Row],[date]],"mmm")</f>
        <v>Sep</v>
      </c>
      <c r="G234" t="str">
        <f>VLOOKUP(fact_market_share[[#This Row],[date]],dim_date[#All],3,FALSE)</f>
        <v>After 5G</v>
      </c>
      <c r="H234" t="str">
        <f>VLOOKUP(fact_market_share[[#This Row],[city_code]],dim_cities[#All],2,FALSE)</f>
        <v>Ahmedabad</v>
      </c>
    </row>
    <row r="235" spans="1:8" hidden="1" x14ac:dyDescent="0.45">
      <c r="A235" s="1">
        <v>44805</v>
      </c>
      <c r="B235">
        <v>302001</v>
      </c>
      <c r="C235">
        <v>97.4</v>
      </c>
      <c r="D235" t="s">
        <v>68</v>
      </c>
      <c r="E235">
        <v>30.93</v>
      </c>
      <c r="F235" t="str">
        <f>TEXT(fact_market_share[[#This Row],[date]],"mmm")</f>
        <v>Sep</v>
      </c>
      <c r="G235" t="str">
        <f>VLOOKUP(fact_market_share[[#This Row],[date]],dim_date[#All],3,FALSE)</f>
        <v>After 5G</v>
      </c>
      <c r="H235" t="str">
        <f>VLOOKUP(fact_market_share[[#This Row],[city_code]],dim_cities[#All],2,FALSE)</f>
        <v>Jaipur</v>
      </c>
    </row>
    <row r="236" spans="1:8" hidden="1" x14ac:dyDescent="0.45">
      <c r="A236" s="1">
        <v>44805</v>
      </c>
      <c r="B236">
        <v>226001</v>
      </c>
      <c r="C236">
        <v>83.74</v>
      </c>
      <c r="D236" t="s">
        <v>68</v>
      </c>
      <c r="E236">
        <v>28.36</v>
      </c>
      <c r="F236" t="str">
        <f>TEXT(fact_market_share[[#This Row],[date]],"mmm")</f>
        <v>Sep</v>
      </c>
      <c r="G236" t="str">
        <f>VLOOKUP(fact_market_share[[#This Row],[date]],dim_date[#All],3,FALSE)</f>
        <v>After 5G</v>
      </c>
      <c r="H236" t="str">
        <f>VLOOKUP(fact_market_share[[#This Row],[city_code]],dim_cities[#All],2,FALSE)</f>
        <v>Lucknow</v>
      </c>
    </row>
    <row r="237" spans="1:8" hidden="1" x14ac:dyDescent="0.45">
      <c r="A237" s="1">
        <v>44805</v>
      </c>
      <c r="B237">
        <v>800008</v>
      </c>
      <c r="C237">
        <v>68.739999999999995</v>
      </c>
      <c r="D237" t="s">
        <v>68</v>
      </c>
      <c r="E237">
        <v>29.16</v>
      </c>
      <c r="F237" t="str">
        <f>TEXT(fact_market_share[[#This Row],[date]],"mmm")</f>
        <v>Sep</v>
      </c>
      <c r="G237" t="str">
        <f>VLOOKUP(fact_market_share[[#This Row],[date]],dim_date[#All],3,FALSE)</f>
        <v>After 5G</v>
      </c>
      <c r="H237" t="str">
        <f>VLOOKUP(fact_market_share[[#This Row],[city_code]],dim_cities[#All],2,FALSE)</f>
        <v>Patna</v>
      </c>
    </row>
    <row r="238" spans="1:8" hidden="1" x14ac:dyDescent="0.45">
      <c r="A238" s="1">
        <v>44805</v>
      </c>
      <c r="B238">
        <v>641001</v>
      </c>
      <c r="C238">
        <v>60.9</v>
      </c>
      <c r="D238" t="s">
        <v>68</v>
      </c>
      <c r="E238">
        <v>29.26</v>
      </c>
      <c r="F238" t="str">
        <f>TEXT(fact_market_share[[#This Row],[date]],"mmm")</f>
        <v>Sep</v>
      </c>
      <c r="G238" t="str">
        <f>VLOOKUP(fact_market_share[[#This Row],[date]],dim_date[#All],3,FALSE)</f>
        <v>After 5G</v>
      </c>
      <c r="H238" t="str">
        <f>VLOOKUP(fact_market_share[[#This Row],[city_code]],dim_cities[#All],2,FALSE)</f>
        <v>Coimbatore</v>
      </c>
    </row>
    <row r="239" spans="1:8" hidden="1" x14ac:dyDescent="0.45">
      <c r="A239" s="1">
        <v>44805</v>
      </c>
      <c r="B239">
        <v>160017</v>
      </c>
      <c r="C239">
        <v>44.33</v>
      </c>
      <c r="D239" t="s">
        <v>68</v>
      </c>
      <c r="E239">
        <v>17.809999999999999</v>
      </c>
      <c r="F239" t="str">
        <f>TEXT(fact_market_share[[#This Row],[date]],"mmm")</f>
        <v>Sep</v>
      </c>
      <c r="G239" t="str">
        <f>VLOOKUP(fact_market_share[[#This Row],[date]],dim_date[#All],3,FALSE)</f>
        <v>After 5G</v>
      </c>
      <c r="H239" t="str">
        <f>VLOOKUP(fact_market_share[[#This Row],[city_code]],dim_cities[#All],2,FALSE)</f>
        <v>Chandigarh</v>
      </c>
    </row>
    <row r="240" spans="1:8" hidden="1" x14ac:dyDescent="0.45">
      <c r="A240" s="1">
        <v>44805</v>
      </c>
      <c r="B240">
        <v>122001</v>
      </c>
      <c r="C240">
        <v>34.479999999999997</v>
      </c>
      <c r="D240" t="s">
        <v>68</v>
      </c>
      <c r="E240">
        <v>26.09</v>
      </c>
      <c r="F240" t="str">
        <f>TEXT(fact_market_share[[#This Row],[date]],"mmm")</f>
        <v>Sep</v>
      </c>
      <c r="G240" t="str">
        <f>VLOOKUP(fact_market_share[[#This Row],[date]],dim_date[#All],3,FALSE)</f>
        <v>After 5G</v>
      </c>
      <c r="H240" t="str">
        <f>VLOOKUP(fact_market_share[[#This Row],[city_code]],dim_cities[#All],2,FALSE)</f>
        <v>Gurgaon</v>
      </c>
    </row>
    <row r="241" spans="1:8" hidden="1" x14ac:dyDescent="0.45">
      <c r="A241" s="1">
        <v>44805</v>
      </c>
      <c r="B241">
        <v>492001</v>
      </c>
      <c r="C241">
        <v>21.5</v>
      </c>
      <c r="D241" t="s">
        <v>68</v>
      </c>
      <c r="E241">
        <v>24.4</v>
      </c>
      <c r="F241" t="str">
        <f>TEXT(fact_market_share[[#This Row],[date]],"mmm")</f>
        <v>Sep</v>
      </c>
      <c r="G241" t="str">
        <f>VLOOKUP(fact_market_share[[#This Row],[date]],dim_date[#All],3,FALSE)</f>
        <v>After 5G</v>
      </c>
      <c r="H241" t="str">
        <f>VLOOKUP(fact_market_share[[#This Row],[city_code]],dim_cities[#All],2,FALSE)</f>
        <v>Raipur</v>
      </c>
    </row>
    <row r="242" spans="1:8" hidden="1" x14ac:dyDescent="0.45">
      <c r="A242" s="1">
        <v>44562</v>
      </c>
      <c r="B242">
        <v>400001</v>
      </c>
      <c r="C242">
        <v>286.29000000000002</v>
      </c>
      <c r="D242" t="s">
        <v>67</v>
      </c>
      <c r="E242">
        <v>33.96</v>
      </c>
      <c r="F242" t="str">
        <f>TEXT(fact_market_share[[#This Row],[date]],"mmm")</f>
        <v>Jan</v>
      </c>
      <c r="G242" t="str">
        <f>VLOOKUP(fact_market_share[[#This Row],[date]],dim_date[#All],3,FALSE)</f>
        <v>Before 5G</v>
      </c>
      <c r="H242" t="str">
        <f>VLOOKUP(fact_market_share[[#This Row],[city_code]],dim_cities[#All],2,FALSE)</f>
        <v>Mumbai</v>
      </c>
    </row>
    <row r="243" spans="1:8" hidden="1" x14ac:dyDescent="0.45">
      <c r="A243" s="1">
        <v>44562</v>
      </c>
      <c r="B243">
        <v>110001</v>
      </c>
      <c r="C243">
        <v>241.59</v>
      </c>
      <c r="D243" t="s">
        <v>67</v>
      </c>
      <c r="E243">
        <v>35.770000000000003</v>
      </c>
      <c r="F243" t="str">
        <f>TEXT(fact_market_share[[#This Row],[date]],"mmm")</f>
        <v>Jan</v>
      </c>
      <c r="G243" t="str">
        <f>VLOOKUP(fact_market_share[[#This Row],[date]],dim_date[#All],3,FALSE)</f>
        <v>Before 5G</v>
      </c>
      <c r="H243" t="str">
        <f>VLOOKUP(fact_market_share[[#This Row],[city_code]],dim_cities[#All],2,FALSE)</f>
        <v>Delhi</v>
      </c>
    </row>
    <row r="244" spans="1:8" hidden="1" x14ac:dyDescent="0.45">
      <c r="A244" s="1">
        <v>44562</v>
      </c>
      <c r="B244">
        <v>700001</v>
      </c>
      <c r="C244">
        <v>222.19</v>
      </c>
      <c r="D244" t="s">
        <v>67</v>
      </c>
      <c r="E244">
        <v>38.08</v>
      </c>
      <c r="F244" t="str">
        <f>TEXT(fact_market_share[[#This Row],[date]],"mmm")</f>
        <v>Jan</v>
      </c>
      <c r="G244" t="str">
        <f>VLOOKUP(fact_market_share[[#This Row],[date]],dim_date[#All],3,FALSE)</f>
        <v>Before 5G</v>
      </c>
      <c r="H244" t="str">
        <f>VLOOKUP(fact_market_share[[#This Row],[city_code]],dim_cities[#All],2,FALSE)</f>
        <v>Kolkata</v>
      </c>
    </row>
    <row r="245" spans="1:8" hidden="1" x14ac:dyDescent="0.45">
      <c r="A245" s="1">
        <v>44562</v>
      </c>
      <c r="B245">
        <v>560001</v>
      </c>
      <c r="C245">
        <v>195.41</v>
      </c>
      <c r="D245" t="s">
        <v>67</v>
      </c>
      <c r="E245">
        <v>33.01</v>
      </c>
      <c r="F245" t="str">
        <f>TEXT(fact_market_share[[#This Row],[date]],"mmm")</f>
        <v>Jan</v>
      </c>
      <c r="G245" t="str">
        <f>VLOOKUP(fact_market_share[[#This Row],[date]],dim_date[#All],3,FALSE)</f>
        <v>Before 5G</v>
      </c>
      <c r="H245" t="str">
        <f>VLOOKUP(fact_market_share[[#This Row],[city_code]],dim_cities[#All],2,FALSE)</f>
        <v>Bangalore</v>
      </c>
    </row>
    <row r="246" spans="1:8" hidden="1" x14ac:dyDescent="0.45">
      <c r="A246" s="1">
        <v>44562</v>
      </c>
      <c r="B246">
        <v>600001</v>
      </c>
      <c r="C246">
        <v>166.78</v>
      </c>
      <c r="D246" t="s">
        <v>67</v>
      </c>
      <c r="E246">
        <v>35.89</v>
      </c>
      <c r="F246" t="str">
        <f>TEXT(fact_market_share[[#This Row],[date]],"mmm")</f>
        <v>Jan</v>
      </c>
      <c r="G246" t="str">
        <f>VLOOKUP(fact_market_share[[#This Row],[date]],dim_date[#All],3,FALSE)</f>
        <v>Before 5G</v>
      </c>
      <c r="H246" t="str">
        <f>VLOOKUP(fact_market_share[[#This Row],[city_code]],dim_cities[#All],2,FALSE)</f>
        <v>Chennai</v>
      </c>
    </row>
    <row r="247" spans="1:8" hidden="1" x14ac:dyDescent="0.45">
      <c r="A247" s="1">
        <v>44562</v>
      </c>
      <c r="B247">
        <v>500001</v>
      </c>
      <c r="C247">
        <v>148.68</v>
      </c>
      <c r="D247" t="s">
        <v>67</v>
      </c>
      <c r="E247">
        <v>34.049999999999997</v>
      </c>
      <c r="F247" t="str">
        <f>TEXT(fact_market_share[[#This Row],[date]],"mmm")</f>
        <v>Jan</v>
      </c>
      <c r="G247" t="str">
        <f>VLOOKUP(fact_market_share[[#This Row],[date]],dim_date[#All],3,FALSE)</f>
        <v>Before 5G</v>
      </c>
      <c r="H247" t="str">
        <f>VLOOKUP(fact_market_share[[#This Row],[city_code]],dim_cities[#All],2,FALSE)</f>
        <v>Hyderabad</v>
      </c>
    </row>
    <row r="248" spans="1:8" hidden="1" x14ac:dyDescent="0.45">
      <c r="A248" s="1">
        <v>44562</v>
      </c>
      <c r="B248">
        <v>411001</v>
      </c>
      <c r="C248">
        <v>141.30000000000001</v>
      </c>
      <c r="D248" t="s">
        <v>67</v>
      </c>
      <c r="E248">
        <v>31.34</v>
      </c>
      <c r="F248" t="str">
        <f>TEXT(fact_market_share[[#This Row],[date]],"mmm")</f>
        <v>Jan</v>
      </c>
      <c r="G248" t="str">
        <f>VLOOKUP(fact_market_share[[#This Row],[date]],dim_date[#All],3,FALSE)</f>
        <v>Before 5G</v>
      </c>
      <c r="H248" t="str">
        <f>VLOOKUP(fact_market_share[[#This Row],[city_code]],dim_cities[#All],2,FALSE)</f>
        <v>Pune</v>
      </c>
    </row>
    <row r="249" spans="1:8" hidden="1" x14ac:dyDescent="0.45">
      <c r="A249" s="1">
        <v>44562</v>
      </c>
      <c r="B249">
        <v>380001</v>
      </c>
      <c r="C249">
        <v>110.08</v>
      </c>
      <c r="D249" t="s">
        <v>67</v>
      </c>
      <c r="E249">
        <v>32.08</v>
      </c>
      <c r="F249" t="str">
        <f>TEXT(fact_market_share[[#This Row],[date]],"mmm")</f>
        <v>Jan</v>
      </c>
      <c r="G249" t="str">
        <f>VLOOKUP(fact_market_share[[#This Row],[date]],dim_date[#All],3,FALSE)</f>
        <v>Before 5G</v>
      </c>
      <c r="H249" t="str">
        <f>VLOOKUP(fact_market_share[[#This Row],[city_code]],dim_cities[#All],2,FALSE)</f>
        <v>Ahmedabad</v>
      </c>
    </row>
    <row r="250" spans="1:8" hidden="1" x14ac:dyDescent="0.45">
      <c r="A250" s="1">
        <v>44562</v>
      </c>
      <c r="B250">
        <v>302001</v>
      </c>
      <c r="C250">
        <v>79.05</v>
      </c>
      <c r="D250" t="s">
        <v>67</v>
      </c>
      <c r="E250">
        <v>34.92</v>
      </c>
      <c r="F250" t="str">
        <f>TEXT(fact_market_share[[#This Row],[date]],"mmm")</f>
        <v>Jan</v>
      </c>
      <c r="G250" t="str">
        <f>VLOOKUP(fact_market_share[[#This Row],[date]],dim_date[#All],3,FALSE)</f>
        <v>Before 5G</v>
      </c>
      <c r="H250" t="str">
        <f>VLOOKUP(fact_market_share[[#This Row],[city_code]],dim_cities[#All],2,FALSE)</f>
        <v>Jaipur</v>
      </c>
    </row>
    <row r="251" spans="1:8" hidden="1" x14ac:dyDescent="0.45">
      <c r="A251" s="1">
        <v>44562</v>
      </c>
      <c r="B251">
        <v>226001</v>
      </c>
      <c r="C251">
        <v>67.599999999999994</v>
      </c>
      <c r="D251" t="s">
        <v>67</v>
      </c>
      <c r="E251">
        <v>31.28</v>
      </c>
      <c r="F251" t="str">
        <f>TEXT(fact_market_share[[#This Row],[date]],"mmm")</f>
        <v>Jan</v>
      </c>
      <c r="G251" t="str">
        <f>VLOOKUP(fact_market_share[[#This Row],[date]],dim_date[#All],3,FALSE)</f>
        <v>Before 5G</v>
      </c>
      <c r="H251" t="str">
        <f>VLOOKUP(fact_market_share[[#This Row],[city_code]],dim_cities[#All],2,FALSE)</f>
        <v>Lucknow</v>
      </c>
    </row>
    <row r="252" spans="1:8" hidden="1" x14ac:dyDescent="0.45">
      <c r="A252" s="1">
        <v>44562</v>
      </c>
      <c r="B252">
        <v>800008</v>
      </c>
      <c r="C252">
        <v>55.78</v>
      </c>
      <c r="D252" t="s">
        <v>67</v>
      </c>
      <c r="E252">
        <v>34.18</v>
      </c>
      <c r="F252" t="str">
        <f>TEXT(fact_market_share[[#This Row],[date]],"mmm")</f>
        <v>Jan</v>
      </c>
      <c r="G252" t="str">
        <f>VLOOKUP(fact_market_share[[#This Row],[date]],dim_date[#All],3,FALSE)</f>
        <v>Before 5G</v>
      </c>
      <c r="H252" t="str">
        <f>VLOOKUP(fact_market_share[[#This Row],[city_code]],dim_cities[#All],2,FALSE)</f>
        <v>Patna</v>
      </c>
    </row>
    <row r="253" spans="1:8" hidden="1" x14ac:dyDescent="0.45">
      <c r="A253" s="1">
        <v>44562</v>
      </c>
      <c r="B253">
        <v>641001</v>
      </c>
      <c r="C253">
        <v>50.24</v>
      </c>
      <c r="D253" t="s">
        <v>67</v>
      </c>
      <c r="E253">
        <v>36.64</v>
      </c>
      <c r="F253" t="str">
        <f>TEXT(fact_market_share[[#This Row],[date]],"mmm")</f>
        <v>Jan</v>
      </c>
      <c r="G253" t="str">
        <f>VLOOKUP(fact_market_share[[#This Row],[date]],dim_date[#All],3,FALSE)</f>
        <v>Before 5G</v>
      </c>
      <c r="H253" t="str">
        <f>VLOOKUP(fact_market_share[[#This Row],[city_code]],dim_cities[#All],2,FALSE)</f>
        <v>Coimbatore</v>
      </c>
    </row>
    <row r="254" spans="1:8" hidden="1" x14ac:dyDescent="0.45">
      <c r="A254" s="1">
        <v>44562</v>
      </c>
      <c r="B254">
        <v>160017</v>
      </c>
      <c r="C254">
        <v>36.57</v>
      </c>
      <c r="D254" t="s">
        <v>67</v>
      </c>
      <c r="E254">
        <v>32.49</v>
      </c>
      <c r="F254" t="str">
        <f>TEXT(fact_market_share[[#This Row],[date]],"mmm")</f>
        <v>Jan</v>
      </c>
      <c r="G254" t="str">
        <f>VLOOKUP(fact_market_share[[#This Row],[date]],dim_date[#All],3,FALSE)</f>
        <v>Before 5G</v>
      </c>
      <c r="H254" t="str">
        <f>VLOOKUP(fact_market_share[[#This Row],[city_code]],dim_cities[#All],2,FALSE)</f>
        <v>Chandigarh</v>
      </c>
    </row>
    <row r="255" spans="1:8" hidden="1" x14ac:dyDescent="0.45">
      <c r="A255" s="1">
        <v>44562</v>
      </c>
      <c r="B255">
        <v>122001</v>
      </c>
      <c r="C255">
        <v>27.89</v>
      </c>
      <c r="D255" t="s">
        <v>67</v>
      </c>
      <c r="E255">
        <v>35.33</v>
      </c>
      <c r="F255" t="str">
        <f>TEXT(fact_market_share[[#This Row],[date]],"mmm")</f>
        <v>Jan</v>
      </c>
      <c r="G255" t="str">
        <f>VLOOKUP(fact_market_share[[#This Row],[date]],dim_date[#All],3,FALSE)</f>
        <v>Before 5G</v>
      </c>
      <c r="H255" t="str">
        <f>VLOOKUP(fact_market_share[[#This Row],[city_code]],dim_cities[#All],2,FALSE)</f>
        <v>Gurgaon</v>
      </c>
    </row>
    <row r="256" spans="1:8" hidden="1" x14ac:dyDescent="0.45">
      <c r="A256" s="1">
        <v>44562</v>
      </c>
      <c r="B256">
        <v>492001</v>
      </c>
      <c r="C256">
        <v>17.55</v>
      </c>
      <c r="D256" t="s">
        <v>67</v>
      </c>
      <c r="E256">
        <v>36.4</v>
      </c>
      <c r="F256" t="str">
        <f>TEXT(fact_market_share[[#This Row],[date]],"mmm")</f>
        <v>Jan</v>
      </c>
      <c r="G256" t="str">
        <f>VLOOKUP(fact_market_share[[#This Row],[date]],dim_date[#All],3,FALSE)</f>
        <v>Before 5G</v>
      </c>
      <c r="H256" t="str">
        <f>VLOOKUP(fact_market_share[[#This Row],[city_code]],dim_cities[#All],2,FALSE)</f>
        <v>Raipur</v>
      </c>
    </row>
    <row r="257" spans="1:8" hidden="1" x14ac:dyDescent="0.45">
      <c r="A257" s="1">
        <v>44593</v>
      </c>
      <c r="B257">
        <v>400001</v>
      </c>
      <c r="C257">
        <v>328.6</v>
      </c>
      <c r="D257" t="s">
        <v>67</v>
      </c>
      <c r="E257">
        <v>36.83</v>
      </c>
      <c r="F257" t="str">
        <f>TEXT(fact_market_share[[#This Row],[date]],"mmm")</f>
        <v>Feb</v>
      </c>
      <c r="G257" t="str">
        <f>VLOOKUP(fact_market_share[[#This Row],[date]],dim_date[#All],3,FALSE)</f>
        <v>Before 5G</v>
      </c>
      <c r="H257" t="str">
        <f>VLOOKUP(fact_market_share[[#This Row],[city_code]],dim_cities[#All],2,FALSE)</f>
        <v>Mumbai</v>
      </c>
    </row>
    <row r="258" spans="1:8" hidden="1" x14ac:dyDescent="0.45">
      <c r="A258" s="1">
        <v>44593</v>
      </c>
      <c r="B258">
        <v>110001</v>
      </c>
      <c r="C258">
        <v>277.3</v>
      </c>
      <c r="D258" t="s">
        <v>67</v>
      </c>
      <c r="E258">
        <v>34.01</v>
      </c>
      <c r="F258" t="str">
        <f>TEXT(fact_market_share[[#This Row],[date]],"mmm")</f>
        <v>Feb</v>
      </c>
      <c r="G258" t="str">
        <f>VLOOKUP(fact_market_share[[#This Row],[date]],dim_date[#All],3,FALSE)</f>
        <v>Before 5G</v>
      </c>
      <c r="H258" t="str">
        <f>VLOOKUP(fact_market_share[[#This Row],[city_code]],dim_cities[#All],2,FALSE)</f>
        <v>Delhi</v>
      </c>
    </row>
    <row r="259" spans="1:8" hidden="1" x14ac:dyDescent="0.45">
      <c r="A259" s="1">
        <v>44593</v>
      </c>
      <c r="B259">
        <v>700001</v>
      </c>
      <c r="C259">
        <v>255.04</v>
      </c>
      <c r="D259" t="s">
        <v>67</v>
      </c>
      <c r="E259">
        <v>36.01</v>
      </c>
      <c r="F259" t="str">
        <f>TEXT(fact_market_share[[#This Row],[date]],"mmm")</f>
        <v>Feb</v>
      </c>
      <c r="G259" t="str">
        <f>VLOOKUP(fact_market_share[[#This Row],[date]],dim_date[#All],3,FALSE)</f>
        <v>Before 5G</v>
      </c>
      <c r="H259" t="str">
        <f>VLOOKUP(fact_market_share[[#This Row],[city_code]],dim_cities[#All],2,FALSE)</f>
        <v>Kolkata</v>
      </c>
    </row>
    <row r="260" spans="1:8" hidden="1" x14ac:dyDescent="0.45">
      <c r="A260" s="1">
        <v>44593</v>
      </c>
      <c r="B260">
        <v>560001</v>
      </c>
      <c r="C260">
        <v>224.3</v>
      </c>
      <c r="D260" t="s">
        <v>67</v>
      </c>
      <c r="E260">
        <v>32.01</v>
      </c>
      <c r="F260" t="str">
        <f>TEXT(fact_market_share[[#This Row],[date]],"mmm")</f>
        <v>Feb</v>
      </c>
      <c r="G260" t="str">
        <f>VLOOKUP(fact_market_share[[#This Row],[date]],dim_date[#All],3,FALSE)</f>
        <v>Before 5G</v>
      </c>
      <c r="H260" t="str">
        <f>VLOOKUP(fact_market_share[[#This Row],[city_code]],dim_cities[#All],2,FALSE)</f>
        <v>Bangalore</v>
      </c>
    </row>
    <row r="261" spans="1:8" hidden="1" x14ac:dyDescent="0.45">
      <c r="A261" s="1">
        <v>44593</v>
      </c>
      <c r="B261">
        <v>600001</v>
      </c>
      <c r="C261">
        <v>191.44</v>
      </c>
      <c r="D261" t="s">
        <v>67</v>
      </c>
      <c r="E261">
        <v>31.77</v>
      </c>
      <c r="F261" t="str">
        <f>TEXT(fact_market_share[[#This Row],[date]],"mmm")</f>
        <v>Feb</v>
      </c>
      <c r="G261" t="str">
        <f>VLOOKUP(fact_market_share[[#This Row],[date]],dim_date[#All],3,FALSE)</f>
        <v>Before 5G</v>
      </c>
      <c r="H261" t="str">
        <f>VLOOKUP(fact_market_share[[#This Row],[city_code]],dim_cities[#All],2,FALSE)</f>
        <v>Chennai</v>
      </c>
    </row>
    <row r="262" spans="1:8" hidden="1" x14ac:dyDescent="0.45">
      <c r="A262" s="1">
        <v>44593</v>
      </c>
      <c r="B262">
        <v>500001</v>
      </c>
      <c r="C262">
        <v>170.66</v>
      </c>
      <c r="D262" t="s">
        <v>67</v>
      </c>
      <c r="E262">
        <v>38.65</v>
      </c>
      <c r="F262" t="str">
        <f>TEXT(fact_market_share[[#This Row],[date]],"mmm")</f>
        <v>Feb</v>
      </c>
      <c r="G262" t="str">
        <f>VLOOKUP(fact_market_share[[#This Row],[date]],dim_date[#All],3,FALSE)</f>
        <v>Before 5G</v>
      </c>
      <c r="H262" t="str">
        <f>VLOOKUP(fact_market_share[[#This Row],[city_code]],dim_cities[#All],2,FALSE)</f>
        <v>Hyderabad</v>
      </c>
    </row>
    <row r="263" spans="1:8" hidden="1" x14ac:dyDescent="0.45">
      <c r="A263" s="1">
        <v>44593</v>
      </c>
      <c r="B263">
        <v>411001</v>
      </c>
      <c r="C263">
        <v>162.18</v>
      </c>
      <c r="D263" t="s">
        <v>67</v>
      </c>
      <c r="E263">
        <v>33.9</v>
      </c>
      <c r="F263" t="str">
        <f>TEXT(fact_market_share[[#This Row],[date]],"mmm")</f>
        <v>Feb</v>
      </c>
      <c r="G263" t="str">
        <f>VLOOKUP(fact_market_share[[#This Row],[date]],dim_date[#All],3,FALSE)</f>
        <v>Before 5G</v>
      </c>
      <c r="H263" t="str">
        <f>VLOOKUP(fact_market_share[[#This Row],[city_code]],dim_cities[#All],2,FALSE)</f>
        <v>Pune</v>
      </c>
    </row>
    <row r="264" spans="1:8" hidden="1" x14ac:dyDescent="0.45">
      <c r="A264" s="1">
        <v>44593</v>
      </c>
      <c r="B264">
        <v>380001</v>
      </c>
      <c r="C264">
        <v>126.35</v>
      </c>
      <c r="D264" t="s">
        <v>67</v>
      </c>
      <c r="E264">
        <v>39.9</v>
      </c>
      <c r="F264" t="str">
        <f>TEXT(fact_market_share[[#This Row],[date]],"mmm")</f>
        <v>Feb</v>
      </c>
      <c r="G264" t="str">
        <f>VLOOKUP(fact_market_share[[#This Row],[date]],dim_date[#All],3,FALSE)</f>
        <v>Before 5G</v>
      </c>
      <c r="H264" t="str">
        <f>VLOOKUP(fact_market_share[[#This Row],[city_code]],dim_cities[#All],2,FALSE)</f>
        <v>Ahmedabad</v>
      </c>
    </row>
    <row r="265" spans="1:8" hidden="1" x14ac:dyDescent="0.45">
      <c r="A265" s="1">
        <v>44593</v>
      </c>
      <c r="B265">
        <v>302001</v>
      </c>
      <c r="C265">
        <v>90.74</v>
      </c>
      <c r="D265" t="s">
        <v>67</v>
      </c>
      <c r="E265">
        <v>33.520000000000003</v>
      </c>
      <c r="F265" t="str">
        <f>TEXT(fact_market_share[[#This Row],[date]],"mmm")</f>
        <v>Feb</v>
      </c>
      <c r="G265" t="str">
        <f>VLOOKUP(fact_market_share[[#This Row],[date]],dim_date[#All],3,FALSE)</f>
        <v>Before 5G</v>
      </c>
      <c r="H265" t="str">
        <f>VLOOKUP(fact_market_share[[#This Row],[city_code]],dim_cities[#All],2,FALSE)</f>
        <v>Jaipur</v>
      </c>
    </row>
    <row r="266" spans="1:8" hidden="1" x14ac:dyDescent="0.45">
      <c r="A266" s="1">
        <v>44593</v>
      </c>
      <c r="B266">
        <v>226001</v>
      </c>
      <c r="C266">
        <v>77.59</v>
      </c>
      <c r="D266" t="s">
        <v>67</v>
      </c>
      <c r="E266">
        <v>36.25</v>
      </c>
      <c r="F266" t="str">
        <f>TEXT(fact_market_share[[#This Row],[date]],"mmm")</f>
        <v>Feb</v>
      </c>
      <c r="G266" t="str">
        <f>VLOOKUP(fact_market_share[[#This Row],[date]],dim_date[#All],3,FALSE)</f>
        <v>Before 5G</v>
      </c>
      <c r="H266" t="str">
        <f>VLOOKUP(fact_market_share[[#This Row],[city_code]],dim_cities[#All],2,FALSE)</f>
        <v>Lucknow</v>
      </c>
    </row>
    <row r="267" spans="1:8" hidden="1" x14ac:dyDescent="0.45">
      <c r="A267" s="1">
        <v>44593</v>
      </c>
      <c r="B267">
        <v>800008</v>
      </c>
      <c r="C267">
        <v>64.02</v>
      </c>
      <c r="D267" t="s">
        <v>67</v>
      </c>
      <c r="E267">
        <v>31.56</v>
      </c>
      <c r="F267" t="str">
        <f>TEXT(fact_market_share[[#This Row],[date]],"mmm")</f>
        <v>Feb</v>
      </c>
      <c r="G267" t="str">
        <f>VLOOKUP(fact_market_share[[#This Row],[date]],dim_date[#All],3,FALSE)</f>
        <v>Before 5G</v>
      </c>
      <c r="H267" t="str">
        <f>VLOOKUP(fact_market_share[[#This Row],[city_code]],dim_cities[#All],2,FALSE)</f>
        <v>Patna</v>
      </c>
    </row>
    <row r="268" spans="1:8" hidden="1" x14ac:dyDescent="0.45">
      <c r="A268" s="1">
        <v>44593</v>
      </c>
      <c r="B268">
        <v>641001</v>
      </c>
      <c r="C268">
        <v>57.66</v>
      </c>
      <c r="D268" t="s">
        <v>67</v>
      </c>
      <c r="E268">
        <v>33.119999999999997</v>
      </c>
      <c r="F268" t="str">
        <f>TEXT(fact_market_share[[#This Row],[date]],"mmm")</f>
        <v>Feb</v>
      </c>
      <c r="G268" t="str">
        <f>VLOOKUP(fact_market_share[[#This Row],[date]],dim_date[#All],3,FALSE)</f>
        <v>Before 5G</v>
      </c>
      <c r="H268" t="str">
        <f>VLOOKUP(fact_market_share[[#This Row],[city_code]],dim_cities[#All],2,FALSE)</f>
        <v>Coimbatore</v>
      </c>
    </row>
    <row r="269" spans="1:8" hidden="1" x14ac:dyDescent="0.45">
      <c r="A269" s="1">
        <v>44593</v>
      </c>
      <c r="B269">
        <v>160017</v>
      </c>
      <c r="C269">
        <v>41.98</v>
      </c>
      <c r="D269" t="s">
        <v>67</v>
      </c>
      <c r="E269">
        <v>35.369999999999997</v>
      </c>
      <c r="F269" t="str">
        <f>TEXT(fact_market_share[[#This Row],[date]],"mmm")</f>
        <v>Feb</v>
      </c>
      <c r="G269" t="str">
        <f>VLOOKUP(fact_market_share[[#This Row],[date]],dim_date[#All],3,FALSE)</f>
        <v>Before 5G</v>
      </c>
      <c r="H269" t="str">
        <f>VLOOKUP(fact_market_share[[#This Row],[city_code]],dim_cities[#All],2,FALSE)</f>
        <v>Chandigarh</v>
      </c>
    </row>
    <row r="270" spans="1:8" hidden="1" x14ac:dyDescent="0.45">
      <c r="A270" s="1">
        <v>44593</v>
      </c>
      <c r="B270">
        <v>122001</v>
      </c>
      <c r="C270">
        <v>32.01</v>
      </c>
      <c r="D270" t="s">
        <v>67</v>
      </c>
      <c r="E270">
        <v>33.47</v>
      </c>
      <c r="F270" t="str">
        <f>TEXT(fact_market_share[[#This Row],[date]],"mmm")</f>
        <v>Feb</v>
      </c>
      <c r="G270" t="str">
        <f>VLOOKUP(fact_market_share[[#This Row],[date]],dim_date[#All],3,FALSE)</f>
        <v>Before 5G</v>
      </c>
      <c r="H270" t="str">
        <f>VLOOKUP(fact_market_share[[#This Row],[city_code]],dim_cities[#All],2,FALSE)</f>
        <v>Gurgaon</v>
      </c>
    </row>
    <row r="271" spans="1:8" hidden="1" x14ac:dyDescent="0.45">
      <c r="A271" s="1">
        <v>44593</v>
      </c>
      <c r="B271">
        <v>492001</v>
      </c>
      <c r="C271">
        <v>20.14</v>
      </c>
      <c r="D271" t="s">
        <v>67</v>
      </c>
      <c r="E271">
        <v>35.36</v>
      </c>
      <c r="F271" t="str">
        <f>TEXT(fact_market_share[[#This Row],[date]],"mmm")</f>
        <v>Feb</v>
      </c>
      <c r="G271" t="str">
        <f>VLOOKUP(fact_market_share[[#This Row],[date]],dim_date[#All],3,FALSE)</f>
        <v>Before 5G</v>
      </c>
      <c r="H271" t="str">
        <f>VLOOKUP(fact_market_share[[#This Row],[city_code]],dim_cities[#All],2,FALSE)</f>
        <v>Raipur</v>
      </c>
    </row>
    <row r="272" spans="1:8" hidden="1" x14ac:dyDescent="0.45">
      <c r="A272" s="1">
        <v>44621</v>
      </c>
      <c r="B272">
        <v>400001</v>
      </c>
      <c r="C272">
        <v>305.81</v>
      </c>
      <c r="D272" t="s">
        <v>67</v>
      </c>
      <c r="E272">
        <v>30.23</v>
      </c>
      <c r="F272" t="str">
        <f>TEXT(fact_market_share[[#This Row],[date]],"mmm")</f>
        <v>Mar</v>
      </c>
      <c r="G272" t="str">
        <f>VLOOKUP(fact_market_share[[#This Row],[date]],dim_date[#All],3,FALSE)</f>
        <v>Before 5G</v>
      </c>
      <c r="H272" t="str">
        <f>VLOOKUP(fact_market_share[[#This Row],[city_code]],dim_cities[#All],2,FALSE)</f>
        <v>Mumbai</v>
      </c>
    </row>
    <row r="273" spans="1:8" hidden="1" x14ac:dyDescent="0.45">
      <c r="A273" s="1">
        <v>44621</v>
      </c>
      <c r="B273">
        <v>110001</v>
      </c>
      <c r="C273">
        <v>258.07</v>
      </c>
      <c r="D273" t="s">
        <v>67</v>
      </c>
      <c r="E273">
        <v>33.159999999999997</v>
      </c>
      <c r="F273" t="str">
        <f>TEXT(fact_market_share[[#This Row],[date]],"mmm")</f>
        <v>Mar</v>
      </c>
      <c r="G273" t="str">
        <f>VLOOKUP(fact_market_share[[#This Row],[date]],dim_date[#All],3,FALSE)</f>
        <v>Before 5G</v>
      </c>
      <c r="H273" t="str">
        <f>VLOOKUP(fact_market_share[[#This Row],[city_code]],dim_cities[#All],2,FALSE)</f>
        <v>Delhi</v>
      </c>
    </row>
    <row r="274" spans="1:8" hidden="1" x14ac:dyDescent="0.45">
      <c r="A274" s="1">
        <v>44621</v>
      </c>
      <c r="B274">
        <v>700001</v>
      </c>
      <c r="C274">
        <v>237.35</v>
      </c>
      <c r="D274" t="s">
        <v>67</v>
      </c>
      <c r="E274">
        <v>35.97</v>
      </c>
      <c r="F274" t="str">
        <f>TEXT(fact_market_share[[#This Row],[date]],"mmm")</f>
        <v>Mar</v>
      </c>
      <c r="G274" t="str">
        <f>VLOOKUP(fact_market_share[[#This Row],[date]],dim_date[#All],3,FALSE)</f>
        <v>Before 5G</v>
      </c>
      <c r="H274" t="str">
        <f>VLOOKUP(fact_market_share[[#This Row],[city_code]],dim_cities[#All],2,FALSE)</f>
        <v>Kolkata</v>
      </c>
    </row>
    <row r="275" spans="1:8" hidden="1" x14ac:dyDescent="0.45">
      <c r="A275" s="1">
        <v>44621</v>
      </c>
      <c r="B275">
        <v>560001</v>
      </c>
      <c r="C275">
        <v>208.74</v>
      </c>
      <c r="D275" t="s">
        <v>67</v>
      </c>
      <c r="E275">
        <v>33.78</v>
      </c>
      <c r="F275" t="str">
        <f>TEXT(fact_market_share[[#This Row],[date]],"mmm")</f>
        <v>Mar</v>
      </c>
      <c r="G275" t="str">
        <f>VLOOKUP(fact_market_share[[#This Row],[date]],dim_date[#All],3,FALSE)</f>
        <v>Before 5G</v>
      </c>
      <c r="H275" t="str">
        <f>VLOOKUP(fact_market_share[[#This Row],[city_code]],dim_cities[#All],2,FALSE)</f>
        <v>Bangalore</v>
      </c>
    </row>
    <row r="276" spans="1:8" hidden="1" x14ac:dyDescent="0.45">
      <c r="A276" s="1">
        <v>44621</v>
      </c>
      <c r="B276">
        <v>600001</v>
      </c>
      <c r="C276">
        <v>178.16</v>
      </c>
      <c r="D276" t="s">
        <v>67</v>
      </c>
      <c r="E276">
        <v>39.75</v>
      </c>
      <c r="F276" t="str">
        <f>TEXT(fact_market_share[[#This Row],[date]],"mmm")</f>
        <v>Mar</v>
      </c>
      <c r="G276" t="str">
        <f>VLOOKUP(fact_market_share[[#This Row],[date]],dim_date[#All],3,FALSE)</f>
        <v>Before 5G</v>
      </c>
      <c r="H276" t="str">
        <f>VLOOKUP(fact_market_share[[#This Row],[city_code]],dim_cities[#All],2,FALSE)</f>
        <v>Chennai</v>
      </c>
    </row>
    <row r="277" spans="1:8" hidden="1" x14ac:dyDescent="0.45">
      <c r="A277" s="1">
        <v>44621</v>
      </c>
      <c r="B277">
        <v>500001</v>
      </c>
      <c r="C277">
        <v>158.83000000000001</v>
      </c>
      <c r="D277" t="s">
        <v>67</v>
      </c>
      <c r="E277">
        <v>32.130000000000003</v>
      </c>
      <c r="F277" t="str">
        <f>TEXT(fact_market_share[[#This Row],[date]],"mmm")</f>
        <v>Mar</v>
      </c>
      <c r="G277" t="str">
        <f>VLOOKUP(fact_market_share[[#This Row],[date]],dim_date[#All],3,FALSE)</f>
        <v>Before 5G</v>
      </c>
      <c r="H277" t="str">
        <f>VLOOKUP(fact_market_share[[#This Row],[city_code]],dim_cities[#All],2,FALSE)</f>
        <v>Hyderabad</v>
      </c>
    </row>
    <row r="278" spans="1:8" hidden="1" x14ac:dyDescent="0.45">
      <c r="A278" s="1">
        <v>44621</v>
      </c>
      <c r="B278">
        <v>411001</v>
      </c>
      <c r="C278">
        <v>150.93</v>
      </c>
      <c r="D278" t="s">
        <v>67</v>
      </c>
      <c r="E278">
        <v>31.64</v>
      </c>
      <c r="F278" t="str">
        <f>TEXT(fact_market_share[[#This Row],[date]],"mmm")</f>
        <v>Mar</v>
      </c>
      <c r="G278" t="str">
        <f>VLOOKUP(fact_market_share[[#This Row],[date]],dim_date[#All],3,FALSE)</f>
        <v>Before 5G</v>
      </c>
      <c r="H278" t="str">
        <f>VLOOKUP(fact_market_share[[#This Row],[city_code]],dim_cities[#All],2,FALSE)</f>
        <v>Pune</v>
      </c>
    </row>
    <row r="279" spans="1:8" hidden="1" x14ac:dyDescent="0.45">
      <c r="A279" s="1">
        <v>44621</v>
      </c>
      <c r="B279">
        <v>380001</v>
      </c>
      <c r="C279">
        <v>117.59</v>
      </c>
      <c r="D279" t="s">
        <v>67</v>
      </c>
      <c r="E279">
        <v>37.880000000000003</v>
      </c>
      <c r="F279" t="str">
        <f>TEXT(fact_market_share[[#This Row],[date]],"mmm")</f>
        <v>Mar</v>
      </c>
      <c r="G279" t="str">
        <f>VLOOKUP(fact_market_share[[#This Row],[date]],dim_date[#All],3,FALSE)</f>
        <v>Before 5G</v>
      </c>
      <c r="H279" t="str">
        <f>VLOOKUP(fact_market_share[[#This Row],[city_code]],dim_cities[#All],2,FALSE)</f>
        <v>Ahmedabad</v>
      </c>
    </row>
    <row r="280" spans="1:8" hidden="1" x14ac:dyDescent="0.45">
      <c r="A280" s="1">
        <v>44621</v>
      </c>
      <c r="B280">
        <v>302001</v>
      </c>
      <c r="C280">
        <v>84.44</v>
      </c>
      <c r="D280" t="s">
        <v>67</v>
      </c>
      <c r="E280">
        <v>36.97</v>
      </c>
      <c r="F280" t="str">
        <f>TEXT(fact_market_share[[#This Row],[date]],"mmm")</f>
        <v>Mar</v>
      </c>
      <c r="G280" t="str">
        <f>VLOOKUP(fact_market_share[[#This Row],[date]],dim_date[#All],3,FALSE)</f>
        <v>Before 5G</v>
      </c>
      <c r="H280" t="str">
        <f>VLOOKUP(fact_market_share[[#This Row],[city_code]],dim_cities[#All],2,FALSE)</f>
        <v>Jaipur</v>
      </c>
    </row>
    <row r="281" spans="1:8" hidden="1" x14ac:dyDescent="0.45">
      <c r="A281" s="1">
        <v>44621</v>
      </c>
      <c r="B281">
        <v>226001</v>
      </c>
      <c r="C281">
        <v>72.209999999999994</v>
      </c>
      <c r="D281" t="s">
        <v>67</v>
      </c>
      <c r="E281">
        <v>37.79</v>
      </c>
      <c r="F281" t="str">
        <f>TEXT(fact_market_share[[#This Row],[date]],"mmm")</f>
        <v>Mar</v>
      </c>
      <c r="G281" t="str">
        <f>VLOOKUP(fact_market_share[[#This Row],[date]],dim_date[#All],3,FALSE)</f>
        <v>Before 5G</v>
      </c>
      <c r="H281" t="str">
        <f>VLOOKUP(fact_market_share[[#This Row],[city_code]],dim_cities[#All],2,FALSE)</f>
        <v>Lucknow</v>
      </c>
    </row>
    <row r="282" spans="1:8" hidden="1" x14ac:dyDescent="0.45">
      <c r="A282" s="1">
        <v>44621</v>
      </c>
      <c r="B282">
        <v>800008</v>
      </c>
      <c r="C282">
        <v>59.58</v>
      </c>
      <c r="D282" t="s">
        <v>67</v>
      </c>
      <c r="E282">
        <v>39.39</v>
      </c>
      <c r="F282" t="str">
        <f>TEXT(fact_market_share[[#This Row],[date]],"mmm")</f>
        <v>Mar</v>
      </c>
      <c r="G282" t="str">
        <f>VLOOKUP(fact_market_share[[#This Row],[date]],dim_date[#All],3,FALSE)</f>
        <v>Before 5G</v>
      </c>
      <c r="H282" t="str">
        <f>VLOOKUP(fact_market_share[[#This Row],[city_code]],dim_cities[#All],2,FALSE)</f>
        <v>Patna</v>
      </c>
    </row>
    <row r="283" spans="1:8" hidden="1" x14ac:dyDescent="0.45">
      <c r="A283" s="1">
        <v>44621</v>
      </c>
      <c r="B283">
        <v>641001</v>
      </c>
      <c r="C283">
        <v>53.67</v>
      </c>
      <c r="D283" t="s">
        <v>67</v>
      </c>
      <c r="E283">
        <v>32.85</v>
      </c>
      <c r="F283" t="str">
        <f>TEXT(fact_market_share[[#This Row],[date]],"mmm")</f>
        <v>Mar</v>
      </c>
      <c r="G283" t="str">
        <f>VLOOKUP(fact_market_share[[#This Row],[date]],dim_date[#All],3,FALSE)</f>
        <v>Before 5G</v>
      </c>
      <c r="H283" t="str">
        <f>VLOOKUP(fact_market_share[[#This Row],[city_code]],dim_cities[#All],2,FALSE)</f>
        <v>Coimbatore</v>
      </c>
    </row>
    <row r="284" spans="1:8" hidden="1" x14ac:dyDescent="0.45">
      <c r="A284" s="1">
        <v>44621</v>
      </c>
      <c r="B284">
        <v>160017</v>
      </c>
      <c r="C284">
        <v>39.07</v>
      </c>
      <c r="D284" t="s">
        <v>67</v>
      </c>
      <c r="E284">
        <v>35.119999999999997</v>
      </c>
      <c r="F284" t="str">
        <f>TEXT(fact_market_share[[#This Row],[date]],"mmm")</f>
        <v>Mar</v>
      </c>
      <c r="G284" t="str">
        <f>VLOOKUP(fact_market_share[[#This Row],[date]],dim_date[#All],3,FALSE)</f>
        <v>Before 5G</v>
      </c>
      <c r="H284" t="str">
        <f>VLOOKUP(fact_market_share[[#This Row],[city_code]],dim_cities[#All],2,FALSE)</f>
        <v>Chandigarh</v>
      </c>
    </row>
    <row r="285" spans="1:8" hidden="1" x14ac:dyDescent="0.45">
      <c r="A285" s="1">
        <v>44621</v>
      </c>
      <c r="B285">
        <v>122001</v>
      </c>
      <c r="C285">
        <v>29.79</v>
      </c>
      <c r="D285" t="s">
        <v>67</v>
      </c>
      <c r="E285">
        <v>33.909999999999997</v>
      </c>
      <c r="F285" t="str">
        <f>TEXT(fact_market_share[[#This Row],[date]],"mmm")</f>
        <v>Mar</v>
      </c>
      <c r="G285" t="str">
        <f>VLOOKUP(fact_market_share[[#This Row],[date]],dim_date[#All],3,FALSE)</f>
        <v>Before 5G</v>
      </c>
      <c r="H285" t="str">
        <f>VLOOKUP(fact_market_share[[#This Row],[city_code]],dim_cities[#All],2,FALSE)</f>
        <v>Gurgaon</v>
      </c>
    </row>
    <row r="286" spans="1:8" hidden="1" x14ac:dyDescent="0.45">
      <c r="A286" s="1">
        <v>44621</v>
      </c>
      <c r="B286">
        <v>492001</v>
      </c>
      <c r="C286">
        <v>18.739999999999998</v>
      </c>
      <c r="D286" t="s">
        <v>67</v>
      </c>
      <c r="E286">
        <v>39.01</v>
      </c>
      <c r="F286" t="str">
        <f>TEXT(fact_market_share[[#This Row],[date]],"mmm")</f>
        <v>Mar</v>
      </c>
      <c r="G286" t="str">
        <f>VLOOKUP(fact_market_share[[#This Row],[date]],dim_date[#All],3,FALSE)</f>
        <v>Before 5G</v>
      </c>
      <c r="H286" t="str">
        <f>VLOOKUP(fact_market_share[[#This Row],[city_code]],dim_cities[#All],2,FALSE)</f>
        <v>Raipur</v>
      </c>
    </row>
    <row r="287" spans="1:8" hidden="1" x14ac:dyDescent="0.45">
      <c r="A287" s="1">
        <v>44652</v>
      </c>
      <c r="B287">
        <v>400001</v>
      </c>
      <c r="C287">
        <v>324.26</v>
      </c>
      <c r="D287" t="s">
        <v>67</v>
      </c>
      <c r="E287">
        <v>32.22</v>
      </c>
      <c r="F287" t="str">
        <f>TEXT(fact_market_share[[#This Row],[date]],"mmm")</f>
        <v>Apr</v>
      </c>
      <c r="G287" t="str">
        <f>VLOOKUP(fact_market_share[[#This Row],[date]],dim_date[#All],3,FALSE)</f>
        <v>Before 5G</v>
      </c>
      <c r="H287" t="str">
        <f>VLOOKUP(fact_market_share[[#This Row],[city_code]],dim_cities[#All],2,FALSE)</f>
        <v>Mumbai</v>
      </c>
    </row>
    <row r="288" spans="1:8" hidden="1" x14ac:dyDescent="0.45">
      <c r="A288" s="1">
        <v>44652</v>
      </c>
      <c r="B288">
        <v>110001</v>
      </c>
      <c r="C288">
        <v>273.63</v>
      </c>
      <c r="D288" t="s">
        <v>67</v>
      </c>
      <c r="E288">
        <v>35.81</v>
      </c>
      <c r="F288" t="str">
        <f>TEXT(fact_market_share[[#This Row],[date]],"mmm")</f>
        <v>Apr</v>
      </c>
      <c r="G288" t="str">
        <f>VLOOKUP(fact_market_share[[#This Row],[date]],dim_date[#All],3,FALSE)</f>
        <v>Before 5G</v>
      </c>
      <c r="H288" t="str">
        <f>VLOOKUP(fact_market_share[[#This Row],[city_code]],dim_cities[#All],2,FALSE)</f>
        <v>Delhi</v>
      </c>
    </row>
    <row r="289" spans="1:8" hidden="1" x14ac:dyDescent="0.45">
      <c r="A289" s="1">
        <v>44652</v>
      </c>
      <c r="B289">
        <v>700001</v>
      </c>
      <c r="C289">
        <v>251.67</v>
      </c>
      <c r="D289" t="s">
        <v>67</v>
      </c>
      <c r="E289">
        <v>38.01</v>
      </c>
      <c r="F289" t="str">
        <f>TEXT(fact_market_share[[#This Row],[date]],"mmm")</f>
        <v>Apr</v>
      </c>
      <c r="G289" t="str">
        <f>VLOOKUP(fact_market_share[[#This Row],[date]],dim_date[#All],3,FALSE)</f>
        <v>Before 5G</v>
      </c>
      <c r="H289" t="str">
        <f>VLOOKUP(fact_market_share[[#This Row],[city_code]],dim_cities[#All],2,FALSE)</f>
        <v>Kolkata</v>
      </c>
    </row>
    <row r="290" spans="1:8" hidden="1" x14ac:dyDescent="0.45">
      <c r="A290" s="1">
        <v>44652</v>
      </c>
      <c r="B290">
        <v>560001</v>
      </c>
      <c r="C290">
        <v>221.33</v>
      </c>
      <c r="D290" t="s">
        <v>67</v>
      </c>
      <c r="E290">
        <v>35.26</v>
      </c>
      <c r="F290" t="str">
        <f>TEXT(fact_market_share[[#This Row],[date]],"mmm")</f>
        <v>Apr</v>
      </c>
      <c r="G290" t="str">
        <f>VLOOKUP(fact_market_share[[#This Row],[date]],dim_date[#All],3,FALSE)</f>
        <v>Before 5G</v>
      </c>
      <c r="H290" t="str">
        <f>VLOOKUP(fact_market_share[[#This Row],[city_code]],dim_cities[#All],2,FALSE)</f>
        <v>Bangalore</v>
      </c>
    </row>
    <row r="291" spans="1:8" hidden="1" x14ac:dyDescent="0.45">
      <c r="A291" s="1">
        <v>44652</v>
      </c>
      <c r="B291">
        <v>600001</v>
      </c>
      <c r="C291">
        <v>188.91</v>
      </c>
      <c r="D291" t="s">
        <v>67</v>
      </c>
      <c r="E291">
        <v>33.15</v>
      </c>
      <c r="F291" t="str">
        <f>TEXT(fact_market_share[[#This Row],[date]],"mmm")</f>
        <v>Apr</v>
      </c>
      <c r="G291" t="str">
        <f>VLOOKUP(fact_market_share[[#This Row],[date]],dim_date[#All],3,FALSE)</f>
        <v>Before 5G</v>
      </c>
      <c r="H291" t="str">
        <f>VLOOKUP(fact_market_share[[#This Row],[city_code]],dim_cities[#All],2,FALSE)</f>
        <v>Chennai</v>
      </c>
    </row>
    <row r="292" spans="1:8" hidden="1" x14ac:dyDescent="0.45">
      <c r="A292" s="1">
        <v>44652</v>
      </c>
      <c r="B292">
        <v>500001</v>
      </c>
      <c r="C292">
        <v>168.41</v>
      </c>
      <c r="D292" t="s">
        <v>67</v>
      </c>
      <c r="E292">
        <v>36.01</v>
      </c>
      <c r="F292" t="str">
        <f>TEXT(fact_market_share[[#This Row],[date]],"mmm")</f>
        <v>Apr</v>
      </c>
      <c r="G292" t="str">
        <f>VLOOKUP(fact_market_share[[#This Row],[date]],dim_date[#All],3,FALSE)</f>
        <v>Before 5G</v>
      </c>
      <c r="H292" t="str">
        <f>VLOOKUP(fact_market_share[[#This Row],[city_code]],dim_cities[#All],2,FALSE)</f>
        <v>Hyderabad</v>
      </c>
    </row>
    <row r="293" spans="1:8" hidden="1" x14ac:dyDescent="0.45">
      <c r="A293" s="1">
        <v>44652</v>
      </c>
      <c r="B293">
        <v>411001</v>
      </c>
      <c r="C293">
        <v>160.04</v>
      </c>
      <c r="D293" t="s">
        <v>67</v>
      </c>
      <c r="E293">
        <v>37.08</v>
      </c>
      <c r="F293" t="str">
        <f>TEXT(fact_market_share[[#This Row],[date]],"mmm")</f>
        <v>Apr</v>
      </c>
      <c r="G293" t="str">
        <f>VLOOKUP(fact_market_share[[#This Row],[date]],dim_date[#All],3,FALSE)</f>
        <v>Before 5G</v>
      </c>
      <c r="H293" t="str">
        <f>VLOOKUP(fact_market_share[[#This Row],[city_code]],dim_cities[#All],2,FALSE)</f>
        <v>Pune</v>
      </c>
    </row>
    <row r="294" spans="1:8" hidden="1" x14ac:dyDescent="0.45">
      <c r="A294" s="1">
        <v>44652</v>
      </c>
      <c r="B294">
        <v>380001</v>
      </c>
      <c r="C294">
        <v>124.68</v>
      </c>
      <c r="D294" t="s">
        <v>67</v>
      </c>
      <c r="E294">
        <v>35.130000000000003</v>
      </c>
      <c r="F294" t="str">
        <f>TEXT(fact_market_share[[#This Row],[date]],"mmm")</f>
        <v>Apr</v>
      </c>
      <c r="G294" t="str">
        <f>VLOOKUP(fact_market_share[[#This Row],[date]],dim_date[#All],3,FALSE)</f>
        <v>Before 5G</v>
      </c>
      <c r="H294" t="str">
        <f>VLOOKUP(fact_market_share[[#This Row],[city_code]],dim_cities[#All],2,FALSE)</f>
        <v>Ahmedabad</v>
      </c>
    </row>
    <row r="295" spans="1:8" hidden="1" x14ac:dyDescent="0.45">
      <c r="A295" s="1">
        <v>44652</v>
      </c>
      <c r="B295">
        <v>302001</v>
      </c>
      <c r="C295">
        <v>89.54</v>
      </c>
      <c r="D295" t="s">
        <v>67</v>
      </c>
      <c r="E295">
        <v>33.229999999999997</v>
      </c>
      <c r="F295" t="str">
        <f>TEXT(fact_market_share[[#This Row],[date]],"mmm")</f>
        <v>Apr</v>
      </c>
      <c r="G295" t="str">
        <f>VLOOKUP(fact_market_share[[#This Row],[date]],dim_date[#All],3,FALSE)</f>
        <v>Before 5G</v>
      </c>
      <c r="H295" t="str">
        <f>VLOOKUP(fact_market_share[[#This Row],[city_code]],dim_cities[#All],2,FALSE)</f>
        <v>Jaipur</v>
      </c>
    </row>
    <row r="296" spans="1:8" hidden="1" x14ac:dyDescent="0.45">
      <c r="A296" s="1">
        <v>44652</v>
      </c>
      <c r="B296">
        <v>226001</v>
      </c>
      <c r="C296">
        <v>76.569999999999993</v>
      </c>
      <c r="D296" t="s">
        <v>67</v>
      </c>
      <c r="E296">
        <v>37.19</v>
      </c>
      <c r="F296" t="str">
        <f>TEXT(fact_market_share[[#This Row],[date]],"mmm")</f>
        <v>Apr</v>
      </c>
      <c r="G296" t="str">
        <f>VLOOKUP(fact_market_share[[#This Row],[date]],dim_date[#All],3,FALSE)</f>
        <v>Before 5G</v>
      </c>
      <c r="H296" t="str">
        <f>VLOOKUP(fact_market_share[[#This Row],[city_code]],dim_cities[#All],2,FALSE)</f>
        <v>Lucknow</v>
      </c>
    </row>
    <row r="297" spans="1:8" hidden="1" x14ac:dyDescent="0.45">
      <c r="A297" s="1">
        <v>44652</v>
      </c>
      <c r="B297">
        <v>800008</v>
      </c>
      <c r="C297">
        <v>63.18</v>
      </c>
      <c r="D297" t="s">
        <v>67</v>
      </c>
      <c r="E297">
        <v>35.35</v>
      </c>
      <c r="F297" t="str">
        <f>TEXT(fact_market_share[[#This Row],[date]],"mmm")</f>
        <v>Apr</v>
      </c>
      <c r="G297" t="str">
        <f>VLOOKUP(fact_market_share[[#This Row],[date]],dim_date[#All],3,FALSE)</f>
        <v>Before 5G</v>
      </c>
      <c r="H297" t="str">
        <f>VLOOKUP(fact_market_share[[#This Row],[city_code]],dim_cities[#All],2,FALSE)</f>
        <v>Patna</v>
      </c>
    </row>
    <row r="298" spans="1:8" hidden="1" x14ac:dyDescent="0.45">
      <c r="A298" s="1">
        <v>44652</v>
      </c>
      <c r="B298">
        <v>641001</v>
      </c>
      <c r="C298">
        <v>56.9</v>
      </c>
      <c r="D298" t="s">
        <v>67</v>
      </c>
      <c r="E298">
        <v>37.29</v>
      </c>
      <c r="F298" t="str">
        <f>TEXT(fact_market_share[[#This Row],[date]],"mmm")</f>
        <v>Apr</v>
      </c>
      <c r="G298" t="str">
        <f>VLOOKUP(fact_market_share[[#This Row],[date]],dim_date[#All],3,FALSE)</f>
        <v>Before 5G</v>
      </c>
      <c r="H298" t="str">
        <f>VLOOKUP(fact_market_share[[#This Row],[city_code]],dim_cities[#All],2,FALSE)</f>
        <v>Coimbatore</v>
      </c>
    </row>
    <row r="299" spans="1:8" hidden="1" x14ac:dyDescent="0.45">
      <c r="A299" s="1">
        <v>44652</v>
      </c>
      <c r="B299">
        <v>160017</v>
      </c>
      <c r="C299">
        <v>41.42</v>
      </c>
      <c r="D299" t="s">
        <v>67</v>
      </c>
      <c r="E299">
        <v>40.369999999999997</v>
      </c>
      <c r="F299" t="str">
        <f>TEXT(fact_market_share[[#This Row],[date]],"mmm")</f>
        <v>Apr</v>
      </c>
      <c r="G299" t="str">
        <f>VLOOKUP(fact_market_share[[#This Row],[date]],dim_date[#All],3,FALSE)</f>
        <v>Before 5G</v>
      </c>
      <c r="H299" t="str">
        <f>VLOOKUP(fact_market_share[[#This Row],[city_code]],dim_cities[#All],2,FALSE)</f>
        <v>Chandigarh</v>
      </c>
    </row>
    <row r="300" spans="1:8" hidden="1" x14ac:dyDescent="0.45">
      <c r="A300" s="1">
        <v>44652</v>
      </c>
      <c r="B300">
        <v>122001</v>
      </c>
      <c r="C300">
        <v>31.59</v>
      </c>
      <c r="D300" t="s">
        <v>67</v>
      </c>
      <c r="E300">
        <v>36.74</v>
      </c>
      <c r="F300" t="str">
        <f>TEXT(fact_market_share[[#This Row],[date]],"mmm")</f>
        <v>Apr</v>
      </c>
      <c r="G300" t="str">
        <f>VLOOKUP(fact_market_share[[#This Row],[date]],dim_date[#All],3,FALSE)</f>
        <v>Before 5G</v>
      </c>
      <c r="H300" t="str">
        <f>VLOOKUP(fact_market_share[[#This Row],[city_code]],dim_cities[#All],2,FALSE)</f>
        <v>Gurgaon</v>
      </c>
    </row>
    <row r="301" spans="1:8" hidden="1" x14ac:dyDescent="0.45">
      <c r="A301" s="1">
        <v>44652</v>
      </c>
      <c r="B301">
        <v>492001</v>
      </c>
      <c r="C301">
        <v>19.87</v>
      </c>
      <c r="D301" t="s">
        <v>67</v>
      </c>
      <c r="E301">
        <v>37.270000000000003</v>
      </c>
      <c r="F301" t="str">
        <f>TEXT(fact_market_share[[#This Row],[date]],"mmm")</f>
        <v>Apr</v>
      </c>
      <c r="G301" t="str">
        <f>VLOOKUP(fact_market_share[[#This Row],[date]],dim_date[#All],3,FALSE)</f>
        <v>Before 5G</v>
      </c>
      <c r="H301" t="str">
        <f>VLOOKUP(fact_market_share[[#This Row],[city_code]],dim_cities[#All],2,FALSE)</f>
        <v>Raipur</v>
      </c>
    </row>
    <row r="302" spans="1:8" hidden="1" x14ac:dyDescent="0.45">
      <c r="A302" s="1">
        <v>44713</v>
      </c>
      <c r="B302">
        <v>400001</v>
      </c>
      <c r="C302">
        <v>308</v>
      </c>
      <c r="D302" t="s">
        <v>67</v>
      </c>
      <c r="E302">
        <v>34.409999999999997</v>
      </c>
      <c r="F302" t="str">
        <f>TEXT(fact_market_share[[#This Row],[date]],"mmm")</f>
        <v>Jun</v>
      </c>
      <c r="G302" t="str">
        <f>VLOOKUP(fact_market_share[[#This Row],[date]],dim_date[#All],3,FALSE)</f>
        <v>After 5G</v>
      </c>
      <c r="H302" t="str">
        <f>VLOOKUP(fact_market_share[[#This Row],[city_code]],dim_cities[#All],2,FALSE)</f>
        <v>Mumbai</v>
      </c>
    </row>
    <row r="303" spans="1:8" hidden="1" x14ac:dyDescent="0.45">
      <c r="A303" s="1">
        <v>44713</v>
      </c>
      <c r="B303">
        <v>110001</v>
      </c>
      <c r="C303">
        <v>253.61</v>
      </c>
      <c r="D303" t="s">
        <v>67</v>
      </c>
      <c r="E303">
        <v>36.229999999999997</v>
      </c>
      <c r="F303" t="str">
        <f>TEXT(fact_market_share[[#This Row],[date]],"mmm")</f>
        <v>Jun</v>
      </c>
      <c r="G303" t="str">
        <f>VLOOKUP(fact_market_share[[#This Row],[date]],dim_date[#All],3,FALSE)</f>
        <v>After 5G</v>
      </c>
      <c r="H303" t="str">
        <f>VLOOKUP(fact_market_share[[#This Row],[city_code]],dim_cities[#All],2,FALSE)</f>
        <v>Delhi</v>
      </c>
    </row>
    <row r="304" spans="1:8" hidden="1" x14ac:dyDescent="0.45">
      <c r="A304" s="1">
        <v>44713</v>
      </c>
      <c r="B304">
        <v>700001</v>
      </c>
      <c r="C304">
        <v>235.88</v>
      </c>
      <c r="D304" t="s">
        <v>67</v>
      </c>
      <c r="E304">
        <v>38.549999999999997</v>
      </c>
      <c r="F304" t="str">
        <f>TEXT(fact_market_share[[#This Row],[date]],"mmm")</f>
        <v>Jun</v>
      </c>
      <c r="G304" t="str">
        <f>VLOOKUP(fact_market_share[[#This Row],[date]],dim_date[#All],3,FALSE)</f>
        <v>After 5G</v>
      </c>
      <c r="H304" t="str">
        <f>VLOOKUP(fact_market_share[[#This Row],[city_code]],dim_cities[#All],2,FALSE)</f>
        <v>Kolkata</v>
      </c>
    </row>
    <row r="305" spans="1:8" hidden="1" x14ac:dyDescent="0.45">
      <c r="A305" s="1">
        <v>44713</v>
      </c>
      <c r="B305">
        <v>560001</v>
      </c>
      <c r="C305">
        <v>211.24</v>
      </c>
      <c r="D305" t="s">
        <v>67</v>
      </c>
      <c r="E305">
        <v>33.479999999999997</v>
      </c>
      <c r="F305" t="str">
        <f>TEXT(fact_market_share[[#This Row],[date]],"mmm")</f>
        <v>Jun</v>
      </c>
      <c r="G305" t="str">
        <f>VLOOKUP(fact_market_share[[#This Row],[date]],dim_date[#All],3,FALSE)</f>
        <v>After 5G</v>
      </c>
      <c r="H305" t="str">
        <f>VLOOKUP(fact_market_share[[#This Row],[city_code]],dim_cities[#All],2,FALSE)</f>
        <v>Bangalore</v>
      </c>
    </row>
    <row r="306" spans="1:8" hidden="1" x14ac:dyDescent="0.45">
      <c r="A306" s="1">
        <v>44713</v>
      </c>
      <c r="B306">
        <v>600001</v>
      </c>
      <c r="C306">
        <v>174.99</v>
      </c>
      <c r="D306" t="s">
        <v>67</v>
      </c>
      <c r="E306">
        <v>36.33</v>
      </c>
      <c r="F306" t="str">
        <f>TEXT(fact_market_share[[#This Row],[date]],"mmm")</f>
        <v>Jun</v>
      </c>
      <c r="G306" t="str">
        <f>VLOOKUP(fact_market_share[[#This Row],[date]],dim_date[#All],3,FALSE)</f>
        <v>After 5G</v>
      </c>
      <c r="H306" t="str">
        <f>VLOOKUP(fact_market_share[[#This Row],[city_code]],dim_cities[#All],2,FALSE)</f>
        <v>Chennai</v>
      </c>
    </row>
    <row r="307" spans="1:8" hidden="1" x14ac:dyDescent="0.45">
      <c r="A307" s="1">
        <v>44713</v>
      </c>
      <c r="B307">
        <v>500001</v>
      </c>
      <c r="C307">
        <v>157.63999999999999</v>
      </c>
      <c r="D307" t="s">
        <v>67</v>
      </c>
      <c r="E307">
        <v>34.549999999999997</v>
      </c>
      <c r="F307" t="str">
        <f>TEXT(fact_market_share[[#This Row],[date]],"mmm")</f>
        <v>Jun</v>
      </c>
      <c r="G307" t="str">
        <f>VLOOKUP(fact_market_share[[#This Row],[date]],dim_date[#All],3,FALSE)</f>
        <v>After 5G</v>
      </c>
      <c r="H307" t="str">
        <f>VLOOKUP(fact_market_share[[#This Row],[city_code]],dim_cities[#All],2,FALSE)</f>
        <v>Hyderabad</v>
      </c>
    </row>
    <row r="308" spans="1:8" hidden="1" x14ac:dyDescent="0.45">
      <c r="A308" s="1">
        <v>44713</v>
      </c>
      <c r="B308">
        <v>411001</v>
      </c>
      <c r="C308">
        <v>152.13</v>
      </c>
      <c r="D308" t="s">
        <v>67</v>
      </c>
      <c r="E308">
        <v>31.69</v>
      </c>
      <c r="F308" t="str">
        <f>TEXT(fact_market_share[[#This Row],[date]],"mmm")</f>
        <v>Jun</v>
      </c>
      <c r="G308" t="str">
        <f>VLOOKUP(fact_market_share[[#This Row],[date]],dim_date[#All],3,FALSE)</f>
        <v>After 5G</v>
      </c>
      <c r="H308" t="str">
        <f>VLOOKUP(fact_market_share[[#This Row],[city_code]],dim_cities[#All],2,FALSE)</f>
        <v>Pune</v>
      </c>
    </row>
    <row r="309" spans="1:8" hidden="1" x14ac:dyDescent="0.45">
      <c r="A309" s="1">
        <v>44713</v>
      </c>
      <c r="B309">
        <v>380001</v>
      </c>
      <c r="C309">
        <v>115.47</v>
      </c>
      <c r="D309" t="s">
        <v>67</v>
      </c>
      <c r="E309">
        <v>32.479999999999997</v>
      </c>
      <c r="F309" t="str">
        <f>TEXT(fact_market_share[[#This Row],[date]],"mmm")</f>
        <v>Jun</v>
      </c>
      <c r="G309" t="str">
        <f>VLOOKUP(fact_market_share[[#This Row],[date]],dim_date[#All],3,FALSE)</f>
        <v>After 5G</v>
      </c>
      <c r="H309" t="str">
        <f>VLOOKUP(fact_market_share[[#This Row],[city_code]],dim_cities[#All],2,FALSE)</f>
        <v>Ahmedabad</v>
      </c>
    </row>
    <row r="310" spans="1:8" hidden="1" x14ac:dyDescent="0.45">
      <c r="A310" s="1">
        <v>44713</v>
      </c>
      <c r="B310">
        <v>302001</v>
      </c>
      <c r="C310">
        <v>85.72</v>
      </c>
      <c r="D310" t="s">
        <v>67</v>
      </c>
      <c r="E310">
        <v>35.619999999999997</v>
      </c>
      <c r="F310" t="str">
        <f>TEXT(fact_market_share[[#This Row],[date]],"mmm")</f>
        <v>Jun</v>
      </c>
      <c r="G310" t="str">
        <f>VLOOKUP(fact_market_share[[#This Row],[date]],dim_date[#All],3,FALSE)</f>
        <v>After 5G</v>
      </c>
      <c r="H310" t="str">
        <f>VLOOKUP(fact_market_share[[#This Row],[city_code]],dim_cities[#All],2,FALSE)</f>
        <v>Jaipur</v>
      </c>
    </row>
    <row r="311" spans="1:8" hidden="1" x14ac:dyDescent="0.45">
      <c r="A311" s="1">
        <v>44713</v>
      </c>
      <c r="B311">
        <v>226001</v>
      </c>
      <c r="C311">
        <v>73.7</v>
      </c>
      <c r="D311" t="s">
        <v>67</v>
      </c>
      <c r="E311">
        <v>31.61</v>
      </c>
      <c r="F311" t="str">
        <f>TEXT(fact_market_share[[#This Row],[date]],"mmm")</f>
        <v>Jun</v>
      </c>
      <c r="G311" t="str">
        <f>VLOOKUP(fact_market_share[[#This Row],[date]],dim_date[#All],3,FALSE)</f>
        <v>After 5G</v>
      </c>
      <c r="H311" t="str">
        <f>VLOOKUP(fact_market_share[[#This Row],[city_code]],dim_cities[#All],2,FALSE)</f>
        <v>Lucknow</v>
      </c>
    </row>
    <row r="312" spans="1:8" hidden="1" x14ac:dyDescent="0.45">
      <c r="A312" s="1">
        <v>44713</v>
      </c>
      <c r="B312">
        <v>800008</v>
      </c>
      <c r="C312">
        <v>60.5</v>
      </c>
      <c r="D312" t="s">
        <v>67</v>
      </c>
      <c r="E312">
        <v>34.75</v>
      </c>
      <c r="F312" t="str">
        <f>TEXT(fact_market_share[[#This Row],[date]],"mmm")</f>
        <v>Jun</v>
      </c>
      <c r="G312" t="str">
        <f>VLOOKUP(fact_market_share[[#This Row],[date]],dim_date[#All],3,FALSE)</f>
        <v>After 5G</v>
      </c>
      <c r="H312" t="str">
        <f>VLOOKUP(fact_market_share[[#This Row],[city_code]],dim_cities[#All],2,FALSE)</f>
        <v>Patna</v>
      </c>
    </row>
    <row r="313" spans="1:8" hidden="1" x14ac:dyDescent="0.45">
      <c r="A313" s="1">
        <v>44713</v>
      </c>
      <c r="B313">
        <v>641001</v>
      </c>
      <c r="C313">
        <v>53.6</v>
      </c>
      <c r="D313" t="s">
        <v>67</v>
      </c>
      <c r="E313">
        <v>37.01</v>
      </c>
      <c r="F313" t="str">
        <f>TEXT(fact_market_share[[#This Row],[date]],"mmm")</f>
        <v>Jun</v>
      </c>
      <c r="G313" t="str">
        <f>VLOOKUP(fact_market_share[[#This Row],[date]],dim_date[#All],3,FALSE)</f>
        <v>After 5G</v>
      </c>
      <c r="H313" t="str">
        <f>VLOOKUP(fact_market_share[[#This Row],[city_code]],dim_cities[#All],2,FALSE)</f>
        <v>Coimbatore</v>
      </c>
    </row>
    <row r="314" spans="1:8" hidden="1" x14ac:dyDescent="0.45">
      <c r="A314" s="1">
        <v>44713</v>
      </c>
      <c r="B314">
        <v>160017</v>
      </c>
      <c r="C314">
        <v>39.020000000000003</v>
      </c>
      <c r="D314" t="s">
        <v>67</v>
      </c>
      <c r="E314">
        <v>32.86</v>
      </c>
      <c r="F314" t="str">
        <f>TEXT(fact_market_share[[#This Row],[date]],"mmm")</f>
        <v>Jun</v>
      </c>
      <c r="G314" t="str">
        <f>VLOOKUP(fact_market_share[[#This Row],[date]],dim_date[#All],3,FALSE)</f>
        <v>After 5G</v>
      </c>
      <c r="H314" t="str">
        <f>VLOOKUP(fact_market_share[[#This Row],[city_code]],dim_cities[#All],2,FALSE)</f>
        <v>Chandigarh</v>
      </c>
    </row>
    <row r="315" spans="1:8" hidden="1" x14ac:dyDescent="0.45">
      <c r="A315" s="1">
        <v>44713</v>
      </c>
      <c r="B315">
        <v>122001</v>
      </c>
      <c r="C315">
        <v>30.35</v>
      </c>
      <c r="D315" t="s">
        <v>67</v>
      </c>
      <c r="E315">
        <v>35.74</v>
      </c>
      <c r="F315" t="str">
        <f>TEXT(fact_market_share[[#This Row],[date]],"mmm")</f>
        <v>Jun</v>
      </c>
      <c r="G315" t="str">
        <f>VLOOKUP(fact_market_share[[#This Row],[date]],dim_date[#All],3,FALSE)</f>
        <v>After 5G</v>
      </c>
      <c r="H315" t="str">
        <f>VLOOKUP(fact_market_share[[#This Row],[city_code]],dim_cities[#All],2,FALSE)</f>
        <v>Gurgaon</v>
      </c>
    </row>
    <row r="316" spans="1:8" hidden="1" x14ac:dyDescent="0.45">
      <c r="A316" s="1">
        <v>44713</v>
      </c>
      <c r="B316">
        <v>492001</v>
      </c>
      <c r="C316">
        <v>18.920000000000002</v>
      </c>
      <c r="D316" t="s">
        <v>67</v>
      </c>
      <c r="E316">
        <v>37</v>
      </c>
      <c r="F316" t="str">
        <f>TEXT(fact_market_share[[#This Row],[date]],"mmm")</f>
        <v>Jun</v>
      </c>
      <c r="G316" t="str">
        <f>VLOOKUP(fact_market_share[[#This Row],[date]],dim_date[#All],3,FALSE)</f>
        <v>After 5G</v>
      </c>
      <c r="H316" t="str">
        <f>VLOOKUP(fact_market_share[[#This Row],[city_code]],dim_cities[#All],2,FALSE)</f>
        <v>Raipur</v>
      </c>
    </row>
    <row r="317" spans="1:8" hidden="1" x14ac:dyDescent="0.45">
      <c r="A317" s="1">
        <v>44743</v>
      </c>
      <c r="B317">
        <v>400001</v>
      </c>
      <c r="C317">
        <v>348.85</v>
      </c>
      <c r="D317" t="s">
        <v>67</v>
      </c>
      <c r="E317">
        <v>37.49</v>
      </c>
      <c r="F317" t="str">
        <f>TEXT(fact_market_share[[#This Row],[date]],"mmm")</f>
        <v>Jul</v>
      </c>
      <c r="G317" t="str">
        <f>VLOOKUP(fact_market_share[[#This Row],[date]],dim_date[#All],3,FALSE)</f>
        <v>After 5G</v>
      </c>
      <c r="H317" t="str">
        <f>VLOOKUP(fact_market_share[[#This Row],[city_code]],dim_cities[#All],2,FALSE)</f>
        <v>Mumbai</v>
      </c>
    </row>
    <row r="318" spans="1:8" hidden="1" x14ac:dyDescent="0.45">
      <c r="A318" s="1">
        <v>44743</v>
      </c>
      <c r="B318">
        <v>110001</v>
      </c>
      <c r="C318">
        <v>287.25</v>
      </c>
      <c r="D318" t="s">
        <v>67</v>
      </c>
      <c r="E318">
        <v>34.72</v>
      </c>
      <c r="F318" t="str">
        <f>TEXT(fact_market_share[[#This Row],[date]],"mmm")</f>
        <v>Jul</v>
      </c>
      <c r="G318" t="str">
        <f>VLOOKUP(fact_market_share[[#This Row],[date]],dim_date[#All],3,FALSE)</f>
        <v>After 5G</v>
      </c>
      <c r="H318" t="str">
        <f>VLOOKUP(fact_market_share[[#This Row],[city_code]],dim_cities[#All],2,FALSE)</f>
        <v>Delhi</v>
      </c>
    </row>
    <row r="319" spans="1:8" hidden="1" x14ac:dyDescent="0.45">
      <c r="A319" s="1">
        <v>44743</v>
      </c>
      <c r="B319">
        <v>700001</v>
      </c>
      <c r="C319">
        <v>267.16000000000003</v>
      </c>
      <c r="D319" t="s">
        <v>67</v>
      </c>
      <c r="E319">
        <v>36.53</v>
      </c>
      <c r="F319" t="str">
        <f>TEXT(fact_market_share[[#This Row],[date]],"mmm")</f>
        <v>Jul</v>
      </c>
      <c r="G319" t="str">
        <f>VLOOKUP(fact_market_share[[#This Row],[date]],dim_date[#All],3,FALSE)</f>
        <v>After 5G</v>
      </c>
      <c r="H319" t="str">
        <f>VLOOKUP(fact_market_share[[#This Row],[city_code]],dim_cities[#All],2,FALSE)</f>
        <v>Kolkata</v>
      </c>
    </row>
    <row r="320" spans="1:8" hidden="1" x14ac:dyDescent="0.45">
      <c r="A320" s="1">
        <v>44743</v>
      </c>
      <c r="B320">
        <v>560001</v>
      </c>
      <c r="C320">
        <v>239.26</v>
      </c>
      <c r="D320" t="s">
        <v>67</v>
      </c>
      <c r="E320">
        <v>32.700000000000003</v>
      </c>
      <c r="F320" t="str">
        <f>TEXT(fact_market_share[[#This Row],[date]],"mmm")</f>
        <v>Jul</v>
      </c>
      <c r="G320" t="str">
        <f>VLOOKUP(fact_market_share[[#This Row],[date]],dim_date[#All],3,FALSE)</f>
        <v>After 5G</v>
      </c>
      <c r="H320" t="str">
        <f>VLOOKUP(fact_market_share[[#This Row],[city_code]],dim_cities[#All],2,FALSE)</f>
        <v>Bangalore</v>
      </c>
    </row>
    <row r="321" spans="1:8" hidden="1" x14ac:dyDescent="0.45">
      <c r="A321" s="1">
        <v>44743</v>
      </c>
      <c r="B321">
        <v>600001</v>
      </c>
      <c r="C321">
        <v>198.2</v>
      </c>
      <c r="D321" t="s">
        <v>67</v>
      </c>
      <c r="E321">
        <v>32.68</v>
      </c>
      <c r="F321" t="str">
        <f>TEXT(fact_market_share[[#This Row],[date]],"mmm")</f>
        <v>Jul</v>
      </c>
      <c r="G321" t="str">
        <f>VLOOKUP(fact_market_share[[#This Row],[date]],dim_date[#All],3,FALSE)</f>
        <v>After 5G</v>
      </c>
      <c r="H321" t="str">
        <f>VLOOKUP(fact_market_share[[#This Row],[city_code]],dim_cities[#All],2,FALSE)</f>
        <v>Chennai</v>
      </c>
    </row>
    <row r="322" spans="1:8" hidden="1" x14ac:dyDescent="0.45">
      <c r="A322" s="1">
        <v>44743</v>
      </c>
      <c r="B322">
        <v>500001</v>
      </c>
      <c r="C322">
        <v>178.56</v>
      </c>
      <c r="D322" t="s">
        <v>67</v>
      </c>
      <c r="E322">
        <v>39.39</v>
      </c>
      <c r="F322" t="str">
        <f>TEXT(fact_market_share[[#This Row],[date]],"mmm")</f>
        <v>Jul</v>
      </c>
      <c r="G322" t="str">
        <f>VLOOKUP(fact_market_share[[#This Row],[date]],dim_date[#All],3,FALSE)</f>
        <v>After 5G</v>
      </c>
      <c r="H322" t="str">
        <f>VLOOKUP(fact_market_share[[#This Row],[city_code]],dim_cities[#All],2,FALSE)</f>
        <v>Hyderabad</v>
      </c>
    </row>
    <row r="323" spans="1:8" hidden="1" x14ac:dyDescent="0.45">
      <c r="A323" s="1">
        <v>44743</v>
      </c>
      <c r="B323">
        <v>411001</v>
      </c>
      <c r="C323">
        <v>172.31</v>
      </c>
      <c r="D323" t="s">
        <v>67</v>
      </c>
      <c r="E323">
        <v>34.49</v>
      </c>
      <c r="F323" t="str">
        <f>TEXT(fact_market_share[[#This Row],[date]],"mmm")</f>
        <v>Jul</v>
      </c>
      <c r="G323" t="str">
        <f>VLOOKUP(fact_market_share[[#This Row],[date]],dim_date[#All],3,FALSE)</f>
        <v>After 5G</v>
      </c>
      <c r="H323" t="str">
        <f>VLOOKUP(fact_market_share[[#This Row],[city_code]],dim_cities[#All],2,FALSE)</f>
        <v>Pune</v>
      </c>
    </row>
    <row r="324" spans="1:8" hidden="1" x14ac:dyDescent="0.45">
      <c r="A324" s="1">
        <v>44743</v>
      </c>
      <c r="B324">
        <v>380001</v>
      </c>
      <c r="C324">
        <v>130.79</v>
      </c>
      <c r="D324" t="s">
        <v>67</v>
      </c>
      <c r="E324">
        <v>40.6</v>
      </c>
      <c r="F324" t="str">
        <f>TEXT(fact_market_share[[#This Row],[date]],"mmm")</f>
        <v>Jul</v>
      </c>
      <c r="G324" t="str">
        <f>VLOOKUP(fact_market_share[[#This Row],[date]],dim_date[#All],3,FALSE)</f>
        <v>After 5G</v>
      </c>
      <c r="H324" t="str">
        <f>VLOOKUP(fact_market_share[[#This Row],[city_code]],dim_cities[#All],2,FALSE)</f>
        <v>Ahmedabad</v>
      </c>
    </row>
    <row r="325" spans="1:8" hidden="1" x14ac:dyDescent="0.45">
      <c r="A325" s="1">
        <v>44743</v>
      </c>
      <c r="B325">
        <v>302001</v>
      </c>
      <c r="C325">
        <v>97.09</v>
      </c>
      <c r="D325" t="s">
        <v>67</v>
      </c>
      <c r="E325">
        <v>34.130000000000003</v>
      </c>
      <c r="F325" t="str">
        <f>TEXT(fact_market_share[[#This Row],[date]],"mmm")</f>
        <v>Jul</v>
      </c>
      <c r="G325" t="str">
        <f>VLOOKUP(fact_market_share[[#This Row],[date]],dim_date[#All],3,FALSE)</f>
        <v>After 5G</v>
      </c>
      <c r="H325" t="str">
        <f>VLOOKUP(fact_market_share[[#This Row],[city_code]],dim_cities[#All],2,FALSE)</f>
        <v>Jaipur</v>
      </c>
    </row>
    <row r="326" spans="1:8" hidden="1" x14ac:dyDescent="0.45">
      <c r="A326" s="1">
        <v>44743</v>
      </c>
      <c r="B326">
        <v>226001</v>
      </c>
      <c r="C326">
        <v>83.47</v>
      </c>
      <c r="D326" t="s">
        <v>67</v>
      </c>
      <c r="E326">
        <v>37.450000000000003</v>
      </c>
      <c r="F326" t="str">
        <f>TEXT(fact_market_share[[#This Row],[date]],"mmm")</f>
        <v>Jul</v>
      </c>
      <c r="G326" t="str">
        <f>VLOOKUP(fact_market_share[[#This Row],[date]],dim_date[#All],3,FALSE)</f>
        <v>After 5G</v>
      </c>
      <c r="H326" t="str">
        <f>VLOOKUP(fact_market_share[[#This Row],[city_code]],dim_cities[#All],2,FALSE)</f>
        <v>Lucknow</v>
      </c>
    </row>
    <row r="327" spans="1:8" hidden="1" x14ac:dyDescent="0.45">
      <c r="A327" s="1">
        <v>44743</v>
      </c>
      <c r="B327">
        <v>800008</v>
      </c>
      <c r="C327">
        <v>68.52</v>
      </c>
      <c r="D327" t="s">
        <v>67</v>
      </c>
      <c r="E327">
        <v>32.159999999999997</v>
      </c>
      <c r="F327" t="str">
        <f>TEXT(fact_market_share[[#This Row],[date]],"mmm")</f>
        <v>Jul</v>
      </c>
      <c r="G327" t="str">
        <f>VLOOKUP(fact_market_share[[#This Row],[date]],dim_date[#All],3,FALSE)</f>
        <v>After 5G</v>
      </c>
      <c r="H327" t="str">
        <f>VLOOKUP(fact_market_share[[#This Row],[city_code]],dim_cities[#All],2,FALSE)</f>
        <v>Patna</v>
      </c>
    </row>
    <row r="328" spans="1:8" hidden="1" x14ac:dyDescent="0.45">
      <c r="A328" s="1">
        <v>44743</v>
      </c>
      <c r="B328">
        <v>641001</v>
      </c>
      <c r="C328">
        <v>60.71</v>
      </c>
      <c r="D328" t="s">
        <v>67</v>
      </c>
      <c r="E328">
        <v>33.83</v>
      </c>
      <c r="F328" t="str">
        <f>TEXT(fact_market_share[[#This Row],[date]],"mmm")</f>
        <v>Jul</v>
      </c>
      <c r="G328" t="str">
        <f>VLOOKUP(fact_market_share[[#This Row],[date]],dim_date[#All],3,FALSE)</f>
        <v>After 5G</v>
      </c>
      <c r="H328" t="str">
        <f>VLOOKUP(fact_market_share[[#This Row],[city_code]],dim_cities[#All],2,FALSE)</f>
        <v>Coimbatore</v>
      </c>
    </row>
    <row r="329" spans="1:8" hidden="1" x14ac:dyDescent="0.45">
      <c r="A329" s="1">
        <v>44743</v>
      </c>
      <c r="B329">
        <v>160017</v>
      </c>
      <c r="C329">
        <v>44.19</v>
      </c>
      <c r="D329" t="s">
        <v>67</v>
      </c>
      <c r="E329">
        <v>35.9</v>
      </c>
      <c r="F329" t="str">
        <f>TEXT(fact_market_share[[#This Row],[date]],"mmm")</f>
        <v>Jul</v>
      </c>
      <c r="G329" t="str">
        <f>VLOOKUP(fact_market_share[[#This Row],[date]],dim_date[#All],3,FALSE)</f>
        <v>After 5G</v>
      </c>
      <c r="H329" t="str">
        <f>VLOOKUP(fact_market_share[[#This Row],[city_code]],dim_cities[#All],2,FALSE)</f>
        <v>Chandigarh</v>
      </c>
    </row>
    <row r="330" spans="1:8" hidden="1" x14ac:dyDescent="0.45">
      <c r="A330" s="1">
        <v>44743</v>
      </c>
      <c r="B330">
        <v>122001</v>
      </c>
      <c r="C330">
        <v>34.369999999999997</v>
      </c>
      <c r="D330" t="s">
        <v>67</v>
      </c>
      <c r="E330">
        <v>34.54</v>
      </c>
      <c r="F330" t="str">
        <f>TEXT(fact_market_share[[#This Row],[date]],"mmm")</f>
        <v>Jul</v>
      </c>
      <c r="G330" t="str">
        <f>VLOOKUP(fact_market_share[[#This Row],[date]],dim_date[#All],3,FALSE)</f>
        <v>After 5G</v>
      </c>
      <c r="H330" t="str">
        <f>VLOOKUP(fact_market_share[[#This Row],[city_code]],dim_cities[#All],2,FALSE)</f>
        <v>Gurgaon</v>
      </c>
    </row>
    <row r="331" spans="1:8" hidden="1" x14ac:dyDescent="0.45">
      <c r="A331" s="1">
        <v>44743</v>
      </c>
      <c r="B331">
        <v>492001</v>
      </c>
      <c r="C331">
        <v>21.43</v>
      </c>
      <c r="D331" t="s">
        <v>67</v>
      </c>
      <c r="E331">
        <v>36.04</v>
      </c>
      <c r="F331" t="str">
        <f>TEXT(fact_market_share[[#This Row],[date]],"mmm")</f>
        <v>Jul</v>
      </c>
      <c r="G331" t="str">
        <f>VLOOKUP(fact_market_share[[#This Row],[date]],dim_date[#All],3,FALSE)</f>
        <v>After 5G</v>
      </c>
      <c r="H331" t="str">
        <f>VLOOKUP(fact_market_share[[#This Row],[city_code]],dim_cities[#All],2,FALSE)</f>
        <v>Raipur</v>
      </c>
    </row>
    <row r="332" spans="1:8" hidden="1" x14ac:dyDescent="0.45">
      <c r="A332" s="1">
        <v>44774</v>
      </c>
      <c r="B332">
        <v>400001</v>
      </c>
      <c r="C332">
        <v>333.45</v>
      </c>
      <c r="D332" t="s">
        <v>67</v>
      </c>
      <c r="E332">
        <v>30.69</v>
      </c>
      <c r="F332" t="str">
        <f>TEXT(fact_market_share[[#This Row],[date]],"mmm")</f>
        <v>Aug</v>
      </c>
      <c r="G332" t="str">
        <f>VLOOKUP(fact_market_share[[#This Row],[date]],dim_date[#All],3,FALSE)</f>
        <v>After 5G</v>
      </c>
      <c r="H332" t="str">
        <f>VLOOKUP(fact_market_share[[#This Row],[city_code]],dim_cities[#All],2,FALSE)</f>
        <v>Mumbai</v>
      </c>
    </row>
    <row r="333" spans="1:8" hidden="1" x14ac:dyDescent="0.45">
      <c r="A333" s="1">
        <v>44774</v>
      </c>
      <c r="B333">
        <v>110001</v>
      </c>
      <c r="C333">
        <v>274.57</v>
      </c>
      <c r="D333" t="s">
        <v>67</v>
      </c>
      <c r="E333">
        <v>33.630000000000003</v>
      </c>
      <c r="F333" t="str">
        <f>TEXT(fact_market_share[[#This Row],[date]],"mmm")</f>
        <v>Aug</v>
      </c>
      <c r="G333" t="str">
        <f>VLOOKUP(fact_market_share[[#This Row],[date]],dim_date[#All],3,FALSE)</f>
        <v>After 5G</v>
      </c>
      <c r="H333" t="str">
        <f>VLOOKUP(fact_market_share[[#This Row],[city_code]],dim_cities[#All],2,FALSE)</f>
        <v>Delhi</v>
      </c>
    </row>
    <row r="334" spans="1:8" hidden="1" x14ac:dyDescent="0.45">
      <c r="A334" s="1">
        <v>44774</v>
      </c>
      <c r="B334">
        <v>700001</v>
      </c>
      <c r="C334">
        <v>255.37</v>
      </c>
      <c r="D334" t="s">
        <v>67</v>
      </c>
      <c r="E334">
        <v>36.64</v>
      </c>
      <c r="F334" t="str">
        <f>TEXT(fact_market_share[[#This Row],[date]],"mmm")</f>
        <v>Aug</v>
      </c>
      <c r="G334" t="str">
        <f>VLOOKUP(fact_market_share[[#This Row],[date]],dim_date[#All],3,FALSE)</f>
        <v>After 5G</v>
      </c>
      <c r="H334" t="str">
        <f>VLOOKUP(fact_market_share[[#This Row],[city_code]],dim_cities[#All],2,FALSE)</f>
        <v>Kolkata</v>
      </c>
    </row>
    <row r="335" spans="1:8" hidden="1" x14ac:dyDescent="0.45">
      <c r="A335" s="1">
        <v>44774</v>
      </c>
      <c r="B335">
        <v>560001</v>
      </c>
      <c r="C335">
        <v>228.7</v>
      </c>
      <c r="D335" t="s">
        <v>67</v>
      </c>
      <c r="E335">
        <v>34.200000000000003</v>
      </c>
      <c r="F335" t="str">
        <f>TEXT(fact_market_share[[#This Row],[date]],"mmm")</f>
        <v>Aug</v>
      </c>
      <c r="G335" t="str">
        <f>VLOOKUP(fact_market_share[[#This Row],[date]],dim_date[#All],3,FALSE)</f>
        <v>After 5G</v>
      </c>
      <c r="H335" t="str">
        <f>VLOOKUP(fact_market_share[[#This Row],[city_code]],dim_cities[#All],2,FALSE)</f>
        <v>Bangalore</v>
      </c>
    </row>
    <row r="336" spans="1:8" hidden="1" x14ac:dyDescent="0.45">
      <c r="A336" s="1">
        <v>44774</v>
      </c>
      <c r="B336">
        <v>600001</v>
      </c>
      <c r="C336">
        <v>189.45</v>
      </c>
      <c r="D336" t="s">
        <v>67</v>
      </c>
      <c r="E336">
        <v>40.299999999999997</v>
      </c>
      <c r="F336" t="str">
        <f>TEXT(fact_market_share[[#This Row],[date]],"mmm")</f>
        <v>Aug</v>
      </c>
      <c r="G336" t="str">
        <f>VLOOKUP(fact_market_share[[#This Row],[date]],dim_date[#All],3,FALSE)</f>
        <v>After 5G</v>
      </c>
      <c r="H336" t="str">
        <f>VLOOKUP(fact_market_share[[#This Row],[city_code]],dim_cities[#All],2,FALSE)</f>
        <v>Chennai</v>
      </c>
    </row>
    <row r="337" spans="1:8" hidden="1" x14ac:dyDescent="0.45">
      <c r="A337" s="1">
        <v>44774</v>
      </c>
      <c r="B337">
        <v>500001</v>
      </c>
      <c r="C337">
        <v>170.67</v>
      </c>
      <c r="D337" t="s">
        <v>67</v>
      </c>
      <c r="E337">
        <v>32.520000000000003</v>
      </c>
      <c r="F337" t="str">
        <f>TEXT(fact_market_share[[#This Row],[date]],"mmm")</f>
        <v>Aug</v>
      </c>
      <c r="G337" t="str">
        <f>VLOOKUP(fact_market_share[[#This Row],[date]],dim_date[#All],3,FALSE)</f>
        <v>After 5G</v>
      </c>
      <c r="H337" t="str">
        <f>VLOOKUP(fact_market_share[[#This Row],[city_code]],dim_cities[#All],2,FALSE)</f>
        <v>Hyderabad</v>
      </c>
    </row>
    <row r="338" spans="1:8" hidden="1" x14ac:dyDescent="0.45">
      <c r="A338" s="1">
        <v>44774</v>
      </c>
      <c r="B338">
        <v>411001</v>
      </c>
      <c r="C338">
        <v>164.7</v>
      </c>
      <c r="D338" t="s">
        <v>67</v>
      </c>
      <c r="E338">
        <v>32.119999999999997</v>
      </c>
      <c r="F338" t="str">
        <f>TEXT(fact_market_share[[#This Row],[date]],"mmm")</f>
        <v>Aug</v>
      </c>
      <c r="G338" t="str">
        <f>VLOOKUP(fact_market_share[[#This Row],[date]],dim_date[#All],3,FALSE)</f>
        <v>After 5G</v>
      </c>
      <c r="H338" t="str">
        <f>VLOOKUP(fact_market_share[[#This Row],[city_code]],dim_cities[#All],2,FALSE)</f>
        <v>Pune</v>
      </c>
    </row>
    <row r="339" spans="1:8" hidden="1" x14ac:dyDescent="0.45">
      <c r="A339" s="1">
        <v>44774</v>
      </c>
      <c r="B339">
        <v>380001</v>
      </c>
      <c r="C339">
        <v>125.02</v>
      </c>
      <c r="D339" t="s">
        <v>67</v>
      </c>
      <c r="E339">
        <v>38.5</v>
      </c>
      <c r="F339" t="str">
        <f>TEXT(fact_market_share[[#This Row],[date]],"mmm")</f>
        <v>Aug</v>
      </c>
      <c r="G339" t="str">
        <f>VLOOKUP(fact_market_share[[#This Row],[date]],dim_date[#All],3,FALSE)</f>
        <v>After 5G</v>
      </c>
      <c r="H339" t="str">
        <f>VLOOKUP(fact_market_share[[#This Row],[city_code]],dim_cities[#All],2,FALSE)</f>
        <v>Ahmedabad</v>
      </c>
    </row>
    <row r="340" spans="1:8" hidden="1" x14ac:dyDescent="0.45">
      <c r="A340" s="1">
        <v>44774</v>
      </c>
      <c r="B340">
        <v>302001</v>
      </c>
      <c r="C340">
        <v>92.8</v>
      </c>
      <c r="D340" t="s">
        <v>67</v>
      </c>
      <c r="E340">
        <v>37.51</v>
      </c>
      <c r="F340" t="str">
        <f>TEXT(fact_market_share[[#This Row],[date]],"mmm")</f>
        <v>Aug</v>
      </c>
      <c r="G340" t="str">
        <f>VLOOKUP(fact_market_share[[#This Row],[date]],dim_date[#All],3,FALSE)</f>
        <v>After 5G</v>
      </c>
      <c r="H340" t="str">
        <f>VLOOKUP(fact_market_share[[#This Row],[city_code]],dim_cities[#All],2,FALSE)</f>
        <v>Jaipur</v>
      </c>
    </row>
    <row r="341" spans="1:8" hidden="1" x14ac:dyDescent="0.45">
      <c r="A341" s="1">
        <v>44774</v>
      </c>
      <c r="B341">
        <v>226001</v>
      </c>
      <c r="C341">
        <v>79.790000000000006</v>
      </c>
      <c r="D341" t="s">
        <v>67</v>
      </c>
      <c r="E341">
        <v>38.28</v>
      </c>
      <c r="F341" t="str">
        <f>TEXT(fact_market_share[[#This Row],[date]],"mmm")</f>
        <v>Aug</v>
      </c>
      <c r="G341" t="str">
        <f>VLOOKUP(fact_market_share[[#This Row],[date]],dim_date[#All],3,FALSE)</f>
        <v>After 5G</v>
      </c>
      <c r="H341" t="str">
        <f>VLOOKUP(fact_market_share[[#This Row],[city_code]],dim_cities[#All],2,FALSE)</f>
        <v>Lucknow</v>
      </c>
    </row>
    <row r="342" spans="1:8" hidden="1" x14ac:dyDescent="0.45">
      <c r="A342" s="1">
        <v>44774</v>
      </c>
      <c r="B342">
        <v>800008</v>
      </c>
      <c r="C342">
        <v>65.5</v>
      </c>
      <c r="D342" t="s">
        <v>67</v>
      </c>
      <c r="E342">
        <v>39.85</v>
      </c>
      <c r="F342" t="str">
        <f>TEXT(fact_market_share[[#This Row],[date]],"mmm")</f>
        <v>Aug</v>
      </c>
      <c r="G342" t="str">
        <f>VLOOKUP(fact_market_share[[#This Row],[date]],dim_date[#All],3,FALSE)</f>
        <v>After 5G</v>
      </c>
      <c r="H342" t="str">
        <f>VLOOKUP(fact_market_share[[#This Row],[city_code]],dim_cities[#All],2,FALSE)</f>
        <v>Patna</v>
      </c>
    </row>
    <row r="343" spans="1:8" hidden="1" x14ac:dyDescent="0.45">
      <c r="A343" s="1">
        <v>44774</v>
      </c>
      <c r="B343">
        <v>641001</v>
      </c>
      <c r="C343">
        <v>58.03</v>
      </c>
      <c r="D343" t="s">
        <v>67</v>
      </c>
      <c r="E343">
        <v>33.520000000000003</v>
      </c>
      <c r="F343" t="str">
        <f>TEXT(fact_market_share[[#This Row],[date]],"mmm")</f>
        <v>Aug</v>
      </c>
      <c r="G343" t="str">
        <f>VLOOKUP(fact_market_share[[#This Row],[date]],dim_date[#All],3,FALSE)</f>
        <v>After 5G</v>
      </c>
      <c r="H343" t="str">
        <f>VLOOKUP(fact_market_share[[#This Row],[city_code]],dim_cities[#All],2,FALSE)</f>
        <v>Coimbatore</v>
      </c>
    </row>
    <row r="344" spans="1:8" hidden="1" x14ac:dyDescent="0.45">
      <c r="A344" s="1">
        <v>44774</v>
      </c>
      <c r="B344">
        <v>160017</v>
      </c>
      <c r="C344">
        <v>42.24</v>
      </c>
      <c r="D344" t="s">
        <v>67</v>
      </c>
      <c r="E344">
        <v>35.590000000000003</v>
      </c>
      <c r="F344" t="str">
        <f>TEXT(fact_market_share[[#This Row],[date]],"mmm")</f>
        <v>Aug</v>
      </c>
      <c r="G344" t="str">
        <f>VLOOKUP(fact_market_share[[#This Row],[date]],dim_date[#All],3,FALSE)</f>
        <v>After 5G</v>
      </c>
      <c r="H344" t="str">
        <f>VLOOKUP(fact_market_share[[#This Row],[city_code]],dim_cities[#All],2,FALSE)</f>
        <v>Chandigarh</v>
      </c>
    </row>
    <row r="345" spans="1:8" hidden="1" x14ac:dyDescent="0.45">
      <c r="A345" s="1">
        <v>44774</v>
      </c>
      <c r="B345">
        <v>122001</v>
      </c>
      <c r="C345">
        <v>32.85</v>
      </c>
      <c r="D345" t="s">
        <v>67</v>
      </c>
      <c r="E345">
        <v>34.36</v>
      </c>
      <c r="F345" t="str">
        <f>TEXT(fact_market_share[[#This Row],[date]],"mmm")</f>
        <v>Aug</v>
      </c>
      <c r="G345" t="str">
        <f>VLOOKUP(fact_market_share[[#This Row],[date]],dim_date[#All],3,FALSE)</f>
        <v>After 5G</v>
      </c>
      <c r="H345" t="str">
        <f>VLOOKUP(fact_market_share[[#This Row],[city_code]],dim_cities[#All],2,FALSE)</f>
        <v>Gurgaon</v>
      </c>
    </row>
    <row r="346" spans="1:8" hidden="1" x14ac:dyDescent="0.45">
      <c r="A346" s="1">
        <v>44774</v>
      </c>
      <c r="B346">
        <v>492001</v>
      </c>
      <c r="C346">
        <v>20.48</v>
      </c>
      <c r="D346" t="s">
        <v>67</v>
      </c>
      <c r="E346">
        <v>39.46</v>
      </c>
      <c r="F346" t="str">
        <f>TEXT(fact_market_share[[#This Row],[date]],"mmm")</f>
        <v>Aug</v>
      </c>
      <c r="G346" t="str">
        <f>VLOOKUP(fact_market_share[[#This Row],[date]],dim_date[#All],3,FALSE)</f>
        <v>After 5G</v>
      </c>
      <c r="H346" t="str">
        <f>VLOOKUP(fact_market_share[[#This Row],[city_code]],dim_cities[#All],2,FALSE)</f>
        <v>Raipur</v>
      </c>
    </row>
    <row r="347" spans="1:8" hidden="1" x14ac:dyDescent="0.45">
      <c r="A347" s="1">
        <v>44805</v>
      </c>
      <c r="B347">
        <v>400001</v>
      </c>
      <c r="C347">
        <v>349.97</v>
      </c>
      <c r="D347" t="s">
        <v>67</v>
      </c>
      <c r="E347">
        <v>32.86</v>
      </c>
      <c r="F347" t="str">
        <f>TEXT(fact_market_share[[#This Row],[date]],"mmm")</f>
        <v>Sep</v>
      </c>
      <c r="G347" t="str">
        <f>VLOOKUP(fact_market_share[[#This Row],[date]],dim_date[#All],3,FALSE)</f>
        <v>After 5G</v>
      </c>
      <c r="H347" t="str">
        <f>VLOOKUP(fact_market_share[[#This Row],[city_code]],dim_cities[#All],2,FALSE)</f>
        <v>Mumbai</v>
      </c>
    </row>
    <row r="348" spans="1:8" hidden="1" x14ac:dyDescent="0.45">
      <c r="A348" s="1">
        <v>44805</v>
      </c>
      <c r="B348">
        <v>110001</v>
      </c>
      <c r="C348">
        <v>288.17</v>
      </c>
      <c r="D348" t="s">
        <v>67</v>
      </c>
      <c r="E348">
        <v>36.53</v>
      </c>
      <c r="F348" t="str">
        <f>TEXT(fact_market_share[[#This Row],[date]],"mmm")</f>
        <v>Sep</v>
      </c>
      <c r="G348" t="str">
        <f>VLOOKUP(fact_market_share[[#This Row],[date]],dim_date[#All],3,FALSE)</f>
        <v>After 5G</v>
      </c>
      <c r="H348" t="str">
        <f>VLOOKUP(fact_market_share[[#This Row],[city_code]],dim_cities[#All],2,FALSE)</f>
        <v>Delhi</v>
      </c>
    </row>
    <row r="349" spans="1:8" hidden="1" x14ac:dyDescent="0.45">
      <c r="A349" s="1">
        <v>44805</v>
      </c>
      <c r="B349">
        <v>700001</v>
      </c>
      <c r="C349">
        <v>268.02</v>
      </c>
      <c r="D349" t="s">
        <v>67</v>
      </c>
      <c r="E349">
        <v>38.729999999999997</v>
      </c>
      <c r="F349" t="str">
        <f>TEXT(fact_market_share[[#This Row],[date]],"mmm")</f>
        <v>Sep</v>
      </c>
      <c r="G349" t="str">
        <f>VLOOKUP(fact_market_share[[#This Row],[date]],dim_date[#All],3,FALSE)</f>
        <v>After 5G</v>
      </c>
      <c r="H349" t="str">
        <f>VLOOKUP(fact_market_share[[#This Row],[city_code]],dim_cities[#All],2,FALSE)</f>
        <v>Kolkata</v>
      </c>
    </row>
    <row r="350" spans="1:8" hidden="1" x14ac:dyDescent="0.45">
      <c r="A350" s="1">
        <v>44805</v>
      </c>
      <c r="B350">
        <v>560001</v>
      </c>
      <c r="C350">
        <v>240.03</v>
      </c>
      <c r="D350" t="s">
        <v>67</v>
      </c>
      <c r="E350">
        <v>35.93</v>
      </c>
      <c r="F350" t="str">
        <f>TEXT(fact_market_share[[#This Row],[date]],"mmm")</f>
        <v>Sep</v>
      </c>
      <c r="G350" t="str">
        <f>VLOOKUP(fact_market_share[[#This Row],[date]],dim_date[#All],3,FALSE)</f>
        <v>After 5G</v>
      </c>
      <c r="H350" t="str">
        <f>VLOOKUP(fact_market_share[[#This Row],[city_code]],dim_cities[#All],2,FALSE)</f>
        <v>Bangalore</v>
      </c>
    </row>
    <row r="351" spans="1:8" hidden="1" x14ac:dyDescent="0.45">
      <c r="A351" s="1">
        <v>44805</v>
      </c>
      <c r="B351">
        <v>600001</v>
      </c>
      <c r="C351">
        <v>198.83</v>
      </c>
      <c r="D351" t="s">
        <v>67</v>
      </c>
      <c r="E351">
        <v>33.770000000000003</v>
      </c>
      <c r="F351" t="str">
        <f>TEXT(fact_market_share[[#This Row],[date]],"mmm")</f>
        <v>Sep</v>
      </c>
      <c r="G351" t="str">
        <f>VLOOKUP(fact_market_share[[#This Row],[date]],dim_date[#All],3,FALSE)</f>
        <v>After 5G</v>
      </c>
      <c r="H351" t="str">
        <f>VLOOKUP(fact_market_share[[#This Row],[city_code]],dim_cities[#All],2,FALSE)</f>
        <v>Chennai</v>
      </c>
    </row>
    <row r="352" spans="1:8" hidden="1" x14ac:dyDescent="0.45">
      <c r="A352" s="1">
        <v>44805</v>
      </c>
      <c r="B352">
        <v>500001</v>
      </c>
      <c r="C352">
        <v>179.13</v>
      </c>
      <c r="D352" t="s">
        <v>67</v>
      </c>
      <c r="E352">
        <v>36.590000000000003</v>
      </c>
      <c r="F352" t="str">
        <f>TEXT(fact_market_share[[#This Row],[date]],"mmm")</f>
        <v>Sep</v>
      </c>
      <c r="G352" t="str">
        <f>VLOOKUP(fact_market_share[[#This Row],[date]],dim_date[#All],3,FALSE)</f>
        <v>After 5G</v>
      </c>
      <c r="H352" t="str">
        <f>VLOOKUP(fact_market_share[[#This Row],[city_code]],dim_cities[#All],2,FALSE)</f>
        <v>Hyderabad</v>
      </c>
    </row>
    <row r="353" spans="1:8" hidden="1" x14ac:dyDescent="0.45">
      <c r="A353" s="1">
        <v>44805</v>
      </c>
      <c r="B353">
        <v>411001</v>
      </c>
      <c r="C353">
        <v>172.86</v>
      </c>
      <c r="D353" t="s">
        <v>67</v>
      </c>
      <c r="E353">
        <v>38.229999999999997</v>
      </c>
      <c r="F353" t="str">
        <f>TEXT(fact_market_share[[#This Row],[date]],"mmm")</f>
        <v>Sep</v>
      </c>
      <c r="G353" t="str">
        <f>VLOOKUP(fact_market_share[[#This Row],[date]],dim_date[#All],3,FALSE)</f>
        <v>After 5G</v>
      </c>
      <c r="H353" t="str">
        <f>VLOOKUP(fact_market_share[[#This Row],[city_code]],dim_cities[#All],2,FALSE)</f>
        <v>Pune</v>
      </c>
    </row>
    <row r="354" spans="1:8" hidden="1" x14ac:dyDescent="0.45">
      <c r="A354" s="1">
        <v>44805</v>
      </c>
      <c r="B354">
        <v>380001</v>
      </c>
      <c r="C354">
        <v>131.21</v>
      </c>
      <c r="D354" t="s">
        <v>67</v>
      </c>
      <c r="E354">
        <v>35.840000000000003</v>
      </c>
      <c r="F354" t="str">
        <f>TEXT(fact_market_share[[#This Row],[date]],"mmm")</f>
        <v>Sep</v>
      </c>
      <c r="G354" t="str">
        <f>VLOOKUP(fact_market_share[[#This Row],[date]],dim_date[#All],3,FALSE)</f>
        <v>After 5G</v>
      </c>
      <c r="H354" t="str">
        <f>VLOOKUP(fact_market_share[[#This Row],[city_code]],dim_cities[#All],2,FALSE)</f>
        <v>Ahmedabad</v>
      </c>
    </row>
    <row r="355" spans="1:8" hidden="1" x14ac:dyDescent="0.45">
      <c r="A355" s="1">
        <v>44805</v>
      </c>
      <c r="B355">
        <v>302001</v>
      </c>
      <c r="C355">
        <v>97.4</v>
      </c>
      <c r="D355" t="s">
        <v>67</v>
      </c>
      <c r="E355">
        <v>33.85</v>
      </c>
      <c r="F355" t="str">
        <f>TEXT(fact_market_share[[#This Row],[date]],"mmm")</f>
        <v>Sep</v>
      </c>
      <c r="G355" t="str">
        <f>VLOOKUP(fact_market_share[[#This Row],[date]],dim_date[#All],3,FALSE)</f>
        <v>After 5G</v>
      </c>
      <c r="H355" t="str">
        <f>VLOOKUP(fact_market_share[[#This Row],[city_code]],dim_cities[#All],2,FALSE)</f>
        <v>Jaipur</v>
      </c>
    </row>
    <row r="356" spans="1:8" hidden="1" x14ac:dyDescent="0.45">
      <c r="A356" s="1">
        <v>44805</v>
      </c>
      <c r="B356">
        <v>226001</v>
      </c>
      <c r="C356">
        <v>83.74</v>
      </c>
      <c r="D356" t="s">
        <v>67</v>
      </c>
      <c r="E356">
        <v>37.85</v>
      </c>
      <c r="F356" t="str">
        <f>TEXT(fact_market_share[[#This Row],[date]],"mmm")</f>
        <v>Sep</v>
      </c>
      <c r="G356" t="str">
        <f>VLOOKUP(fact_market_share[[#This Row],[date]],dim_date[#All],3,FALSE)</f>
        <v>After 5G</v>
      </c>
      <c r="H356" t="str">
        <f>VLOOKUP(fact_market_share[[#This Row],[city_code]],dim_cities[#All],2,FALSE)</f>
        <v>Lucknow</v>
      </c>
    </row>
    <row r="357" spans="1:8" hidden="1" x14ac:dyDescent="0.45">
      <c r="A357" s="1">
        <v>44805</v>
      </c>
      <c r="B357">
        <v>800008</v>
      </c>
      <c r="C357">
        <v>68.739999999999995</v>
      </c>
      <c r="D357" t="s">
        <v>67</v>
      </c>
      <c r="E357">
        <v>35.979999999999997</v>
      </c>
      <c r="F357" t="str">
        <f>TEXT(fact_market_share[[#This Row],[date]],"mmm")</f>
        <v>Sep</v>
      </c>
      <c r="G357" t="str">
        <f>VLOOKUP(fact_market_share[[#This Row],[date]],dim_date[#All],3,FALSE)</f>
        <v>After 5G</v>
      </c>
      <c r="H357" t="str">
        <f>VLOOKUP(fact_market_share[[#This Row],[city_code]],dim_cities[#All],2,FALSE)</f>
        <v>Patna</v>
      </c>
    </row>
    <row r="358" spans="1:8" hidden="1" x14ac:dyDescent="0.45">
      <c r="A358" s="1">
        <v>44805</v>
      </c>
      <c r="B358">
        <v>641001</v>
      </c>
      <c r="C358">
        <v>60.9</v>
      </c>
      <c r="D358" t="s">
        <v>67</v>
      </c>
      <c r="E358">
        <v>37.880000000000003</v>
      </c>
      <c r="F358" t="str">
        <f>TEXT(fact_market_share[[#This Row],[date]],"mmm")</f>
        <v>Sep</v>
      </c>
      <c r="G358" t="str">
        <f>VLOOKUP(fact_market_share[[#This Row],[date]],dim_date[#All],3,FALSE)</f>
        <v>After 5G</v>
      </c>
      <c r="H358" t="str">
        <f>VLOOKUP(fact_market_share[[#This Row],[city_code]],dim_cities[#All],2,FALSE)</f>
        <v>Coimbatore</v>
      </c>
    </row>
    <row r="359" spans="1:8" hidden="1" x14ac:dyDescent="0.45">
      <c r="A359" s="1">
        <v>44805</v>
      </c>
      <c r="B359">
        <v>160017</v>
      </c>
      <c r="C359">
        <v>44.33</v>
      </c>
      <c r="D359" t="s">
        <v>67</v>
      </c>
      <c r="E359">
        <v>41.46</v>
      </c>
      <c r="F359" t="str">
        <f>TEXT(fact_market_share[[#This Row],[date]],"mmm")</f>
        <v>Sep</v>
      </c>
      <c r="G359" t="str">
        <f>VLOOKUP(fact_market_share[[#This Row],[date]],dim_date[#All],3,FALSE)</f>
        <v>After 5G</v>
      </c>
      <c r="H359" t="str">
        <f>VLOOKUP(fact_market_share[[#This Row],[city_code]],dim_cities[#All],2,FALSE)</f>
        <v>Chandigarh</v>
      </c>
    </row>
    <row r="360" spans="1:8" hidden="1" x14ac:dyDescent="0.45">
      <c r="A360" s="1">
        <v>44805</v>
      </c>
      <c r="B360">
        <v>122001</v>
      </c>
      <c r="C360">
        <v>34.479999999999997</v>
      </c>
      <c r="D360" t="s">
        <v>67</v>
      </c>
      <c r="E360">
        <v>37.46</v>
      </c>
      <c r="F360" t="str">
        <f>TEXT(fact_market_share[[#This Row],[date]],"mmm")</f>
        <v>Sep</v>
      </c>
      <c r="G360" t="str">
        <f>VLOOKUP(fact_market_share[[#This Row],[date]],dim_date[#All],3,FALSE)</f>
        <v>After 5G</v>
      </c>
      <c r="H360" t="str">
        <f>VLOOKUP(fact_market_share[[#This Row],[city_code]],dim_cities[#All],2,FALSE)</f>
        <v>Gurgaon</v>
      </c>
    </row>
    <row r="361" spans="1:8" hidden="1" x14ac:dyDescent="0.45">
      <c r="A361" s="1">
        <v>44805</v>
      </c>
      <c r="B361">
        <v>492001</v>
      </c>
      <c r="C361">
        <v>21.5</v>
      </c>
      <c r="D361" t="s">
        <v>67</v>
      </c>
      <c r="E361">
        <v>37.92</v>
      </c>
      <c r="F361" t="str">
        <f>TEXT(fact_market_share[[#This Row],[date]],"mmm")</f>
        <v>Sep</v>
      </c>
      <c r="G361" t="str">
        <f>VLOOKUP(fact_market_share[[#This Row],[date]],dim_date[#All],3,FALSE)</f>
        <v>After 5G</v>
      </c>
      <c r="H361" t="str">
        <f>VLOOKUP(fact_market_share[[#This Row],[city_code]],dim_cities[#All],2,FALSE)</f>
        <v>Raipur</v>
      </c>
    </row>
    <row r="362" spans="1:8" hidden="1" x14ac:dyDescent="0.45">
      <c r="A362" s="1">
        <v>44562</v>
      </c>
      <c r="B362">
        <v>400001</v>
      </c>
      <c r="C362">
        <v>286.29000000000002</v>
      </c>
      <c r="D362" t="s">
        <v>66</v>
      </c>
      <c r="E362">
        <v>11.87</v>
      </c>
      <c r="F362" t="str">
        <f>TEXT(fact_market_share[[#This Row],[date]],"mmm")</f>
        <v>Jan</v>
      </c>
      <c r="G362" t="str">
        <f>VLOOKUP(fact_market_share[[#This Row],[date]],dim_date[#All],3,FALSE)</f>
        <v>Before 5G</v>
      </c>
      <c r="H362" t="str">
        <f>VLOOKUP(fact_market_share[[#This Row],[city_code]],dim_cities[#All],2,FALSE)</f>
        <v>Mumbai</v>
      </c>
    </row>
    <row r="363" spans="1:8" hidden="1" x14ac:dyDescent="0.45">
      <c r="A363" s="1">
        <v>44562</v>
      </c>
      <c r="B363">
        <v>110001</v>
      </c>
      <c r="C363">
        <v>241.59</v>
      </c>
      <c r="D363" t="s">
        <v>66</v>
      </c>
      <c r="E363">
        <v>10.64</v>
      </c>
      <c r="F363" t="str">
        <f>TEXT(fact_market_share[[#This Row],[date]],"mmm")</f>
        <v>Jan</v>
      </c>
      <c r="G363" t="str">
        <f>VLOOKUP(fact_market_share[[#This Row],[date]],dim_date[#All],3,FALSE)</f>
        <v>Before 5G</v>
      </c>
      <c r="H363" t="str">
        <f>VLOOKUP(fact_market_share[[#This Row],[city_code]],dim_cities[#All],2,FALSE)</f>
        <v>Delhi</v>
      </c>
    </row>
    <row r="364" spans="1:8" hidden="1" x14ac:dyDescent="0.45">
      <c r="A364" s="1">
        <v>44562</v>
      </c>
      <c r="B364">
        <v>700001</v>
      </c>
      <c r="C364">
        <v>222.19</v>
      </c>
      <c r="D364" t="s">
        <v>66</v>
      </c>
      <c r="E364">
        <v>9.5299999999999994</v>
      </c>
      <c r="F364" t="str">
        <f>TEXT(fact_market_share[[#This Row],[date]],"mmm")</f>
        <v>Jan</v>
      </c>
      <c r="G364" t="str">
        <f>VLOOKUP(fact_market_share[[#This Row],[date]],dim_date[#All],3,FALSE)</f>
        <v>Before 5G</v>
      </c>
      <c r="H364" t="str">
        <f>VLOOKUP(fact_market_share[[#This Row],[city_code]],dim_cities[#All],2,FALSE)</f>
        <v>Kolkata</v>
      </c>
    </row>
    <row r="365" spans="1:8" hidden="1" x14ac:dyDescent="0.45">
      <c r="A365" s="1">
        <v>44562</v>
      </c>
      <c r="B365">
        <v>560001</v>
      </c>
      <c r="C365">
        <v>195.41</v>
      </c>
      <c r="D365" t="s">
        <v>66</v>
      </c>
      <c r="E365">
        <v>8.42</v>
      </c>
      <c r="F365" t="str">
        <f>TEXT(fact_market_share[[#This Row],[date]],"mmm")</f>
        <v>Jan</v>
      </c>
      <c r="G365" t="str">
        <f>VLOOKUP(fact_market_share[[#This Row],[date]],dim_date[#All],3,FALSE)</f>
        <v>Before 5G</v>
      </c>
      <c r="H365" t="str">
        <f>VLOOKUP(fact_market_share[[#This Row],[city_code]],dim_cities[#All],2,FALSE)</f>
        <v>Bangalore</v>
      </c>
    </row>
    <row r="366" spans="1:8" hidden="1" x14ac:dyDescent="0.45">
      <c r="A366" s="1">
        <v>44562</v>
      </c>
      <c r="B366">
        <v>600001</v>
      </c>
      <c r="C366">
        <v>166.78</v>
      </c>
      <c r="D366" t="s">
        <v>66</v>
      </c>
      <c r="E366">
        <v>7.17</v>
      </c>
      <c r="F366" t="str">
        <f>TEXT(fact_market_share[[#This Row],[date]],"mmm")</f>
        <v>Jan</v>
      </c>
      <c r="G366" t="str">
        <f>VLOOKUP(fact_market_share[[#This Row],[date]],dim_date[#All],3,FALSE)</f>
        <v>Before 5G</v>
      </c>
      <c r="H366" t="str">
        <f>VLOOKUP(fact_market_share[[#This Row],[city_code]],dim_cities[#All],2,FALSE)</f>
        <v>Chennai</v>
      </c>
    </row>
    <row r="367" spans="1:8" hidden="1" x14ac:dyDescent="0.45">
      <c r="A367" s="1">
        <v>44562</v>
      </c>
      <c r="B367">
        <v>500001</v>
      </c>
      <c r="C367">
        <v>148.68</v>
      </c>
      <c r="D367" t="s">
        <v>66</v>
      </c>
      <c r="E367">
        <v>8.67</v>
      </c>
      <c r="F367" t="str">
        <f>TEXT(fact_market_share[[#This Row],[date]],"mmm")</f>
        <v>Jan</v>
      </c>
      <c r="G367" t="str">
        <f>VLOOKUP(fact_market_share[[#This Row],[date]],dim_date[#All],3,FALSE)</f>
        <v>Before 5G</v>
      </c>
      <c r="H367" t="str">
        <f>VLOOKUP(fact_market_share[[#This Row],[city_code]],dim_cities[#All],2,FALSE)</f>
        <v>Hyderabad</v>
      </c>
    </row>
    <row r="368" spans="1:8" hidden="1" x14ac:dyDescent="0.45">
      <c r="A368" s="1">
        <v>44562</v>
      </c>
      <c r="B368">
        <v>411001</v>
      </c>
      <c r="C368">
        <v>141.30000000000001</v>
      </c>
      <c r="D368" t="s">
        <v>66</v>
      </c>
      <c r="E368">
        <v>8.76</v>
      </c>
      <c r="F368" t="str">
        <f>TEXT(fact_market_share[[#This Row],[date]],"mmm")</f>
        <v>Jan</v>
      </c>
      <c r="G368" t="str">
        <f>VLOOKUP(fact_market_share[[#This Row],[date]],dim_date[#All],3,FALSE)</f>
        <v>Before 5G</v>
      </c>
      <c r="H368" t="str">
        <f>VLOOKUP(fact_market_share[[#This Row],[city_code]],dim_cities[#All],2,FALSE)</f>
        <v>Pune</v>
      </c>
    </row>
    <row r="369" spans="1:8" hidden="1" x14ac:dyDescent="0.45">
      <c r="A369" s="1">
        <v>44562</v>
      </c>
      <c r="B369">
        <v>380001</v>
      </c>
      <c r="C369">
        <v>110.08</v>
      </c>
      <c r="D369" t="s">
        <v>66</v>
      </c>
      <c r="E369">
        <v>11.88</v>
      </c>
      <c r="F369" t="str">
        <f>TEXT(fact_market_share[[#This Row],[date]],"mmm")</f>
        <v>Jan</v>
      </c>
      <c r="G369" t="str">
        <f>VLOOKUP(fact_market_share[[#This Row],[date]],dim_date[#All],3,FALSE)</f>
        <v>Before 5G</v>
      </c>
      <c r="H369" t="str">
        <f>VLOOKUP(fact_market_share[[#This Row],[city_code]],dim_cities[#All],2,FALSE)</f>
        <v>Ahmedabad</v>
      </c>
    </row>
    <row r="370" spans="1:8" hidden="1" x14ac:dyDescent="0.45">
      <c r="A370" s="1">
        <v>44562</v>
      </c>
      <c r="B370">
        <v>302001</v>
      </c>
      <c r="C370">
        <v>79.05</v>
      </c>
      <c r="D370" t="s">
        <v>66</v>
      </c>
      <c r="E370">
        <v>12.19</v>
      </c>
      <c r="F370" t="str">
        <f>TEXT(fact_market_share[[#This Row],[date]],"mmm")</f>
        <v>Jan</v>
      </c>
      <c r="G370" t="str">
        <f>VLOOKUP(fact_market_share[[#This Row],[date]],dim_date[#All],3,FALSE)</f>
        <v>Before 5G</v>
      </c>
      <c r="H370" t="str">
        <f>VLOOKUP(fact_market_share[[#This Row],[city_code]],dim_cities[#All],2,FALSE)</f>
        <v>Jaipur</v>
      </c>
    </row>
    <row r="371" spans="1:8" hidden="1" x14ac:dyDescent="0.45">
      <c r="A371" s="1">
        <v>44562</v>
      </c>
      <c r="B371">
        <v>226001</v>
      </c>
      <c r="C371">
        <v>67.599999999999994</v>
      </c>
      <c r="D371" t="s">
        <v>66</v>
      </c>
      <c r="E371">
        <v>13.12</v>
      </c>
      <c r="F371" t="str">
        <f>TEXT(fact_market_share[[#This Row],[date]],"mmm")</f>
        <v>Jan</v>
      </c>
      <c r="G371" t="str">
        <f>VLOOKUP(fact_market_share[[#This Row],[date]],dim_date[#All],3,FALSE)</f>
        <v>Before 5G</v>
      </c>
      <c r="H371" t="str">
        <f>VLOOKUP(fact_market_share[[#This Row],[city_code]],dim_cities[#All],2,FALSE)</f>
        <v>Lucknow</v>
      </c>
    </row>
    <row r="372" spans="1:8" hidden="1" x14ac:dyDescent="0.45">
      <c r="A372" s="1">
        <v>44562</v>
      </c>
      <c r="B372">
        <v>800008</v>
      </c>
      <c r="C372">
        <v>55.78</v>
      </c>
      <c r="D372" t="s">
        <v>66</v>
      </c>
      <c r="E372">
        <v>12.14</v>
      </c>
      <c r="F372" t="str">
        <f>TEXT(fact_market_share[[#This Row],[date]],"mmm")</f>
        <v>Jan</v>
      </c>
      <c r="G372" t="str">
        <f>VLOOKUP(fact_market_share[[#This Row],[date]],dim_date[#All],3,FALSE)</f>
        <v>Before 5G</v>
      </c>
      <c r="H372" t="str">
        <f>VLOOKUP(fact_market_share[[#This Row],[city_code]],dim_cities[#All],2,FALSE)</f>
        <v>Patna</v>
      </c>
    </row>
    <row r="373" spans="1:8" hidden="1" x14ac:dyDescent="0.45">
      <c r="A373" s="1">
        <v>44562</v>
      </c>
      <c r="B373">
        <v>641001</v>
      </c>
      <c r="C373">
        <v>50.24</v>
      </c>
      <c r="D373" t="s">
        <v>66</v>
      </c>
      <c r="E373">
        <v>8.24</v>
      </c>
      <c r="F373" t="str">
        <f>TEXT(fact_market_share[[#This Row],[date]],"mmm")</f>
        <v>Jan</v>
      </c>
      <c r="G373" t="str">
        <f>VLOOKUP(fact_market_share[[#This Row],[date]],dim_date[#All],3,FALSE)</f>
        <v>Before 5G</v>
      </c>
      <c r="H373" t="str">
        <f>VLOOKUP(fact_market_share[[#This Row],[city_code]],dim_cities[#All],2,FALSE)</f>
        <v>Coimbatore</v>
      </c>
    </row>
    <row r="374" spans="1:8" hidden="1" x14ac:dyDescent="0.45">
      <c r="A374" s="1">
        <v>44562</v>
      </c>
      <c r="B374">
        <v>160017</v>
      </c>
      <c r="C374">
        <v>36.57</v>
      </c>
      <c r="D374" t="s">
        <v>66</v>
      </c>
      <c r="E374">
        <v>8.3699999999999992</v>
      </c>
      <c r="F374" t="str">
        <f>TEXT(fact_market_share[[#This Row],[date]],"mmm")</f>
        <v>Jan</v>
      </c>
      <c r="G374" t="str">
        <f>VLOOKUP(fact_market_share[[#This Row],[date]],dim_date[#All],3,FALSE)</f>
        <v>Before 5G</v>
      </c>
      <c r="H374" t="str">
        <f>VLOOKUP(fact_market_share[[#This Row],[city_code]],dim_cities[#All],2,FALSE)</f>
        <v>Chandigarh</v>
      </c>
    </row>
    <row r="375" spans="1:8" hidden="1" x14ac:dyDescent="0.45">
      <c r="A375" s="1">
        <v>44562</v>
      </c>
      <c r="B375">
        <v>122001</v>
      </c>
      <c r="C375">
        <v>27.89</v>
      </c>
      <c r="D375" t="s">
        <v>66</v>
      </c>
      <c r="E375">
        <v>10.220000000000001</v>
      </c>
      <c r="F375" t="str">
        <f>TEXT(fact_market_share[[#This Row],[date]],"mmm")</f>
        <v>Jan</v>
      </c>
      <c r="G375" t="str">
        <f>VLOOKUP(fact_market_share[[#This Row],[date]],dim_date[#All],3,FALSE)</f>
        <v>Before 5G</v>
      </c>
      <c r="H375" t="str">
        <f>VLOOKUP(fact_market_share[[#This Row],[city_code]],dim_cities[#All],2,FALSE)</f>
        <v>Gurgaon</v>
      </c>
    </row>
    <row r="376" spans="1:8" hidden="1" x14ac:dyDescent="0.45">
      <c r="A376" s="1">
        <v>44562</v>
      </c>
      <c r="B376">
        <v>492001</v>
      </c>
      <c r="C376">
        <v>17.55</v>
      </c>
      <c r="D376" t="s">
        <v>66</v>
      </c>
      <c r="E376">
        <v>12.36</v>
      </c>
      <c r="F376" t="str">
        <f>TEXT(fact_market_share[[#This Row],[date]],"mmm")</f>
        <v>Jan</v>
      </c>
      <c r="G376" t="str">
        <f>VLOOKUP(fact_market_share[[#This Row],[date]],dim_date[#All],3,FALSE)</f>
        <v>Before 5G</v>
      </c>
      <c r="H376" t="str">
        <f>VLOOKUP(fact_market_share[[#This Row],[city_code]],dim_cities[#All],2,FALSE)</f>
        <v>Raipur</v>
      </c>
    </row>
    <row r="377" spans="1:8" hidden="1" x14ac:dyDescent="0.45">
      <c r="A377" s="1">
        <v>44593</v>
      </c>
      <c r="B377">
        <v>400001</v>
      </c>
      <c r="C377">
        <v>328.6</v>
      </c>
      <c r="D377" t="s">
        <v>66</v>
      </c>
      <c r="E377">
        <v>11.47</v>
      </c>
      <c r="F377" t="str">
        <f>TEXT(fact_market_share[[#This Row],[date]],"mmm")</f>
        <v>Feb</v>
      </c>
      <c r="G377" t="str">
        <f>VLOOKUP(fact_market_share[[#This Row],[date]],dim_date[#All],3,FALSE)</f>
        <v>Before 5G</v>
      </c>
      <c r="H377" t="str">
        <f>VLOOKUP(fact_market_share[[#This Row],[city_code]],dim_cities[#All],2,FALSE)</f>
        <v>Mumbai</v>
      </c>
    </row>
    <row r="378" spans="1:8" hidden="1" x14ac:dyDescent="0.45">
      <c r="A378" s="1">
        <v>44593</v>
      </c>
      <c r="B378">
        <v>110001</v>
      </c>
      <c r="C378">
        <v>277.3</v>
      </c>
      <c r="D378" t="s">
        <v>66</v>
      </c>
      <c r="E378">
        <v>8.9</v>
      </c>
      <c r="F378" t="str">
        <f>TEXT(fact_market_share[[#This Row],[date]],"mmm")</f>
        <v>Feb</v>
      </c>
      <c r="G378" t="str">
        <f>VLOOKUP(fact_market_share[[#This Row],[date]],dim_date[#All],3,FALSE)</f>
        <v>Before 5G</v>
      </c>
      <c r="H378" t="str">
        <f>VLOOKUP(fact_market_share[[#This Row],[city_code]],dim_cities[#All],2,FALSE)</f>
        <v>Delhi</v>
      </c>
    </row>
    <row r="379" spans="1:8" hidden="1" x14ac:dyDescent="0.45">
      <c r="A379" s="1">
        <v>44593</v>
      </c>
      <c r="B379">
        <v>700001</v>
      </c>
      <c r="C379">
        <v>255.04</v>
      </c>
      <c r="D379" t="s">
        <v>66</v>
      </c>
      <c r="E379">
        <v>9.77</v>
      </c>
      <c r="F379" t="str">
        <f>TEXT(fact_market_share[[#This Row],[date]],"mmm")</f>
        <v>Feb</v>
      </c>
      <c r="G379" t="str">
        <f>VLOOKUP(fact_market_share[[#This Row],[date]],dim_date[#All],3,FALSE)</f>
        <v>Before 5G</v>
      </c>
      <c r="H379" t="str">
        <f>VLOOKUP(fact_market_share[[#This Row],[city_code]],dim_cities[#All],2,FALSE)</f>
        <v>Kolkata</v>
      </c>
    </row>
    <row r="380" spans="1:8" hidden="1" x14ac:dyDescent="0.45">
      <c r="A380" s="1">
        <v>44593</v>
      </c>
      <c r="B380">
        <v>560001</v>
      </c>
      <c r="C380">
        <v>224.3</v>
      </c>
      <c r="D380" t="s">
        <v>66</v>
      </c>
      <c r="E380">
        <v>9.27</v>
      </c>
      <c r="F380" t="str">
        <f>TEXT(fact_market_share[[#This Row],[date]],"mmm")</f>
        <v>Feb</v>
      </c>
      <c r="G380" t="str">
        <f>VLOOKUP(fact_market_share[[#This Row],[date]],dim_date[#All],3,FALSE)</f>
        <v>Before 5G</v>
      </c>
      <c r="H380" t="str">
        <f>VLOOKUP(fact_market_share[[#This Row],[city_code]],dim_cities[#All],2,FALSE)</f>
        <v>Bangalore</v>
      </c>
    </row>
    <row r="381" spans="1:8" hidden="1" x14ac:dyDescent="0.45">
      <c r="A381" s="1">
        <v>44593</v>
      </c>
      <c r="B381">
        <v>600001</v>
      </c>
      <c r="C381">
        <v>191.44</v>
      </c>
      <c r="D381" t="s">
        <v>66</v>
      </c>
      <c r="E381">
        <v>9.4</v>
      </c>
      <c r="F381" t="str">
        <f>TEXT(fact_market_share[[#This Row],[date]],"mmm")</f>
        <v>Feb</v>
      </c>
      <c r="G381" t="str">
        <f>VLOOKUP(fact_market_share[[#This Row],[date]],dim_date[#All],3,FALSE)</f>
        <v>Before 5G</v>
      </c>
      <c r="H381" t="str">
        <f>VLOOKUP(fact_market_share[[#This Row],[city_code]],dim_cities[#All],2,FALSE)</f>
        <v>Chennai</v>
      </c>
    </row>
    <row r="382" spans="1:8" hidden="1" x14ac:dyDescent="0.45">
      <c r="A382" s="1">
        <v>44593</v>
      </c>
      <c r="B382">
        <v>500001</v>
      </c>
      <c r="C382">
        <v>170.66</v>
      </c>
      <c r="D382" t="s">
        <v>66</v>
      </c>
      <c r="E382">
        <v>11.52</v>
      </c>
      <c r="F382" t="str">
        <f>TEXT(fact_market_share[[#This Row],[date]],"mmm")</f>
        <v>Feb</v>
      </c>
      <c r="G382" t="str">
        <f>VLOOKUP(fact_market_share[[#This Row],[date]],dim_date[#All],3,FALSE)</f>
        <v>Before 5G</v>
      </c>
      <c r="H382" t="str">
        <f>VLOOKUP(fact_market_share[[#This Row],[city_code]],dim_cities[#All],2,FALSE)</f>
        <v>Hyderabad</v>
      </c>
    </row>
    <row r="383" spans="1:8" hidden="1" x14ac:dyDescent="0.45">
      <c r="A383" s="1">
        <v>44593</v>
      </c>
      <c r="B383">
        <v>411001</v>
      </c>
      <c r="C383">
        <v>162.18</v>
      </c>
      <c r="D383" t="s">
        <v>66</v>
      </c>
      <c r="E383">
        <v>8.39</v>
      </c>
      <c r="F383" t="str">
        <f>TEXT(fact_market_share[[#This Row],[date]],"mmm")</f>
        <v>Feb</v>
      </c>
      <c r="G383" t="str">
        <f>VLOOKUP(fact_market_share[[#This Row],[date]],dim_date[#All],3,FALSE)</f>
        <v>Before 5G</v>
      </c>
      <c r="H383" t="str">
        <f>VLOOKUP(fact_market_share[[#This Row],[city_code]],dim_cities[#All],2,FALSE)</f>
        <v>Pune</v>
      </c>
    </row>
    <row r="384" spans="1:8" hidden="1" x14ac:dyDescent="0.45">
      <c r="A384" s="1">
        <v>44593</v>
      </c>
      <c r="B384">
        <v>380001</v>
      </c>
      <c r="C384">
        <v>126.35</v>
      </c>
      <c r="D384" t="s">
        <v>66</v>
      </c>
      <c r="E384">
        <v>8.48</v>
      </c>
      <c r="F384" t="str">
        <f>TEXT(fact_market_share[[#This Row],[date]],"mmm")</f>
        <v>Feb</v>
      </c>
      <c r="G384" t="str">
        <f>VLOOKUP(fact_market_share[[#This Row],[date]],dim_date[#All],3,FALSE)</f>
        <v>Before 5G</v>
      </c>
      <c r="H384" t="str">
        <f>VLOOKUP(fact_market_share[[#This Row],[city_code]],dim_cities[#All],2,FALSE)</f>
        <v>Ahmedabad</v>
      </c>
    </row>
    <row r="385" spans="1:8" hidden="1" x14ac:dyDescent="0.45">
      <c r="A385" s="1">
        <v>44593</v>
      </c>
      <c r="B385">
        <v>302001</v>
      </c>
      <c r="C385">
        <v>90.74</v>
      </c>
      <c r="D385" t="s">
        <v>66</v>
      </c>
      <c r="E385">
        <v>11.18</v>
      </c>
      <c r="F385" t="str">
        <f>TEXT(fact_market_share[[#This Row],[date]],"mmm")</f>
        <v>Feb</v>
      </c>
      <c r="G385" t="str">
        <f>VLOOKUP(fact_market_share[[#This Row],[date]],dim_date[#All],3,FALSE)</f>
        <v>Before 5G</v>
      </c>
      <c r="H385" t="str">
        <f>VLOOKUP(fact_market_share[[#This Row],[city_code]],dim_cities[#All],2,FALSE)</f>
        <v>Jaipur</v>
      </c>
    </row>
    <row r="386" spans="1:8" hidden="1" x14ac:dyDescent="0.45">
      <c r="A386" s="1">
        <v>44593</v>
      </c>
      <c r="B386">
        <v>226001</v>
      </c>
      <c r="C386">
        <v>77.59</v>
      </c>
      <c r="D386" t="s">
        <v>66</v>
      </c>
      <c r="E386">
        <v>8.94</v>
      </c>
      <c r="F386" t="str">
        <f>TEXT(fact_market_share[[#This Row],[date]],"mmm")</f>
        <v>Feb</v>
      </c>
      <c r="G386" t="str">
        <f>VLOOKUP(fact_market_share[[#This Row],[date]],dim_date[#All],3,FALSE)</f>
        <v>Before 5G</v>
      </c>
      <c r="H386" t="str">
        <f>VLOOKUP(fact_market_share[[#This Row],[city_code]],dim_cities[#All],2,FALSE)</f>
        <v>Lucknow</v>
      </c>
    </row>
    <row r="387" spans="1:8" hidden="1" x14ac:dyDescent="0.45">
      <c r="A387" s="1">
        <v>44593</v>
      </c>
      <c r="B387">
        <v>800008</v>
      </c>
      <c r="C387">
        <v>64.02</v>
      </c>
      <c r="D387" t="s">
        <v>66</v>
      </c>
      <c r="E387">
        <v>10.87</v>
      </c>
      <c r="F387" t="str">
        <f>TEXT(fact_market_share[[#This Row],[date]],"mmm")</f>
        <v>Feb</v>
      </c>
      <c r="G387" t="str">
        <f>VLOOKUP(fact_market_share[[#This Row],[date]],dim_date[#All],3,FALSE)</f>
        <v>Before 5G</v>
      </c>
      <c r="H387" t="str">
        <f>VLOOKUP(fact_market_share[[#This Row],[city_code]],dim_cities[#All],2,FALSE)</f>
        <v>Patna</v>
      </c>
    </row>
    <row r="388" spans="1:8" hidden="1" x14ac:dyDescent="0.45">
      <c r="A388" s="1">
        <v>44593</v>
      </c>
      <c r="B388">
        <v>641001</v>
      </c>
      <c r="C388">
        <v>57.66</v>
      </c>
      <c r="D388" t="s">
        <v>66</v>
      </c>
      <c r="E388">
        <v>9.68</v>
      </c>
      <c r="F388" t="str">
        <f>TEXT(fact_market_share[[#This Row],[date]],"mmm")</f>
        <v>Feb</v>
      </c>
      <c r="G388" t="str">
        <f>VLOOKUP(fact_market_share[[#This Row],[date]],dim_date[#All],3,FALSE)</f>
        <v>Before 5G</v>
      </c>
      <c r="H388" t="str">
        <f>VLOOKUP(fact_market_share[[#This Row],[city_code]],dim_cities[#All],2,FALSE)</f>
        <v>Coimbatore</v>
      </c>
    </row>
    <row r="389" spans="1:8" hidden="1" x14ac:dyDescent="0.45">
      <c r="A389" s="1">
        <v>44593</v>
      </c>
      <c r="B389">
        <v>160017</v>
      </c>
      <c r="C389">
        <v>41.98</v>
      </c>
      <c r="D389" t="s">
        <v>66</v>
      </c>
      <c r="E389">
        <v>11.25</v>
      </c>
      <c r="F389" t="str">
        <f>TEXT(fact_market_share[[#This Row],[date]],"mmm")</f>
        <v>Feb</v>
      </c>
      <c r="G389" t="str">
        <f>VLOOKUP(fact_market_share[[#This Row],[date]],dim_date[#All],3,FALSE)</f>
        <v>Before 5G</v>
      </c>
      <c r="H389" t="str">
        <f>VLOOKUP(fact_market_share[[#This Row],[city_code]],dim_cities[#All],2,FALSE)</f>
        <v>Chandigarh</v>
      </c>
    </row>
    <row r="390" spans="1:8" hidden="1" x14ac:dyDescent="0.45">
      <c r="A390" s="1">
        <v>44593</v>
      </c>
      <c r="B390">
        <v>122001</v>
      </c>
      <c r="C390">
        <v>32.01</v>
      </c>
      <c r="D390" t="s">
        <v>66</v>
      </c>
      <c r="E390">
        <v>8.69</v>
      </c>
      <c r="F390" t="str">
        <f>TEXT(fact_market_share[[#This Row],[date]],"mmm")</f>
        <v>Feb</v>
      </c>
      <c r="G390" t="str">
        <f>VLOOKUP(fact_market_share[[#This Row],[date]],dim_date[#All],3,FALSE)</f>
        <v>Before 5G</v>
      </c>
      <c r="H390" t="str">
        <f>VLOOKUP(fact_market_share[[#This Row],[city_code]],dim_cities[#All],2,FALSE)</f>
        <v>Gurgaon</v>
      </c>
    </row>
    <row r="391" spans="1:8" hidden="1" x14ac:dyDescent="0.45">
      <c r="A391" s="1">
        <v>44593</v>
      </c>
      <c r="B391">
        <v>492001</v>
      </c>
      <c r="C391">
        <v>20.14</v>
      </c>
      <c r="D391" t="s">
        <v>66</v>
      </c>
      <c r="E391">
        <v>10.25</v>
      </c>
      <c r="F391" t="str">
        <f>TEXT(fact_market_share[[#This Row],[date]],"mmm")</f>
        <v>Feb</v>
      </c>
      <c r="G391" t="str">
        <f>VLOOKUP(fact_market_share[[#This Row],[date]],dim_date[#All],3,FALSE)</f>
        <v>Before 5G</v>
      </c>
      <c r="H391" t="str">
        <f>VLOOKUP(fact_market_share[[#This Row],[city_code]],dim_cities[#All],2,FALSE)</f>
        <v>Raipur</v>
      </c>
    </row>
    <row r="392" spans="1:8" hidden="1" x14ac:dyDescent="0.45">
      <c r="A392" s="1">
        <v>44621</v>
      </c>
      <c r="B392">
        <v>400001</v>
      </c>
      <c r="C392">
        <v>305.81</v>
      </c>
      <c r="D392" t="s">
        <v>66</v>
      </c>
      <c r="E392">
        <v>11.66</v>
      </c>
      <c r="F392" t="str">
        <f>TEXT(fact_market_share[[#This Row],[date]],"mmm")</f>
        <v>Mar</v>
      </c>
      <c r="G392" t="str">
        <f>VLOOKUP(fact_market_share[[#This Row],[date]],dim_date[#All],3,FALSE)</f>
        <v>Before 5G</v>
      </c>
      <c r="H392" t="str">
        <f>VLOOKUP(fact_market_share[[#This Row],[city_code]],dim_cities[#All],2,FALSE)</f>
        <v>Mumbai</v>
      </c>
    </row>
    <row r="393" spans="1:8" hidden="1" x14ac:dyDescent="0.45">
      <c r="A393" s="1">
        <v>44621</v>
      </c>
      <c r="B393">
        <v>110001</v>
      </c>
      <c r="C393">
        <v>258.07</v>
      </c>
      <c r="D393" t="s">
        <v>66</v>
      </c>
      <c r="E393">
        <v>7.72</v>
      </c>
      <c r="F393" t="str">
        <f>TEXT(fact_market_share[[#This Row],[date]],"mmm")</f>
        <v>Mar</v>
      </c>
      <c r="G393" t="str">
        <f>VLOOKUP(fact_market_share[[#This Row],[date]],dim_date[#All],3,FALSE)</f>
        <v>Before 5G</v>
      </c>
      <c r="H393" t="str">
        <f>VLOOKUP(fact_market_share[[#This Row],[city_code]],dim_cities[#All],2,FALSE)</f>
        <v>Delhi</v>
      </c>
    </row>
    <row r="394" spans="1:8" hidden="1" x14ac:dyDescent="0.45">
      <c r="A394" s="1">
        <v>44621</v>
      </c>
      <c r="B394">
        <v>700001</v>
      </c>
      <c r="C394">
        <v>237.35</v>
      </c>
      <c r="D394" t="s">
        <v>66</v>
      </c>
      <c r="E394">
        <v>8.8800000000000008</v>
      </c>
      <c r="F394" t="str">
        <f>TEXT(fact_market_share[[#This Row],[date]],"mmm")</f>
        <v>Mar</v>
      </c>
      <c r="G394" t="str">
        <f>VLOOKUP(fact_market_share[[#This Row],[date]],dim_date[#All],3,FALSE)</f>
        <v>Before 5G</v>
      </c>
      <c r="H394" t="str">
        <f>VLOOKUP(fact_market_share[[#This Row],[city_code]],dim_cities[#All],2,FALSE)</f>
        <v>Kolkata</v>
      </c>
    </row>
    <row r="395" spans="1:8" hidden="1" x14ac:dyDescent="0.45">
      <c r="A395" s="1">
        <v>44621</v>
      </c>
      <c r="B395">
        <v>560001</v>
      </c>
      <c r="C395">
        <v>208.74</v>
      </c>
      <c r="D395" t="s">
        <v>66</v>
      </c>
      <c r="E395">
        <v>11.17</v>
      </c>
      <c r="F395" t="str">
        <f>TEXT(fact_market_share[[#This Row],[date]],"mmm")</f>
        <v>Mar</v>
      </c>
      <c r="G395" t="str">
        <f>VLOOKUP(fact_market_share[[#This Row],[date]],dim_date[#All],3,FALSE)</f>
        <v>Before 5G</v>
      </c>
      <c r="H395" t="str">
        <f>VLOOKUP(fact_market_share[[#This Row],[city_code]],dim_cities[#All],2,FALSE)</f>
        <v>Bangalore</v>
      </c>
    </row>
    <row r="396" spans="1:8" hidden="1" x14ac:dyDescent="0.45">
      <c r="A396" s="1">
        <v>44621</v>
      </c>
      <c r="B396">
        <v>600001</v>
      </c>
      <c r="C396">
        <v>178.16</v>
      </c>
      <c r="D396" t="s">
        <v>66</v>
      </c>
      <c r="E396">
        <v>12.83</v>
      </c>
      <c r="F396" t="str">
        <f>TEXT(fact_market_share[[#This Row],[date]],"mmm")</f>
        <v>Mar</v>
      </c>
      <c r="G396" t="str">
        <f>VLOOKUP(fact_market_share[[#This Row],[date]],dim_date[#All],3,FALSE)</f>
        <v>Before 5G</v>
      </c>
      <c r="H396" t="str">
        <f>VLOOKUP(fact_market_share[[#This Row],[city_code]],dim_cities[#All],2,FALSE)</f>
        <v>Chennai</v>
      </c>
    </row>
    <row r="397" spans="1:8" hidden="1" x14ac:dyDescent="0.45">
      <c r="A397" s="1">
        <v>44621</v>
      </c>
      <c r="B397">
        <v>500001</v>
      </c>
      <c r="C397">
        <v>158.83000000000001</v>
      </c>
      <c r="D397" t="s">
        <v>66</v>
      </c>
      <c r="E397">
        <v>11.53</v>
      </c>
      <c r="F397" t="str">
        <f>TEXT(fact_market_share[[#This Row],[date]],"mmm")</f>
        <v>Mar</v>
      </c>
      <c r="G397" t="str">
        <f>VLOOKUP(fact_market_share[[#This Row],[date]],dim_date[#All],3,FALSE)</f>
        <v>Before 5G</v>
      </c>
      <c r="H397" t="str">
        <f>VLOOKUP(fact_market_share[[#This Row],[city_code]],dim_cities[#All],2,FALSE)</f>
        <v>Hyderabad</v>
      </c>
    </row>
    <row r="398" spans="1:8" hidden="1" x14ac:dyDescent="0.45">
      <c r="A398" s="1">
        <v>44621</v>
      </c>
      <c r="B398">
        <v>411001</v>
      </c>
      <c r="C398">
        <v>150.93</v>
      </c>
      <c r="D398" t="s">
        <v>66</v>
      </c>
      <c r="E398">
        <v>12.37</v>
      </c>
      <c r="F398" t="str">
        <f>TEXT(fact_market_share[[#This Row],[date]],"mmm")</f>
        <v>Mar</v>
      </c>
      <c r="G398" t="str">
        <f>VLOOKUP(fact_market_share[[#This Row],[date]],dim_date[#All],3,FALSE)</f>
        <v>Before 5G</v>
      </c>
      <c r="H398" t="str">
        <f>VLOOKUP(fact_market_share[[#This Row],[city_code]],dim_cities[#All],2,FALSE)</f>
        <v>Pune</v>
      </c>
    </row>
    <row r="399" spans="1:8" hidden="1" x14ac:dyDescent="0.45">
      <c r="A399" s="1">
        <v>44621</v>
      </c>
      <c r="B399">
        <v>380001</v>
      </c>
      <c r="C399">
        <v>117.59</v>
      </c>
      <c r="D399" t="s">
        <v>66</v>
      </c>
      <c r="E399">
        <v>10.09</v>
      </c>
      <c r="F399" t="str">
        <f>TEXT(fact_market_share[[#This Row],[date]],"mmm")</f>
        <v>Mar</v>
      </c>
      <c r="G399" t="str">
        <f>VLOOKUP(fact_market_share[[#This Row],[date]],dim_date[#All],3,FALSE)</f>
        <v>Before 5G</v>
      </c>
      <c r="H399" t="str">
        <f>VLOOKUP(fact_market_share[[#This Row],[city_code]],dim_cities[#All],2,FALSE)</f>
        <v>Ahmedabad</v>
      </c>
    </row>
    <row r="400" spans="1:8" hidden="1" x14ac:dyDescent="0.45">
      <c r="A400" s="1">
        <v>44621</v>
      </c>
      <c r="B400">
        <v>302001</v>
      </c>
      <c r="C400">
        <v>84.44</v>
      </c>
      <c r="D400" t="s">
        <v>66</v>
      </c>
      <c r="E400">
        <v>10.65</v>
      </c>
      <c r="F400" t="str">
        <f>TEXT(fact_market_share[[#This Row],[date]],"mmm")</f>
        <v>Mar</v>
      </c>
      <c r="G400" t="str">
        <f>VLOOKUP(fact_market_share[[#This Row],[date]],dim_date[#All],3,FALSE)</f>
        <v>Before 5G</v>
      </c>
      <c r="H400" t="str">
        <f>VLOOKUP(fact_market_share[[#This Row],[city_code]],dim_cities[#All],2,FALSE)</f>
        <v>Jaipur</v>
      </c>
    </row>
    <row r="401" spans="1:8" hidden="1" x14ac:dyDescent="0.45">
      <c r="A401" s="1">
        <v>44621</v>
      </c>
      <c r="B401">
        <v>226001</v>
      </c>
      <c r="C401">
        <v>72.209999999999994</v>
      </c>
      <c r="D401" t="s">
        <v>66</v>
      </c>
      <c r="E401">
        <v>8.6999999999999993</v>
      </c>
      <c r="F401" t="str">
        <f>TEXT(fact_market_share[[#This Row],[date]],"mmm")</f>
        <v>Mar</v>
      </c>
      <c r="G401" t="str">
        <f>VLOOKUP(fact_market_share[[#This Row],[date]],dim_date[#All],3,FALSE)</f>
        <v>Before 5G</v>
      </c>
      <c r="H401" t="str">
        <f>VLOOKUP(fact_market_share[[#This Row],[city_code]],dim_cities[#All],2,FALSE)</f>
        <v>Lucknow</v>
      </c>
    </row>
    <row r="402" spans="1:8" hidden="1" x14ac:dyDescent="0.45">
      <c r="A402" s="1">
        <v>44621</v>
      </c>
      <c r="B402">
        <v>800008</v>
      </c>
      <c r="C402">
        <v>59.58</v>
      </c>
      <c r="D402" t="s">
        <v>66</v>
      </c>
      <c r="E402">
        <v>10.49</v>
      </c>
      <c r="F402" t="str">
        <f>TEXT(fact_market_share[[#This Row],[date]],"mmm")</f>
        <v>Mar</v>
      </c>
      <c r="G402" t="str">
        <f>VLOOKUP(fact_market_share[[#This Row],[date]],dim_date[#All],3,FALSE)</f>
        <v>Before 5G</v>
      </c>
      <c r="H402" t="str">
        <f>VLOOKUP(fact_market_share[[#This Row],[city_code]],dim_cities[#All],2,FALSE)</f>
        <v>Patna</v>
      </c>
    </row>
    <row r="403" spans="1:8" hidden="1" x14ac:dyDescent="0.45">
      <c r="A403" s="1">
        <v>44621</v>
      </c>
      <c r="B403">
        <v>641001</v>
      </c>
      <c r="C403">
        <v>53.67</v>
      </c>
      <c r="D403" t="s">
        <v>66</v>
      </c>
      <c r="E403">
        <v>8.2200000000000006</v>
      </c>
      <c r="F403" t="str">
        <f>TEXT(fact_market_share[[#This Row],[date]],"mmm")</f>
        <v>Mar</v>
      </c>
      <c r="G403" t="str">
        <f>VLOOKUP(fact_market_share[[#This Row],[date]],dim_date[#All],3,FALSE)</f>
        <v>Before 5G</v>
      </c>
      <c r="H403" t="str">
        <f>VLOOKUP(fact_market_share[[#This Row],[city_code]],dim_cities[#All],2,FALSE)</f>
        <v>Coimbatore</v>
      </c>
    </row>
    <row r="404" spans="1:8" hidden="1" x14ac:dyDescent="0.45">
      <c r="A404" s="1">
        <v>44621</v>
      </c>
      <c r="B404">
        <v>160017</v>
      </c>
      <c r="C404">
        <v>39.07</v>
      </c>
      <c r="D404" t="s">
        <v>66</v>
      </c>
      <c r="E404">
        <v>10.5</v>
      </c>
      <c r="F404" t="str">
        <f>TEXT(fact_market_share[[#This Row],[date]],"mmm")</f>
        <v>Mar</v>
      </c>
      <c r="G404" t="str">
        <f>VLOOKUP(fact_market_share[[#This Row],[date]],dim_date[#All],3,FALSE)</f>
        <v>Before 5G</v>
      </c>
      <c r="H404" t="str">
        <f>VLOOKUP(fact_market_share[[#This Row],[city_code]],dim_cities[#All],2,FALSE)</f>
        <v>Chandigarh</v>
      </c>
    </row>
    <row r="405" spans="1:8" hidden="1" x14ac:dyDescent="0.45">
      <c r="A405" s="1">
        <v>44621</v>
      </c>
      <c r="B405">
        <v>122001</v>
      </c>
      <c r="C405">
        <v>29.79</v>
      </c>
      <c r="D405" t="s">
        <v>66</v>
      </c>
      <c r="E405">
        <v>8.08</v>
      </c>
      <c r="F405" t="str">
        <f>TEXT(fact_market_share[[#This Row],[date]],"mmm")</f>
        <v>Mar</v>
      </c>
      <c r="G405" t="str">
        <f>VLOOKUP(fact_market_share[[#This Row],[date]],dim_date[#All],3,FALSE)</f>
        <v>Before 5G</v>
      </c>
      <c r="H405" t="str">
        <f>VLOOKUP(fact_market_share[[#This Row],[city_code]],dim_cities[#All],2,FALSE)</f>
        <v>Gurgaon</v>
      </c>
    </row>
    <row r="406" spans="1:8" hidden="1" x14ac:dyDescent="0.45">
      <c r="A406" s="1">
        <v>44621</v>
      </c>
      <c r="B406">
        <v>492001</v>
      </c>
      <c r="C406">
        <v>18.739999999999998</v>
      </c>
      <c r="D406" t="s">
        <v>66</v>
      </c>
      <c r="E406">
        <v>9.49</v>
      </c>
      <c r="F406" t="str">
        <f>TEXT(fact_market_share[[#This Row],[date]],"mmm")</f>
        <v>Mar</v>
      </c>
      <c r="G406" t="str">
        <f>VLOOKUP(fact_market_share[[#This Row],[date]],dim_date[#All],3,FALSE)</f>
        <v>Before 5G</v>
      </c>
      <c r="H406" t="str">
        <f>VLOOKUP(fact_market_share[[#This Row],[city_code]],dim_cities[#All],2,FALSE)</f>
        <v>Raipur</v>
      </c>
    </row>
    <row r="407" spans="1:8" hidden="1" x14ac:dyDescent="0.45">
      <c r="A407" s="1">
        <v>44652</v>
      </c>
      <c r="B407">
        <v>400001</v>
      </c>
      <c r="C407">
        <v>324.26</v>
      </c>
      <c r="D407" t="s">
        <v>66</v>
      </c>
      <c r="E407">
        <v>12.18</v>
      </c>
      <c r="F407" t="str">
        <f>TEXT(fact_market_share[[#This Row],[date]],"mmm")</f>
        <v>Apr</v>
      </c>
      <c r="G407" t="str">
        <f>VLOOKUP(fact_market_share[[#This Row],[date]],dim_date[#All],3,FALSE)</f>
        <v>Before 5G</v>
      </c>
      <c r="H407" t="str">
        <f>VLOOKUP(fact_market_share[[#This Row],[city_code]],dim_cities[#All],2,FALSE)</f>
        <v>Mumbai</v>
      </c>
    </row>
    <row r="408" spans="1:8" hidden="1" x14ac:dyDescent="0.45">
      <c r="A408" s="1">
        <v>44652</v>
      </c>
      <c r="B408">
        <v>110001</v>
      </c>
      <c r="C408">
        <v>273.63</v>
      </c>
      <c r="D408" t="s">
        <v>66</v>
      </c>
      <c r="E408">
        <v>9.4600000000000009</v>
      </c>
      <c r="F408" t="str">
        <f>TEXT(fact_market_share[[#This Row],[date]],"mmm")</f>
        <v>Apr</v>
      </c>
      <c r="G408" t="str">
        <f>VLOOKUP(fact_market_share[[#This Row],[date]],dim_date[#All],3,FALSE)</f>
        <v>Before 5G</v>
      </c>
      <c r="H408" t="str">
        <f>VLOOKUP(fact_market_share[[#This Row],[city_code]],dim_cities[#All],2,FALSE)</f>
        <v>Delhi</v>
      </c>
    </row>
    <row r="409" spans="1:8" hidden="1" x14ac:dyDescent="0.45">
      <c r="A409" s="1">
        <v>44652</v>
      </c>
      <c r="B409">
        <v>700001</v>
      </c>
      <c r="C409">
        <v>251.67</v>
      </c>
      <c r="D409" t="s">
        <v>66</v>
      </c>
      <c r="E409">
        <v>9.18</v>
      </c>
      <c r="F409" t="str">
        <f>TEXT(fact_market_share[[#This Row],[date]],"mmm")</f>
        <v>Apr</v>
      </c>
      <c r="G409" t="str">
        <f>VLOOKUP(fact_market_share[[#This Row],[date]],dim_date[#All],3,FALSE)</f>
        <v>Before 5G</v>
      </c>
      <c r="H409" t="str">
        <f>VLOOKUP(fact_market_share[[#This Row],[city_code]],dim_cities[#All],2,FALSE)</f>
        <v>Kolkata</v>
      </c>
    </row>
    <row r="410" spans="1:8" hidden="1" x14ac:dyDescent="0.45">
      <c r="A410" s="1">
        <v>44652</v>
      </c>
      <c r="B410">
        <v>560001</v>
      </c>
      <c r="C410">
        <v>221.33</v>
      </c>
      <c r="D410" t="s">
        <v>66</v>
      </c>
      <c r="E410">
        <v>11.46</v>
      </c>
      <c r="F410" t="str">
        <f>TEXT(fact_market_share[[#This Row],[date]],"mmm")</f>
        <v>Apr</v>
      </c>
      <c r="G410" t="str">
        <f>VLOOKUP(fact_market_share[[#This Row],[date]],dim_date[#All],3,FALSE)</f>
        <v>Before 5G</v>
      </c>
      <c r="H410" t="str">
        <f>VLOOKUP(fact_market_share[[#This Row],[city_code]],dim_cities[#All],2,FALSE)</f>
        <v>Bangalore</v>
      </c>
    </row>
    <row r="411" spans="1:8" hidden="1" x14ac:dyDescent="0.45">
      <c r="A411" s="1">
        <v>44652</v>
      </c>
      <c r="B411">
        <v>600001</v>
      </c>
      <c r="C411">
        <v>188.91</v>
      </c>
      <c r="D411" t="s">
        <v>66</v>
      </c>
      <c r="E411">
        <v>9.52</v>
      </c>
      <c r="F411" t="str">
        <f>TEXT(fact_market_share[[#This Row],[date]],"mmm")</f>
        <v>Apr</v>
      </c>
      <c r="G411" t="str">
        <f>VLOOKUP(fact_market_share[[#This Row],[date]],dim_date[#All],3,FALSE)</f>
        <v>Before 5G</v>
      </c>
      <c r="H411" t="str">
        <f>VLOOKUP(fact_market_share[[#This Row],[city_code]],dim_cities[#All],2,FALSE)</f>
        <v>Chennai</v>
      </c>
    </row>
    <row r="412" spans="1:8" hidden="1" x14ac:dyDescent="0.45">
      <c r="A412" s="1">
        <v>44652</v>
      </c>
      <c r="B412">
        <v>500001</v>
      </c>
      <c r="C412">
        <v>168.41</v>
      </c>
      <c r="D412" t="s">
        <v>66</v>
      </c>
      <c r="E412">
        <v>9.09</v>
      </c>
      <c r="F412" t="str">
        <f>TEXT(fact_market_share[[#This Row],[date]],"mmm")</f>
        <v>Apr</v>
      </c>
      <c r="G412" t="str">
        <f>VLOOKUP(fact_market_share[[#This Row],[date]],dim_date[#All],3,FALSE)</f>
        <v>Before 5G</v>
      </c>
      <c r="H412" t="str">
        <f>VLOOKUP(fact_market_share[[#This Row],[city_code]],dim_cities[#All],2,FALSE)</f>
        <v>Hyderabad</v>
      </c>
    </row>
    <row r="413" spans="1:8" hidden="1" x14ac:dyDescent="0.45">
      <c r="A413" s="1">
        <v>44652</v>
      </c>
      <c r="B413">
        <v>411001</v>
      </c>
      <c r="C413">
        <v>160.04</v>
      </c>
      <c r="D413" t="s">
        <v>66</v>
      </c>
      <c r="E413">
        <v>8.02</v>
      </c>
      <c r="F413" t="str">
        <f>TEXT(fact_market_share[[#This Row],[date]],"mmm")</f>
        <v>Apr</v>
      </c>
      <c r="G413" t="str">
        <f>VLOOKUP(fact_market_share[[#This Row],[date]],dim_date[#All],3,FALSE)</f>
        <v>Before 5G</v>
      </c>
      <c r="H413" t="str">
        <f>VLOOKUP(fact_market_share[[#This Row],[city_code]],dim_cities[#All],2,FALSE)</f>
        <v>Pune</v>
      </c>
    </row>
    <row r="414" spans="1:8" hidden="1" x14ac:dyDescent="0.45">
      <c r="A414" s="1">
        <v>44652</v>
      </c>
      <c r="B414">
        <v>380001</v>
      </c>
      <c r="C414">
        <v>124.68</v>
      </c>
      <c r="D414" t="s">
        <v>66</v>
      </c>
      <c r="E414">
        <v>10.89</v>
      </c>
      <c r="F414" t="str">
        <f>TEXT(fact_market_share[[#This Row],[date]],"mmm")</f>
        <v>Apr</v>
      </c>
      <c r="G414" t="str">
        <f>VLOOKUP(fact_market_share[[#This Row],[date]],dim_date[#All],3,FALSE)</f>
        <v>Before 5G</v>
      </c>
      <c r="H414" t="str">
        <f>VLOOKUP(fact_market_share[[#This Row],[city_code]],dim_cities[#All],2,FALSE)</f>
        <v>Ahmedabad</v>
      </c>
    </row>
    <row r="415" spans="1:8" hidden="1" x14ac:dyDescent="0.45">
      <c r="A415" s="1">
        <v>44652</v>
      </c>
      <c r="B415">
        <v>302001</v>
      </c>
      <c r="C415">
        <v>89.54</v>
      </c>
      <c r="D415" t="s">
        <v>66</v>
      </c>
      <c r="E415">
        <v>12.47</v>
      </c>
      <c r="F415" t="str">
        <f>TEXT(fact_market_share[[#This Row],[date]],"mmm")</f>
        <v>Apr</v>
      </c>
      <c r="G415" t="str">
        <f>VLOOKUP(fact_market_share[[#This Row],[date]],dim_date[#All],3,FALSE)</f>
        <v>Before 5G</v>
      </c>
      <c r="H415" t="str">
        <f>VLOOKUP(fact_market_share[[#This Row],[city_code]],dim_cities[#All],2,FALSE)</f>
        <v>Jaipur</v>
      </c>
    </row>
    <row r="416" spans="1:8" hidden="1" x14ac:dyDescent="0.45">
      <c r="A416" s="1">
        <v>44652</v>
      </c>
      <c r="B416">
        <v>226001</v>
      </c>
      <c r="C416">
        <v>76.569999999999993</v>
      </c>
      <c r="D416" t="s">
        <v>66</v>
      </c>
      <c r="E416">
        <v>11.29</v>
      </c>
      <c r="F416" t="str">
        <f>TEXT(fact_market_share[[#This Row],[date]],"mmm")</f>
        <v>Apr</v>
      </c>
      <c r="G416" t="str">
        <f>VLOOKUP(fact_market_share[[#This Row],[date]],dim_date[#All],3,FALSE)</f>
        <v>Before 5G</v>
      </c>
      <c r="H416" t="str">
        <f>VLOOKUP(fact_market_share[[#This Row],[city_code]],dim_cities[#All],2,FALSE)</f>
        <v>Lucknow</v>
      </c>
    </row>
    <row r="417" spans="1:8" hidden="1" x14ac:dyDescent="0.45">
      <c r="A417" s="1">
        <v>44652</v>
      </c>
      <c r="B417">
        <v>800008</v>
      </c>
      <c r="C417">
        <v>63.18</v>
      </c>
      <c r="D417" t="s">
        <v>66</v>
      </c>
      <c r="E417">
        <v>11.54</v>
      </c>
      <c r="F417" t="str">
        <f>TEXT(fact_market_share[[#This Row],[date]],"mmm")</f>
        <v>Apr</v>
      </c>
      <c r="G417" t="str">
        <f>VLOOKUP(fact_market_share[[#This Row],[date]],dim_date[#All],3,FALSE)</f>
        <v>Before 5G</v>
      </c>
      <c r="H417" t="str">
        <f>VLOOKUP(fact_market_share[[#This Row],[city_code]],dim_cities[#All],2,FALSE)</f>
        <v>Patna</v>
      </c>
    </row>
    <row r="418" spans="1:8" hidden="1" x14ac:dyDescent="0.45">
      <c r="A418" s="1">
        <v>44652</v>
      </c>
      <c r="B418">
        <v>641001</v>
      </c>
      <c r="C418">
        <v>56.9</v>
      </c>
      <c r="D418" t="s">
        <v>66</v>
      </c>
      <c r="E418">
        <v>11.35</v>
      </c>
      <c r="F418" t="str">
        <f>TEXT(fact_market_share[[#This Row],[date]],"mmm")</f>
        <v>Apr</v>
      </c>
      <c r="G418" t="str">
        <f>VLOOKUP(fact_market_share[[#This Row],[date]],dim_date[#All],3,FALSE)</f>
        <v>Before 5G</v>
      </c>
      <c r="H418" t="str">
        <f>VLOOKUP(fact_market_share[[#This Row],[city_code]],dim_cities[#All],2,FALSE)</f>
        <v>Coimbatore</v>
      </c>
    </row>
    <row r="419" spans="1:8" hidden="1" x14ac:dyDescent="0.45">
      <c r="A419" s="1">
        <v>44652</v>
      </c>
      <c r="B419">
        <v>160017</v>
      </c>
      <c r="C419">
        <v>41.42</v>
      </c>
      <c r="D419" t="s">
        <v>66</v>
      </c>
      <c r="E419">
        <v>9.82</v>
      </c>
      <c r="F419" t="str">
        <f>TEXT(fact_market_share[[#This Row],[date]],"mmm")</f>
        <v>Apr</v>
      </c>
      <c r="G419" t="str">
        <f>VLOOKUP(fact_market_share[[#This Row],[date]],dim_date[#All],3,FALSE)</f>
        <v>Before 5G</v>
      </c>
      <c r="H419" t="str">
        <f>VLOOKUP(fact_market_share[[#This Row],[city_code]],dim_cities[#All],2,FALSE)</f>
        <v>Chandigarh</v>
      </c>
    </row>
    <row r="420" spans="1:8" hidden="1" x14ac:dyDescent="0.45">
      <c r="A420" s="1">
        <v>44652</v>
      </c>
      <c r="B420">
        <v>122001</v>
      </c>
      <c r="C420">
        <v>31.59</v>
      </c>
      <c r="D420" t="s">
        <v>66</v>
      </c>
      <c r="E420">
        <v>10.52</v>
      </c>
      <c r="F420" t="str">
        <f>TEXT(fact_market_share[[#This Row],[date]],"mmm")</f>
        <v>Apr</v>
      </c>
      <c r="G420" t="str">
        <f>VLOOKUP(fact_market_share[[#This Row],[date]],dim_date[#All],3,FALSE)</f>
        <v>Before 5G</v>
      </c>
      <c r="H420" t="str">
        <f>VLOOKUP(fact_market_share[[#This Row],[city_code]],dim_cities[#All],2,FALSE)</f>
        <v>Gurgaon</v>
      </c>
    </row>
    <row r="421" spans="1:8" hidden="1" x14ac:dyDescent="0.45">
      <c r="A421" s="1">
        <v>44652</v>
      </c>
      <c r="B421">
        <v>492001</v>
      </c>
      <c r="C421">
        <v>19.87</v>
      </c>
      <c r="D421" t="s">
        <v>66</v>
      </c>
      <c r="E421">
        <v>12.31</v>
      </c>
      <c r="F421" t="str">
        <f>TEXT(fact_market_share[[#This Row],[date]],"mmm")</f>
        <v>Apr</v>
      </c>
      <c r="G421" t="str">
        <f>VLOOKUP(fact_market_share[[#This Row],[date]],dim_date[#All],3,FALSE)</f>
        <v>Before 5G</v>
      </c>
      <c r="H421" t="str">
        <f>VLOOKUP(fact_market_share[[#This Row],[city_code]],dim_cities[#All],2,FALSE)</f>
        <v>Raipur</v>
      </c>
    </row>
    <row r="422" spans="1:8" hidden="1" x14ac:dyDescent="0.45">
      <c r="A422" s="1">
        <v>44713</v>
      </c>
      <c r="B422">
        <v>400001</v>
      </c>
      <c r="C422">
        <v>308</v>
      </c>
      <c r="D422" t="s">
        <v>66</v>
      </c>
      <c r="E422">
        <v>12.03</v>
      </c>
      <c r="F422" t="str">
        <f>TEXT(fact_market_share[[#This Row],[date]],"mmm")</f>
        <v>Jun</v>
      </c>
      <c r="G422" t="str">
        <f>VLOOKUP(fact_market_share[[#This Row],[date]],dim_date[#All],3,FALSE)</f>
        <v>After 5G</v>
      </c>
      <c r="H422" t="str">
        <f>VLOOKUP(fact_market_share[[#This Row],[city_code]],dim_cities[#All],2,FALSE)</f>
        <v>Mumbai</v>
      </c>
    </row>
    <row r="423" spans="1:8" hidden="1" x14ac:dyDescent="0.45">
      <c r="A423" s="1">
        <v>44713</v>
      </c>
      <c r="B423">
        <v>110001</v>
      </c>
      <c r="C423">
        <v>253.61</v>
      </c>
      <c r="D423" t="s">
        <v>66</v>
      </c>
      <c r="E423">
        <v>10.78</v>
      </c>
      <c r="F423" t="str">
        <f>TEXT(fact_market_share[[#This Row],[date]],"mmm")</f>
        <v>Jun</v>
      </c>
      <c r="G423" t="str">
        <f>VLOOKUP(fact_market_share[[#This Row],[date]],dim_date[#All],3,FALSE)</f>
        <v>After 5G</v>
      </c>
      <c r="H423" t="str">
        <f>VLOOKUP(fact_market_share[[#This Row],[city_code]],dim_cities[#All],2,FALSE)</f>
        <v>Delhi</v>
      </c>
    </row>
    <row r="424" spans="1:8" hidden="1" x14ac:dyDescent="0.45">
      <c r="A424" s="1">
        <v>44713</v>
      </c>
      <c r="B424">
        <v>700001</v>
      </c>
      <c r="C424">
        <v>235.88</v>
      </c>
      <c r="D424" t="s">
        <v>66</v>
      </c>
      <c r="E424">
        <v>9.65</v>
      </c>
      <c r="F424" t="str">
        <f>TEXT(fact_market_share[[#This Row],[date]],"mmm")</f>
        <v>Jun</v>
      </c>
      <c r="G424" t="str">
        <f>VLOOKUP(fact_market_share[[#This Row],[date]],dim_date[#All],3,FALSE)</f>
        <v>After 5G</v>
      </c>
      <c r="H424" t="str">
        <f>VLOOKUP(fact_market_share[[#This Row],[city_code]],dim_cities[#All],2,FALSE)</f>
        <v>Kolkata</v>
      </c>
    </row>
    <row r="425" spans="1:8" hidden="1" x14ac:dyDescent="0.45">
      <c r="A425" s="1">
        <v>44713</v>
      </c>
      <c r="B425">
        <v>560001</v>
      </c>
      <c r="C425">
        <v>211.24</v>
      </c>
      <c r="D425" t="s">
        <v>66</v>
      </c>
      <c r="E425">
        <v>8.5399999999999991</v>
      </c>
      <c r="F425" t="str">
        <f>TEXT(fact_market_share[[#This Row],[date]],"mmm")</f>
        <v>Jun</v>
      </c>
      <c r="G425" t="str">
        <f>VLOOKUP(fact_market_share[[#This Row],[date]],dim_date[#All],3,FALSE)</f>
        <v>After 5G</v>
      </c>
      <c r="H425" t="str">
        <f>VLOOKUP(fact_market_share[[#This Row],[city_code]],dim_cities[#All],2,FALSE)</f>
        <v>Bangalore</v>
      </c>
    </row>
    <row r="426" spans="1:8" hidden="1" x14ac:dyDescent="0.45">
      <c r="A426" s="1">
        <v>44713</v>
      </c>
      <c r="B426">
        <v>600001</v>
      </c>
      <c r="C426">
        <v>174.99</v>
      </c>
      <c r="D426" t="s">
        <v>66</v>
      </c>
      <c r="E426">
        <v>7.26</v>
      </c>
      <c r="F426" t="str">
        <f>TEXT(fact_market_share[[#This Row],[date]],"mmm")</f>
        <v>Jun</v>
      </c>
      <c r="G426" t="str">
        <f>VLOOKUP(fact_market_share[[#This Row],[date]],dim_date[#All],3,FALSE)</f>
        <v>After 5G</v>
      </c>
      <c r="H426" t="str">
        <f>VLOOKUP(fact_market_share[[#This Row],[city_code]],dim_cities[#All],2,FALSE)</f>
        <v>Chennai</v>
      </c>
    </row>
    <row r="427" spans="1:8" hidden="1" x14ac:dyDescent="0.45">
      <c r="A427" s="1">
        <v>44713</v>
      </c>
      <c r="B427">
        <v>500001</v>
      </c>
      <c r="C427">
        <v>157.63999999999999</v>
      </c>
      <c r="D427" t="s">
        <v>66</v>
      </c>
      <c r="E427">
        <v>8.8000000000000007</v>
      </c>
      <c r="F427" t="str">
        <f>TEXT(fact_market_share[[#This Row],[date]],"mmm")</f>
        <v>Jun</v>
      </c>
      <c r="G427" t="str">
        <f>VLOOKUP(fact_market_share[[#This Row],[date]],dim_date[#All],3,FALSE)</f>
        <v>After 5G</v>
      </c>
      <c r="H427" t="str">
        <f>VLOOKUP(fact_market_share[[#This Row],[city_code]],dim_cities[#All],2,FALSE)</f>
        <v>Hyderabad</v>
      </c>
    </row>
    <row r="428" spans="1:8" hidden="1" x14ac:dyDescent="0.45">
      <c r="A428" s="1">
        <v>44713</v>
      </c>
      <c r="B428">
        <v>411001</v>
      </c>
      <c r="C428">
        <v>152.13</v>
      </c>
      <c r="D428" t="s">
        <v>66</v>
      </c>
      <c r="E428">
        <v>8.86</v>
      </c>
      <c r="F428" t="str">
        <f>TEXT(fact_market_share[[#This Row],[date]],"mmm")</f>
        <v>Jun</v>
      </c>
      <c r="G428" t="str">
        <f>VLOOKUP(fact_market_share[[#This Row],[date]],dim_date[#All],3,FALSE)</f>
        <v>After 5G</v>
      </c>
      <c r="H428" t="str">
        <f>VLOOKUP(fact_market_share[[#This Row],[city_code]],dim_cities[#All],2,FALSE)</f>
        <v>Pune</v>
      </c>
    </row>
    <row r="429" spans="1:8" hidden="1" x14ac:dyDescent="0.45">
      <c r="A429" s="1">
        <v>44713</v>
      </c>
      <c r="B429">
        <v>380001</v>
      </c>
      <c r="C429">
        <v>115.47</v>
      </c>
      <c r="D429" t="s">
        <v>66</v>
      </c>
      <c r="E429">
        <v>12.03</v>
      </c>
      <c r="F429" t="str">
        <f>TEXT(fact_market_share[[#This Row],[date]],"mmm")</f>
        <v>Jun</v>
      </c>
      <c r="G429" t="str">
        <f>VLOOKUP(fact_market_share[[#This Row],[date]],dim_date[#All],3,FALSE)</f>
        <v>After 5G</v>
      </c>
      <c r="H429" t="str">
        <f>VLOOKUP(fact_market_share[[#This Row],[city_code]],dim_cities[#All],2,FALSE)</f>
        <v>Ahmedabad</v>
      </c>
    </row>
    <row r="430" spans="1:8" hidden="1" x14ac:dyDescent="0.45">
      <c r="A430" s="1">
        <v>44713</v>
      </c>
      <c r="B430">
        <v>302001</v>
      </c>
      <c r="C430">
        <v>85.72</v>
      </c>
      <c r="D430" t="s">
        <v>66</v>
      </c>
      <c r="E430">
        <v>12.43</v>
      </c>
      <c r="F430" t="str">
        <f>TEXT(fact_market_share[[#This Row],[date]],"mmm")</f>
        <v>Jun</v>
      </c>
      <c r="G430" t="str">
        <f>VLOOKUP(fact_market_share[[#This Row],[date]],dim_date[#All],3,FALSE)</f>
        <v>After 5G</v>
      </c>
      <c r="H430" t="str">
        <f>VLOOKUP(fact_market_share[[#This Row],[city_code]],dim_cities[#All],2,FALSE)</f>
        <v>Jaipur</v>
      </c>
    </row>
    <row r="431" spans="1:8" hidden="1" x14ac:dyDescent="0.45">
      <c r="A431" s="1">
        <v>44713</v>
      </c>
      <c r="B431">
        <v>226001</v>
      </c>
      <c r="C431">
        <v>73.7</v>
      </c>
      <c r="D431" t="s">
        <v>66</v>
      </c>
      <c r="E431">
        <v>13.26</v>
      </c>
      <c r="F431" t="str">
        <f>TEXT(fact_market_share[[#This Row],[date]],"mmm")</f>
        <v>Jun</v>
      </c>
      <c r="G431" t="str">
        <f>VLOOKUP(fact_market_share[[#This Row],[date]],dim_date[#All],3,FALSE)</f>
        <v>After 5G</v>
      </c>
      <c r="H431" t="str">
        <f>VLOOKUP(fact_market_share[[#This Row],[city_code]],dim_cities[#All],2,FALSE)</f>
        <v>Lucknow</v>
      </c>
    </row>
    <row r="432" spans="1:8" hidden="1" x14ac:dyDescent="0.45">
      <c r="A432" s="1">
        <v>44713</v>
      </c>
      <c r="B432">
        <v>800008</v>
      </c>
      <c r="C432">
        <v>60.5</v>
      </c>
      <c r="D432" t="s">
        <v>66</v>
      </c>
      <c r="E432">
        <v>12.34</v>
      </c>
      <c r="F432" t="str">
        <f>TEXT(fact_market_share[[#This Row],[date]],"mmm")</f>
        <v>Jun</v>
      </c>
      <c r="G432" t="str">
        <f>VLOOKUP(fact_market_share[[#This Row],[date]],dim_date[#All],3,FALSE)</f>
        <v>After 5G</v>
      </c>
      <c r="H432" t="str">
        <f>VLOOKUP(fact_market_share[[#This Row],[city_code]],dim_cities[#All],2,FALSE)</f>
        <v>Patna</v>
      </c>
    </row>
    <row r="433" spans="1:8" hidden="1" x14ac:dyDescent="0.45">
      <c r="A433" s="1">
        <v>44713</v>
      </c>
      <c r="B433">
        <v>641001</v>
      </c>
      <c r="C433">
        <v>53.6</v>
      </c>
      <c r="D433" t="s">
        <v>66</v>
      </c>
      <c r="E433">
        <v>8.32</v>
      </c>
      <c r="F433" t="str">
        <f>TEXT(fact_market_share[[#This Row],[date]],"mmm")</f>
        <v>Jun</v>
      </c>
      <c r="G433" t="str">
        <f>VLOOKUP(fact_market_share[[#This Row],[date]],dim_date[#All],3,FALSE)</f>
        <v>After 5G</v>
      </c>
      <c r="H433" t="str">
        <f>VLOOKUP(fact_market_share[[#This Row],[city_code]],dim_cities[#All],2,FALSE)</f>
        <v>Coimbatore</v>
      </c>
    </row>
    <row r="434" spans="1:8" hidden="1" x14ac:dyDescent="0.45">
      <c r="A434" s="1">
        <v>44713</v>
      </c>
      <c r="B434">
        <v>160017</v>
      </c>
      <c r="C434">
        <v>39.020000000000003</v>
      </c>
      <c r="D434" t="s">
        <v>66</v>
      </c>
      <c r="E434">
        <v>8.4700000000000006</v>
      </c>
      <c r="F434" t="str">
        <f>TEXT(fact_market_share[[#This Row],[date]],"mmm")</f>
        <v>Jun</v>
      </c>
      <c r="G434" t="str">
        <f>VLOOKUP(fact_market_share[[#This Row],[date]],dim_date[#All],3,FALSE)</f>
        <v>After 5G</v>
      </c>
      <c r="H434" t="str">
        <f>VLOOKUP(fact_market_share[[#This Row],[city_code]],dim_cities[#All],2,FALSE)</f>
        <v>Chandigarh</v>
      </c>
    </row>
    <row r="435" spans="1:8" hidden="1" x14ac:dyDescent="0.45">
      <c r="A435" s="1">
        <v>44713</v>
      </c>
      <c r="B435">
        <v>122001</v>
      </c>
      <c r="C435">
        <v>30.35</v>
      </c>
      <c r="D435" t="s">
        <v>66</v>
      </c>
      <c r="E435">
        <v>10.34</v>
      </c>
      <c r="F435" t="str">
        <f>TEXT(fact_market_share[[#This Row],[date]],"mmm")</f>
        <v>Jun</v>
      </c>
      <c r="G435" t="str">
        <f>VLOOKUP(fact_market_share[[#This Row],[date]],dim_date[#All],3,FALSE)</f>
        <v>After 5G</v>
      </c>
      <c r="H435" t="str">
        <f>VLOOKUP(fact_market_share[[#This Row],[city_code]],dim_cities[#All],2,FALSE)</f>
        <v>Gurgaon</v>
      </c>
    </row>
    <row r="436" spans="1:8" hidden="1" x14ac:dyDescent="0.45">
      <c r="A436" s="1">
        <v>44713</v>
      </c>
      <c r="B436">
        <v>492001</v>
      </c>
      <c r="C436">
        <v>18.920000000000002</v>
      </c>
      <c r="D436" t="s">
        <v>66</v>
      </c>
      <c r="E436">
        <v>12.56</v>
      </c>
      <c r="F436" t="str">
        <f>TEXT(fact_market_share[[#This Row],[date]],"mmm")</f>
        <v>Jun</v>
      </c>
      <c r="G436" t="str">
        <f>VLOOKUP(fact_market_share[[#This Row],[date]],dim_date[#All],3,FALSE)</f>
        <v>After 5G</v>
      </c>
      <c r="H436" t="str">
        <f>VLOOKUP(fact_market_share[[#This Row],[city_code]],dim_cities[#All],2,FALSE)</f>
        <v>Raipur</v>
      </c>
    </row>
    <row r="437" spans="1:8" hidden="1" x14ac:dyDescent="0.45">
      <c r="A437" s="1">
        <v>44743</v>
      </c>
      <c r="B437">
        <v>400001</v>
      </c>
      <c r="C437">
        <v>348.85</v>
      </c>
      <c r="D437" t="s">
        <v>66</v>
      </c>
      <c r="E437">
        <v>11.67</v>
      </c>
      <c r="F437" t="str">
        <f>TEXT(fact_market_share[[#This Row],[date]],"mmm")</f>
        <v>Jul</v>
      </c>
      <c r="G437" t="str">
        <f>VLOOKUP(fact_market_share[[#This Row],[date]],dim_date[#All],3,FALSE)</f>
        <v>After 5G</v>
      </c>
      <c r="H437" t="str">
        <f>VLOOKUP(fact_market_share[[#This Row],[city_code]],dim_cities[#All],2,FALSE)</f>
        <v>Mumbai</v>
      </c>
    </row>
    <row r="438" spans="1:8" hidden="1" x14ac:dyDescent="0.45">
      <c r="A438" s="1">
        <v>44743</v>
      </c>
      <c r="B438">
        <v>110001</v>
      </c>
      <c r="C438">
        <v>287.25</v>
      </c>
      <c r="D438" t="s">
        <v>66</v>
      </c>
      <c r="E438">
        <v>9.09</v>
      </c>
      <c r="F438" t="str">
        <f>TEXT(fact_market_share[[#This Row],[date]],"mmm")</f>
        <v>Jul</v>
      </c>
      <c r="G438" t="str">
        <f>VLOOKUP(fact_market_share[[#This Row],[date]],dim_date[#All],3,FALSE)</f>
        <v>After 5G</v>
      </c>
      <c r="H438" t="str">
        <f>VLOOKUP(fact_market_share[[#This Row],[city_code]],dim_cities[#All],2,FALSE)</f>
        <v>Delhi</v>
      </c>
    </row>
    <row r="439" spans="1:8" hidden="1" x14ac:dyDescent="0.45">
      <c r="A439" s="1">
        <v>44743</v>
      </c>
      <c r="B439">
        <v>700001</v>
      </c>
      <c r="C439">
        <v>267.16000000000003</v>
      </c>
      <c r="D439" t="s">
        <v>66</v>
      </c>
      <c r="E439">
        <v>9.91</v>
      </c>
      <c r="F439" t="str">
        <f>TEXT(fact_market_share[[#This Row],[date]],"mmm")</f>
        <v>Jul</v>
      </c>
      <c r="G439" t="str">
        <f>VLOOKUP(fact_market_share[[#This Row],[date]],dim_date[#All],3,FALSE)</f>
        <v>After 5G</v>
      </c>
      <c r="H439" t="str">
        <f>VLOOKUP(fact_market_share[[#This Row],[city_code]],dim_cities[#All],2,FALSE)</f>
        <v>Kolkata</v>
      </c>
    </row>
    <row r="440" spans="1:8" hidden="1" x14ac:dyDescent="0.45">
      <c r="A440" s="1">
        <v>44743</v>
      </c>
      <c r="B440">
        <v>560001</v>
      </c>
      <c r="C440">
        <v>239.26</v>
      </c>
      <c r="D440" t="s">
        <v>66</v>
      </c>
      <c r="E440">
        <v>9.4700000000000006</v>
      </c>
      <c r="F440" t="str">
        <f>TEXT(fact_market_share[[#This Row],[date]],"mmm")</f>
        <v>Jul</v>
      </c>
      <c r="G440" t="str">
        <f>VLOOKUP(fact_market_share[[#This Row],[date]],dim_date[#All],3,FALSE)</f>
        <v>After 5G</v>
      </c>
      <c r="H440" t="str">
        <f>VLOOKUP(fact_market_share[[#This Row],[city_code]],dim_cities[#All],2,FALSE)</f>
        <v>Bangalore</v>
      </c>
    </row>
    <row r="441" spans="1:8" hidden="1" x14ac:dyDescent="0.45">
      <c r="A441" s="1">
        <v>44743</v>
      </c>
      <c r="B441">
        <v>600001</v>
      </c>
      <c r="C441">
        <v>198.2</v>
      </c>
      <c r="D441" t="s">
        <v>66</v>
      </c>
      <c r="E441">
        <v>9.67</v>
      </c>
      <c r="F441" t="str">
        <f>TEXT(fact_market_share[[#This Row],[date]],"mmm")</f>
        <v>Jul</v>
      </c>
      <c r="G441" t="str">
        <f>VLOOKUP(fact_market_share[[#This Row],[date]],dim_date[#All],3,FALSE)</f>
        <v>After 5G</v>
      </c>
      <c r="H441" t="str">
        <f>VLOOKUP(fact_market_share[[#This Row],[city_code]],dim_cities[#All],2,FALSE)</f>
        <v>Chennai</v>
      </c>
    </row>
    <row r="442" spans="1:8" hidden="1" x14ac:dyDescent="0.45">
      <c r="A442" s="1">
        <v>44743</v>
      </c>
      <c r="B442">
        <v>500001</v>
      </c>
      <c r="C442">
        <v>178.56</v>
      </c>
      <c r="D442" t="s">
        <v>66</v>
      </c>
      <c r="E442">
        <v>11.74</v>
      </c>
      <c r="F442" t="str">
        <f>TEXT(fact_market_share[[#This Row],[date]],"mmm")</f>
        <v>Jul</v>
      </c>
      <c r="G442" t="str">
        <f>VLOOKUP(fact_market_share[[#This Row],[date]],dim_date[#All],3,FALSE)</f>
        <v>After 5G</v>
      </c>
      <c r="H442" t="str">
        <f>VLOOKUP(fact_market_share[[#This Row],[city_code]],dim_cities[#All],2,FALSE)</f>
        <v>Hyderabad</v>
      </c>
    </row>
    <row r="443" spans="1:8" hidden="1" x14ac:dyDescent="0.45">
      <c r="A443" s="1">
        <v>44743</v>
      </c>
      <c r="B443">
        <v>411001</v>
      </c>
      <c r="C443">
        <v>172.31</v>
      </c>
      <c r="D443" t="s">
        <v>66</v>
      </c>
      <c r="E443">
        <v>8.5399999999999991</v>
      </c>
      <c r="F443" t="str">
        <f>TEXT(fact_market_share[[#This Row],[date]],"mmm")</f>
        <v>Jul</v>
      </c>
      <c r="G443" t="str">
        <f>VLOOKUP(fact_market_share[[#This Row],[date]],dim_date[#All],3,FALSE)</f>
        <v>After 5G</v>
      </c>
      <c r="H443" t="str">
        <f>VLOOKUP(fact_market_share[[#This Row],[city_code]],dim_cities[#All],2,FALSE)</f>
        <v>Pune</v>
      </c>
    </row>
    <row r="444" spans="1:8" hidden="1" x14ac:dyDescent="0.45">
      <c r="A444" s="1">
        <v>44743</v>
      </c>
      <c r="B444">
        <v>380001</v>
      </c>
      <c r="C444">
        <v>130.79</v>
      </c>
      <c r="D444" t="s">
        <v>66</v>
      </c>
      <c r="E444">
        <v>8.6300000000000008</v>
      </c>
      <c r="F444" t="str">
        <f>TEXT(fact_market_share[[#This Row],[date]],"mmm")</f>
        <v>Jul</v>
      </c>
      <c r="G444" t="str">
        <f>VLOOKUP(fact_market_share[[#This Row],[date]],dim_date[#All],3,FALSE)</f>
        <v>After 5G</v>
      </c>
      <c r="H444" t="str">
        <f>VLOOKUP(fact_market_share[[#This Row],[city_code]],dim_cities[#All],2,FALSE)</f>
        <v>Ahmedabad</v>
      </c>
    </row>
    <row r="445" spans="1:8" hidden="1" x14ac:dyDescent="0.45">
      <c r="A445" s="1">
        <v>44743</v>
      </c>
      <c r="B445">
        <v>302001</v>
      </c>
      <c r="C445">
        <v>97.09</v>
      </c>
      <c r="D445" t="s">
        <v>66</v>
      </c>
      <c r="E445">
        <v>11.38</v>
      </c>
      <c r="F445" t="str">
        <f>TEXT(fact_market_share[[#This Row],[date]],"mmm")</f>
        <v>Jul</v>
      </c>
      <c r="G445" t="str">
        <f>VLOOKUP(fact_market_share[[#This Row],[date]],dim_date[#All],3,FALSE)</f>
        <v>After 5G</v>
      </c>
      <c r="H445" t="str">
        <f>VLOOKUP(fact_market_share[[#This Row],[city_code]],dim_cities[#All],2,FALSE)</f>
        <v>Jaipur</v>
      </c>
    </row>
    <row r="446" spans="1:8" hidden="1" x14ac:dyDescent="0.45">
      <c r="A446" s="1">
        <v>44743</v>
      </c>
      <c r="B446">
        <v>226001</v>
      </c>
      <c r="C446">
        <v>83.47</v>
      </c>
      <c r="D446" t="s">
        <v>66</v>
      </c>
      <c r="E446">
        <v>9.24</v>
      </c>
      <c r="F446" t="str">
        <f>TEXT(fact_market_share[[#This Row],[date]],"mmm")</f>
        <v>Jul</v>
      </c>
      <c r="G446" t="str">
        <f>VLOOKUP(fact_market_share[[#This Row],[date]],dim_date[#All],3,FALSE)</f>
        <v>After 5G</v>
      </c>
      <c r="H446" t="str">
        <f>VLOOKUP(fact_market_share[[#This Row],[city_code]],dim_cities[#All],2,FALSE)</f>
        <v>Lucknow</v>
      </c>
    </row>
    <row r="447" spans="1:8" hidden="1" x14ac:dyDescent="0.45">
      <c r="A447" s="1">
        <v>44743</v>
      </c>
      <c r="B447">
        <v>800008</v>
      </c>
      <c r="C447">
        <v>68.52</v>
      </c>
      <c r="D447" t="s">
        <v>66</v>
      </c>
      <c r="E447">
        <v>11.08</v>
      </c>
      <c r="F447" t="str">
        <f>TEXT(fact_market_share[[#This Row],[date]],"mmm")</f>
        <v>Jul</v>
      </c>
      <c r="G447" t="str">
        <f>VLOOKUP(fact_market_share[[#This Row],[date]],dim_date[#All],3,FALSE)</f>
        <v>After 5G</v>
      </c>
      <c r="H447" t="str">
        <f>VLOOKUP(fact_market_share[[#This Row],[city_code]],dim_cities[#All],2,FALSE)</f>
        <v>Patna</v>
      </c>
    </row>
    <row r="448" spans="1:8" hidden="1" x14ac:dyDescent="0.45">
      <c r="A448" s="1">
        <v>44743</v>
      </c>
      <c r="B448">
        <v>641001</v>
      </c>
      <c r="C448">
        <v>60.71</v>
      </c>
      <c r="D448" t="s">
        <v>66</v>
      </c>
      <c r="E448">
        <v>9.89</v>
      </c>
      <c r="F448" t="str">
        <f>TEXT(fact_market_share[[#This Row],[date]],"mmm")</f>
        <v>Jul</v>
      </c>
      <c r="G448" t="str">
        <f>VLOOKUP(fact_market_share[[#This Row],[date]],dim_date[#All],3,FALSE)</f>
        <v>After 5G</v>
      </c>
      <c r="H448" t="str">
        <f>VLOOKUP(fact_market_share[[#This Row],[city_code]],dim_cities[#All],2,FALSE)</f>
        <v>Coimbatore</v>
      </c>
    </row>
    <row r="449" spans="1:8" hidden="1" x14ac:dyDescent="0.45">
      <c r="A449" s="1">
        <v>44743</v>
      </c>
      <c r="B449">
        <v>160017</v>
      </c>
      <c r="C449">
        <v>44.19</v>
      </c>
      <c r="D449" t="s">
        <v>66</v>
      </c>
      <c r="E449">
        <v>11.42</v>
      </c>
      <c r="F449" t="str">
        <f>TEXT(fact_market_share[[#This Row],[date]],"mmm")</f>
        <v>Jul</v>
      </c>
      <c r="G449" t="str">
        <f>VLOOKUP(fact_market_share[[#This Row],[date]],dim_date[#All],3,FALSE)</f>
        <v>After 5G</v>
      </c>
      <c r="H449" t="str">
        <f>VLOOKUP(fact_market_share[[#This Row],[city_code]],dim_cities[#All],2,FALSE)</f>
        <v>Chandigarh</v>
      </c>
    </row>
    <row r="450" spans="1:8" hidden="1" x14ac:dyDescent="0.45">
      <c r="A450" s="1">
        <v>44743</v>
      </c>
      <c r="B450">
        <v>122001</v>
      </c>
      <c r="C450">
        <v>34.369999999999997</v>
      </c>
      <c r="D450" t="s">
        <v>66</v>
      </c>
      <c r="E450">
        <v>8.9700000000000006</v>
      </c>
      <c r="F450" t="str">
        <f>TEXT(fact_market_share[[#This Row],[date]],"mmm")</f>
        <v>Jul</v>
      </c>
      <c r="G450" t="str">
        <f>VLOOKUP(fact_market_share[[#This Row],[date]],dim_date[#All],3,FALSE)</f>
        <v>After 5G</v>
      </c>
      <c r="H450" t="str">
        <f>VLOOKUP(fact_market_share[[#This Row],[city_code]],dim_cities[#All],2,FALSE)</f>
        <v>Gurgaon</v>
      </c>
    </row>
    <row r="451" spans="1:8" hidden="1" x14ac:dyDescent="0.45">
      <c r="A451" s="1">
        <v>44743</v>
      </c>
      <c r="B451">
        <v>492001</v>
      </c>
      <c r="C451">
        <v>21.43</v>
      </c>
      <c r="D451" t="s">
        <v>66</v>
      </c>
      <c r="E451">
        <v>10.45</v>
      </c>
      <c r="F451" t="str">
        <f>TEXT(fact_market_share[[#This Row],[date]],"mmm")</f>
        <v>Jul</v>
      </c>
      <c r="G451" t="str">
        <f>VLOOKUP(fact_market_share[[#This Row],[date]],dim_date[#All],3,FALSE)</f>
        <v>After 5G</v>
      </c>
      <c r="H451" t="str">
        <f>VLOOKUP(fact_market_share[[#This Row],[city_code]],dim_cities[#All],2,FALSE)</f>
        <v>Raipur</v>
      </c>
    </row>
    <row r="452" spans="1:8" hidden="1" x14ac:dyDescent="0.45">
      <c r="A452" s="1">
        <v>44774</v>
      </c>
      <c r="B452">
        <v>400001</v>
      </c>
      <c r="C452">
        <v>333.45</v>
      </c>
      <c r="D452" t="s">
        <v>66</v>
      </c>
      <c r="E452">
        <v>11.84</v>
      </c>
      <c r="F452" t="str">
        <f>TEXT(fact_market_share[[#This Row],[date]],"mmm")</f>
        <v>Aug</v>
      </c>
      <c r="G452" t="str">
        <f>VLOOKUP(fact_market_share[[#This Row],[date]],dim_date[#All],3,FALSE)</f>
        <v>After 5G</v>
      </c>
      <c r="H452" t="str">
        <f>VLOOKUP(fact_market_share[[#This Row],[city_code]],dim_cities[#All],2,FALSE)</f>
        <v>Mumbai</v>
      </c>
    </row>
    <row r="453" spans="1:8" hidden="1" x14ac:dyDescent="0.45">
      <c r="A453" s="1">
        <v>44774</v>
      </c>
      <c r="B453">
        <v>110001</v>
      </c>
      <c r="C453">
        <v>274.57</v>
      </c>
      <c r="D453" t="s">
        <v>66</v>
      </c>
      <c r="E453">
        <v>7.83</v>
      </c>
      <c r="F453" t="str">
        <f>TEXT(fact_market_share[[#This Row],[date]],"mmm")</f>
        <v>Aug</v>
      </c>
      <c r="G453" t="str">
        <f>VLOOKUP(fact_market_share[[#This Row],[date]],dim_date[#All],3,FALSE)</f>
        <v>After 5G</v>
      </c>
      <c r="H453" t="str">
        <f>VLOOKUP(fact_market_share[[#This Row],[city_code]],dim_cities[#All],2,FALSE)</f>
        <v>Delhi</v>
      </c>
    </row>
    <row r="454" spans="1:8" hidden="1" x14ac:dyDescent="0.45">
      <c r="A454" s="1">
        <v>44774</v>
      </c>
      <c r="B454">
        <v>700001</v>
      </c>
      <c r="C454">
        <v>255.37</v>
      </c>
      <c r="D454" t="s">
        <v>66</v>
      </c>
      <c r="E454">
        <v>9.0500000000000007</v>
      </c>
      <c r="F454" t="str">
        <f>TEXT(fact_market_share[[#This Row],[date]],"mmm")</f>
        <v>Aug</v>
      </c>
      <c r="G454" t="str">
        <f>VLOOKUP(fact_market_share[[#This Row],[date]],dim_date[#All],3,FALSE)</f>
        <v>After 5G</v>
      </c>
      <c r="H454" t="str">
        <f>VLOOKUP(fact_market_share[[#This Row],[city_code]],dim_cities[#All],2,FALSE)</f>
        <v>Kolkata</v>
      </c>
    </row>
    <row r="455" spans="1:8" hidden="1" x14ac:dyDescent="0.45">
      <c r="A455" s="1">
        <v>44774</v>
      </c>
      <c r="B455">
        <v>560001</v>
      </c>
      <c r="C455">
        <v>228.7</v>
      </c>
      <c r="D455" t="s">
        <v>66</v>
      </c>
      <c r="E455">
        <v>11.31</v>
      </c>
      <c r="F455" t="str">
        <f>TEXT(fact_market_share[[#This Row],[date]],"mmm")</f>
        <v>Aug</v>
      </c>
      <c r="G455" t="str">
        <f>VLOOKUP(fact_market_share[[#This Row],[date]],dim_date[#All],3,FALSE)</f>
        <v>After 5G</v>
      </c>
      <c r="H455" t="str">
        <f>VLOOKUP(fact_market_share[[#This Row],[city_code]],dim_cities[#All],2,FALSE)</f>
        <v>Bangalore</v>
      </c>
    </row>
    <row r="456" spans="1:8" hidden="1" x14ac:dyDescent="0.45">
      <c r="A456" s="1">
        <v>44774</v>
      </c>
      <c r="B456">
        <v>600001</v>
      </c>
      <c r="C456">
        <v>189.45</v>
      </c>
      <c r="D456" t="s">
        <v>66</v>
      </c>
      <c r="E456">
        <v>13.01</v>
      </c>
      <c r="F456" t="str">
        <f>TEXT(fact_market_share[[#This Row],[date]],"mmm")</f>
        <v>Aug</v>
      </c>
      <c r="G456" t="str">
        <f>VLOOKUP(fact_market_share[[#This Row],[date]],dim_date[#All],3,FALSE)</f>
        <v>After 5G</v>
      </c>
      <c r="H456" t="str">
        <f>VLOOKUP(fact_market_share[[#This Row],[city_code]],dim_cities[#All],2,FALSE)</f>
        <v>Chennai</v>
      </c>
    </row>
    <row r="457" spans="1:8" hidden="1" x14ac:dyDescent="0.45">
      <c r="A457" s="1">
        <v>44774</v>
      </c>
      <c r="B457">
        <v>500001</v>
      </c>
      <c r="C457">
        <v>170.67</v>
      </c>
      <c r="D457" t="s">
        <v>66</v>
      </c>
      <c r="E457">
        <v>11.67</v>
      </c>
      <c r="F457" t="str">
        <f>TEXT(fact_market_share[[#This Row],[date]],"mmm")</f>
        <v>Aug</v>
      </c>
      <c r="G457" t="str">
        <f>VLOOKUP(fact_market_share[[#This Row],[date]],dim_date[#All],3,FALSE)</f>
        <v>After 5G</v>
      </c>
      <c r="H457" t="str">
        <f>VLOOKUP(fact_market_share[[#This Row],[city_code]],dim_cities[#All],2,FALSE)</f>
        <v>Hyderabad</v>
      </c>
    </row>
    <row r="458" spans="1:8" hidden="1" x14ac:dyDescent="0.45">
      <c r="A458" s="1">
        <v>44774</v>
      </c>
      <c r="B458">
        <v>411001</v>
      </c>
      <c r="C458">
        <v>164.7</v>
      </c>
      <c r="D458" t="s">
        <v>66</v>
      </c>
      <c r="E458">
        <v>12.56</v>
      </c>
      <c r="F458" t="str">
        <f>TEXT(fact_market_share[[#This Row],[date]],"mmm")</f>
        <v>Aug</v>
      </c>
      <c r="G458" t="str">
        <f>VLOOKUP(fact_market_share[[#This Row],[date]],dim_date[#All],3,FALSE)</f>
        <v>After 5G</v>
      </c>
      <c r="H458" t="str">
        <f>VLOOKUP(fact_market_share[[#This Row],[city_code]],dim_cities[#All],2,FALSE)</f>
        <v>Pune</v>
      </c>
    </row>
    <row r="459" spans="1:8" hidden="1" x14ac:dyDescent="0.45">
      <c r="A459" s="1">
        <v>44774</v>
      </c>
      <c r="B459">
        <v>380001</v>
      </c>
      <c r="C459">
        <v>125.02</v>
      </c>
      <c r="D459" t="s">
        <v>66</v>
      </c>
      <c r="E459">
        <v>10.26</v>
      </c>
      <c r="F459" t="str">
        <f>TEXT(fact_market_share[[#This Row],[date]],"mmm")</f>
        <v>Aug</v>
      </c>
      <c r="G459" t="str">
        <f>VLOOKUP(fact_market_share[[#This Row],[date]],dim_date[#All],3,FALSE)</f>
        <v>After 5G</v>
      </c>
      <c r="H459" t="str">
        <f>VLOOKUP(fact_market_share[[#This Row],[city_code]],dim_cities[#All],2,FALSE)</f>
        <v>Ahmedabad</v>
      </c>
    </row>
    <row r="460" spans="1:8" hidden="1" x14ac:dyDescent="0.45">
      <c r="A460" s="1">
        <v>44774</v>
      </c>
      <c r="B460">
        <v>302001</v>
      </c>
      <c r="C460">
        <v>92.8</v>
      </c>
      <c r="D460" t="s">
        <v>66</v>
      </c>
      <c r="E460">
        <v>10.81</v>
      </c>
      <c r="F460" t="str">
        <f>TEXT(fact_market_share[[#This Row],[date]],"mmm")</f>
        <v>Aug</v>
      </c>
      <c r="G460" t="str">
        <f>VLOOKUP(fact_market_share[[#This Row],[date]],dim_date[#All],3,FALSE)</f>
        <v>After 5G</v>
      </c>
      <c r="H460" t="str">
        <f>VLOOKUP(fact_market_share[[#This Row],[city_code]],dim_cities[#All],2,FALSE)</f>
        <v>Jaipur</v>
      </c>
    </row>
    <row r="461" spans="1:8" hidden="1" x14ac:dyDescent="0.45">
      <c r="A461" s="1">
        <v>44774</v>
      </c>
      <c r="B461">
        <v>226001</v>
      </c>
      <c r="C461">
        <v>79.790000000000006</v>
      </c>
      <c r="D461" t="s">
        <v>66</v>
      </c>
      <c r="E461">
        <v>8.81</v>
      </c>
      <c r="F461" t="str">
        <f>TEXT(fact_market_share[[#This Row],[date]],"mmm")</f>
        <v>Aug</v>
      </c>
      <c r="G461" t="str">
        <f>VLOOKUP(fact_market_share[[#This Row],[date]],dim_date[#All],3,FALSE)</f>
        <v>After 5G</v>
      </c>
      <c r="H461" t="str">
        <f>VLOOKUP(fact_market_share[[#This Row],[city_code]],dim_cities[#All],2,FALSE)</f>
        <v>Lucknow</v>
      </c>
    </row>
    <row r="462" spans="1:8" hidden="1" x14ac:dyDescent="0.45">
      <c r="A462" s="1">
        <v>44774</v>
      </c>
      <c r="B462">
        <v>800008</v>
      </c>
      <c r="C462">
        <v>65.5</v>
      </c>
      <c r="D462" t="s">
        <v>66</v>
      </c>
      <c r="E462">
        <v>10.61</v>
      </c>
      <c r="F462" t="str">
        <f>TEXT(fact_market_share[[#This Row],[date]],"mmm")</f>
        <v>Aug</v>
      </c>
      <c r="G462" t="str">
        <f>VLOOKUP(fact_market_share[[#This Row],[date]],dim_date[#All],3,FALSE)</f>
        <v>After 5G</v>
      </c>
      <c r="H462" t="str">
        <f>VLOOKUP(fact_market_share[[#This Row],[city_code]],dim_cities[#All],2,FALSE)</f>
        <v>Patna</v>
      </c>
    </row>
    <row r="463" spans="1:8" hidden="1" x14ac:dyDescent="0.45">
      <c r="A463" s="1">
        <v>44774</v>
      </c>
      <c r="B463">
        <v>641001</v>
      </c>
      <c r="C463">
        <v>58.03</v>
      </c>
      <c r="D463" t="s">
        <v>66</v>
      </c>
      <c r="E463">
        <v>8.39</v>
      </c>
      <c r="F463" t="str">
        <f>TEXT(fact_market_share[[#This Row],[date]],"mmm")</f>
        <v>Aug</v>
      </c>
      <c r="G463" t="str">
        <f>VLOOKUP(fact_market_share[[#This Row],[date]],dim_date[#All],3,FALSE)</f>
        <v>After 5G</v>
      </c>
      <c r="H463" t="str">
        <f>VLOOKUP(fact_market_share[[#This Row],[city_code]],dim_cities[#All],2,FALSE)</f>
        <v>Coimbatore</v>
      </c>
    </row>
    <row r="464" spans="1:8" hidden="1" x14ac:dyDescent="0.45">
      <c r="A464" s="1">
        <v>44774</v>
      </c>
      <c r="B464">
        <v>160017</v>
      </c>
      <c r="C464">
        <v>42.24</v>
      </c>
      <c r="D464" t="s">
        <v>66</v>
      </c>
      <c r="E464">
        <v>10.64</v>
      </c>
      <c r="F464" t="str">
        <f>TEXT(fact_market_share[[#This Row],[date]],"mmm")</f>
        <v>Aug</v>
      </c>
      <c r="G464" t="str">
        <f>VLOOKUP(fact_market_share[[#This Row],[date]],dim_date[#All],3,FALSE)</f>
        <v>After 5G</v>
      </c>
      <c r="H464" t="str">
        <f>VLOOKUP(fact_market_share[[#This Row],[city_code]],dim_cities[#All],2,FALSE)</f>
        <v>Chandigarh</v>
      </c>
    </row>
    <row r="465" spans="1:8" hidden="1" x14ac:dyDescent="0.45">
      <c r="A465" s="1">
        <v>44774</v>
      </c>
      <c r="B465">
        <v>122001</v>
      </c>
      <c r="C465">
        <v>32.85</v>
      </c>
      <c r="D465" t="s">
        <v>66</v>
      </c>
      <c r="E465">
        <v>8.19</v>
      </c>
      <c r="F465" t="str">
        <f>TEXT(fact_market_share[[#This Row],[date]],"mmm")</f>
        <v>Aug</v>
      </c>
      <c r="G465" t="str">
        <f>VLOOKUP(fact_market_share[[#This Row],[date]],dim_date[#All],3,FALSE)</f>
        <v>After 5G</v>
      </c>
      <c r="H465" t="str">
        <f>VLOOKUP(fact_market_share[[#This Row],[city_code]],dim_cities[#All],2,FALSE)</f>
        <v>Gurgaon</v>
      </c>
    </row>
    <row r="466" spans="1:8" hidden="1" x14ac:dyDescent="0.45">
      <c r="A466" s="1">
        <v>44774</v>
      </c>
      <c r="B466">
        <v>492001</v>
      </c>
      <c r="C466">
        <v>20.48</v>
      </c>
      <c r="D466" t="s">
        <v>66</v>
      </c>
      <c r="E466">
        <v>9.6</v>
      </c>
      <c r="F466" t="str">
        <f>TEXT(fact_market_share[[#This Row],[date]],"mmm")</f>
        <v>Aug</v>
      </c>
      <c r="G466" t="str">
        <f>VLOOKUP(fact_market_share[[#This Row],[date]],dim_date[#All],3,FALSE)</f>
        <v>After 5G</v>
      </c>
      <c r="H466" t="str">
        <f>VLOOKUP(fact_market_share[[#This Row],[city_code]],dim_cities[#All],2,FALSE)</f>
        <v>Raipur</v>
      </c>
    </row>
    <row r="467" spans="1:8" hidden="1" x14ac:dyDescent="0.45">
      <c r="A467" s="1">
        <v>44805</v>
      </c>
      <c r="B467">
        <v>400001</v>
      </c>
      <c r="C467">
        <v>349.97</v>
      </c>
      <c r="D467" t="s">
        <v>66</v>
      </c>
      <c r="E467">
        <v>12.42</v>
      </c>
      <c r="F467" t="str">
        <f>TEXT(fact_market_share[[#This Row],[date]],"mmm")</f>
        <v>Sep</v>
      </c>
      <c r="G467" t="str">
        <f>VLOOKUP(fact_market_share[[#This Row],[date]],dim_date[#All],3,FALSE)</f>
        <v>After 5G</v>
      </c>
      <c r="H467" t="str">
        <f>VLOOKUP(fact_market_share[[#This Row],[city_code]],dim_cities[#All],2,FALSE)</f>
        <v>Mumbai</v>
      </c>
    </row>
    <row r="468" spans="1:8" hidden="1" x14ac:dyDescent="0.45">
      <c r="A468" s="1">
        <v>44805</v>
      </c>
      <c r="B468">
        <v>110001</v>
      </c>
      <c r="C468">
        <v>288.17</v>
      </c>
      <c r="D468" t="s">
        <v>66</v>
      </c>
      <c r="E468">
        <v>9.65</v>
      </c>
      <c r="F468" t="str">
        <f>TEXT(fact_market_share[[#This Row],[date]],"mmm")</f>
        <v>Sep</v>
      </c>
      <c r="G468" t="str">
        <f>VLOOKUP(fact_market_share[[#This Row],[date]],dim_date[#All],3,FALSE)</f>
        <v>After 5G</v>
      </c>
      <c r="H468" t="str">
        <f>VLOOKUP(fact_market_share[[#This Row],[city_code]],dim_cities[#All],2,FALSE)</f>
        <v>Delhi</v>
      </c>
    </row>
    <row r="469" spans="1:8" hidden="1" x14ac:dyDescent="0.45">
      <c r="A469" s="1">
        <v>44805</v>
      </c>
      <c r="B469">
        <v>700001</v>
      </c>
      <c r="C469">
        <v>268.02</v>
      </c>
      <c r="D469" t="s">
        <v>66</v>
      </c>
      <c r="E469">
        <v>9.35</v>
      </c>
      <c r="F469" t="str">
        <f>TEXT(fact_market_share[[#This Row],[date]],"mmm")</f>
        <v>Sep</v>
      </c>
      <c r="G469" t="str">
        <f>VLOOKUP(fact_market_share[[#This Row],[date]],dim_date[#All],3,FALSE)</f>
        <v>After 5G</v>
      </c>
      <c r="H469" t="str">
        <f>VLOOKUP(fact_market_share[[#This Row],[city_code]],dim_cities[#All],2,FALSE)</f>
        <v>Kolkata</v>
      </c>
    </row>
    <row r="470" spans="1:8" hidden="1" x14ac:dyDescent="0.45">
      <c r="A470" s="1">
        <v>44805</v>
      </c>
      <c r="B470">
        <v>560001</v>
      </c>
      <c r="C470">
        <v>240.03</v>
      </c>
      <c r="D470" t="s">
        <v>66</v>
      </c>
      <c r="E470">
        <v>11.68</v>
      </c>
      <c r="F470" t="str">
        <f>TEXT(fact_market_share[[#This Row],[date]],"mmm")</f>
        <v>Sep</v>
      </c>
      <c r="G470" t="str">
        <f>VLOOKUP(fact_market_share[[#This Row],[date]],dim_date[#All],3,FALSE)</f>
        <v>After 5G</v>
      </c>
      <c r="H470" t="str">
        <f>VLOOKUP(fact_market_share[[#This Row],[city_code]],dim_cities[#All],2,FALSE)</f>
        <v>Bangalore</v>
      </c>
    </row>
    <row r="471" spans="1:8" hidden="1" x14ac:dyDescent="0.45">
      <c r="A471" s="1">
        <v>44805</v>
      </c>
      <c r="B471">
        <v>600001</v>
      </c>
      <c r="C471">
        <v>198.83</v>
      </c>
      <c r="D471" t="s">
        <v>66</v>
      </c>
      <c r="E471">
        <v>9.6999999999999993</v>
      </c>
      <c r="F471" t="str">
        <f>TEXT(fact_market_share[[#This Row],[date]],"mmm")</f>
        <v>Sep</v>
      </c>
      <c r="G471" t="str">
        <f>VLOOKUP(fact_market_share[[#This Row],[date]],dim_date[#All],3,FALSE)</f>
        <v>After 5G</v>
      </c>
      <c r="H471" t="str">
        <f>VLOOKUP(fact_market_share[[#This Row],[city_code]],dim_cities[#All],2,FALSE)</f>
        <v>Chennai</v>
      </c>
    </row>
    <row r="472" spans="1:8" hidden="1" x14ac:dyDescent="0.45">
      <c r="A472" s="1">
        <v>44805</v>
      </c>
      <c r="B472">
        <v>500001</v>
      </c>
      <c r="C472">
        <v>179.13</v>
      </c>
      <c r="D472" t="s">
        <v>66</v>
      </c>
      <c r="E472">
        <v>9.24</v>
      </c>
      <c r="F472" t="str">
        <f>TEXT(fact_market_share[[#This Row],[date]],"mmm")</f>
        <v>Sep</v>
      </c>
      <c r="G472" t="str">
        <f>VLOOKUP(fact_market_share[[#This Row],[date]],dim_date[#All],3,FALSE)</f>
        <v>After 5G</v>
      </c>
      <c r="H472" t="str">
        <f>VLOOKUP(fact_market_share[[#This Row],[city_code]],dim_cities[#All],2,FALSE)</f>
        <v>Hyderabad</v>
      </c>
    </row>
    <row r="473" spans="1:8" hidden="1" x14ac:dyDescent="0.45">
      <c r="A473" s="1">
        <v>44805</v>
      </c>
      <c r="B473">
        <v>411001</v>
      </c>
      <c r="C473">
        <v>172.86</v>
      </c>
      <c r="D473" t="s">
        <v>66</v>
      </c>
      <c r="E473">
        <v>8.27</v>
      </c>
      <c r="F473" t="str">
        <f>TEXT(fact_market_share[[#This Row],[date]],"mmm")</f>
        <v>Sep</v>
      </c>
      <c r="G473" t="str">
        <f>VLOOKUP(fact_market_share[[#This Row],[date]],dim_date[#All],3,FALSE)</f>
        <v>After 5G</v>
      </c>
      <c r="H473" t="str">
        <f>VLOOKUP(fact_market_share[[#This Row],[city_code]],dim_cities[#All],2,FALSE)</f>
        <v>Pune</v>
      </c>
    </row>
    <row r="474" spans="1:8" hidden="1" x14ac:dyDescent="0.45">
      <c r="A474" s="1">
        <v>44805</v>
      </c>
      <c r="B474">
        <v>380001</v>
      </c>
      <c r="C474">
        <v>131.21</v>
      </c>
      <c r="D474" t="s">
        <v>66</v>
      </c>
      <c r="E474">
        <v>11.11</v>
      </c>
      <c r="F474" t="str">
        <f>TEXT(fact_market_share[[#This Row],[date]],"mmm")</f>
        <v>Sep</v>
      </c>
      <c r="G474" t="str">
        <f>VLOOKUP(fact_market_share[[#This Row],[date]],dim_date[#All],3,FALSE)</f>
        <v>After 5G</v>
      </c>
      <c r="H474" t="str">
        <f>VLOOKUP(fact_market_share[[#This Row],[city_code]],dim_cities[#All],2,FALSE)</f>
        <v>Ahmedabad</v>
      </c>
    </row>
    <row r="475" spans="1:8" hidden="1" x14ac:dyDescent="0.45">
      <c r="A475" s="1">
        <v>44805</v>
      </c>
      <c r="B475">
        <v>302001</v>
      </c>
      <c r="C475">
        <v>97.4</v>
      </c>
      <c r="D475" t="s">
        <v>66</v>
      </c>
      <c r="E475">
        <v>12.7</v>
      </c>
      <c r="F475" t="str">
        <f>TEXT(fact_market_share[[#This Row],[date]],"mmm")</f>
        <v>Sep</v>
      </c>
      <c r="G475" t="str">
        <f>VLOOKUP(fact_market_share[[#This Row],[date]],dim_date[#All],3,FALSE)</f>
        <v>After 5G</v>
      </c>
      <c r="H475" t="str">
        <f>VLOOKUP(fact_market_share[[#This Row],[city_code]],dim_cities[#All],2,FALSE)</f>
        <v>Jaipur</v>
      </c>
    </row>
    <row r="476" spans="1:8" hidden="1" x14ac:dyDescent="0.45">
      <c r="A476" s="1">
        <v>44805</v>
      </c>
      <c r="B476">
        <v>226001</v>
      </c>
      <c r="C476">
        <v>83.74</v>
      </c>
      <c r="D476" t="s">
        <v>66</v>
      </c>
      <c r="E476">
        <v>11.49</v>
      </c>
      <c r="F476" t="str">
        <f>TEXT(fact_market_share[[#This Row],[date]],"mmm")</f>
        <v>Sep</v>
      </c>
      <c r="G476" t="str">
        <f>VLOOKUP(fact_market_share[[#This Row],[date]],dim_date[#All],3,FALSE)</f>
        <v>After 5G</v>
      </c>
      <c r="H476" t="str">
        <f>VLOOKUP(fact_market_share[[#This Row],[city_code]],dim_cities[#All],2,FALSE)</f>
        <v>Lucknow</v>
      </c>
    </row>
    <row r="477" spans="1:8" hidden="1" x14ac:dyDescent="0.45">
      <c r="A477" s="1">
        <v>44805</v>
      </c>
      <c r="B477">
        <v>800008</v>
      </c>
      <c r="C477">
        <v>68.739999999999995</v>
      </c>
      <c r="D477" t="s">
        <v>66</v>
      </c>
      <c r="E477">
        <v>11.74</v>
      </c>
      <c r="F477" t="str">
        <f>TEXT(fact_market_share[[#This Row],[date]],"mmm")</f>
        <v>Sep</v>
      </c>
      <c r="G477" t="str">
        <f>VLOOKUP(fact_market_share[[#This Row],[date]],dim_date[#All],3,FALSE)</f>
        <v>After 5G</v>
      </c>
      <c r="H477" t="str">
        <f>VLOOKUP(fact_market_share[[#This Row],[city_code]],dim_cities[#All],2,FALSE)</f>
        <v>Patna</v>
      </c>
    </row>
    <row r="478" spans="1:8" hidden="1" x14ac:dyDescent="0.45">
      <c r="A478" s="1">
        <v>44805</v>
      </c>
      <c r="B478">
        <v>641001</v>
      </c>
      <c r="C478">
        <v>60.9</v>
      </c>
      <c r="D478" t="s">
        <v>66</v>
      </c>
      <c r="E478">
        <v>11.53</v>
      </c>
      <c r="F478" t="str">
        <f>TEXT(fact_market_share[[#This Row],[date]],"mmm")</f>
        <v>Sep</v>
      </c>
      <c r="G478" t="str">
        <f>VLOOKUP(fact_market_share[[#This Row],[date]],dim_date[#All],3,FALSE)</f>
        <v>After 5G</v>
      </c>
      <c r="H478" t="str">
        <f>VLOOKUP(fact_market_share[[#This Row],[city_code]],dim_cities[#All],2,FALSE)</f>
        <v>Coimbatore</v>
      </c>
    </row>
    <row r="479" spans="1:8" hidden="1" x14ac:dyDescent="0.45">
      <c r="A479" s="1">
        <v>44805</v>
      </c>
      <c r="B479">
        <v>160017</v>
      </c>
      <c r="C479">
        <v>44.33</v>
      </c>
      <c r="D479" t="s">
        <v>66</v>
      </c>
      <c r="E479">
        <v>10.09</v>
      </c>
      <c r="F479" t="str">
        <f>TEXT(fact_market_share[[#This Row],[date]],"mmm")</f>
        <v>Sep</v>
      </c>
      <c r="G479" t="str">
        <f>VLOOKUP(fact_market_share[[#This Row],[date]],dim_date[#All],3,FALSE)</f>
        <v>After 5G</v>
      </c>
      <c r="H479" t="str">
        <f>VLOOKUP(fact_market_share[[#This Row],[city_code]],dim_cities[#All],2,FALSE)</f>
        <v>Chandigarh</v>
      </c>
    </row>
    <row r="480" spans="1:8" hidden="1" x14ac:dyDescent="0.45">
      <c r="A480" s="1">
        <v>44805</v>
      </c>
      <c r="B480">
        <v>122001</v>
      </c>
      <c r="C480">
        <v>34.479999999999997</v>
      </c>
      <c r="D480" t="s">
        <v>66</v>
      </c>
      <c r="E480">
        <v>10.73</v>
      </c>
      <c r="F480" t="str">
        <f>TEXT(fact_market_share[[#This Row],[date]],"mmm")</f>
        <v>Sep</v>
      </c>
      <c r="G480" t="str">
        <f>VLOOKUP(fact_market_share[[#This Row],[date]],dim_date[#All],3,FALSE)</f>
        <v>After 5G</v>
      </c>
      <c r="H480" t="str">
        <f>VLOOKUP(fact_market_share[[#This Row],[city_code]],dim_cities[#All],2,FALSE)</f>
        <v>Gurgaon</v>
      </c>
    </row>
    <row r="481" spans="1:8" hidden="1" x14ac:dyDescent="0.45">
      <c r="A481" s="1">
        <v>44805</v>
      </c>
      <c r="B481">
        <v>492001</v>
      </c>
      <c r="C481">
        <v>21.5</v>
      </c>
      <c r="D481" t="s">
        <v>66</v>
      </c>
      <c r="E481">
        <v>12.52</v>
      </c>
      <c r="F481" t="str">
        <f>TEXT(fact_market_share[[#This Row],[date]],"mmm")</f>
        <v>Sep</v>
      </c>
      <c r="G481" t="str">
        <f>VLOOKUP(fact_market_share[[#This Row],[date]],dim_date[#All],3,FALSE)</f>
        <v>After 5G</v>
      </c>
      <c r="H481" t="str">
        <f>VLOOKUP(fact_market_share[[#This Row],[city_code]],dim_cities[#All],2,FALSE)</f>
        <v>Raipur</v>
      </c>
    </row>
    <row r="482" spans="1:8" hidden="1" x14ac:dyDescent="0.45">
      <c r="A482" s="1">
        <v>44562</v>
      </c>
      <c r="B482">
        <v>400001</v>
      </c>
      <c r="C482">
        <v>286.29000000000002</v>
      </c>
      <c r="D482" t="s">
        <v>65</v>
      </c>
      <c r="E482">
        <v>7.52</v>
      </c>
      <c r="F482" t="str">
        <f>TEXT(fact_market_share[[#This Row],[date]],"mmm")</f>
        <v>Jan</v>
      </c>
      <c r="G482" t="str">
        <f>VLOOKUP(fact_market_share[[#This Row],[date]],dim_date[#All],3,FALSE)</f>
        <v>Before 5G</v>
      </c>
      <c r="H482" t="str">
        <f>VLOOKUP(fact_market_share[[#This Row],[city_code]],dim_cities[#All],2,FALSE)</f>
        <v>Mumbai</v>
      </c>
    </row>
    <row r="483" spans="1:8" hidden="1" x14ac:dyDescent="0.45">
      <c r="A483" s="1">
        <v>44562</v>
      </c>
      <c r="B483">
        <v>110001</v>
      </c>
      <c r="C483">
        <v>241.59</v>
      </c>
      <c r="D483" t="s">
        <v>65</v>
      </c>
      <c r="E483">
        <v>6.57</v>
      </c>
      <c r="F483" t="str">
        <f>TEXT(fact_market_share[[#This Row],[date]],"mmm")</f>
        <v>Jan</v>
      </c>
      <c r="G483" t="str">
        <f>VLOOKUP(fact_market_share[[#This Row],[date]],dim_date[#All],3,FALSE)</f>
        <v>Before 5G</v>
      </c>
      <c r="H483" t="str">
        <f>VLOOKUP(fact_market_share[[#This Row],[city_code]],dim_cities[#All],2,FALSE)</f>
        <v>Delhi</v>
      </c>
    </row>
    <row r="484" spans="1:8" hidden="1" x14ac:dyDescent="0.45">
      <c r="A484" s="1">
        <v>44562</v>
      </c>
      <c r="B484">
        <v>700001</v>
      </c>
      <c r="C484">
        <v>222.19</v>
      </c>
      <c r="D484" t="s">
        <v>65</v>
      </c>
      <c r="E484">
        <v>7.93</v>
      </c>
      <c r="F484" t="str">
        <f>TEXT(fact_market_share[[#This Row],[date]],"mmm")</f>
        <v>Jan</v>
      </c>
      <c r="G484" t="str">
        <f>VLOOKUP(fact_market_share[[#This Row],[date]],dim_date[#All],3,FALSE)</f>
        <v>Before 5G</v>
      </c>
      <c r="H484" t="str">
        <f>VLOOKUP(fact_market_share[[#This Row],[city_code]],dim_cities[#All],2,FALSE)</f>
        <v>Kolkata</v>
      </c>
    </row>
    <row r="485" spans="1:8" hidden="1" x14ac:dyDescent="0.45">
      <c r="A485" s="1">
        <v>44562</v>
      </c>
      <c r="B485">
        <v>560001</v>
      </c>
      <c r="C485">
        <v>195.41</v>
      </c>
      <c r="D485" t="s">
        <v>65</v>
      </c>
      <c r="E485">
        <v>5.46</v>
      </c>
      <c r="F485" t="str">
        <f>TEXT(fact_market_share[[#This Row],[date]],"mmm")</f>
        <v>Jan</v>
      </c>
      <c r="G485" t="str">
        <f>VLOOKUP(fact_market_share[[#This Row],[date]],dim_date[#All],3,FALSE)</f>
        <v>Before 5G</v>
      </c>
      <c r="H485" t="str">
        <f>VLOOKUP(fact_market_share[[#This Row],[city_code]],dim_cities[#All],2,FALSE)</f>
        <v>Bangalore</v>
      </c>
    </row>
    <row r="486" spans="1:8" hidden="1" x14ac:dyDescent="0.45">
      <c r="A486" s="1">
        <v>44562</v>
      </c>
      <c r="B486">
        <v>600001</v>
      </c>
      <c r="C486">
        <v>166.78</v>
      </c>
      <c r="D486" t="s">
        <v>65</v>
      </c>
      <c r="E486">
        <v>7.03</v>
      </c>
      <c r="F486" t="str">
        <f>TEXT(fact_market_share[[#This Row],[date]],"mmm")</f>
        <v>Jan</v>
      </c>
      <c r="G486" t="str">
        <f>VLOOKUP(fact_market_share[[#This Row],[date]],dim_date[#All],3,FALSE)</f>
        <v>Before 5G</v>
      </c>
      <c r="H486" t="str">
        <f>VLOOKUP(fact_market_share[[#This Row],[city_code]],dim_cities[#All],2,FALSE)</f>
        <v>Chennai</v>
      </c>
    </row>
    <row r="487" spans="1:8" hidden="1" x14ac:dyDescent="0.45">
      <c r="A487" s="1">
        <v>44562</v>
      </c>
      <c r="B487">
        <v>500001</v>
      </c>
      <c r="C487">
        <v>148.68</v>
      </c>
      <c r="D487" t="s">
        <v>65</v>
      </c>
      <c r="E487">
        <v>7.35</v>
      </c>
      <c r="F487" t="str">
        <f>TEXT(fact_market_share[[#This Row],[date]],"mmm")</f>
        <v>Jan</v>
      </c>
      <c r="G487" t="str">
        <f>VLOOKUP(fact_market_share[[#This Row],[date]],dim_date[#All],3,FALSE)</f>
        <v>Before 5G</v>
      </c>
      <c r="H487" t="str">
        <f>VLOOKUP(fact_market_share[[#This Row],[city_code]],dim_cities[#All],2,FALSE)</f>
        <v>Hyderabad</v>
      </c>
    </row>
    <row r="488" spans="1:8" hidden="1" x14ac:dyDescent="0.45">
      <c r="A488" s="1">
        <v>44562</v>
      </c>
      <c r="B488">
        <v>411001</v>
      </c>
      <c r="C488">
        <v>141.30000000000001</v>
      </c>
      <c r="D488" t="s">
        <v>65</v>
      </c>
      <c r="E488">
        <v>8.4499999999999993</v>
      </c>
      <c r="F488" t="str">
        <f>TEXT(fact_market_share[[#This Row],[date]],"mmm")</f>
        <v>Jan</v>
      </c>
      <c r="G488" t="str">
        <f>VLOOKUP(fact_market_share[[#This Row],[date]],dim_date[#All],3,FALSE)</f>
        <v>Before 5G</v>
      </c>
      <c r="H488" t="str">
        <f>VLOOKUP(fact_market_share[[#This Row],[city_code]],dim_cities[#All],2,FALSE)</f>
        <v>Pune</v>
      </c>
    </row>
    <row r="489" spans="1:8" hidden="1" x14ac:dyDescent="0.45">
      <c r="A489" s="1">
        <v>44562</v>
      </c>
      <c r="B489">
        <v>380001</v>
      </c>
      <c r="C489">
        <v>110.08</v>
      </c>
      <c r="D489" t="s">
        <v>65</v>
      </c>
      <c r="E489">
        <v>6.54</v>
      </c>
      <c r="F489" t="str">
        <f>TEXT(fact_market_share[[#This Row],[date]],"mmm")</f>
        <v>Jan</v>
      </c>
      <c r="G489" t="str">
        <f>VLOOKUP(fact_market_share[[#This Row],[date]],dim_date[#All],3,FALSE)</f>
        <v>Before 5G</v>
      </c>
      <c r="H489" t="str">
        <f>VLOOKUP(fact_market_share[[#This Row],[city_code]],dim_cities[#All],2,FALSE)</f>
        <v>Ahmedabad</v>
      </c>
    </row>
    <row r="490" spans="1:8" hidden="1" x14ac:dyDescent="0.45">
      <c r="A490" s="1">
        <v>44562</v>
      </c>
      <c r="B490">
        <v>302001</v>
      </c>
      <c r="C490">
        <v>79.05</v>
      </c>
      <c r="D490" t="s">
        <v>65</v>
      </c>
      <c r="E490">
        <v>6.32</v>
      </c>
      <c r="F490" t="str">
        <f>TEXT(fact_market_share[[#This Row],[date]],"mmm")</f>
        <v>Jan</v>
      </c>
      <c r="G490" t="str">
        <f>VLOOKUP(fact_market_share[[#This Row],[date]],dim_date[#All],3,FALSE)</f>
        <v>Before 5G</v>
      </c>
      <c r="H490" t="str">
        <f>VLOOKUP(fact_market_share[[#This Row],[city_code]],dim_cities[#All],2,FALSE)</f>
        <v>Jaipur</v>
      </c>
    </row>
    <row r="491" spans="1:8" hidden="1" x14ac:dyDescent="0.45">
      <c r="A491" s="1">
        <v>44562</v>
      </c>
      <c r="B491">
        <v>226001</v>
      </c>
      <c r="C491">
        <v>67.599999999999994</v>
      </c>
      <c r="D491" t="s">
        <v>65</v>
      </c>
      <c r="E491">
        <v>5.35</v>
      </c>
      <c r="F491" t="str">
        <f>TEXT(fact_market_share[[#This Row],[date]],"mmm")</f>
        <v>Jan</v>
      </c>
      <c r="G491" t="str">
        <f>VLOOKUP(fact_market_share[[#This Row],[date]],dim_date[#All],3,FALSE)</f>
        <v>Before 5G</v>
      </c>
      <c r="H491" t="str">
        <f>VLOOKUP(fact_market_share[[#This Row],[city_code]],dim_cities[#All],2,FALSE)</f>
        <v>Lucknow</v>
      </c>
    </row>
    <row r="492" spans="1:8" hidden="1" x14ac:dyDescent="0.45">
      <c r="A492" s="1">
        <v>44562</v>
      </c>
      <c r="B492">
        <v>800008</v>
      </c>
      <c r="C492">
        <v>55.78</v>
      </c>
      <c r="D492" t="s">
        <v>65</v>
      </c>
      <c r="E492">
        <v>7.36</v>
      </c>
      <c r="F492" t="str">
        <f>TEXT(fact_market_share[[#This Row],[date]],"mmm")</f>
        <v>Jan</v>
      </c>
      <c r="G492" t="str">
        <f>VLOOKUP(fact_market_share[[#This Row],[date]],dim_date[#All],3,FALSE)</f>
        <v>Before 5G</v>
      </c>
      <c r="H492" t="str">
        <f>VLOOKUP(fact_market_share[[#This Row],[city_code]],dim_cities[#All],2,FALSE)</f>
        <v>Patna</v>
      </c>
    </row>
    <row r="493" spans="1:8" hidden="1" x14ac:dyDescent="0.45">
      <c r="A493" s="1">
        <v>44562</v>
      </c>
      <c r="B493">
        <v>641001</v>
      </c>
      <c r="C493">
        <v>50.24</v>
      </c>
      <c r="D493" t="s">
        <v>65</v>
      </c>
      <c r="E493">
        <v>9.02</v>
      </c>
      <c r="F493" t="str">
        <f>TEXT(fact_market_share[[#This Row],[date]],"mmm")</f>
        <v>Jan</v>
      </c>
      <c r="G493" t="str">
        <f>VLOOKUP(fact_market_share[[#This Row],[date]],dim_date[#All],3,FALSE)</f>
        <v>Before 5G</v>
      </c>
      <c r="H493" t="str">
        <f>VLOOKUP(fact_market_share[[#This Row],[city_code]],dim_cities[#All],2,FALSE)</f>
        <v>Coimbatore</v>
      </c>
    </row>
    <row r="494" spans="1:8" hidden="1" x14ac:dyDescent="0.45">
      <c r="A494" s="1">
        <v>44562</v>
      </c>
      <c r="B494">
        <v>160017</v>
      </c>
      <c r="C494">
        <v>36.57</v>
      </c>
      <c r="D494" t="s">
        <v>65</v>
      </c>
      <c r="E494">
        <v>8.81</v>
      </c>
      <c r="F494" t="str">
        <f>TEXT(fact_market_share[[#This Row],[date]],"mmm")</f>
        <v>Jan</v>
      </c>
      <c r="G494" t="str">
        <f>VLOOKUP(fact_market_share[[#This Row],[date]],dim_date[#All],3,FALSE)</f>
        <v>Before 5G</v>
      </c>
      <c r="H494" t="str">
        <f>VLOOKUP(fact_market_share[[#This Row],[city_code]],dim_cities[#All],2,FALSE)</f>
        <v>Chandigarh</v>
      </c>
    </row>
    <row r="495" spans="1:8" hidden="1" x14ac:dyDescent="0.45">
      <c r="A495" s="1">
        <v>44562</v>
      </c>
      <c r="B495">
        <v>122001</v>
      </c>
      <c r="C495">
        <v>27.89</v>
      </c>
      <c r="D495" t="s">
        <v>65</v>
      </c>
      <c r="E495">
        <v>7.97</v>
      </c>
      <c r="F495" t="str">
        <f>TEXT(fact_market_share[[#This Row],[date]],"mmm")</f>
        <v>Jan</v>
      </c>
      <c r="G495" t="str">
        <f>VLOOKUP(fact_market_share[[#This Row],[date]],dim_date[#All],3,FALSE)</f>
        <v>Before 5G</v>
      </c>
      <c r="H495" t="str">
        <f>VLOOKUP(fact_market_share[[#This Row],[city_code]],dim_cities[#All],2,FALSE)</f>
        <v>Gurgaon</v>
      </c>
    </row>
    <row r="496" spans="1:8" hidden="1" x14ac:dyDescent="0.45">
      <c r="A496" s="1">
        <v>44562</v>
      </c>
      <c r="B496">
        <v>492001</v>
      </c>
      <c r="C496">
        <v>17.55</v>
      </c>
      <c r="D496" t="s">
        <v>65</v>
      </c>
      <c r="E496">
        <v>6.58</v>
      </c>
      <c r="F496" t="str">
        <f>TEXT(fact_market_share[[#This Row],[date]],"mmm")</f>
        <v>Jan</v>
      </c>
      <c r="G496" t="str">
        <f>VLOOKUP(fact_market_share[[#This Row],[date]],dim_date[#All],3,FALSE)</f>
        <v>Before 5G</v>
      </c>
      <c r="H496" t="str">
        <f>VLOOKUP(fact_market_share[[#This Row],[city_code]],dim_cities[#All],2,FALSE)</f>
        <v>Raipur</v>
      </c>
    </row>
    <row r="497" spans="1:8" hidden="1" x14ac:dyDescent="0.45">
      <c r="A497" s="1">
        <v>44593</v>
      </c>
      <c r="B497">
        <v>400001</v>
      </c>
      <c r="C497">
        <v>328.6</v>
      </c>
      <c r="D497" t="s">
        <v>65</v>
      </c>
      <c r="E497">
        <v>5.66</v>
      </c>
      <c r="F497" t="str">
        <f>TEXT(fact_market_share[[#This Row],[date]],"mmm")</f>
        <v>Feb</v>
      </c>
      <c r="G497" t="str">
        <f>VLOOKUP(fact_market_share[[#This Row],[date]],dim_date[#All],3,FALSE)</f>
        <v>Before 5G</v>
      </c>
      <c r="H497" t="str">
        <f>VLOOKUP(fact_market_share[[#This Row],[city_code]],dim_cities[#All],2,FALSE)</f>
        <v>Mumbai</v>
      </c>
    </row>
    <row r="498" spans="1:8" hidden="1" x14ac:dyDescent="0.45">
      <c r="A498" s="1">
        <v>44593</v>
      </c>
      <c r="B498">
        <v>110001</v>
      </c>
      <c r="C498">
        <v>277.3</v>
      </c>
      <c r="D498" t="s">
        <v>65</v>
      </c>
      <c r="E498">
        <v>7.19</v>
      </c>
      <c r="F498" t="str">
        <f>TEXT(fact_market_share[[#This Row],[date]],"mmm")</f>
        <v>Feb</v>
      </c>
      <c r="G498" t="str">
        <f>VLOOKUP(fact_market_share[[#This Row],[date]],dim_date[#All],3,FALSE)</f>
        <v>Before 5G</v>
      </c>
      <c r="H498" t="str">
        <f>VLOOKUP(fact_market_share[[#This Row],[city_code]],dim_cities[#All],2,FALSE)</f>
        <v>Delhi</v>
      </c>
    </row>
    <row r="499" spans="1:8" hidden="1" x14ac:dyDescent="0.45">
      <c r="A499" s="1">
        <v>44593</v>
      </c>
      <c r="B499">
        <v>700001</v>
      </c>
      <c r="C499">
        <v>255.04</v>
      </c>
      <c r="D499" t="s">
        <v>65</v>
      </c>
      <c r="E499">
        <v>7.72</v>
      </c>
      <c r="F499" t="str">
        <f>TEXT(fact_market_share[[#This Row],[date]],"mmm")</f>
        <v>Feb</v>
      </c>
      <c r="G499" t="str">
        <f>VLOOKUP(fact_market_share[[#This Row],[date]],dim_date[#All],3,FALSE)</f>
        <v>Before 5G</v>
      </c>
      <c r="H499" t="str">
        <f>VLOOKUP(fact_market_share[[#This Row],[city_code]],dim_cities[#All],2,FALSE)</f>
        <v>Kolkata</v>
      </c>
    </row>
    <row r="500" spans="1:8" hidden="1" x14ac:dyDescent="0.45">
      <c r="A500" s="1">
        <v>44593</v>
      </c>
      <c r="B500">
        <v>560001</v>
      </c>
      <c r="C500">
        <v>224.3</v>
      </c>
      <c r="D500" t="s">
        <v>65</v>
      </c>
      <c r="E500">
        <v>7.4</v>
      </c>
      <c r="F500" t="str">
        <f>TEXT(fact_market_share[[#This Row],[date]],"mmm")</f>
        <v>Feb</v>
      </c>
      <c r="G500" t="str">
        <f>VLOOKUP(fact_market_share[[#This Row],[date]],dim_date[#All],3,FALSE)</f>
        <v>Before 5G</v>
      </c>
      <c r="H500" t="str">
        <f>VLOOKUP(fact_market_share[[#This Row],[city_code]],dim_cities[#All],2,FALSE)</f>
        <v>Bangalore</v>
      </c>
    </row>
    <row r="501" spans="1:8" hidden="1" x14ac:dyDescent="0.45">
      <c r="A501" s="1">
        <v>44593</v>
      </c>
      <c r="B501">
        <v>600001</v>
      </c>
      <c r="C501">
        <v>191.44</v>
      </c>
      <c r="D501" t="s">
        <v>65</v>
      </c>
      <c r="E501">
        <v>7.97</v>
      </c>
      <c r="F501" t="str">
        <f>TEXT(fact_market_share[[#This Row],[date]],"mmm")</f>
        <v>Feb</v>
      </c>
      <c r="G501" t="str">
        <f>VLOOKUP(fact_market_share[[#This Row],[date]],dim_date[#All],3,FALSE)</f>
        <v>Before 5G</v>
      </c>
      <c r="H501" t="str">
        <f>VLOOKUP(fact_market_share[[#This Row],[city_code]],dim_cities[#All],2,FALSE)</f>
        <v>Chennai</v>
      </c>
    </row>
    <row r="502" spans="1:8" hidden="1" x14ac:dyDescent="0.45">
      <c r="A502" s="1">
        <v>44593</v>
      </c>
      <c r="B502">
        <v>500001</v>
      </c>
      <c r="C502">
        <v>170.66</v>
      </c>
      <c r="D502" t="s">
        <v>65</v>
      </c>
      <c r="E502">
        <v>6.16</v>
      </c>
      <c r="F502" t="str">
        <f>TEXT(fact_market_share[[#This Row],[date]],"mmm")</f>
        <v>Feb</v>
      </c>
      <c r="G502" t="str">
        <f>VLOOKUP(fact_market_share[[#This Row],[date]],dim_date[#All],3,FALSE)</f>
        <v>Before 5G</v>
      </c>
      <c r="H502" t="str">
        <f>VLOOKUP(fact_market_share[[#This Row],[city_code]],dim_cities[#All],2,FALSE)</f>
        <v>Hyderabad</v>
      </c>
    </row>
    <row r="503" spans="1:8" hidden="1" x14ac:dyDescent="0.45">
      <c r="A503" s="1">
        <v>44593</v>
      </c>
      <c r="B503">
        <v>411001</v>
      </c>
      <c r="C503">
        <v>162.18</v>
      </c>
      <c r="D503" t="s">
        <v>65</v>
      </c>
      <c r="E503">
        <v>7.47</v>
      </c>
      <c r="F503" t="str">
        <f>TEXT(fact_market_share[[#This Row],[date]],"mmm")</f>
        <v>Feb</v>
      </c>
      <c r="G503" t="str">
        <f>VLOOKUP(fact_market_share[[#This Row],[date]],dim_date[#All],3,FALSE)</f>
        <v>Before 5G</v>
      </c>
      <c r="H503" t="str">
        <f>VLOOKUP(fact_market_share[[#This Row],[city_code]],dim_cities[#All],2,FALSE)</f>
        <v>Pune</v>
      </c>
    </row>
    <row r="504" spans="1:8" hidden="1" x14ac:dyDescent="0.45">
      <c r="A504" s="1">
        <v>44593</v>
      </c>
      <c r="B504">
        <v>380001</v>
      </c>
      <c r="C504">
        <v>126.35</v>
      </c>
      <c r="D504" t="s">
        <v>65</v>
      </c>
      <c r="E504">
        <v>8.0399999999999991</v>
      </c>
      <c r="F504" t="str">
        <f>TEXT(fact_market_share[[#This Row],[date]],"mmm")</f>
        <v>Feb</v>
      </c>
      <c r="G504" t="str">
        <f>VLOOKUP(fact_market_share[[#This Row],[date]],dim_date[#All],3,FALSE)</f>
        <v>Before 5G</v>
      </c>
      <c r="H504" t="str">
        <f>VLOOKUP(fact_market_share[[#This Row],[city_code]],dim_cities[#All],2,FALSE)</f>
        <v>Ahmedabad</v>
      </c>
    </row>
    <row r="505" spans="1:8" hidden="1" x14ac:dyDescent="0.45">
      <c r="A505" s="1">
        <v>44593</v>
      </c>
      <c r="B505">
        <v>302001</v>
      </c>
      <c r="C505">
        <v>90.74</v>
      </c>
      <c r="D505" t="s">
        <v>65</v>
      </c>
      <c r="E505">
        <v>6.13</v>
      </c>
      <c r="F505" t="str">
        <f>TEXT(fact_market_share[[#This Row],[date]],"mmm")</f>
        <v>Feb</v>
      </c>
      <c r="G505" t="str">
        <f>VLOOKUP(fact_market_share[[#This Row],[date]],dim_date[#All],3,FALSE)</f>
        <v>Before 5G</v>
      </c>
      <c r="H505" t="str">
        <f>VLOOKUP(fact_market_share[[#This Row],[city_code]],dim_cities[#All],2,FALSE)</f>
        <v>Jaipur</v>
      </c>
    </row>
    <row r="506" spans="1:8" hidden="1" x14ac:dyDescent="0.45">
      <c r="A506" s="1">
        <v>44593</v>
      </c>
      <c r="B506">
        <v>226001</v>
      </c>
      <c r="C506">
        <v>77.59</v>
      </c>
      <c r="D506" t="s">
        <v>65</v>
      </c>
      <c r="E506">
        <v>5.55</v>
      </c>
      <c r="F506" t="str">
        <f>TEXT(fact_market_share[[#This Row],[date]],"mmm")</f>
        <v>Feb</v>
      </c>
      <c r="G506" t="str">
        <f>VLOOKUP(fact_market_share[[#This Row],[date]],dim_date[#All],3,FALSE)</f>
        <v>Before 5G</v>
      </c>
      <c r="H506" t="str">
        <f>VLOOKUP(fact_market_share[[#This Row],[city_code]],dim_cities[#All],2,FALSE)</f>
        <v>Lucknow</v>
      </c>
    </row>
    <row r="507" spans="1:8" hidden="1" x14ac:dyDescent="0.45">
      <c r="A507" s="1">
        <v>44593</v>
      </c>
      <c r="B507">
        <v>800008</v>
      </c>
      <c r="C507">
        <v>64.02</v>
      </c>
      <c r="D507" t="s">
        <v>65</v>
      </c>
      <c r="E507">
        <v>7.63</v>
      </c>
      <c r="F507" t="str">
        <f>TEXT(fact_market_share[[#This Row],[date]],"mmm")</f>
        <v>Feb</v>
      </c>
      <c r="G507" t="str">
        <f>VLOOKUP(fact_market_share[[#This Row],[date]],dim_date[#All],3,FALSE)</f>
        <v>Before 5G</v>
      </c>
      <c r="H507" t="str">
        <f>VLOOKUP(fact_market_share[[#This Row],[city_code]],dim_cities[#All],2,FALSE)</f>
        <v>Patna</v>
      </c>
    </row>
    <row r="508" spans="1:8" hidden="1" x14ac:dyDescent="0.45">
      <c r="A508" s="1">
        <v>44593</v>
      </c>
      <c r="B508">
        <v>641001</v>
      </c>
      <c r="C508">
        <v>57.66</v>
      </c>
      <c r="D508" t="s">
        <v>65</v>
      </c>
      <c r="E508">
        <v>7.4</v>
      </c>
      <c r="F508" t="str">
        <f>TEXT(fact_market_share[[#This Row],[date]],"mmm")</f>
        <v>Feb</v>
      </c>
      <c r="G508" t="str">
        <f>VLOOKUP(fact_market_share[[#This Row],[date]],dim_date[#All],3,FALSE)</f>
        <v>Before 5G</v>
      </c>
      <c r="H508" t="str">
        <f>VLOOKUP(fact_market_share[[#This Row],[city_code]],dim_cities[#All],2,FALSE)</f>
        <v>Coimbatore</v>
      </c>
    </row>
    <row r="509" spans="1:8" hidden="1" x14ac:dyDescent="0.45">
      <c r="A509" s="1">
        <v>44593</v>
      </c>
      <c r="B509">
        <v>160017</v>
      </c>
      <c r="C509">
        <v>41.98</v>
      </c>
      <c r="D509" t="s">
        <v>65</v>
      </c>
      <c r="E509">
        <v>8.8800000000000008</v>
      </c>
      <c r="F509" t="str">
        <f>TEXT(fact_market_share[[#This Row],[date]],"mmm")</f>
        <v>Feb</v>
      </c>
      <c r="G509" t="str">
        <f>VLOOKUP(fact_market_share[[#This Row],[date]],dim_date[#All],3,FALSE)</f>
        <v>Before 5G</v>
      </c>
      <c r="H509" t="str">
        <f>VLOOKUP(fact_market_share[[#This Row],[city_code]],dim_cities[#All],2,FALSE)</f>
        <v>Chandigarh</v>
      </c>
    </row>
    <row r="510" spans="1:8" hidden="1" x14ac:dyDescent="0.45">
      <c r="A510" s="1">
        <v>44593</v>
      </c>
      <c r="B510">
        <v>122001</v>
      </c>
      <c r="C510">
        <v>32.01</v>
      </c>
      <c r="D510" t="s">
        <v>65</v>
      </c>
      <c r="E510">
        <v>8.4499999999999993</v>
      </c>
      <c r="F510" t="str">
        <f>TEXT(fact_market_share[[#This Row],[date]],"mmm")</f>
        <v>Feb</v>
      </c>
      <c r="G510" t="str">
        <f>VLOOKUP(fact_market_share[[#This Row],[date]],dim_date[#All],3,FALSE)</f>
        <v>Before 5G</v>
      </c>
      <c r="H510" t="str">
        <f>VLOOKUP(fact_market_share[[#This Row],[city_code]],dim_cities[#All],2,FALSE)</f>
        <v>Gurgaon</v>
      </c>
    </row>
    <row r="511" spans="1:8" hidden="1" x14ac:dyDescent="0.45">
      <c r="A511" s="1">
        <v>44593</v>
      </c>
      <c r="B511">
        <v>492001</v>
      </c>
      <c r="C511">
        <v>20.14</v>
      </c>
      <c r="D511" t="s">
        <v>65</v>
      </c>
      <c r="E511">
        <v>6.51</v>
      </c>
      <c r="F511" t="str">
        <f>TEXT(fact_market_share[[#This Row],[date]],"mmm")</f>
        <v>Feb</v>
      </c>
      <c r="G511" t="str">
        <f>VLOOKUP(fact_market_share[[#This Row],[date]],dim_date[#All],3,FALSE)</f>
        <v>Before 5G</v>
      </c>
      <c r="H511" t="str">
        <f>VLOOKUP(fact_market_share[[#This Row],[city_code]],dim_cities[#All],2,FALSE)</f>
        <v>Raipur</v>
      </c>
    </row>
    <row r="512" spans="1:8" hidden="1" x14ac:dyDescent="0.45">
      <c r="A512" s="1">
        <v>44621</v>
      </c>
      <c r="B512">
        <v>400001</v>
      </c>
      <c r="C512">
        <v>305.81</v>
      </c>
      <c r="D512" t="s">
        <v>65</v>
      </c>
      <c r="E512">
        <v>7.24</v>
      </c>
      <c r="F512" t="str">
        <f>TEXT(fact_market_share[[#This Row],[date]],"mmm")</f>
        <v>Mar</v>
      </c>
      <c r="G512" t="str">
        <f>VLOOKUP(fact_market_share[[#This Row],[date]],dim_date[#All],3,FALSE)</f>
        <v>Before 5G</v>
      </c>
      <c r="H512" t="str">
        <f>VLOOKUP(fact_market_share[[#This Row],[city_code]],dim_cities[#All],2,FALSE)</f>
        <v>Mumbai</v>
      </c>
    </row>
    <row r="513" spans="1:8" hidden="1" x14ac:dyDescent="0.45">
      <c r="A513" s="1">
        <v>44621</v>
      </c>
      <c r="B513">
        <v>110001</v>
      </c>
      <c r="C513">
        <v>258.07</v>
      </c>
      <c r="D513" t="s">
        <v>65</v>
      </c>
      <c r="E513">
        <v>8.17</v>
      </c>
      <c r="F513" t="str">
        <f>TEXT(fact_market_share[[#This Row],[date]],"mmm")</f>
        <v>Mar</v>
      </c>
      <c r="G513" t="str">
        <f>VLOOKUP(fact_market_share[[#This Row],[date]],dim_date[#All],3,FALSE)</f>
        <v>Before 5G</v>
      </c>
      <c r="H513" t="str">
        <f>VLOOKUP(fact_market_share[[#This Row],[city_code]],dim_cities[#All],2,FALSE)</f>
        <v>Delhi</v>
      </c>
    </row>
    <row r="514" spans="1:8" hidden="1" x14ac:dyDescent="0.45">
      <c r="A514" s="1">
        <v>44621</v>
      </c>
      <c r="B514">
        <v>700001</v>
      </c>
      <c r="C514">
        <v>237.35</v>
      </c>
      <c r="D514" t="s">
        <v>65</v>
      </c>
      <c r="E514">
        <v>7.15</v>
      </c>
      <c r="F514" t="str">
        <f>TEXT(fact_market_share[[#This Row],[date]],"mmm")</f>
        <v>Mar</v>
      </c>
      <c r="G514" t="str">
        <f>VLOOKUP(fact_market_share[[#This Row],[date]],dim_date[#All],3,FALSE)</f>
        <v>Before 5G</v>
      </c>
      <c r="H514" t="str">
        <f>VLOOKUP(fact_market_share[[#This Row],[city_code]],dim_cities[#All],2,FALSE)</f>
        <v>Kolkata</v>
      </c>
    </row>
    <row r="515" spans="1:8" hidden="1" x14ac:dyDescent="0.45">
      <c r="A515" s="1">
        <v>44621</v>
      </c>
      <c r="B515">
        <v>560001</v>
      </c>
      <c r="C515">
        <v>208.74</v>
      </c>
      <c r="D515" t="s">
        <v>65</v>
      </c>
      <c r="E515">
        <v>6.86</v>
      </c>
      <c r="F515" t="str">
        <f>TEXT(fact_market_share[[#This Row],[date]],"mmm")</f>
        <v>Mar</v>
      </c>
      <c r="G515" t="str">
        <f>VLOOKUP(fact_market_share[[#This Row],[date]],dim_date[#All],3,FALSE)</f>
        <v>Before 5G</v>
      </c>
      <c r="H515" t="str">
        <f>VLOOKUP(fact_market_share[[#This Row],[city_code]],dim_cities[#All],2,FALSE)</f>
        <v>Bangalore</v>
      </c>
    </row>
    <row r="516" spans="1:8" hidden="1" x14ac:dyDescent="0.45">
      <c r="A516" s="1">
        <v>44621</v>
      </c>
      <c r="B516">
        <v>600001</v>
      </c>
      <c r="C516">
        <v>178.16</v>
      </c>
      <c r="D516" t="s">
        <v>65</v>
      </c>
      <c r="E516">
        <v>6.13</v>
      </c>
      <c r="F516" t="str">
        <f>TEXT(fact_market_share[[#This Row],[date]],"mmm")</f>
        <v>Mar</v>
      </c>
      <c r="G516" t="str">
        <f>VLOOKUP(fact_market_share[[#This Row],[date]],dim_date[#All],3,FALSE)</f>
        <v>Before 5G</v>
      </c>
      <c r="H516" t="str">
        <f>VLOOKUP(fact_market_share[[#This Row],[city_code]],dim_cities[#All],2,FALSE)</f>
        <v>Chennai</v>
      </c>
    </row>
    <row r="517" spans="1:8" hidden="1" x14ac:dyDescent="0.45">
      <c r="A517" s="1">
        <v>44621</v>
      </c>
      <c r="B517">
        <v>500001</v>
      </c>
      <c r="C517">
        <v>158.83000000000001</v>
      </c>
      <c r="D517" t="s">
        <v>65</v>
      </c>
      <c r="E517">
        <v>6.79</v>
      </c>
      <c r="F517" t="str">
        <f>TEXT(fact_market_share[[#This Row],[date]],"mmm")</f>
        <v>Mar</v>
      </c>
      <c r="G517" t="str">
        <f>VLOOKUP(fact_market_share[[#This Row],[date]],dim_date[#All],3,FALSE)</f>
        <v>Before 5G</v>
      </c>
      <c r="H517" t="str">
        <f>VLOOKUP(fact_market_share[[#This Row],[city_code]],dim_cities[#All],2,FALSE)</f>
        <v>Hyderabad</v>
      </c>
    </row>
    <row r="518" spans="1:8" hidden="1" x14ac:dyDescent="0.45">
      <c r="A518" s="1">
        <v>44621</v>
      </c>
      <c r="B518">
        <v>411001</v>
      </c>
      <c r="C518">
        <v>150.93</v>
      </c>
      <c r="D518" t="s">
        <v>65</v>
      </c>
      <c r="E518">
        <v>7.37</v>
      </c>
      <c r="F518" t="str">
        <f>TEXT(fact_market_share[[#This Row],[date]],"mmm")</f>
        <v>Mar</v>
      </c>
      <c r="G518" t="str">
        <f>VLOOKUP(fact_market_share[[#This Row],[date]],dim_date[#All],3,FALSE)</f>
        <v>Before 5G</v>
      </c>
      <c r="H518" t="str">
        <f>VLOOKUP(fact_market_share[[#This Row],[city_code]],dim_cities[#All],2,FALSE)</f>
        <v>Pune</v>
      </c>
    </row>
    <row r="519" spans="1:8" hidden="1" x14ac:dyDescent="0.45">
      <c r="A519" s="1">
        <v>44621</v>
      </c>
      <c r="B519">
        <v>380001</v>
      </c>
      <c r="C519">
        <v>117.59</v>
      </c>
      <c r="D519" t="s">
        <v>65</v>
      </c>
      <c r="E519">
        <v>6.99</v>
      </c>
      <c r="F519" t="str">
        <f>TEXT(fact_market_share[[#This Row],[date]],"mmm")</f>
        <v>Mar</v>
      </c>
      <c r="G519" t="str">
        <f>VLOOKUP(fact_market_share[[#This Row],[date]],dim_date[#All],3,FALSE)</f>
        <v>Before 5G</v>
      </c>
      <c r="H519" t="str">
        <f>VLOOKUP(fact_market_share[[#This Row],[city_code]],dim_cities[#All],2,FALSE)</f>
        <v>Ahmedabad</v>
      </c>
    </row>
    <row r="520" spans="1:8" hidden="1" x14ac:dyDescent="0.45">
      <c r="A520" s="1">
        <v>44621</v>
      </c>
      <c r="B520">
        <v>302001</v>
      </c>
      <c r="C520">
        <v>84.44</v>
      </c>
      <c r="D520" t="s">
        <v>65</v>
      </c>
      <c r="E520">
        <v>5.46</v>
      </c>
      <c r="F520" t="str">
        <f>TEXT(fact_market_share[[#This Row],[date]],"mmm")</f>
        <v>Mar</v>
      </c>
      <c r="G520" t="str">
        <f>VLOOKUP(fact_market_share[[#This Row],[date]],dim_date[#All],3,FALSE)</f>
        <v>Before 5G</v>
      </c>
      <c r="H520" t="str">
        <f>VLOOKUP(fact_market_share[[#This Row],[city_code]],dim_cities[#All],2,FALSE)</f>
        <v>Jaipur</v>
      </c>
    </row>
    <row r="521" spans="1:8" hidden="1" x14ac:dyDescent="0.45">
      <c r="A521" s="1">
        <v>44621</v>
      </c>
      <c r="B521">
        <v>226001</v>
      </c>
      <c r="C521">
        <v>72.209999999999994</v>
      </c>
      <c r="D521" t="s">
        <v>65</v>
      </c>
      <c r="E521">
        <v>7.84</v>
      </c>
      <c r="F521" t="str">
        <f>TEXT(fact_market_share[[#This Row],[date]],"mmm")</f>
        <v>Mar</v>
      </c>
      <c r="G521" t="str">
        <f>VLOOKUP(fact_market_share[[#This Row],[date]],dim_date[#All],3,FALSE)</f>
        <v>Before 5G</v>
      </c>
      <c r="H521" t="str">
        <f>VLOOKUP(fact_market_share[[#This Row],[city_code]],dim_cities[#All],2,FALSE)</f>
        <v>Lucknow</v>
      </c>
    </row>
    <row r="522" spans="1:8" hidden="1" x14ac:dyDescent="0.45">
      <c r="A522" s="1">
        <v>44621</v>
      </c>
      <c r="B522">
        <v>800008</v>
      </c>
      <c r="C522">
        <v>59.58</v>
      </c>
      <c r="D522" t="s">
        <v>65</v>
      </c>
      <c r="E522">
        <v>6.33</v>
      </c>
      <c r="F522" t="str">
        <f>TEXT(fact_market_share[[#This Row],[date]],"mmm")</f>
        <v>Mar</v>
      </c>
      <c r="G522" t="str">
        <f>VLOOKUP(fact_market_share[[#This Row],[date]],dim_date[#All],3,FALSE)</f>
        <v>Before 5G</v>
      </c>
      <c r="H522" t="str">
        <f>VLOOKUP(fact_market_share[[#This Row],[city_code]],dim_cities[#All],2,FALSE)</f>
        <v>Patna</v>
      </c>
    </row>
    <row r="523" spans="1:8" hidden="1" x14ac:dyDescent="0.45">
      <c r="A523" s="1">
        <v>44621</v>
      </c>
      <c r="B523">
        <v>641001</v>
      </c>
      <c r="C523">
        <v>53.67</v>
      </c>
      <c r="D523" t="s">
        <v>65</v>
      </c>
      <c r="E523">
        <v>8.73</v>
      </c>
      <c r="F523" t="str">
        <f>TEXT(fact_market_share[[#This Row],[date]],"mmm")</f>
        <v>Mar</v>
      </c>
      <c r="G523" t="str">
        <f>VLOOKUP(fact_market_share[[#This Row],[date]],dim_date[#All],3,FALSE)</f>
        <v>Before 5G</v>
      </c>
      <c r="H523" t="str">
        <f>VLOOKUP(fact_market_share[[#This Row],[city_code]],dim_cities[#All],2,FALSE)</f>
        <v>Coimbatore</v>
      </c>
    </row>
    <row r="524" spans="1:8" hidden="1" x14ac:dyDescent="0.45">
      <c r="A524" s="1">
        <v>44621</v>
      </c>
      <c r="B524">
        <v>160017</v>
      </c>
      <c r="C524">
        <v>39.07</v>
      </c>
      <c r="D524" t="s">
        <v>65</v>
      </c>
      <c r="E524">
        <v>9.15</v>
      </c>
      <c r="F524" t="str">
        <f>TEXT(fact_market_share[[#This Row],[date]],"mmm")</f>
        <v>Mar</v>
      </c>
      <c r="G524" t="str">
        <f>VLOOKUP(fact_market_share[[#This Row],[date]],dim_date[#All],3,FALSE)</f>
        <v>Before 5G</v>
      </c>
      <c r="H524" t="str">
        <f>VLOOKUP(fact_market_share[[#This Row],[city_code]],dim_cities[#All],2,FALSE)</f>
        <v>Chandigarh</v>
      </c>
    </row>
    <row r="525" spans="1:8" hidden="1" x14ac:dyDescent="0.45">
      <c r="A525" s="1">
        <v>44621</v>
      </c>
      <c r="B525">
        <v>122001</v>
      </c>
      <c r="C525">
        <v>29.79</v>
      </c>
      <c r="D525" t="s">
        <v>65</v>
      </c>
      <c r="E525">
        <v>6.75</v>
      </c>
      <c r="F525" t="str">
        <f>TEXT(fact_market_share[[#This Row],[date]],"mmm")</f>
        <v>Mar</v>
      </c>
      <c r="G525" t="str">
        <f>VLOOKUP(fact_market_share[[#This Row],[date]],dim_date[#All],3,FALSE)</f>
        <v>Before 5G</v>
      </c>
      <c r="H525" t="str">
        <f>VLOOKUP(fact_market_share[[#This Row],[city_code]],dim_cities[#All],2,FALSE)</f>
        <v>Gurgaon</v>
      </c>
    </row>
    <row r="526" spans="1:8" hidden="1" x14ac:dyDescent="0.45">
      <c r="A526" s="1">
        <v>44621</v>
      </c>
      <c r="B526">
        <v>492001</v>
      </c>
      <c r="C526">
        <v>18.739999999999998</v>
      </c>
      <c r="D526" t="s">
        <v>65</v>
      </c>
      <c r="E526">
        <v>7.7</v>
      </c>
      <c r="F526" t="str">
        <f>TEXT(fact_market_share[[#This Row],[date]],"mmm")</f>
        <v>Mar</v>
      </c>
      <c r="G526" t="str">
        <f>VLOOKUP(fact_market_share[[#This Row],[date]],dim_date[#All],3,FALSE)</f>
        <v>Before 5G</v>
      </c>
      <c r="H526" t="str">
        <f>VLOOKUP(fact_market_share[[#This Row],[city_code]],dim_cities[#All],2,FALSE)</f>
        <v>Raipur</v>
      </c>
    </row>
    <row r="527" spans="1:8" hidden="1" x14ac:dyDescent="0.45">
      <c r="A527" s="1">
        <v>44652</v>
      </c>
      <c r="B527">
        <v>400001</v>
      </c>
      <c r="C527">
        <v>324.26</v>
      </c>
      <c r="D527" t="s">
        <v>65</v>
      </c>
      <c r="E527">
        <v>7.22</v>
      </c>
      <c r="F527" t="str">
        <f>TEXT(fact_market_share[[#This Row],[date]],"mmm")</f>
        <v>Apr</v>
      </c>
      <c r="G527" t="str">
        <f>VLOOKUP(fact_market_share[[#This Row],[date]],dim_date[#All],3,FALSE)</f>
        <v>Before 5G</v>
      </c>
      <c r="H527" t="str">
        <f>VLOOKUP(fact_market_share[[#This Row],[city_code]],dim_cities[#All],2,FALSE)</f>
        <v>Mumbai</v>
      </c>
    </row>
    <row r="528" spans="1:8" hidden="1" x14ac:dyDescent="0.45">
      <c r="A528" s="1">
        <v>44652</v>
      </c>
      <c r="B528">
        <v>110001</v>
      </c>
      <c r="C528">
        <v>273.63</v>
      </c>
      <c r="D528" t="s">
        <v>65</v>
      </c>
      <c r="E528">
        <v>5.86</v>
      </c>
      <c r="F528" t="str">
        <f>TEXT(fact_market_share[[#This Row],[date]],"mmm")</f>
        <v>Apr</v>
      </c>
      <c r="G528" t="str">
        <f>VLOOKUP(fact_market_share[[#This Row],[date]],dim_date[#All],3,FALSE)</f>
        <v>Before 5G</v>
      </c>
      <c r="H528" t="str">
        <f>VLOOKUP(fact_market_share[[#This Row],[city_code]],dim_cities[#All],2,FALSE)</f>
        <v>Delhi</v>
      </c>
    </row>
    <row r="529" spans="1:8" hidden="1" x14ac:dyDescent="0.45">
      <c r="A529" s="1">
        <v>44652</v>
      </c>
      <c r="B529">
        <v>700001</v>
      </c>
      <c r="C529">
        <v>251.67</v>
      </c>
      <c r="D529" t="s">
        <v>65</v>
      </c>
      <c r="E529">
        <v>6.4</v>
      </c>
      <c r="F529" t="str">
        <f>TEXT(fact_market_share[[#This Row],[date]],"mmm")</f>
        <v>Apr</v>
      </c>
      <c r="G529" t="str">
        <f>VLOOKUP(fact_market_share[[#This Row],[date]],dim_date[#All],3,FALSE)</f>
        <v>Before 5G</v>
      </c>
      <c r="H529" t="str">
        <f>VLOOKUP(fact_market_share[[#This Row],[city_code]],dim_cities[#All],2,FALSE)</f>
        <v>Kolkata</v>
      </c>
    </row>
    <row r="530" spans="1:8" hidden="1" x14ac:dyDescent="0.45">
      <c r="A530" s="1">
        <v>44652</v>
      </c>
      <c r="B530">
        <v>560001</v>
      </c>
      <c r="C530">
        <v>221.33</v>
      </c>
      <c r="D530" t="s">
        <v>65</v>
      </c>
      <c r="E530">
        <v>7.79</v>
      </c>
      <c r="F530" t="str">
        <f>TEXT(fact_market_share[[#This Row],[date]],"mmm")</f>
        <v>Apr</v>
      </c>
      <c r="G530" t="str">
        <f>VLOOKUP(fact_market_share[[#This Row],[date]],dim_date[#All],3,FALSE)</f>
        <v>Before 5G</v>
      </c>
      <c r="H530" t="str">
        <f>VLOOKUP(fact_market_share[[#This Row],[city_code]],dim_cities[#All],2,FALSE)</f>
        <v>Bangalore</v>
      </c>
    </row>
    <row r="531" spans="1:8" hidden="1" x14ac:dyDescent="0.45">
      <c r="A531" s="1">
        <v>44652</v>
      </c>
      <c r="B531">
        <v>600001</v>
      </c>
      <c r="C531">
        <v>188.91</v>
      </c>
      <c r="D531" t="s">
        <v>65</v>
      </c>
      <c r="E531">
        <v>7.67</v>
      </c>
      <c r="F531" t="str">
        <f>TEXT(fact_market_share[[#This Row],[date]],"mmm")</f>
        <v>Apr</v>
      </c>
      <c r="G531" t="str">
        <f>VLOOKUP(fact_market_share[[#This Row],[date]],dim_date[#All],3,FALSE)</f>
        <v>Before 5G</v>
      </c>
      <c r="H531" t="str">
        <f>VLOOKUP(fact_market_share[[#This Row],[city_code]],dim_cities[#All],2,FALSE)</f>
        <v>Chennai</v>
      </c>
    </row>
    <row r="532" spans="1:8" hidden="1" x14ac:dyDescent="0.45">
      <c r="A532" s="1">
        <v>44652</v>
      </c>
      <c r="B532">
        <v>500001</v>
      </c>
      <c r="C532">
        <v>168.41</v>
      </c>
      <c r="D532" t="s">
        <v>65</v>
      </c>
      <c r="E532">
        <v>8.82</v>
      </c>
      <c r="F532" t="str">
        <f>TEXT(fact_market_share[[#This Row],[date]],"mmm")</f>
        <v>Apr</v>
      </c>
      <c r="G532" t="str">
        <f>VLOOKUP(fact_market_share[[#This Row],[date]],dim_date[#All],3,FALSE)</f>
        <v>Before 5G</v>
      </c>
      <c r="H532" t="str">
        <f>VLOOKUP(fact_market_share[[#This Row],[city_code]],dim_cities[#All],2,FALSE)</f>
        <v>Hyderabad</v>
      </c>
    </row>
    <row r="533" spans="1:8" hidden="1" x14ac:dyDescent="0.45">
      <c r="A533" s="1">
        <v>44652</v>
      </c>
      <c r="B533">
        <v>411001</v>
      </c>
      <c r="C533">
        <v>160.04</v>
      </c>
      <c r="D533" t="s">
        <v>65</v>
      </c>
      <c r="E533">
        <v>6.47</v>
      </c>
      <c r="F533" t="str">
        <f>TEXT(fact_market_share[[#This Row],[date]],"mmm")</f>
        <v>Apr</v>
      </c>
      <c r="G533" t="str">
        <f>VLOOKUP(fact_market_share[[#This Row],[date]],dim_date[#All],3,FALSE)</f>
        <v>Before 5G</v>
      </c>
      <c r="H533" t="str">
        <f>VLOOKUP(fact_market_share[[#This Row],[city_code]],dim_cities[#All],2,FALSE)</f>
        <v>Pune</v>
      </c>
    </row>
    <row r="534" spans="1:8" hidden="1" x14ac:dyDescent="0.45">
      <c r="A534" s="1">
        <v>44652</v>
      </c>
      <c r="B534">
        <v>380001</v>
      </c>
      <c r="C534">
        <v>124.68</v>
      </c>
      <c r="D534" t="s">
        <v>65</v>
      </c>
      <c r="E534">
        <v>6.64</v>
      </c>
      <c r="F534" t="str">
        <f>TEXT(fact_market_share[[#This Row],[date]],"mmm")</f>
        <v>Apr</v>
      </c>
      <c r="G534" t="str">
        <f>VLOOKUP(fact_market_share[[#This Row],[date]],dim_date[#All],3,FALSE)</f>
        <v>Before 5G</v>
      </c>
      <c r="H534" t="str">
        <f>VLOOKUP(fact_market_share[[#This Row],[city_code]],dim_cities[#All],2,FALSE)</f>
        <v>Ahmedabad</v>
      </c>
    </row>
    <row r="535" spans="1:8" hidden="1" x14ac:dyDescent="0.45">
      <c r="A535" s="1">
        <v>44652</v>
      </c>
      <c r="B535">
        <v>302001</v>
      </c>
      <c r="C535">
        <v>89.54</v>
      </c>
      <c r="D535" t="s">
        <v>65</v>
      </c>
      <c r="E535">
        <v>7.06</v>
      </c>
      <c r="F535" t="str">
        <f>TEXT(fact_market_share[[#This Row],[date]],"mmm")</f>
        <v>Apr</v>
      </c>
      <c r="G535" t="str">
        <f>VLOOKUP(fact_market_share[[#This Row],[date]],dim_date[#All],3,FALSE)</f>
        <v>Before 5G</v>
      </c>
      <c r="H535" t="str">
        <f>VLOOKUP(fact_market_share[[#This Row],[city_code]],dim_cities[#All],2,FALSE)</f>
        <v>Jaipur</v>
      </c>
    </row>
    <row r="536" spans="1:8" hidden="1" x14ac:dyDescent="0.45">
      <c r="A536" s="1">
        <v>44652</v>
      </c>
      <c r="B536">
        <v>226001</v>
      </c>
      <c r="C536">
        <v>76.569999999999993</v>
      </c>
      <c r="D536" t="s">
        <v>65</v>
      </c>
      <c r="E536">
        <v>6.33</v>
      </c>
      <c r="F536" t="str">
        <f>TEXT(fact_market_share[[#This Row],[date]],"mmm")</f>
        <v>Apr</v>
      </c>
      <c r="G536" t="str">
        <f>VLOOKUP(fact_market_share[[#This Row],[date]],dim_date[#All],3,FALSE)</f>
        <v>Before 5G</v>
      </c>
      <c r="H536" t="str">
        <f>VLOOKUP(fact_market_share[[#This Row],[city_code]],dim_cities[#All],2,FALSE)</f>
        <v>Lucknow</v>
      </c>
    </row>
    <row r="537" spans="1:8" hidden="1" x14ac:dyDescent="0.45">
      <c r="A537" s="1">
        <v>44652</v>
      </c>
      <c r="B537">
        <v>800008</v>
      </c>
      <c r="C537">
        <v>63.18</v>
      </c>
      <c r="D537" t="s">
        <v>65</v>
      </c>
      <c r="E537">
        <v>5.77</v>
      </c>
      <c r="F537" t="str">
        <f>TEXT(fact_market_share[[#This Row],[date]],"mmm")</f>
        <v>Apr</v>
      </c>
      <c r="G537" t="str">
        <f>VLOOKUP(fact_market_share[[#This Row],[date]],dim_date[#All],3,FALSE)</f>
        <v>Before 5G</v>
      </c>
      <c r="H537" t="str">
        <f>VLOOKUP(fact_market_share[[#This Row],[city_code]],dim_cities[#All],2,FALSE)</f>
        <v>Patna</v>
      </c>
    </row>
    <row r="538" spans="1:8" hidden="1" x14ac:dyDescent="0.45">
      <c r="A538" s="1">
        <v>44652</v>
      </c>
      <c r="B538">
        <v>641001</v>
      </c>
      <c r="C538">
        <v>56.9</v>
      </c>
      <c r="D538" t="s">
        <v>65</v>
      </c>
      <c r="E538">
        <v>7.11</v>
      </c>
      <c r="F538" t="str">
        <f>TEXT(fact_market_share[[#This Row],[date]],"mmm")</f>
        <v>Apr</v>
      </c>
      <c r="G538" t="str">
        <f>VLOOKUP(fact_market_share[[#This Row],[date]],dim_date[#All],3,FALSE)</f>
        <v>Before 5G</v>
      </c>
      <c r="H538" t="str">
        <f>VLOOKUP(fact_market_share[[#This Row],[city_code]],dim_cities[#All],2,FALSE)</f>
        <v>Coimbatore</v>
      </c>
    </row>
    <row r="539" spans="1:8" hidden="1" x14ac:dyDescent="0.45">
      <c r="A539" s="1">
        <v>44652</v>
      </c>
      <c r="B539">
        <v>160017</v>
      </c>
      <c r="C539">
        <v>41.42</v>
      </c>
      <c r="D539" t="s">
        <v>65</v>
      </c>
      <c r="E539">
        <v>7.16</v>
      </c>
      <c r="F539" t="str">
        <f>TEXT(fact_market_share[[#This Row],[date]],"mmm")</f>
        <v>Apr</v>
      </c>
      <c r="G539" t="str">
        <f>VLOOKUP(fact_market_share[[#This Row],[date]],dim_date[#All],3,FALSE)</f>
        <v>Before 5G</v>
      </c>
      <c r="H539" t="str">
        <f>VLOOKUP(fact_market_share[[#This Row],[city_code]],dim_cities[#All],2,FALSE)</f>
        <v>Chandigarh</v>
      </c>
    </row>
    <row r="540" spans="1:8" hidden="1" x14ac:dyDescent="0.45">
      <c r="A540" s="1">
        <v>44652</v>
      </c>
      <c r="B540">
        <v>122001</v>
      </c>
      <c r="C540">
        <v>31.59</v>
      </c>
      <c r="D540" t="s">
        <v>65</v>
      </c>
      <c r="E540">
        <v>7.16</v>
      </c>
      <c r="F540" t="str">
        <f>TEXT(fact_market_share[[#This Row],[date]],"mmm")</f>
        <v>Apr</v>
      </c>
      <c r="G540" t="str">
        <f>VLOOKUP(fact_market_share[[#This Row],[date]],dim_date[#All],3,FALSE)</f>
        <v>Before 5G</v>
      </c>
      <c r="H540" t="str">
        <f>VLOOKUP(fact_market_share[[#This Row],[city_code]],dim_cities[#All],2,FALSE)</f>
        <v>Gurgaon</v>
      </c>
    </row>
    <row r="541" spans="1:8" hidden="1" x14ac:dyDescent="0.45">
      <c r="A541" s="1">
        <v>44652</v>
      </c>
      <c r="B541">
        <v>492001</v>
      </c>
      <c r="C541">
        <v>19.87</v>
      </c>
      <c r="D541" t="s">
        <v>65</v>
      </c>
      <c r="E541">
        <v>7.7</v>
      </c>
      <c r="F541" t="str">
        <f>TEXT(fact_market_share[[#This Row],[date]],"mmm")</f>
        <v>Apr</v>
      </c>
      <c r="G541" t="str">
        <f>VLOOKUP(fact_market_share[[#This Row],[date]],dim_date[#All],3,FALSE)</f>
        <v>Before 5G</v>
      </c>
      <c r="H541" t="str">
        <f>VLOOKUP(fact_market_share[[#This Row],[city_code]],dim_cities[#All],2,FALSE)</f>
        <v>Raipur</v>
      </c>
    </row>
    <row r="542" spans="1:8" hidden="1" x14ac:dyDescent="0.45">
      <c r="A542" s="1">
        <v>44713</v>
      </c>
      <c r="B542">
        <v>400001</v>
      </c>
      <c r="C542">
        <v>308</v>
      </c>
      <c r="D542" t="s">
        <v>65</v>
      </c>
      <c r="E542">
        <v>7.62</v>
      </c>
      <c r="F542" t="str">
        <f>TEXT(fact_market_share[[#This Row],[date]],"mmm")</f>
        <v>Jun</v>
      </c>
      <c r="G542" t="str">
        <f>VLOOKUP(fact_market_share[[#This Row],[date]],dim_date[#All],3,FALSE)</f>
        <v>After 5G</v>
      </c>
      <c r="H542" t="str">
        <f>VLOOKUP(fact_market_share[[#This Row],[city_code]],dim_cities[#All],2,FALSE)</f>
        <v>Mumbai</v>
      </c>
    </row>
    <row r="543" spans="1:8" hidden="1" x14ac:dyDescent="0.45">
      <c r="A543" s="1">
        <v>44713</v>
      </c>
      <c r="B543">
        <v>110001</v>
      </c>
      <c r="C543">
        <v>253.61</v>
      </c>
      <c r="D543" t="s">
        <v>65</v>
      </c>
      <c r="E543">
        <v>6.66</v>
      </c>
      <c r="F543" t="str">
        <f>TEXT(fact_market_share[[#This Row],[date]],"mmm")</f>
        <v>Jun</v>
      </c>
      <c r="G543" t="str">
        <f>VLOOKUP(fact_market_share[[#This Row],[date]],dim_date[#All],3,FALSE)</f>
        <v>After 5G</v>
      </c>
      <c r="H543" t="str">
        <f>VLOOKUP(fact_market_share[[#This Row],[city_code]],dim_cities[#All],2,FALSE)</f>
        <v>Delhi</v>
      </c>
    </row>
    <row r="544" spans="1:8" hidden="1" x14ac:dyDescent="0.45">
      <c r="A544" s="1">
        <v>44713</v>
      </c>
      <c r="B544">
        <v>700001</v>
      </c>
      <c r="C544">
        <v>235.88</v>
      </c>
      <c r="D544" t="s">
        <v>65</v>
      </c>
      <c r="E544">
        <v>8.0299999999999994</v>
      </c>
      <c r="F544" t="str">
        <f>TEXT(fact_market_share[[#This Row],[date]],"mmm")</f>
        <v>Jun</v>
      </c>
      <c r="G544" t="str">
        <f>VLOOKUP(fact_market_share[[#This Row],[date]],dim_date[#All],3,FALSE)</f>
        <v>After 5G</v>
      </c>
      <c r="H544" t="str">
        <f>VLOOKUP(fact_market_share[[#This Row],[city_code]],dim_cities[#All],2,FALSE)</f>
        <v>Kolkata</v>
      </c>
    </row>
    <row r="545" spans="1:8" hidden="1" x14ac:dyDescent="0.45">
      <c r="A545" s="1">
        <v>44713</v>
      </c>
      <c r="B545">
        <v>560001</v>
      </c>
      <c r="C545">
        <v>211.24</v>
      </c>
      <c r="D545" t="s">
        <v>65</v>
      </c>
      <c r="E545">
        <v>5.54</v>
      </c>
      <c r="F545" t="str">
        <f>TEXT(fact_market_share[[#This Row],[date]],"mmm")</f>
        <v>Jun</v>
      </c>
      <c r="G545" t="str">
        <f>VLOOKUP(fact_market_share[[#This Row],[date]],dim_date[#All],3,FALSE)</f>
        <v>After 5G</v>
      </c>
      <c r="H545" t="str">
        <f>VLOOKUP(fact_market_share[[#This Row],[city_code]],dim_cities[#All],2,FALSE)</f>
        <v>Bangalore</v>
      </c>
    </row>
    <row r="546" spans="1:8" hidden="1" x14ac:dyDescent="0.45">
      <c r="A546" s="1">
        <v>44713</v>
      </c>
      <c r="B546">
        <v>600001</v>
      </c>
      <c r="C546">
        <v>174.99</v>
      </c>
      <c r="D546" t="s">
        <v>65</v>
      </c>
      <c r="E546">
        <v>7.12</v>
      </c>
      <c r="F546" t="str">
        <f>TEXT(fact_market_share[[#This Row],[date]],"mmm")</f>
        <v>Jun</v>
      </c>
      <c r="G546" t="str">
        <f>VLOOKUP(fact_market_share[[#This Row],[date]],dim_date[#All],3,FALSE)</f>
        <v>After 5G</v>
      </c>
      <c r="H546" t="str">
        <f>VLOOKUP(fact_market_share[[#This Row],[city_code]],dim_cities[#All],2,FALSE)</f>
        <v>Chennai</v>
      </c>
    </row>
    <row r="547" spans="1:8" hidden="1" x14ac:dyDescent="0.45">
      <c r="A547" s="1">
        <v>44713</v>
      </c>
      <c r="B547">
        <v>500001</v>
      </c>
      <c r="C547">
        <v>157.63999999999999</v>
      </c>
      <c r="D547" t="s">
        <v>65</v>
      </c>
      <c r="E547">
        <v>7.46</v>
      </c>
      <c r="F547" t="str">
        <f>TEXT(fact_market_share[[#This Row],[date]],"mmm")</f>
        <v>Jun</v>
      </c>
      <c r="G547" t="str">
        <f>VLOOKUP(fact_market_share[[#This Row],[date]],dim_date[#All],3,FALSE)</f>
        <v>After 5G</v>
      </c>
      <c r="H547" t="str">
        <f>VLOOKUP(fact_market_share[[#This Row],[city_code]],dim_cities[#All],2,FALSE)</f>
        <v>Hyderabad</v>
      </c>
    </row>
    <row r="548" spans="1:8" hidden="1" x14ac:dyDescent="0.45">
      <c r="A548" s="1">
        <v>44713</v>
      </c>
      <c r="B548">
        <v>411001</v>
      </c>
      <c r="C548">
        <v>152.13</v>
      </c>
      <c r="D548" t="s">
        <v>65</v>
      </c>
      <c r="E548">
        <v>8.5399999999999991</v>
      </c>
      <c r="F548" t="str">
        <f>TEXT(fact_market_share[[#This Row],[date]],"mmm")</f>
        <v>Jun</v>
      </c>
      <c r="G548" t="str">
        <f>VLOOKUP(fact_market_share[[#This Row],[date]],dim_date[#All],3,FALSE)</f>
        <v>After 5G</v>
      </c>
      <c r="H548" t="str">
        <f>VLOOKUP(fact_market_share[[#This Row],[city_code]],dim_cities[#All],2,FALSE)</f>
        <v>Pune</v>
      </c>
    </row>
    <row r="549" spans="1:8" hidden="1" x14ac:dyDescent="0.45">
      <c r="A549" s="1">
        <v>44713</v>
      </c>
      <c r="B549">
        <v>380001</v>
      </c>
      <c r="C549">
        <v>115.47</v>
      </c>
      <c r="D549" t="s">
        <v>65</v>
      </c>
      <c r="E549">
        <v>6.62</v>
      </c>
      <c r="F549" t="str">
        <f>TEXT(fact_market_share[[#This Row],[date]],"mmm")</f>
        <v>Jun</v>
      </c>
      <c r="G549" t="str">
        <f>VLOOKUP(fact_market_share[[#This Row],[date]],dim_date[#All],3,FALSE)</f>
        <v>After 5G</v>
      </c>
      <c r="H549" t="str">
        <f>VLOOKUP(fact_market_share[[#This Row],[city_code]],dim_cities[#All],2,FALSE)</f>
        <v>Ahmedabad</v>
      </c>
    </row>
    <row r="550" spans="1:8" hidden="1" x14ac:dyDescent="0.45">
      <c r="A550" s="1">
        <v>44713</v>
      </c>
      <c r="B550">
        <v>302001</v>
      </c>
      <c r="C550">
        <v>85.72</v>
      </c>
      <c r="D550" t="s">
        <v>65</v>
      </c>
      <c r="E550">
        <v>6.45</v>
      </c>
      <c r="F550" t="str">
        <f>TEXT(fact_market_share[[#This Row],[date]],"mmm")</f>
        <v>Jun</v>
      </c>
      <c r="G550" t="str">
        <f>VLOOKUP(fact_market_share[[#This Row],[date]],dim_date[#All],3,FALSE)</f>
        <v>After 5G</v>
      </c>
      <c r="H550" t="str">
        <f>VLOOKUP(fact_market_share[[#This Row],[city_code]],dim_cities[#All],2,FALSE)</f>
        <v>Jaipur</v>
      </c>
    </row>
    <row r="551" spans="1:8" hidden="1" x14ac:dyDescent="0.45">
      <c r="A551" s="1">
        <v>44713</v>
      </c>
      <c r="B551">
        <v>226001</v>
      </c>
      <c r="C551">
        <v>73.7</v>
      </c>
      <c r="D551" t="s">
        <v>65</v>
      </c>
      <c r="E551">
        <v>5.41</v>
      </c>
      <c r="F551" t="str">
        <f>TEXT(fact_market_share[[#This Row],[date]],"mmm")</f>
        <v>Jun</v>
      </c>
      <c r="G551" t="str">
        <f>VLOOKUP(fact_market_share[[#This Row],[date]],dim_date[#All],3,FALSE)</f>
        <v>After 5G</v>
      </c>
      <c r="H551" t="str">
        <f>VLOOKUP(fact_market_share[[#This Row],[city_code]],dim_cities[#All],2,FALSE)</f>
        <v>Lucknow</v>
      </c>
    </row>
    <row r="552" spans="1:8" hidden="1" x14ac:dyDescent="0.45">
      <c r="A552" s="1">
        <v>44713</v>
      </c>
      <c r="B552">
        <v>800008</v>
      </c>
      <c r="C552">
        <v>60.5</v>
      </c>
      <c r="D552" t="s">
        <v>65</v>
      </c>
      <c r="E552">
        <v>7.48</v>
      </c>
      <c r="F552" t="str">
        <f>TEXT(fact_market_share[[#This Row],[date]],"mmm")</f>
        <v>Jun</v>
      </c>
      <c r="G552" t="str">
        <f>VLOOKUP(fact_market_share[[#This Row],[date]],dim_date[#All],3,FALSE)</f>
        <v>After 5G</v>
      </c>
      <c r="H552" t="str">
        <f>VLOOKUP(fact_market_share[[#This Row],[city_code]],dim_cities[#All],2,FALSE)</f>
        <v>Patna</v>
      </c>
    </row>
    <row r="553" spans="1:8" hidden="1" x14ac:dyDescent="0.45">
      <c r="A553" s="1">
        <v>44713</v>
      </c>
      <c r="B553">
        <v>641001</v>
      </c>
      <c r="C553">
        <v>53.6</v>
      </c>
      <c r="D553" t="s">
        <v>65</v>
      </c>
      <c r="E553">
        <v>9.11</v>
      </c>
      <c r="F553" t="str">
        <f>TEXT(fact_market_share[[#This Row],[date]],"mmm")</f>
        <v>Jun</v>
      </c>
      <c r="G553" t="str">
        <f>VLOOKUP(fact_market_share[[#This Row],[date]],dim_date[#All],3,FALSE)</f>
        <v>After 5G</v>
      </c>
      <c r="H553" t="str">
        <f>VLOOKUP(fact_market_share[[#This Row],[city_code]],dim_cities[#All],2,FALSE)</f>
        <v>Coimbatore</v>
      </c>
    </row>
    <row r="554" spans="1:8" hidden="1" x14ac:dyDescent="0.45">
      <c r="A554" s="1">
        <v>44713</v>
      </c>
      <c r="B554">
        <v>160017</v>
      </c>
      <c r="C554">
        <v>39.020000000000003</v>
      </c>
      <c r="D554" t="s">
        <v>65</v>
      </c>
      <c r="E554">
        <v>8.91</v>
      </c>
      <c r="F554" t="str">
        <f>TEXT(fact_market_share[[#This Row],[date]],"mmm")</f>
        <v>Jun</v>
      </c>
      <c r="G554" t="str">
        <f>VLOOKUP(fact_market_share[[#This Row],[date]],dim_date[#All],3,FALSE)</f>
        <v>After 5G</v>
      </c>
      <c r="H554" t="str">
        <f>VLOOKUP(fact_market_share[[#This Row],[city_code]],dim_cities[#All],2,FALSE)</f>
        <v>Chandigarh</v>
      </c>
    </row>
    <row r="555" spans="1:8" hidden="1" x14ac:dyDescent="0.45">
      <c r="A555" s="1">
        <v>44713</v>
      </c>
      <c r="B555">
        <v>122001</v>
      </c>
      <c r="C555">
        <v>30.35</v>
      </c>
      <c r="D555" t="s">
        <v>65</v>
      </c>
      <c r="E555">
        <v>8.06</v>
      </c>
      <c r="F555" t="str">
        <f>TEXT(fact_market_share[[#This Row],[date]],"mmm")</f>
        <v>Jun</v>
      </c>
      <c r="G555" t="str">
        <f>VLOOKUP(fact_market_share[[#This Row],[date]],dim_date[#All],3,FALSE)</f>
        <v>After 5G</v>
      </c>
      <c r="H555" t="str">
        <f>VLOOKUP(fact_market_share[[#This Row],[city_code]],dim_cities[#All],2,FALSE)</f>
        <v>Gurgaon</v>
      </c>
    </row>
    <row r="556" spans="1:8" hidden="1" x14ac:dyDescent="0.45">
      <c r="A556" s="1">
        <v>44713</v>
      </c>
      <c r="B556">
        <v>492001</v>
      </c>
      <c r="C556">
        <v>18.920000000000002</v>
      </c>
      <c r="D556" t="s">
        <v>65</v>
      </c>
      <c r="E556">
        <v>6.69</v>
      </c>
      <c r="F556" t="str">
        <f>TEXT(fact_market_share[[#This Row],[date]],"mmm")</f>
        <v>Jun</v>
      </c>
      <c r="G556" t="str">
        <f>VLOOKUP(fact_market_share[[#This Row],[date]],dim_date[#All],3,FALSE)</f>
        <v>After 5G</v>
      </c>
      <c r="H556" t="str">
        <f>VLOOKUP(fact_market_share[[#This Row],[city_code]],dim_cities[#All],2,FALSE)</f>
        <v>Raipur</v>
      </c>
    </row>
    <row r="557" spans="1:8" hidden="1" x14ac:dyDescent="0.45">
      <c r="A557" s="1">
        <v>44743</v>
      </c>
      <c r="B557">
        <v>400001</v>
      </c>
      <c r="C557">
        <v>348.85</v>
      </c>
      <c r="D557" t="s">
        <v>65</v>
      </c>
      <c r="E557">
        <v>5.76</v>
      </c>
      <c r="F557" t="str">
        <f>TEXT(fact_market_share[[#This Row],[date]],"mmm")</f>
        <v>Jul</v>
      </c>
      <c r="G557" t="str">
        <f>VLOOKUP(fact_market_share[[#This Row],[date]],dim_date[#All],3,FALSE)</f>
        <v>After 5G</v>
      </c>
      <c r="H557" t="str">
        <f>VLOOKUP(fact_market_share[[#This Row],[city_code]],dim_cities[#All],2,FALSE)</f>
        <v>Mumbai</v>
      </c>
    </row>
    <row r="558" spans="1:8" hidden="1" x14ac:dyDescent="0.45">
      <c r="A558" s="1">
        <v>44743</v>
      </c>
      <c r="B558">
        <v>110001</v>
      </c>
      <c r="C558">
        <v>287.25</v>
      </c>
      <c r="D558" t="s">
        <v>65</v>
      </c>
      <c r="E558">
        <v>7.34</v>
      </c>
      <c r="F558" t="str">
        <f>TEXT(fact_market_share[[#This Row],[date]],"mmm")</f>
        <v>Jul</v>
      </c>
      <c r="G558" t="str">
        <f>VLOOKUP(fact_market_share[[#This Row],[date]],dim_date[#All],3,FALSE)</f>
        <v>After 5G</v>
      </c>
      <c r="H558" t="str">
        <f>VLOOKUP(fact_market_share[[#This Row],[city_code]],dim_cities[#All],2,FALSE)</f>
        <v>Delhi</v>
      </c>
    </row>
    <row r="559" spans="1:8" hidden="1" x14ac:dyDescent="0.45">
      <c r="A559" s="1">
        <v>44743</v>
      </c>
      <c r="B559">
        <v>700001</v>
      </c>
      <c r="C559">
        <v>267.16000000000003</v>
      </c>
      <c r="D559" t="s">
        <v>65</v>
      </c>
      <c r="E559">
        <v>7.83</v>
      </c>
      <c r="F559" t="str">
        <f>TEXT(fact_market_share[[#This Row],[date]],"mmm")</f>
        <v>Jul</v>
      </c>
      <c r="G559" t="str">
        <f>VLOOKUP(fact_market_share[[#This Row],[date]],dim_date[#All],3,FALSE)</f>
        <v>After 5G</v>
      </c>
      <c r="H559" t="str">
        <f>VLOOKUP(fact_market_share[[#This Row],[city_code]],dim_cities[#All],2,FALSE)</f>
        <v>Kolkata</v>
      </c>
    </row>
    <row r="560" spans="1:8" hidden="1" x14ac:dyDescent="0.45">
      <c r="A560" s="1">
        <v>44743</v>
      </c>
      <c r="B560">
        <v>560001</v>
      </c>
      <c r="C560">
        <v>239.26</v>
      </c>
      <c r="D560" t="s">
        <v>65</v>
      </c>
      <c r="E560">
        <v>7.56</v>
      </c>
      <c r="F560" t="str">
        <f>TEXT(fact_market_share[[#This Row],[date]],"mmm")</f>
        <v>Jul</v>
      </c>
      <c r="G560" t="str">
        <f>VLOOKUP(fact_market_share[[#This Row],[date]],dim_date[#All],3,FALSE)</f>
        <v>After 5G</v>
      </c>
      <c r="H560" t="str">
        <f>VLOOKUP(fact_market_share[[#This Row],[city_code]],dim_cities[#All],2,FALSE)</f>
        <v>Bangalore</v>
      </c>
    </row>
    <row r="561" spans="1:8" hidden="1" x14ac:dyDescent="0.45">
      <c r="A561" s="1">
        <v>44743</v>
      </c>
      <c r="B561">
        <v>600001</v>
      </c>
      <c r="C561">
        <v>198.2</v>
      </c>
      <c r="D561" t="s">
        <v>65</v>
      </c>
      <c r="E561">
        <v>8.1999999999999993</v>
      </c>
      <c r="F561" t="str">
        <f>TEXT(fact_market_share[[#This Row],[date]],"mmm")</f>
        <v>Jul</v>
      </c>
      <c r="G561" t="str">
        <f>VLOOKUP(fact_market_share[[#This Row],[date]],dim_date[#All],3,FALSE)</f>
        <v>After 5G</v>
      </c>
      <c r="H561" t="str">
        <f>VLOOKUP(fact_market_share[[#This Row],[city_code]],dim_cities[#All],2,FALSE)</f>
        <v>Chennai</v>
      </c>
    </row>
    <row r="562" spans="1:8" hidden="1" x14ac:dyDescent="0.45">
      <c r="A562" s="1">
        <v>44743</v>
      </c>
      <c r="B562">
        <v>500001</v>
      </c>
      <c r="C562">
        <v>178.56</v>
      </c>
      <c r="D562" t="s">
        <v>65</v>
      </c>
      <c r="E562">
        <v>6.28</v>
      </c>
      <c r="F562" t="str">
        <f>TEXT(fact_market_share[[#This Row],[date]],"mmm")</f>
        <v>Jul</v>
      </c>
      <c r="G562" t="str">
        <f>VLOOKUP(fact_market_share[[#This Row],[date]],dim_date[#All],3,FALSE)</f>
        <v>After 5G</v>
      </c>
      <c r="H562" t="str">
        <f>VLOOKUP(fact_market_share[[#This Row],[city_code]],dim_cities[#All],2,FALSE)</f>
        <v>Hyderabad</v>
      </c>
    </row>
    <row r="563" spans="1:8" hidden="1" x14ac:dyDescent="0.45">
      <c r="A563" s="1">
        <v>44743</v>
      </c>
      <c r="B563">
        <v>411001</v>
      </c>
      <c r="C563">
        <v>172.31</v>
      </c>
      <c r="D563" t="s">
        <v>65</v>
      </c>
      <c r="E563">
        <v>7.6</v>
      </c>
      <c r="F563" t="str">
        <f>TEXT(fact_market_share[[#This Row],[date]],"mmm")</f>
        <v>Jul</v>
      </c>
      <c r="G563" t="str">
        <f>VLOOKUP(fact_market_share[[#This Row],[date]],dim_date[#All],3,FALSE)</f>
        <v>After 5G</v>
      </c>
      <c r="H563" t="str">
        <f>VLOOKUP(fact_market_share[[#This Row],[city_code]],dim_cities[#All],2,FALSE)</f>
        <v>Pune</v>
      </c>
    </row>
    <row r="564" spans="1:8" hidden="1" x14ac:dyDescent="0.45">
      <c r="A564" s="1">
        <v>44743</v>
      </c>
      <c r="B564">
        <v>380001</v>
      </c>
      <c r="C564">
        <v>130.79</v>
      </c>
      <c r="D564" t="s">
        <v>65</v>
      </c>
      <c r="E564">
        <v>8.18</v>
      </c>
      <c r="F564" t="str">
        <f>TEXT(fact_market_share[[#This Row],[date]],"mmm")</f>
        <v>Jul</v>
      </c>
      <c r="G564" t="str">
        <f>VLOOKUP(fact_market_share[[#This Row],[date]],dim_date[#All],3,FALSE)</f>
        <v>After 5G</v>
      </c>
      <c r="H564" t="str">
        <f>VLOOKUP(fact_market_share[[#This Row],[city_code]],dim_cities[#All],2,FALSE)</f>
        <v>Ahmedabad</v>
      </c>
    </row>
    <row r="565" spans="1:8" hidden="1" x14ac:dyDescent="0.45">
      <c r="A565" s="1">
        <v>44743</v>
      </c>
      <c r="B565">
        <v>302001</v>
      </c>
      <c r="C565">
        <v>97.09</v>
      </c>
      <c r="D565" t="s">
        <v>65</v>
      </c>
      <c r="E565">
        <v>6.24</v>
      </c>
      <c r="F565" t="str">
        <f>TEXT(fact_market_share[[#This Row],[date]],"mmm")</f>
        <v>Jul</v>
      </c>
      <c r="G565" t="str">
        <f>VLOOKUP(fact_market_share[[#This Row],[date]],dim_date[#All],3,FALSE)</f>
        <v>After 5G</v>
      </c>
      <c r="H565" t="str">
        <f>VLOOKUP(fact_market_share[[#This Row],[city_code]],dim_cities[#All],2,FALSE)</f>
        <v>Jaipur</v>
      </c>
    </row>
    <row r="566" spans="1:8" hidden="1" x14ac:dyDescent="0.45">
      <c r="A566" s="1">
        <v>44743</v>
      </c>
      <c r="B566">
        <v>226001</v>
      </c>
      <c r="C566">
        <v>83.47</v>
      </c>
      <c r="D566" t="s">
        <v>65</v>
      </c>
      <c r="E566">
        <v>5.73</v>
      </c>
      <c r="F566" t="str">
        <f>TEXT(fact_market_share[[#This Row],[date]],"mmm")</f>
        <v>Jul</v>
      </c>
      <c r="G566" t="str">
        <f>VLOOKUP(fact_market_share[[#This Row],[date]],dim_date[#All],3,FALSE)</f>
        <v>After 5G</v>
      </c>
      <c r="H566" t="str">
        <f>VLOOKUP(fact_market_share[[#This Row],[city_code]],dim_cities[#All],2,FALSE)</f>
        <v>Lucknow</v>
      </c>
    </row>
    <row r="567" spans="1:8" hidden="1" x14ac:dyDescent="0.45">
      <c r="A567" s="1">
        <v>44743</v>
      </c>
      <c r="B567">
        <v>800008</v>
      </c>
      <c r="C567">
        <v>68.52</v>
      </c>
      <c r="D567" t="s">
        <v>65</v>
      </c>
      <c r="E567">
        <v>7.77</v>
      </c>
      <c r="F567" t="str">
        <f>TEXT(fact_market_share[[#This Row],[date]],"mmm")</f>
        <v>Jul</v>
      </c>
      <c r="G567" t="str">
        <f>VLOOKUP(fact_market_share[[#This Row],[date]],dim_date[#All],3,FALSE)</f>
        <v>After 5G</v>
      </c>
      <c r="H567" t="str">
        <f>VLOOKUP(fact_market_share[[#This Row],[city_code]],dim_cities[#All],2,FALSE)</f>
        <v>Patna</v>
      </c>
    </row>
    <row r="568" spans="1:8" hidden="1" x14ac:dyDescent="0.45">
      <c r="A568" s="1">
        <v>44743</v>
      </c>
      <c r="B568">
        <v>641001</v>
      </c>
      <c r="C568">
        <v>60.71</v>
      </c>
      <c r="D568" t="s">
        <v>65</v>
      </c>
      <c r="E568">
        <v>7.56</v>
      </c>
      <c r="F568" t="str">
        <f>TEXT(fact_market_share[[#This Row],[date]],"mmm")</f>
        <v>Jul</v>
      </c>
      <c r="G568" t="str">
        <f>VLOOKUP(fact_market_share[[#This Row],[date]],dim_date[#All],3,FALSE)</f>
        <v>After 5G</v>
      </c>
      <c r="H568" t="str">
        <f>VLOOKUP(fact_market_share[[#This Row],[city_code]],dim_cities[#All],2,FALSE)</f>
        <v>Coimbatore</v>
      </c>
    </row>
    <row r="569" spans="1:8" hidden="1" x14ac:dyDescent="0.45">
      <c r="A569" s="1">
        <v>44743</v>
      </c>
      <c r="B569">
        <v>160017</v>
      </c>
      <c r="C569">
        <v>44.19</v>
      </c>
      <c r="D569" t="s">
        <v>65</v>
      </c>
      <c r="E569">
        <v>9.01</v>
      </c>
      <c r="F569" t="str">
        <f>TEXT(fact_market_share[[#This Row],[date]],"mmm")</f>
        <v>Jul</v>
      </c>
      <c r="G569" t="str">
        <f>VLOOKUP(fact_market_share[[#This Row],[date]],dim_date[#All],3,FALSE)</f>
        <v>After 5G</v>
      </c>
      <c r="H569" t="str">
        <f>VLOOKUP(fact_market_share[[#This Row],[city_code]],dim_cities[#All],2,FALSE)</f>
        <v>Chandigarh</v>
      </c>
    </row>
    <row r="570" spans="1:8" hidden="1" x14ac:dyDescent="0.45">
      <c r="A570" s="1">
        <v>44743</v>
      </c>
      <c r="B570">
        <v>122001</v>
      </c>
      <c r="C570">
        <v>34.369999999999997</v>
      </c>
      <c r="D570" t="s">
        <v>65</v>
      </c>
      <c r="E570">
        <v>8.7200000000000006</v>
      </c>
      <c r="F570" t="str">
        <f>TEXT(fact_market_share[[#This Row],[date]],"mmm")</f>
        <v>Jul</v>
      </c>
      <c r="G570" t="str">
        <f>VLOOKUP(fact_market_share[[#This Row],[date]],dim_date[#All],3,FALSE)</f>
        <v>After 5G</v>
      </c>
      <c r="H570" t="str">
        <f>VLOOKUP(fact_market_share[[#This Row],[city_code]],dim_cities[#All],2,FALSE)</f>
        <v>Gurgaon</v>
      </c>
    </row>
    <row r="571" spans="1:8" hidden="1" x14ac:dyDescent="0.45">
      <c r="A571" s="1">
        <v>44743</v>
      </c>
      <c r="B571">
        <v>492001</v>
      </c>
      <c r="C571">
        <v>21.43</v>
      </c>
      <c r="D571" t="s">
        <v>65</v>
      </c>
      <c r="E571">
        <v>6.63</v>
      </c>
      <c r="F571" t="str">
        <f>TEXT(fact_market_share[[#This Row],[date]],"mmm")</f>
        <v>Jul</v>
      </c>
      <c r="G571" t="str">
        <f>VLOOKUP(fact_market_share[[#This Row],[date]],dim_date[#All],3,FALSE)</f>
        <v>After 5G</v>
      </c>
      <c r="H571" t="str">
        <f>VLOOKUP(fact_market_share[[#This Row],[city_code]],dim_cities[#All],2,FALSE)</f>
        <v>Raipur</v>
      </c>
    </row>
    <row r="572" spans="1:8" hidden="1" x14ac:dyDescent="0.45">
      <c r="A572" s="1">
        <v>44774</v>
      </c>
      <c r="B572">
        <v>400001</v>
      </c>
      <c r="C572">
        <v>333.45</v>
      </c>
      <c r="D572" t="s">
        <v>65</v>
      </c>
      <c r="E572">
        <v>7.35</v>
      </c>
      <c r="F572" t="str">
        <f>TEXT(fact_market_share[[#This Row],[date]],"mmm")</f>
        <v>Aug</v>
      </c>
      <c r="G572" t="str">
        <f>VLOOKUP(fact_market_share[[#This Row],[date]],dim_date[#All],3,FALSE)</f>
        <v>After 5G</v>
      </c>
      <c r="H572" t="str">
        <f>VLOOKUP(fact_market_share[[#This Row],[city_code]],dim_cities[#All],2,FALSE)</f>
        <v>Mumbai</v>
      </c>
    </row>
    <row r="573" spans="1:8" hidden="1" x14ac:dyDescent="0.45">
      <c r="A573" s="1">
        <v>44774</v>
      </c>
      <c r="B573">
        <v>110001</v>
      </c>
      <c r="C573">
        <v>274.57</v>
      </c>
      <c r="D573" t="s">
        <v>65</v>
      </c>
      <c r="E573">
        <v>8.2899999999999991</v>
      </c>
      <c r="F573" t="str">
        <f>TEXT(fact_market_share[[#This Row],[date]],"mmm")</f>
        <v>Aug</v>
      </c>
      <c r="G573" t="str">
        <f>VLOOKUP(fact_market_share[[#This Row],[date]],dim_date[#All],3,FALSE)</f>
        <v>After 5G</v>
      </c>
      <c r="H573" t="str">
        <f>VLOOKUP(fact_market_share[[#This Row],[city_code]],dim_cities[#All],2,FALSE)</f>
        <v>Delhi</v>
      </c>
    </row>
    <row r="574" spans="1:8" hidden="1" x14ac:dyDescent="0.45">
      <c r="A574" s="1">
        <v>44774</v>
      </c>
      <c r="B574">
        <v>700001</v>
      </c>
      <c r="C574">
        <v>255.37</v>
      </c>
      <c r="D574" t="s">
        <v>65</v>
      </c>
      <c r="E574">
        <v>7.28</v>
      </c>
      <c r="F574" t="str">
        <f>TEXT(fact_market_share[[#This Row],[date]],"mmm")</f>
        <v>Aug</v>
      </c>
      <c r="G574" t="str">
        <f>VLOOKUP(fact_market_share[[#This Row],[date]],dim_date[#All],3,FALSE)</f>
        <v>After 5G</v>
      </c>
      <c r="H574" t="str">
        <f>VLOOKUP(fact_market_share[[#This Row],[city_code]],dim_cities[#All],2,FALSE)</f>
        <v>Kolkata</v>
      </c>
    </row>
    <row r="575" spans="1:8" hidden="1" x14ac:dyDescent="0.45">
      <c r="A575" s="1">
        <v>44774</v>
      </c>
      <c r="B575">
        <v>560001</v>
      </c>
      <c r="C575">
        <v>228.7</v>
      </c>
      <c r="D575" t="s">
        <v>65</v>
      </c>
      <c r="E575">
        <v>6.95</v>
      </c>
      <c r="F575" t="str">
        <f>TEXT(fact_market_share[[#This Row],[date]],"mmm")</f>
        <v>Aug</v>
      </c>
      <c r="G575" t="str">
        <f>VLOOKUP(fact_market_share[[#This Row],[date]],dim_date[#All],3,FALSE)</f>
        <v>After 5G</v>
      </c>
      <c r="H575" t="str">
        <f>VLOOKUP(fact_market_share[[#This Row],[city_code]],dim_cities[#All],2,FALSE)</f>
        <v>Bangalore</v>
      </c>
    </row>
    <row r="576" spans="1:8" hidden="1" x14ac:dyDescent="0.45">
      <c r="A576" s="1">
        <v>44774</v>
      </c>
      <c r="B576">
        <v>600001</v>
      </c>
      <c r="C576">
        <v>189.45</v>
      </c>
      <c r="D576" t="s">
        <v>65</v>
      </c>
      <c r="E576">
        <v>6.21</v>
      </c>
      <c r="F576" t="str">
        <f>TEXT(fact_market_share[[#This Row],[date]],"mmm")</f>
        <v>Aug</v>
      </c>
      <c r="G576" t="str">
        <f>VLOOKUP(fact_market_share[[#This Row],[date]],dim_date[#All],3,FALSE)</f>
        <v>After 5G</v>
      </c>
      <c r="H576" t="str">
        <f>VLOOKUP(fact_market_share[[#This Row],[city_code]],dim_cities[#All],2,FALSE)</f>
        <v>Chennai</v>
      </c>
    </row>
    <row r="577" spans="1:8" hidden="1" x14ac:dyDescent="0.45">
      <c r="A577" s="1">
        <v>44774</v>
      </c>
      <c r="B577">
        <v>500001</v>
      </c>
      <c r="C577">
        <v>170.67</v>
      </c>
      <c r="D577" t="s">
        <v>65</v>
      </c>
      <c r="E577">
        <v>6.87</v>
      </c>
      <c r="F577" t="str">
        <f>TEXT(fact_market_share[[#This Row],[date]],"mmm")</f>
        <v>Aug</v>
      </c>
      <c r="G577" t="str">
        <f>VLOOKUP(fact_market_share[[#This Row],[date]],dim_date[#All],3,FALSE)</f>
        <v>After 5G</v>
      </c>
      <c r="H577" t="str">
        <f>VLOOKUP(fact_market_share[[#This Row],[city_code]],dim_cities[#All],2,FALSE)</f>
        <v>Hyderabad</v>
      </c>
    </row>
    <row r="578" spans="1:8" hidden="1" x14ac:dyDescent="0.45">
      <c r="A578" s="1">
        <v>44774</v>
      </c>
      <c r="B578">
        <v>411001</v>
      </c>
      <c r="C578">
        <v>164.7</v>
      </c>
      <c r="D578" t="s">
        <v>65</v>
      </c>
      <c r="E578">
        <v>7.48</v>
      </c>
      <c r="F578" t="str">
        <f>TEXT(fact_market_share[[#This Row],[date]],"mmm")</f>
        <v>Aug</v>
      </c>
      <c r="G578" t="str">
        <f>VLOOKUP(fact_market_share[[#This Row],[date]],dim_date[#All],3,FALSE)</f>
        <v>After 5G</v>
      </c>
      <c r="H578" t="str">
        <f>VLOOKUP(fact_market_share[[#This Row],[city_code]],dim_cities[#All],2,FALSE)</f>
        <v>Pune</v>
      </c>
    </row>
    <row r="579" spans="1:8" hidden="1" x14ac:dyDescent="0.45">
      <c r="A579" s="1">
        <v>44774</v>
      </c>
      <c r="B579">
        <v>380001</v>
      </c>
      <c r="C579">
        <v>125.02</v>
      </c>
      <c r="D579" t="s">
        <v>65</v>
      </c>
      <c r="E579">
        <v>7.11</v>
      </c>
      <c r="F579" t="str">
        <f>TEXT(fact_market_share[[#This Row],[date]],"mmm")</f>
        <v>Aug</v>
      </c>
      <c r="G579" t="str">
        <f>VLOOKUP(fact_market_share[[#This Row],[date]],dim_date[#All],3,FALSE)</f>
        <v>After 5G</v>
      </c>
      <c r="H579" t="str">
        <f>VLOOKUP(fact_market_share[[#This Row],[city_code]],dim_cities[#All],2,FALSE)</f>
        <v>Ahmedabad</v>
      </c>
    </row>
    <row r="580" spans="1:8" hidden="1" x14ac:dyDescent="0.45">
      <c r="A580" s="1">
        <v>44774</v>
      </c>
      <c r="B580">
        <v>302001</v>
      </c>
      <c r="C580">
        <v>92.8</v>
      </c>
      <c r="D580" t="s">
        <v>65</v>
      </c>
      <c r="E580">
        <v>5.54</v>
      </c>
      <c r="F580" t="str">
        <f>TEXT(fact_market_share[[#This Row],[date]],"mmm")</f>
        <v>Aug</v>
      </c>
      <c r="G580" t="str">
        <f>VLOOKUP(fact_market_share[[#This Row],[date]],dim_date[#All],3,FALSE)</f>
        <v>After 5G</v>
      </c>
      <c r="H580" t="str">
        <f>VLOOKUP(fact_market_share[[#This Row],[city_code]],dim_cities[#All],2,FALSE)</f>
        <v>Jaipur</v>
      </c>
    </row>
    <row r="581" spans="1:8" hidden="1" x14ac:dyDescent="0.45">
      <c r="A581" s="1">
        <v>44774</v>
      </c>
      <c r="B581">
        <v>226001</v>
      </c>
      <c r="C581">
        <v>79.790000000000006</v>
      </c>
      <c r="D581" t="s">
        <v>65</v>
      </c>
      <c r="E581">
        <v>7.94</v>
      </c>
      <c r="F581" t="str">
        <f>TEXT(fact_market_share[[#This Row],[date]],"mmm")</f>
        <v>Aug</v>
      </c>
      <c r="G581" t="str">
        <f>VLOOKUP(fact_market_share[[#This Row],[date]],dim_date[#All],3,FALSE)</f>
        <v>After 5G</v>
      </c>
      <c r="H581" t="str">
        <f>VLOOKUP(fact_market_share[[#This Row],[city_code]],dim_cities[#All],2,FALSE)</f>
        <v>Lucknow</v>
      </c>
    </row>
    <row r="582" spans="1:8" hidden="1" x14ac:dyDescent="0.45">
      <c r="A582" s="1">
        <v>44774</v>
      </c>
      <c r="B582">
        <v>800008</v>
      </c>
      <c r="C582">
        <v>65.5</v>
      </c>
      <c r="D582" t="s">
        <v>65</v>
      </c>
      <c r="E582">
        <v>6.4</v>
      </c>
      <c r="F582" t="str">
        <f>TEXT(fact_market_share[[#This Row],[date]],"mmm")</f>
        <v>Aug</v>
      </c>
      <c r="G582" t="str">
        <f>VLOOKUP(fact_market_share[[#This Row],[date]],dim_date[#All],3,FALSE)</f>
        <v>After 5G</v>
      </c>
      <c r="H582" t="str">
        <f>VLOOKUP(fact_market_share[[#This Row],[city_code]],dim_cities[#All],2,FALSE)</f>
        <v>Patna</v>
      </c>
    </row>
    <row r="583" spans="1:8" hidden="1" x14ac:dyDescent="0.45">
      <c r="A583" s="1">
        <v>44774</v>
      </c>
      <c r="B583">
        <v>641001</v>
      </c>
      <c r="C583">
        <v>58.03</v>
      </c>
      <c r="D583" t="s">
        <v>65</v>
      </c>
      <c r="E583">
        <v>8.91</v>
      </c>
      <c r="F583" t="str">
        <f>TEXT(fact_market_share[[#This Row],[date]],"mmm")</f>
        <v>Aug</v>
      </c>
      <c r="G583" t="str">
        <f>VLOOKUP(fact_market_share[[#This Row],[date]],dim_date[#All],3,FALSE)</f>
        <v>After 5G</v>
      </c>
      <c r="H583" t="str">
        <f>VLOOKUP(fact_market_share[[#This Row],[city_code]],dim_cities[#All],2,FALSE)</f>
        <v>Coimbatore</v>
      </c>
    </row>
    <row r="584" spans="1:8" hidden="1" x14ac:dyDescent="0.45">
      <c r="A584" s="1">
        <v>44774</v>
      </c>
      <c r="B584">
        <v>160017</v>
      </c>
      <c r="C584">
        <v>42.24</v>
      </c>
      <c r="D584" t="s">
        <v>65</v>
      </c>
      <c r="E584">
        <v>9.27</v>
      </c>
      <c r="F584" t="str">
        <f>TEXT(fact_market_share[[#This Row],[date]],"mmm")</f>
        <v>Aug</v>
      </c>
      <c r="G584" t="str">
        <f>VLOOKUP(fact_market_share[[#This Row],[date]],dim_date[#All],3,FALSE)</f>
        <v>After 5G</v>
      </c>
      <c r="H584" t="str">
        <f>VLOOKUP(fact_market_share[[#This Row],[city_code]],dim_cities[#All],2,FALSE)</f>
        <v>Chandigarh</v>
      </c>
    </row>
    <row r="585" spans="1:8" hidden="1" x14ac:dyDescent="0.45">
      <c r="A585" s="1">
        <v>44774</v>
      </c>
      <c r="B585">
        <v>122001</v>
      </c>
      <c r="C585">
        <v>32.85</v>
      </c>
      <c r="D585" t="s">
        <v>65</v>
      </c>
      <c r="E585">
        <v>6.84</v>
      </c>
      <c r="F585" t="str">
        <f>TEXT(fact_market_share[[#This Row],[date]],"mmm")</f>
        <v>Aug</v>
      </c>
      <c r="G585" t="str">
        <f>VLOOKUP(fact_market_share[[#This Row],[date]],dim_date[#All],3,FALSE)</f>
        <v>After 5G</v>
      </c>
      <c r="H585" t="str">
        <f>VLOOKUP(fact_market_share[[#This Row],[city_code]],dim_cities[#All],2,FALSE)</f>
        <v>Gurgaon</v>
      </c>
    </row>
    <row r="586" spans="1:8" hidden="1" x14ac:dyDescent="0.45">
      <c r="A586" s="1">
        <v>44774</v>
      </c>
      <c r="B586">
        <v>492001</v>
      </c>
      <c r="C586">
        <v>20.48</v>
      </c>
      <c r="D586" t="s">
        <v>65</v>
      </c>
      <c r="E586">
        <v>7.79</v>
      </c>
      <c r="F586" t="str">
        <f>TEXT(fact_market_share[[#This Row],[date]],"mmm")</f>
        <v>Aug</v>
      </c>
      <c r="G586" t="str">
        <f>VLOOKUP(fact_market_share[[#This Row],[date]],dim_date[#All],3,FALSE)</f>
        <v>After 5G</v>
      </c>
      <c r="H586" t="str">
        <f>VLOOKUP(fact_market_share[[#This Row],[city_code]],dim_cities[#All],2,FALSE)</f>
        <v>Raipur</v>
      </c>
    </row>
    <row r="587" spans="1:8" hidden="1" x14ac:dyDescent="0.45">
      <c r="A587" s="1">
        <v>44805</v>
      </c>
      <c r="B587">
        <v>400001</v>
      </c>
      <c r="C587">
        <v>349.97</v>
      </c>
      <c r="D587" t="s">
        <v>65</v>
      </c>
      <c r="E587">
        <v>7.36</v>
      </c>
      <c r="F587" t="str">
        <f>TEXT(fact_market_share[[#This Row],[date]],"mmm")</f>
        <v>Sep</v>
      </c>
      <c r="G587" t="str">
        <f>VLOOKUP(fact_market_share[[#This Row],[date]],dim_date[#All],3,FALSE)</f>
        <v>After 5G</v>
      </c>
      <c r="H587" t="str">
        <f>VLOOKUP(fact_market_share[[#This Row],[city_code]],dim_cities[#All],2,FALSE)</f>
        <v>Mumbai</v>
      </c>
    </row>
    <row r="588" spans="1:8" hidden="1" x14ac:dyDescent="0.45">
      <c r="A588" s="1">
        <v>44805</v>
      </c>
      <c r="B588">
        <v>110001</v>
      </c>
      <c r="C588">
        <v>288.17</v>
      </c>
      <c r="D588" t="s">
        <v>65</v>
      </c>
      <c r="E588">
        <v>5.98</v>
      </c>
      <c r="F588" t="str">
        <f>TEXT(fact_market_share[[#This Row],[date]],"mmm")</f>
        <v>Sep</v>
      </c>
      <c r="G588" t="str">
        <f>VLOOKUP(fact_market_share[[#This Row],[date]],dim_date[#All],3,FALSE)</f>
        <v>After 5G</v>
      </c>
      <c r="H588" t="str">
        <f>VLOOKUP(fact_market_share[[#This Row],[city_code]],dim_cities[#All],2,FALSE)</f>
        <v>Delhi</v>
      </c>
    </row>
    <row r="589" spans="1:8" hidden="1" x14ac:dyDescent="0.45">
      <c r="A589" s="1">
        <v>44805</v>
      </c>
      <c r="B589">
        <v>700001</v>
      </c>
      <c r="C589">
        <v>268.02</v>
      </c>
      <c r="D589" t="s">
        <v>65</v>
      </c>
      <c r="E589">
        <v>6.52</v>
      </c>
      <c r="F589" t="str">
        <f>TEXT(fact_market_share[[#This Row],[date]],"mmm")</f>
        <v>Sep</v>
      </c>
      <c r="G589" t="str">
        <f>VLOOKUP(fact_market_share[[#This Row],[date]],dim_date[#All],3,FALSE)</f>
        <v>After 5G</v>
      </c>
      <c r="H589" t="str">
        <f>VLOOKUP(fact_market_share[[#This Row],[city_code]],dim_cities[#All],2,FALSE)</f>
        <v>Kolkata</v>
      </c>
    </row>
    <row r="590" spans="1:8" hidden="1" x14ac:dyDescent="0.45">
      <c r="A590" s="1">
        <v>44805</v>
      </c>
      <c r="B590">
        <v>560001</v>
      </c>
      <c r="C590">
        <v>240.03</v>
      </c>
      <c r="D590" t="s">
        <v>65</v>
      </c>
      <c r="E590">
        <v>7.94</v>
      </c>
      <c r="F590" t="str">
        <f>TEXT(fact_market_share[[#This Row],[date]],"mmm")</f>
        <v>Sep</v>
      </c>
      <c r="G590" t="str">
        <f>VLOOKUP(fact_market_share[[#This Row],[date]],dim_date[#All],3,FALSE)</f>
        <v>After 5G</v>
      </c>
      <c r="H590" t="str">
        <f>VLOOKUP(fact_market_share[[#This Row],[city_code]],dim_cities[#All],2,FALSE)</f>
        <v>Bangalore</v>
      </c>
    </row>
    <row r="591" spans="1:8" hidden="1" x14ac:dyDescent="0.45">
      <c r="A591" s="1">
        <v>44805</v>
      </c>
      <c r="B591">
        <v>600001</v>
      </c>
      <c r="C591">
        <v>198.83</v>
      </c>
      <c r="D591" t="s">
        <v>65</v>
      </c>
      <c r="E591">
        <v>7.81</v>
      </c>
      <c r="F591" t="str">
        <f>TEXT(fact_market_share[[#This Row],[date]],"mmm")</f>
        <v>Sep</v>
      </c>
      <c r="G591" t="str">
        <f>VLOOKUP(fact_market_share[[#This Row],[date]],dim_date[#All],3,FALSE)</f>
        <v>After 5G</v>
      </c>
      <c r="H591" t="str">
        <f>VLOOKUP(fact_market_share[[#This Row],[city_code]],dim_cities[#All],2,FALSE)</f>
        <v>Chennai</v>
      </c>
    </row>
    <row r="592" spans="1:8" hidden="1" x14ac:dyDescent="0.45">
      <c r="A592" s="1">
        <v>44805</v>
      </c>
      <c r="B592">
        <v>500001</v>
      </c>
      <c r="C592">
        <v>179.13</v>
      </c>
      <c r="D592" t="s">
        <v>65</v>
      </c>
      <c r="E592">
        <v>8.9600000000000009</v>
      </c>
      <c r="F592" t="str">
        <f>TEXT(fact_market_share[[#This Row],[date]],"mmm")</f>
        <v>Sep</v>
      </c>
      <c r="G592" t="str">
        <f>VLOOKUP(fact_market_share[[#This Row],[date]],dim_date[#All],3,FALSE)</f>
        <v>After 5G</v>
      </c>
      <c r="H592" t="str">
        <f>VLOOKUP(fact_market_share[[#This Row],[city_code]],dim_cities[#All],2,FALSE)</f>
        <v>Hyderabad</v>
      </c>
    </row>
    <row r="593" spans="1:8" hidden="1" x14ac:dyDescent="0.45">
      <c r="A593" s="1">
        <v>44805</v>
      </c>
      <c r="B593">
        <v>411001</v>
      </c>
      <c r="C593">
        <v>172.86</v>
      </c>
      <c r="D593" t="s">
        <v>65</v>
      </c>
      <c r="E593">
        <v>6.67</v>
      </c>
      <c r="F593" t="str">
        <f>TEXT(fact_market_share[[#This Row],[date]],"mmm")</f>
        <v>Sep</v>
      </c>
      <c r="G593" t="str">
        <f>VLOOKUP(fact_market_share[[#This Row],[date]],dim_date[#All],3,FALSE)</f>
        <v>After 5G</v>
      </c>
      <c r="H593" t="str">
        <f>VLOOKUP(fact_market_share[[#This Row],[city_code]],dim_cities[#All],2,FALSE)</f>
        <v>Pune</v>
      </c>
    </row>
    <row r="594" spans="1:8" hidden="1" x14ac:dyDescent="0.45">
      <c r="A594" s="1">
        <v>44805</v>
      </c>
      <c r="B594">
        <v>380001</v>
      </c>
      <c r="C594">
        <v>131.21</v>
      </c>
      <c r="D594" t="s">
        <v>65</v>
      </c>
      <c r="E594">
        <v>6.77</v>
      </c>
      <c r="F594" t="str">
        <f>TEXT(fact_market_share[[#This Row],[date]],"mmm")</f>
        <v>Sep</v>
      </c>
      <c r="G594" t="str">
        <f>VLOOKUP(fact_market_share[[#This Row],[date]],dim_date[#All],3,FALSE)</f>
        <v>After 5G</v>
      </c>
      <c r="H594" t="str">
        <f>VLOOKUP(fact_market_share[[#This Row],[city_code]],dim_cities[#All],2,FALSE)</f>
        <v>Ahmedabad</v>
      </c>
    </row>
    <row r="595" spans="1:8" hidden="1" x14ac:dyDescent="0.45">
      <c r="A595" s="1">
        <v>44805</v>
      </c>
      <c r="B595">
        <v>302001</v>
      </c>
      <c r="C595">
        <v>97.4</v>
      </c>
      <c r="D595" t="s">
        <v>65</v>
      </c>
      <c r="E595">
        <v>7.19</v>
      </c>
      <c r="F595" t="str">
        <f>TEXT(fact_market_share[[#This Row],[date]],"mmm")</f>
        <v>Sep</v>
      </c>
      <c r="G595" t="str">
        <f>VLOOKUP(fact_market_share[[#This Row],[date]],dim_date[#All],3,FALSE)</f>
        <v>After 5G</v>
      </c>
      <c r="H595" t="str">
        <f>VLOOKUP(fact_market_share[[#This Row],[city_code]],dim_cities[#All],2,FALSE)</f>
        <v>Jaipur</v>
      </c>
    </row>
    <row r="596" spans="1:8" hidden="1" x14ac:dyDescent="0.45">
      <c r="A596" s="1">
        <v>44805</v>
      </c>
      <c r="B596">
        <v>226001</v>
      </c>
      <c r="C596">
        <v>83.74</v>
      </c>
      <c r="D596" t="s">
        <v>65</v>
      </c>
      <c r="E596">
        <v>6.44</v>
      </c>
      <c r="F596" t="str">
        <f>TEXT(fact_market_share[[#This Row],[date]],"mmm")</f>
        <v>Sep</v>
      </c>
      <c r="G596" t="str">
        <f>VLOOKUP(fact_market_share[[#This Row],[date]],dim_date[#All],3,FALSE)</f>
        <v>After 5G</v>
      </c>
      <c r="H596" t="str">
        <f>VLOOKUP(fact_market_share[[#This Row],[city_code]],dim_cities[#All],2,FALSE)</f>
        <v>Lucknow</v>
      </c>
    </row>
    <row r="597" spans="1:8" hidden="1" x14ac:dyDescent="0.45">
      <c r="A597" s="1">
        <v>44805</v>
      </c>
      <c r="B597">
        <v>800008</v>
      </c>
      <c r="C597">
        <v>68.739999999999995</v>
      </c>
      <c r="D597" t="s">
        <v>65</v>
      </c>
      <c r="E597">
        <v>5.87</v>
      </c>
      <c r="F597" t="str">
        <f>TEXT(fact_market_share[[#This Row],[date]],"mmm")</f>
        <v>Sep</v>
      </c>
      <c r="G597" t="str">
        <f>VLOOKUP(fact_market_share[[#This Row],[date]],dim_date[#All],3,FALSE)</f>
        <v>After 5G</v>
      </c>
      <c r="H597" t="str">
        <f>VLOOKUP(fact_market_share[[#This Row],[city_code]],dim_cities[#All],2,FALSE)</f>
        <v>Patna</v>
      </c>
    </row>
    <row r="598" spans="1:8" hidden="1" x14ac:dyDescent="0.45">
      <c r="A598" s="1">
        <v>44805</v>
      </c>
      <c r="B598">
        <v>641001</v>
      </c>
      <c r="C598">
        <v>60.9</v>
      </c>
      <c r="D598" t="s">
        <v>65</v>
      </c>
      <c r="E598">
        <v>7.22</v>
      </c>
      <c r="F598" t="str">
        <f>TEXT(fact_market_share[[#This Row],[date]],"mmm")</f>
        <v>Sep</v>
      </c>
      <c r="G598" t="str">
        <f>VLOOKUP(fact_market_share[[#This Row],[date]],dim_date[#All],3,FALSE)</f>
        <v>After 5G</v>
      </c>
      <c r="H598" t="str">
        <f>VLOOKUP(fact_market_share[[#This Row],[city_code]],dim_cities[#All],2,FALSE)</f>
        <v>Coimbatore</v>
      </c>
    </row>
    <row r="599" spans="1:8" hidden="1" x14ac:dyDescent="0.45">
      <c r="A599" s="1">
        <v>44805</v>
      </c>
      <c r="B599">
        <v>160017</v>
      </c>
      <c r="C599">
        <v>44.33</v>
      </c>
      <c r="D599" t="s">
        <v>65</v>
      </c>
      <c r="E599">
        <v>7.35</v>
      </c>
      <c r="F599" t="str">
        <f>TEXT(fact_market_share[[#This Row],[date]],"mmm")</f>
        <v>Sep</v>
      </c>
      <c r="G599" t="str">
        <f>VLOOKUP(fact_market_share[[#This Row],[date]],dim_date[#All],3,FALSE)</f>
        <v>After 5G</v>
      </c>
      <c r="H599" t="str">
        <f>VLOOKUP(fact_market_share[[#This Row],[city_code]],dim_cities[#All],2,FALSE)</f>
        <v>Chandigarh</v>
      </c>
    </row>
    <row r="600" spans="1:8" hidden="1" x14ac:dyDescent="0.45">
      <c r="A600" s="1">
        <v>44805</v>
      </c>
      <c r="B600">
        <v>122001</v>
      </c>
      <c r="C600">
        <v>34.479999999999997</v>
      </c>
      <c r="D600" t="s">
        <v>65</v>
      </c>
      <c r="E600">
        <v>7.3</v>
      </c>
      <c r="F600" t="str">
        <f>TEXT(fact_market_share[[#This Row],[date]],"mmm")</f>
        <v>Sep</v>
      </c>
      <c r="G600" t="str">
        <f>VLOOKUP(fact_market_share[[#This Row],[date]],dim_date[#All],3,FALSE)</f>
        <v>After 5G</v>
      </c>
      <c r="H600" t="str">
        <f>VLOOKUP(fact_market_share[[#This Row],[city_code]],dim_cities[#All],2,FALSE)</f>
        <v>Gurgaon</v>
      </c>
    </row>
    <row r="601" spans="1:8" hidden="1" x14ac:dyDescent="0.45">
      <c r="A601" s="1">
        <v>44805</v>
      </c>
      <c r="B601">
        <v>492001</v>
      </c>
      <c r="C601">
        <v>21.5</v>
      </c>
      <c r="D601" t="s">
        <v>65</v>
      </c>
      <c r="E601">
        <v>7.83</v>
      </c>
      <c r="F601" t="str">
        <f>TEXT(fact_market_share[[#This Row],[date]],"mmm")</f>
        <v>Sep</v>
      </c>
      <c r="G601" t="str">
        <f>VLOOKUP(fact_market_share[[#This Row],[date]],dim_date[#All],3,FALSE)</f>
        <v>After 5G</v>
      </c>
      <c r="H601" t="str">
        <f>VLOOKUP(fact_market_share[[#This Row],[city_code]],dim_cities[#All],2,FALSE)</f>
        <v>Raipur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7F8B-B963-464D-B10F-281FA29A8D38}">
  <dimension ref="A1:E1201"/>
  <sheetViews>
    <sheetView topLeftCell="A4" workbookViewId="0">
      <selection activeCell="H20" sqref="H20"/>
    </sheetView>
  </sheetViews>
  <sheetFormatPr defaultRowHeight="13.8" x14ac:dyDescent="0.45"/>
  <cols>
    <col min="1" max="1" width="9.33203125" bestFit="1" customWidth="1"/>
    <col min="2" max="2" width="11.28515625" bestFit="1" customWidth="1"/>
    <col min="4" max="4" width="19.7109375" customWidth="1"/>
  </cols>
  <sheetData>
    <row r="1" spans="1:5" x14ac:dyDescent="0.45">
      <c r="A1" t="s">
        <v>30</v>
      </c>
      <c r="B1" t="s">
        <v>16</v>
      </c>
      <c r="C1" t="s">
        <v>72</v>
      </c>
      <c r="D1" t="s">
        <v>71</v>
      </c>
      <c r="E1" t="s">
        <v>78</v>
      </c>
    </row>
    <row r="2" spans="1:5" x14ac:dyDescent="0.45">
      <c r="A2" s="1">
        <v>44562</v>
      </c>
      <c r="B2">
        <v>400001</v>
      </c>
      <c r="C2" t="s">
        <v>56</v>
      </c>
      <c r="D2">
        <v>6.26</v>
      </c>
      <c r="E2" t="str">
        <f>TEXT(fact_plan_revenue[[#This Row],[date]],"mmm")</f>
        <v>Jan</v>
      </c>
    </row>
    <row r="3" spans="1:5" x14ac:dyDescent="0.45">
      <c r="A3" s="1">
        <v>44562</v>
      </c>
      <c r="B3">
        <v>110001</v>
      </c>
      <c r="C3" t="s">
        <v>56</v>
      </c>
      <c r="D3">
        <v>4.58</v>
      </c>
      <c r="E3" t="str">
        <f>TEXT(fact_plan_revenue[[#This Row],[date]],"mmm")</f>
        <v>Jan</v>
      </c>
    </row>
    <row r="4" spans="1:5" x14ac:dyDescent="0.45">
      <c r="A4" s="1">
        <v>44562</v>
      </c>
      <c r="B4">
        <v>700001</v>
      </c>
      <c r="C4" t="s">
        <v>56</v>
      </c>
      <c r="D4">
        <v>4.29</v>
      </c>
      <c r="E4" t="str">
        <f>TEXT(fact_plan_revenue[[#This Row],[date]],"mmm")</f>
        <v>Jan</v>
      </c>
    </row>
    <row r="5" spans="1:5" x14ac:dyDescent="0.45">
      <c r="A5" s="1">
        <v>44562</v>
      </c>
      <c r="B5">
        <v>560001</v>
      </c>
      <c r="C5" t="s">
        <v>56</v>
      </c>
      <c r="D5">
        <v>4.26</v>
      </c>
      <c r="E5" t="str">
        <f>TEXT(fact_plan_revenue[[#This Row],[date]],"mmm")</f>
        <v>Jan</v>
      </c>
    </row>
    <row r="6" spans="1:5" x14ac:dyDescent="0.45">
      <c r="A6" s="1">
        <v>44562</v>
      </c>
      <c r="B6">
        <v>600001</v>
      </c>
      <c r="C6" t="s">
        <v>56</v>
      </c>
      <c r="D6">
        <v>3.6</v>
      </c>
      <c r="E6" t="str">
        <f>TEXT(fact_plan_revenue[[#This Row],[date]],"mmm")</f>
        <v>Jan</v>
      </c>
    </row>
    <row r="7" spans="1:5" x14ac:dyDescent="0.45">
      <c r="A7" s="1">
        <v>44562</v>
      </c>
      <c r="B7">
        <v>500001</v>
      </c>
      <c r="C7" t="s">
        <v>56</v>
      </c>
      <c r="D7">
        <v>3.26</v>
      </c>
      <c r="E7" t="str">
        <f>TEXT(fact_plan_revenue[[#This Row],[date]],"mmm")</f>
        <v>Jan</v>
      </c>
    </row>
    <row r="8" spans="1:5" x14ac:dyDescent="0.45">
      <c r="A8" s="1">
        <v>44562</v>
      </c>
      <c r="B8">
        <v>411001</v>
      </c>
      <c r="C8" t="s">
        <v>56</v>
      </c>
      <c r="D8">
        <v>2.27</v>
      </c>
      <c r="E8" t="str">
        <f>TEXT(fact_plan_revenue[[#This Row],[date]],"mmm")</f>
        <v>Jan</v>
      </c>
    </row>
    <row r="9" spans="1:5" x14ac:dyDescent="0.45">
      <c r="A9" s="1">
        <v>44562</v>
      </c>
      <c r="B9">
        <v>380001</v>
      </c>
      <c r="C9" t="s">
        <v>56</v>
      </c>
      <c r="D9">
        <v>2.68</v>
      </c>
      <c r="E9" t="str">
        <f>TEXT(fact_plan_revenue[[#This Row],[date]],"mmm")</f>
        <v>Jan</v>
      </c>
    </row>
    <row r="10" spans="1:5" x14ac:dyDescent="0.45">
      <c r="A10" s="1">
        <v>44562</v>
      </c>
      <c r="B10">
        <v>302001</v>
      </c>
      <c r="C10" t="s">
        <v>56</v>
      </c>
      <c r="D10">
        <v>2.46</v>
      </c>
      <c r="E10" t="str">
        <f>TEXT(fact_plan_revenue[[#This Row],[date]],"mmm")</f>
        <v>Jan</v>
      </c>
    </row>
    <row r="11" spans="1:5" x14ac:dyDescent="0.45">
      <c r="A11" s="1">
        <v>44562</v>
      </c>
      <c r="B11">
        <v>226001</v>
      </c>
      <c r="C11" t="s">
        <v>56</v>
      </c>
      <c r="D11">
        <v>1.64</v>
      </c>
      <c r="E11" t="str">
        <f>TEXT(fact_plan_revenue[[#This Row],[date]],"mmm")</f>
        <v>Jan</v>
      </c>
    </row>
    <row r="12" spans="1:5" x14ac:dyDescent="0.45">
      <c r="A12" s="1">
        <v>44562</v>
      </c>
      <c r="B12">
        <v>800008</v>
      </c>
      <c r="C12" t="s">
        <v>56</v>
      </c>
      <c r="D12">
        <v>1.8</v>
      </c>
      <c r="E12" t="str">
        <f>TEXT(fact_plan_revenue[[#This Row],[date]],"mmm")</f>
        <v>Jan</v>
      </c>
    </row>
    <row r="13" spans="1:5" x14ac:dyDescent="0.45">
      <c r="A13" s="1">
        <v>44562</v>
      </c>
      <c r="B13">
        <v>641001</v>
      </c>
      <c r="C13" t="s">
        <v>56</v>
      </c>
      <c r="D13">
        <v>0.81</v>
      </c>
      <c r="E13" t="str">
        <f>TEXT(fact_plan_revenue[[#This Row],[date]],"mmm")</f>
        <v>Jan</v>
      </c>
    </row>
    <row r="14" spans="1:5" x14ac:dyDescent="0.45">
      <c r="A14" s="1">
        <v>44562</v>
      </c>
      <c r="B14">
        <v>160017</v>
      </c>
      <c r="C14" t="s">
        <v>56</v>
      </c>
      <c r="D14">
        <v>0.73</v>
      </c>
      <c r="E14" t="str">
        <f>TEXT(fact_plan_revenue[[#This Row],[date]],"mmm")</f>
        <v>Jan</v>
      </c>
    </row>
    <row r="15" spans="1:5" x14ac:dyDescent="0.45">
      <c r="A15" s="1">
        <v>44562</v>
      </c>
      <c r="B15">
        <v>122001</v>
      </c>
      <c r="C15" t="s">
        <v>56</v>
      </c>
      <c r="D15">
        <v>0.48</v>
      </c>
      <c r="E15" t="str">
        <f>TEXT(fact_plan_revenue[[#This Row],[date]],"mmm")</f>
        <v>Jan</v>
      </c>
    </row>
    <row r="16" spans="1:5" x14ac:dyDescent="0.45">
      <c r="A16" s="1">
        <v>44562</v>
      </c>
      <c r="B16">
        <v>492001</v>
      </c>
      <c r="C16" t="s">
        <v>56</v>
      </c>
      <c r="D16">
        <v>0.49</v>
      </c>
      <c r="E16" t="str">
        <f>TEXT(fact_plan_revenue[[#This Row],[date]],"mmm")</f>
        <v>Jan</v>
      </c>
    </row>
    <row r="17" spans="1:5" x14ac:dyDescent="0.45">
      <c r="A17" s="1">
        <v>44593</v>
      </c>
      <c r="B17">
        <v>400001</v>
      </c>
      <c r="C17" t="s">
        <v>56</v>
      </c>
      <c r="D17">
        <v>7.86</v>
      </c>
      <c r="E17" t="str">
        <f>TEXT(fact_plan_revenue[[#This Row],[date]],"mmm")</f>
        <v>Feb</v>
      </c>
    </row>
    <row r="18" spans="1:5" x14ac:dyDescent="0.45">
      <c r="A18" s="1">
        <v>44593</v>
      </c>
      <c r="B18">
        <v>110001</v>
      </c>
      <c r="C18" t="s">
        <v>56</v>
      </c>
      <c r="D18">
        <v>5.43</v>
      </c>
      <c r="E18" t="str">
        <f>TEXT(fact_plan_revenue[[#This Row],[date]],"mmm")</f>
        <v>Feb</v>
      </c>
    </row>
    <row r="19" spans="1:5" x14ac:dyDescent="0.45">
      <c r="A19" s="1">
        <v>44593</v>
      </c>
      <c r="B19">
        <v>700001</v>
      </c>
      <c r="C19" t="s">
        <v>56</v>
      </c>
      <c r="D19">
        <v>5.36</v>
      </c>
      <c r="E19" t="str">
        <f>TEXT(fact_plan_revenue[[#This Row],[date]],"mmm")</f>
        <v>Feb</v>
      </c>
    </row>
    <row r="20" spans="1:5" x14ac:dyDescent="0.45">
      <c r="A20" s="1">
        <v>44593</v>
      </c>
      <c r="B20">
        <v>560001</v>
      </c>
      <c r="C20" t="s">
        <v>56</v>
      </c>
      <c r="D20">
        <v>5.47</v>
      </c>
      <c r="E20" t="str">
        <f>TEXT(fact_plan_revenue[[#This Row],[date]],"mmm")</f>
        <v>Feb</v>
      </c>
    </row>
    <row r="21" spans="1:5" x14ac:dyDescent="0.45">
      <c r="A21" s="1">
        <v>44593</v>
      </c>
      <c r="B21">
        <v>600001</v>
      </c>
      <c r="C21" t="s">
        <v>56</v>
      </c>
      <c r="D21">
        <v>7.02</v>
      </c>
      <c r="E21" t="str">
        <f>TEXT(fact_plan_revenue[[#This Row],[date]],"mmm")</f>
        <v>Feb</v>
      </c>
    </row>
    <row r="22" spans="1:5" x14ac:dyDescent="0.45">
      <c r="A22" s="1">
        <v>44593</v>
      </c>
      <c r="B22">
        <v>500001</v>
      </c>
      <c r="C22" t="s">
        <v>56</v>
      </c>
      <c r="D22">
        <v>4.16</v>
      </c>
      <c r="E22" t="str">
        <f>TEXT(fact_plan_revenue[[#This Row],[date]],"mmm")</f>
        <v>Feb</v>
      </c>
    </row>
    <row r="23" spans="1:5" x14ac:dyDescent="0.45">
      <c r="A23" s="1">
        <v>44593</v>
      </c>
      <c r="B23">
        <v>411001</v>
      </c>
      <c r="C23" t="s">
        <v>56</v>
      </c>
      <c r="D23">
        <v>3.44</v>
      </c>
      <c r="E23" t="str">
        <f>TEXT(fact_plan_revenue[[#This Row],[date]],"mmm")</f>
        <v>Feb</v>
      </c>
    </row>
    <row r="24" spans="1:5" x14ac:dyDescent="0.45">
      <c r="A24" s="1">
        <v>44593</v>
      </c>
      <c r="B24">
        <v>380001</v>
      </c>
      <c r="C24" t="s">
        <v>56</v>
      </c>
      <c r="D24">
        <v>2.2200000000000002</v>
      </c>
      <c r="E24" t="str">
        <f>TEXT(fact_plan_revenue[[#This Row],[date]],"mmm")</f>
        <v>Feb</v>
      </c>
    </row>
    <row r="25" spans="1:5" x14ac:dyDescent="0.45">
      <c r="A25" s="1">
        <v>44593</v>
      </c>
      <c r="B25">
        <v>302001</v>
      </c>
      <c r="C25" t="s">
        <v>56</v>
      </c>
      <c r="D25">
        <v>1.51</v>
      </c>
      <c r="E25" t="str">
        <f>TEXT(fact_plan_revenue[[#This Row],[date]],"mmm")</f>
        <v>Feb</v>
      </c>
    </row>
    <row r="26" spans="1:5" x14ac:dyDescent="0.45">
      <c r="A26" s="1">
        <v>44593</v>
      </c>
      <c r="B26">
        <v>226001</v>
      </c>
      <c r="C26" t="s">
        <v>56</v>
      </c>
      <c r="D26">
        <v>3.17</v>
      </c>
      <c r="E26" t="str">
        <f>TEXT(fact_plan_revenue[[#This Row],[date]],"mmm")</f>
        <v>Feb</v>
      </c>
    </row>
    <row r="27" spans="1:5" x14ac:dyDescent="0.45">
      <c r="A27" s="1">
        <v>44593</v>
      </c>
      <c r="B27">
        <v>800008</v>
      </c>
      <c r="C27" t="s">
        <v>56</v>
      </c>
      <c r="D27">
        <v>1.4</v>
      </c>
      <c r="E27" t="str">
        <f>TEXT(fact_plan_revenue[[#This Row],[date]],"mmm")</f>
        <v>Feb</v>
      </c>
    </row>
    <row r="28" spans="1:5" x14ac:dyDescent="0.45">
      <c r="A28" s="1">
        <v>44593</v>
      </c>
      <c r="B28">
        <v>641001</v>
      </c>
      <c r="C28" t="s">
        <v>56</v>
      </c>
      <c r="D28">
        <v>1.33</v>
      </c>
      <c r="E28" t="str">
        <f>TEXT(fact_plan_revenue[[#This Row],[date]],"mmm")</f>
        <v>Feb</v>
      </c>
    </row>
    <row r="29" spans="1:5" x14ac:dyDescent="0.45">
      <c r="A29" s="1">
        <v>44593</v>
      </c>
      <c r="B29">
        <v>160017</v>
      </c>
      <c r="C29" t="s">
        <v>56</v>
      </c>
      <c r="D29">
        <v>0.54</v>
      </c>
      <c r="E29" t="str">
        <f>TEXT(fact_plan_revenue[[#This Row],[date]],"mmm")</f>
        <v>Feb</v>
      </c>
    </row>
    <row r="30" spans="1:5" x14ac:dyDescent="0.45">
      <c r="A30" s="1">
        <v>44593</v>
      </c>
      <c r="B30">
        <v>122001</v>
      </c>
      <c r="C30" t="s">
        <v>56</v>
      </c>
      <c r="D30">
        <v>0.9</v>
      </c>
      <c r="E30" t="str">
        <f>TEXT(fact_plan_revenue[[#This Row],[date]],"mmm")</f>
        <v>Feb</v>
      </c>
    </row>
    <row r="31" spans="1:5" x14ac:dyDescent="0.45">
      <c r="A31" s="1">
        <v>44593</v>
      </c>
      <c r="B31">
        <v>492001</v>
      </c>
      <c r="C31" t="s">
        <v>56</v>
      </c>
      <c r="D31">
        <v>0.47</v>
      </c>
      <c r="E31" t="str">
        <f>TEXT(fact_plan_revenue[[#This Row],[date]],"mmm")</f>
        <v>Feb</v>
      </c>
    </row>
    <row r="32" spans="1:5" x14ac:dyDescent="0.45">
      <c r="A32" s="1">
        <v>44621</v>
      </c>
      <c r="B32">
        <v>400001</v>
      </c>
      <c r="C32" t="s">
        <v>56</v>
      </c>
      <c r="D32">
        <v>5.66</v>
      </c>
      <c r="E32" t="str">
        <f>TEXT(fact_plan_revenue[[#This Row],[date]],"mmm")</f>
        <v>Mar</v>
      </c>
    </row>
    <row r="33" spans="1:5" x14ac:dyDescent="0.45">
      <c r="A33" s="1">
        <v>44621</v>
      </c>
      <c r="B33">
        <v>110001</v>
      </c>
      <c r="C33" t="s">
        <v>56</v>
      </c>
      <c r="D33">
        <v>5.84</v>
      </c>
      <c r="E33" t="str">
        <f>TEXT(fact_plan_revenue[[#This Row],[date]],"mmm")</f>
        <v>Mar</v>
      </c>
    </row>
    <row r="34" spans="1:5" x14ac:dyDescent="0.45">
      <c r="A34" s="1">
        <v>44621</v>
      </c>
      <c r="B34">
        <v>700001</v>
      </c>
      <c r="C34" t="s">
        <v>56</v>
      </c>
      <c r="D34">
        <v>7.54</v>
      </c>
      <c r="E34" t="str">
        <f>TEXT(fact_plan_revenue[[#This Row],[date]],"mmm")</f>
        <v>Mar</v>
      </c>
    </row>
    <row r="35" spans="1:5" x14ac:dyDescent="0.45">
      <c r="A35" s="1">
        <v>44621</v>
      </c>
      <c r="B35">
        <v>560001</v>
      </c>
      <c r="C35" t="s">
        <v>56</v>
      </c>
      <c r="D35">
        <v>4.97</v>
      </c>
      <c r="E35" t="str">
        <f>TEXT(fact_plan_revenue[[#This Row],[date]],"mmm")</f>
        <v>Mar</v>
      </c>
    </row>
    <row r="36" spans="1:5" x14ac:dyDescent="0.45">
      <c r="A36" s="1">
        <v>44621</v>
      </c>
      <c r="B36">
        <v>600001</v>
      </c>
      <c r="C36" t="s">
        <v>56</v>
      </c>
      <c r="D36">
        <v>3.33</v>
      </c>
      <c r="E36" t="str">
        <f>TEXT(fact_plan_revenue[[#This Row],[date]],"mmm")</f>
        <v>Mar</v>
      </c>
    </row>
    <row r="37" spans="1:5" x14ac:dyDescent="0.45">
      <c r="A37" s="1">
        <v>44621</v>
      </c>
      <c r="B37">
        <v>500001</v>
      </c>
      <c r="C37" t="s">
        <v>56</v>
      </c>
      <c r="D37">
        <v>3.37</v>
      </c>
      <c r="E37" t="str">
        <f>TEXT(fact_plan_revenue[[#This Row],[date]],"mmm")</f>
        <v>Mar</v>
      </c>
    </row>
    <row r="38" spans="1:5" x14ac:dyDescent="0.45">
      <c r="A38" s="1">
        <v>44621</v>
      </c>
      <c r="B38">
        <v>411001</v>
      </c>
      <c r="C38" t="s">
        <v>56</v>
      </c>
      <c r="D38">
        <v>4.18</v>
      </c>
      <c r="E38" t="str">
        <f>TEXT(fact_plan_revenue[[#This Row],[date]],"mmm")</f>
        <v>Mar</v>
      </c>
    </row>
    <row r="39" spans="1:5" x14ac:dyDescent="0.45">
      <c r="A39" s="1">
        <v>44621</v>
      </c>
      <c r="B39">
        <v>380001</v>
      </c>
      <c r="C39" t="s">
        <v>56</v>
      </c>
      <c r="D39">
        <v>2.99</v>
      </c>
      <c r="E39" t="str">
        <f>TEXT(fact_plan_revenue[[#This Row],[date]],"mmm")</f>
        <v>Mar</v>
      </c>
    </row>
    <row r="40" spans="1:5" x14ac:dyDescent="0.45">
      <c r="A40" s="1">
        <v>44621</v>
      </c>
      <c r="B40">
        <v>302001</v>
      </c>
      <c r="C40" t="s">
        <v>56</v>
      </c>
      <c r="D40">
        <v>1.88</v>
      </c>
      <c r="E40" t="str">
        <f>TEXT(fact_plan_revenue[[#This Row],[date]],"mmm")</f>
        <v>Mar</v>
      </c>
    </row>
    <row r="41" spans="1:5" x14ac:dyDescent="0.45">
      <c r="A41" s="1">
        <v>44621</v>
      </c>
      <c r="B41">
        <v>226001</v>
      </c>
      <c r="C41" t="s">
        <v>56</v>
      </c>
      <c r="D41">
        <v>1.8</v>
      </c>
      <c r="E41" t="str">
        <f>TEXT(fact_plan_revenue[[#This Row],[date]],"mmm")</f>
        <v>Mar</v>
      </c>
    </row>
    <row r="42" spans="1:5" x14ac:dyDescent="0.45">
      <c r="A42" s="1">
        <v>44621</v>
      </c>
      <c r="B42">
        <v>800008</v>
      </c>
      <c r="C42" t="s">
        <v>56</v>
      </c>
      <c r="D42">
        <v>1.06</v>
      </c>
      <c r="E42" t="str">
        <f>TEXT(fact_plan_revenue[[#This Row],[date]],"mmm")</f>
        <v>Mar</v>
      </c>
    </row>
    <row r="43" spans="1:5" x14ac:dyDescent="0.45">
      <c r="A43" s="1">
        <v>44621</v>
      </c>
      <c r="B43">
        <v>641001</v>
      </c>
      <c r="C43" t="s">
        <v>56</v>
      </c>
      <c r="D43">
        <v>1.96</v>
      </c>
      <c r="E43" t="str">
        <f>TEXT(fact_plan_revenue[[#This Row],[date]],"mmm")</f>
        <v>Mar</v>
      </c>
    </row>
    <row r="44" spans="1:5" x14ac:dyDescent="0.45">
      <c r="A44" s="1">
        <v>44621</v>
      </c>
      <c r="B44">
        <v>160017</v>
      </c>
      <c r="C44" t="s">
        <v>56</v>
      </c>
      <c r="D44">
        <v>0.94</v>
      </c>
      <c r="E44" t="str">
        <f>TEXT(fact_plan_revenue[[#This Row],[date]],"mmm")</f>
        <v>Mar</v>
      </c>
    </row>
    <row r="45" spans="1:5" x14ac:dyDescent="0.45">
      <c r="A45" s="1">
        <v>44621</v>
      </c>
      <c r="B45">
        <v>122001</v>
      </c>
      <c r="C45" t="s">
        <v>56</v>
      </c>
      <c r="D45">
        <v>0.66</v>
      </c>
      <c r="E45" t="str">
        <f>TEXT(fact_plan_revenue[[#This Row],[date]],"mmm")</f>
        <v>Mar</v>
      </c>
    </row>
    <row r="46" spans="1:5" x14ac:dyDescent="0.45">
      <c r="A46" s="1">
        <v>44621</v>
      </c>
      <c r="B46">
        <v>492001</v>
      </c>
      <c r="C46" t="s">
        <v>56</v>
      </c>
      <c r="D46">
        <v>0.38</v>
      </c>
      <c r="E46" t="str">
        <f>TEXT(fact_plan_revenue[[#This Row],[date]],"mmm")</f>
        <v>Mar</v>
      </c>
    </row>
    <row r="47" spans="1:5" x14ac:dyDescent="0.45">
      <c r="A47" s="1">
        <v>44652</v>
      </c>
      <c r="B47">
        <v>400001</v>
      </c>
      <c r="C47" t="s">
        <v>56</v>
      </c>
      <c r="D47">
        <v>5.6</v>
      </c>
      <c r="E47" t="str">
        <f>TEXT(fact_plan_revenue[[#This Row],[date]],"mmm")</f>
        <v>Apr</v>
      </c>
    </row>
    <row r="48" spans="1:5" x14ac:dyDescent="0.45">
      <c r="A48" s="1">
        <v>44652</v>
      </c>
      <c r="B48">
        <v>110001</v>
      </c>
      <c r="C48" t="s">
        <v>56</v>
      </c>
      <c r="D48">
        <v>4.66</v>
      </c>
      <c r="E48" t="str">
        <f>TEXT(fact_plan_revenue[[#This Row],[date]],"mmm")</f>
        <v>Apr</v>
      </c>
    </row>
    <row r="49" spans="1:5" x14ac:dyDescent="0.45">
      <c r="A49" s="1">
        <v>44652</v>
      </c>
      <c r="B49">
        <v>700001</v>
      </c>
      <c r="C49" t="s">
        <v>56</v>
      </c>
      <c r="D49">
        <v>4.51</v>
      </c>
      <c r="E49" t="str">
        <f>TEXT(fact_plan_revenue[[#This Row],[date]],"mmm")</f>
        <v>Apr</v>
      </c>
    </row>
    <row r="50" spans="1:5" x14ac:dyDescent="0.45">
      <c r="A50" s="1">
        <v>44652</v>
      </c>
      <c r="B50">
        <v>560001</v>
      </c>
      <c r="C50" t="s">
        <v>56</v>
      </c>
      <c r="D50">
        <v>5.13</v>
      </c>
      <c r="E50" t="str">
        <f>TEXT(fact_plan_revenue[[#This Row],[date]],"mmm")</f>
        <v>Apr</v>
      </c>
    </row>
    <row r="51" spans="1:5" x14ac:dyDescent="0.45">
      <c r="A51" s="1">
        <v>44652</v>
      </c>
      <c r="B51">
        <v>600001</v>
      </c>
      <c r="C51" t="s">
        <v>56</v>
      </c>
      <c r="D51">
        <v>4.53</v>
      </c>
      <c r="E51" t="str">
        <f>TEXT(fact_plan_revenue[[#This Row],[date]],"mmm")</f>
        <v>Apr</v>
      </c>
    </row>
    <row r="52" spans="1:5" x14ac:dyDescent="0.45">
      <c r="A52" s="1">
        <v>44652</v>
      </c>
      <c r="B52">
        <v>500001</v>
      </c>
      <c r="C52" t="s">
        <v>56</v>
      </c>
      <c r="D52">
        <v>3.01</v>
      </c>
      <c r="E52" t="str">
        <f>TEXT(fact_plan_revenue[[#This Row],[date]],"mmm")</f>
        <v>Apr</v>
      </c>
    </row>
    <row r="53" spans="1:5" x14ac:dyDescent="0.45">
      <c r="A53" s="1">
        <v>44652</v>
      </c>
      <c r="B53">
        <v>411001</v>
      </c>
      <c r="C53" t="s">
        <v>56</v>
      </c>
      <c r="D53">
        <v>5.52</v>
      </c>
      <c r="E53" t="str">
        <f>TEXT(fact_plan_revenue[[#This Row],[date]],"mmm")</f>
        <v>Apr</v>
      </c>
    </row>
    <row r="54" spans="1:5" x14ac:dyDescent="0.45">
      <c r="A54" s="1">
        <v>44652</v>
      </c>
      <c r="B54">
        <v>380001</v>
      </c>
      <c r="C54" t="s">
        <v>56</v>
      </c>
      <c r="D54">
        <v>3.45</v>
      </c>
      <c r="E54" t="str">
        <f>TEXT(fact_plan_revenue[[#This Row],[date]],"mmm")</f>
        <v>Apr</v>
      </c>
    </row>
    <row r="55" spans="1:5" x14ac:dyDescent="0.45">
      <c r="A55" s="1">
        <v>44652</v>
      </c>
      <c r="B55">
        <v>302001</v>
      </c>
      <c r="C55" t="s">
        <v>56</v>
      </c>
      <c r="D55">
        <v>1.83</v>
      </c>
      <c r="E55" t="str">
        <f>TEXT(fact_plan_revenue[[#This Row],[date]],"mmm")</f>
        <v>Apr</v>
      </c>
    </row>
    <row r="56" spans="1:5" x14ac:dyDescent="0.45">
      <c r="A56" s="1">
        <v>44652</v>
      </c>
      <c r="B56">
        <v>226001</v>
      </c>
      <c r="C56" t="s">
        <v>56</v>
      </c>
      <c r="D56">
        <v>1.7</v>
      </c>
      <c r="E56" t="str">
        <f>TEXT(fact_plan_revenue[[#This Row],[date]],"mmm")</f>
        <v>Apr</v>
      </c>
    </row>
    <row r="57" spans="1:5" x14ac:dyDescent="0.45">
      <c r="A57" s="1">
        <v>44652</v>
      </c>
      <c r="B57">
        <v>800008</v>
      </c>
      <c r="C57" t="s">
        <v>56</v>
      </c>
      <c r="D57">
        <v>1.48</v>
      </c>
      <c r="E57" t="str">
        <f>TEXT(fact_plan_revenue[[#This Row],[date]],"mmm")</f>
        <v>Apr</v>
      </c>
    </row>
    <row r="58" spans="1:5" x14ac:dyDescent="0.45">
      <c r="A58" s="1">
        <v>44652</v>
      </c>
      <c r="B58">
        <v>641001</v>
      </c>
      <c r="C58" t="s">
        <v>56</v>
      </c>
      <c r="D58">
        <v>1.08</v>
      </c>
      <c r="E58" t="str">
        <f>TEXT(fact_plan_revenue[[#This Row],[date]],"mmm")</f>
        <v>Apr</v>
      </c>
    </row>
    <row r="59" spans="1:5" x14ac:dyDescent="0.45">
      <c r="A59" s="1">
        <v>44652</v>
      </c>
      <c r="B59">
        <v>160017</v>
      </c>
      <c r="C59" t="s">
        <v>56</v>
      </c>
      <c r="D59">
        <v>1.22</v>
      </c>
      <c r="E59" t="str">
        <f>TEXT(fact_plan_revenue[[#This Row],[date]],"mmm")</f>
        <v>Apr</v>
      </c>
    </row>
    <row r="60" spans="1:5" x14ac:dyDescent="0.45">
      <c r="A60" s="1">
        <v>44652</v>
      </c>
      <c r="B60">
        <v>122001</v>
      </c>
      <c r="C60" t="s">
        <v>56</v>
      </c>
      <c r="D60">
        <v>0.64</v>
      </c>
      <c r="E60" t="str">
        <f>TEXT(fact_plan_revenue[[#This Row],[date]],"mmm")</f>
        <v>Apr</v>
      </c>
    </row>
    <row r="61" spans="1:5" x14ac:dyDescent="0.45">
      <c r="A61" s="1">
        <v>44652</v>
      </c>
      <c r="B61">
        <v>492001</v>
      </c>
      <c r="C61" t="s">
        <v>56</v>
      </c>
      <c r="D61">
        <v>0.46</v>
      </c>
      <c r="E61" t="str">
        <f>TEXT(fact_plan_revenue[[#This Row],[date]],"mmm")</f>
        <v>Apr</v>
      </c>
    </row>
    <row r="62" spans="1:5" x14ac:dyDescent="0.45">
      <c r="A62" s="1">
        <v>44713</v>
      </c>
      <c r="B62">
        <v>400001</v>
      </c>
      <c r="C62" t="s">
        <v>56</v>
      </c>
      <c r="D62">
        <v>9.83</v>
      </c>
      <c r="E62" t="str">
        <f>TEXT(fact_plan_revenue[[#This Row],[date]],"mmm")</f>
        <v>Jun</v>
      </c>
    </row>
    <row r="63" spans="1:5" x14ac:dyDescent="0.45">
      <c r="A63" s="1">
        <v>44713</v>
      </c>
      <c r="B63">
        <v>110001</v>
      </c>
      <c r="C63" t="s">
        <v>56</v>
      </c>
      <c r="D63">
        <v>6.18</v>
      </c>
      <c r="E63" t="str">
        <f>TEXT(fact_plan_revenue[[#This Row],[date]],"mmm")</f>
        <v>Jun</v>
      </c>
    </row>
    <row r="64" spans="1:5" x14ac:dyDescent="0.45">
      <c r="A64" s="1">
        <v>44713</v>
      </c>
      <c r="B64">
        <v>700001</v>
      </c>
      <c r="C64" t="s">
        <v>56</v>
      </c>
      <c r="D64">
        <v>5.64</v>
      </c>
      <c r="E64" t="str">
        <f>TEXT(fact_plan_revenue[[#This Row],[date]],"mmm")</f>
        <v>Jun</v>
      </c>
    </row>
    <row r="65" spans="1:5" x14ac:dyDescent="0.45">
      <c r="A65" s="1">
        <v>44713</v>
      </c>
      <c r="B65">
        <v>560001</v>
      </c>
      <c r="C65" t="s">
        <v>56</v>
      </c>
      <c r="D65">
        <v>5.94</v>
      </c>
      <c r="E65" t="str">
        <f>TEXT(fact_plan_revenue[[#This Row],[date]],"mmm")</f>
        <v>Jun</v>
      </c>
    </row>
    <row r="66" spans="1:5" x14ac:dyDescent="0.45">
      <c r="A66" s="1">
        <v>44713</v>
      </c>
      <c r="B66">
        <v>600001</v>
      </c>
      <c r="C66" t="s">
        <v>56</v>
      </c>
      <c r="D66">
        <v>4.63</v>
      </c>
      <c r="E66" t="str">
        <f>TEXT(fact_plan_revenue[[#This Row],[date]],"mmm")</f>
        <v>Jun</v>
      </c>
    </row>
    <row r="67" spans="1:5" x14ac:dyDescent="0.45">
      <c r="A67" s="1">
        <v>44713</v>
      </c>
      <c r="B67">
        <v>500001</v>
      </c>
      <c r="C67" t="s">
        <v>56</v>
      </c>
      <c r="D67">
        <v>4.07</v>
      </c>
      <c r="E67" t="str">
        <f>TEXT(fact_plan_revenue[[#This Row],[date]],"mmm")</f>
        <v>Jun</v>
      </c>
    </row>
    <row r="68" spans="1:5" x14ac:dyDescent="0.45">
      <c r="A68" s="1">
        <v>44713</v>
      </c>
      <c r="B68">
        <v>411001</v>
      </c>
      <c r="C68" t="s">
        <v>56</v>
      </c>
      <c r="D68">
        <v>3.51</v>
      </c>
      <c r="E68" t="str">
        <f>TEXT(fact_plan_revenue[[#This Row],[date]],"mmm")</f>
        <v>Jun</v>
      </c>
    </row>
    <row r="69" spans="1:5" x14ac:dyDescent="0.45">
      <c r="A69" s="1">
        <v>44713</v>
      </c>
      <c r="B69">
        <v>380001</v>
      </c>
      <c r="C69" t="s">
        <v>56</v>
      </c>
      <c r="D69">
        <v>3.07</v>
      </c>
      <c r="E69" t="str">
        <f>TEXT(fact_plan_revenue[[#This Row],[date]],"mmm")</f>
        <v>Jun</v>
      </c>
    </row>
    <row r="70" spans="1:5" x14ac:dyDescent="0.45">
      <c r="A70" s="1">
        <v>44713</v>
      </c>
      <c r="B70">
        <v>302001</v>
      </c>
      <c r="C70" t="s">
        <v>56</v>
      </c>
      <c r="D70">
        <v>2.93</v>
      </c>
      <c r="E70" t="str">
        <f>TEXT(fact_plan_revenue[[#This Row],[date]],"mmm")</f>
        <v>Jun</v>
      </c>
    </row>
    <row r="71" spans="1:5" x14ac:dyDescent="0.45">
      <c r="A71" s="1">
        <v>44713</v>
      </c>
      <c r="B71">
        <v>226001</v>
      </c>
      <c r="C71" t="s">
        <v>56</v>
      </c>
      <c r="D71">
        <v>1.78</v>
      </c>
      <c r="E71" t="str">
        <f>TEXT(fact_plan_revenue[[#This Row],[date]],"mmm")</f>
        <v>Jun</v>
      </c>
    </row>
    <row r="72" spans="1:5" x14ac:dyDescent="0.45">
      <c r="A72" s="1">
        <v>44713</v>
      </c>
      <c r="B72">
        <v>800008</v>
      </c>
      <c r="C72" t="s">
        <v>56</v>
      </c>
      <c r="D72">
        <v>2.61</v>
      </c>
      <c r="E72" t="str">
        <f>TEXT(fact_plan_revenue[[#This Row],[date]],"mmm")</f>
        <v>Jun</v>
      </c>
    </row>
    <row r="73" spans="1:5" x14ac:dyDescent="0.45">
      <c r="A73" s="1">
        <v>44713</v>
      </c>
      <c r="B73">
        <v>641001</v>
      </c>
      <c r="C73" t="s">
        <v>56</v>
      </c>
      <c r="D73">
        <v>1.05</v>
      </c>
      <c r="E73" t="str">
        <f>TEXT(fact_plan_revenue[[#This Row],[date]],"mmm")</f>
        <v>Jun</v>
      </c>
    </row>
    <row r="74" spans="1:5" x14ac:dyDescent="0.45">
      <c r="A74" s="1">
        <v>44713</v>
      </c>
      <c r="B74">
        <v>160017</v>
      </c>
      <c r="C74" t="s">
        <v>56</v>
      </c>
      <c r="D74">
        <v>0.94</v>
      </c>
      <c r="E74" t="str">
        <f>TEXT(fact_plan_revenue[[#This Row],[date]],"mmm")</f>
        <v>Jun</v>
      </c>
    </row>
    <row r="75" spans="1:5" x14ac:dyDescent="0.45">
      <c r="A75" s="1">
        <v>44713</v>
      </c>
      <c r="B75">
        <v>122001</v>
      </c>
      <c r="C75" t="s">
        <v>56</v>
      </c>
      <c r="D75">
        <v>0.73</v>
      </c>
      <c r="E75" t="str">
        <f>TEXT(fact_plan_revenue[[#This Row],[date]],"mmm")</f>
        <v>Jun</v>
      </c>
    </row>
    <row r="76" spans="1:5" x14ac:dyDescent="0.45">
      <c r="A76" s="1">
        <v>44713</v>
      </c>
      <c r="B76">
        <v>492001</v>
      </c>
      <c r="C76" t="s">
        <v>56</v>
      </c>
      <c r="D76">
        <v>0.67</v>
      </c>
      <c r="E76" t="str">
        <f>TEXT(fact_plan_revenue[[#This Row],[date]],"mmm")</f>
        <v>Jun</v>
      </c>
    </row>
    <row r="77" spans="1:5" x14ac:dyDescent="0.45">
      <c r="A77" s="1">
        <v>44743</v>
      </c>
      <c r="B77">
        <v>400001</v>
      </c>
      <c r="C77" t="s">
        <v>56</v>
      </c>
      <c r="D77">
        <v>8.7100000000000009</v>
      </c>
      <c r="E77" t="str">
        <f>TEXT(fact_plan_revenue[[#This Row],[date]],"mmm")</f>
        <v>Jul</v>
      </c>
    </row>
    <row r="78" spans="1:5" x14ac:dyDescent="0.45">
      <c r="A78" s="1">
        <v>44743</v>
      </c>
      <c r="B78">
        <v>110001</v>
      </c>
      <c r="C78" t="s">
        <v>56</v>
      </c>
      <c r="D78">
        <v>8.32</v>
      </c>
      <c r="E78" t="str">
        <f>TEXT(fact_plan_revenue[[#This Row],[date]],"mmm")</f>
        <v>Jul</v>
      </c>
    </row>
    <row r="79" spans="1:5" x14ac:dyDescent="0.45">
      <c r="A79" s="1">
        <v>44743</v>
      </c>
      <c r="B79">
        <v>700001</v>
      </c>
      <c r="C79" t="s">
        <v>56</v>
      </c>
      <c r="D79">
        <v>5.59</v>
      </c>
      <c r="E79" t="str">
        <f>TEXT(fact_plan_revenue[[#This Row],[date]],"mmm")</f>
        <v>Jul</v>
      </c>
    </row>
    <row r="80" spans="1:5" x14ac:dyDescent="0.45">
      <c r="A80" s="1">
        <v>44743</v>
      </c>
      <c r="B80">
        <v>560001</v>
      </c>
      <c r="C80" t="s">
        <v>56</v>
      </c>
      <c r="D80">
        <v>6.83</v>
      </c>
      <c r="E80" t="str">
        <f>TEXT(fact_plan_revenue[[#This Row],[date]],"mmm")</f>
        <v>Jul</v>
      </c>
    </row>
    <row r="81" spans="1:5" x14ac:dyDescent="0.45">
      <c r="A81" s="1">
        <v>44743</v>
      </c>
      <c r="B81">
        <v>600001</v>
      </c>
      <c r="C81" t="s">
        <v>56</v>
      </c>
      <c r="D81">
        <v>9.07</v>
      </c>
      <c r="E81" t="str">
        <f>TEXT(fact_plan_revenue[[#This Row],[date]],"mmm")</f>
        <v>Jul</v>
      </c>
    </row>
    <row r="82" spans="1:5" x14ac:dyDescent="0.45">
      <c r="A82" s="1">
        <v>44743</v>
      </c>
      <c r="B82">
        <v>500001</v>
      </c>
      <c r="C82" t="s">
        <v>56</v>
      </c>
      <c r="D82">
        <v>5.83</v>
      </c>
      <c r="E82" t="str">
        <f>TEXT(fact_plan_revenue[[#This Row],[date]],"mmm")</f>
        <v>Jul</v>
      </c>
    </row>
    <row r="83" spans="1:5" x14ac:dyDescent="0.45">
      <c r="A83" s="1">
        <v>44743</v>
      </c>
      <c r="B83">
        <v>411001</v>
      </c>
      <c r="C83" t="s">
        <v>56</v>
      </c>
      <c r="D83">
        <v>3.66</v>
      </c>
      <c r="E83" t="str">
        <f>TEXT(fact_plan_revenue[[#This Row],[date]],"mmm")</f>
        <v>Jul</v>
      </c>
    </row>
    <row r="84" spans="1:5" x14ac:dyDescent="0.45">
      <c r="A84" s="1">
        <v>44743</v>
      </c>
      <c r="B84">
        <v>380001</v>
      </c>
      <c r="C84" t="s">
        <v>56</v>
      </c>
      <c r="D84">
        <v>2.86</v>
      </c>
      <c r="E84" t="str">
        <f>TEXT(fact_plan_revenue[[#This Row],[date]],"mmm")</f>
        <v>Jul</v>
      </c>
    </row>
    <row r="85" spans="1:5" x14ac:dyDescent="0.45">
      <c r="A85" s="1">
        <v>44743</v>
      </c>
      <c r="B85">
        <v>302001</v>
      </c>
      <c r="C85" t="s">
        <v>56</v>
      </c>
      <c r="D85">
        <v>2.2599999999999998</v>
      </c>
      <c r="E85" t="str">
        <f>TEXT(fact_plan_revenue[[#This Row],[date]],"mmm")</f>
        <v>Jul</v>
      </c>
    </row>
    <row r="86" spans="1:5" x14ac:dyDescent="0.45">
      <c r="A86" s="1">
        <v>44743</v>
      </c>
      <c r="B86">
        <v>226001</v>
      </c>
      <c r="C86" t="s">
        <v>56</v>
      </c>
      <c r="D86">
        <v>3.37</v>
      </c>
      <c r="E86" t="str">
        <f>TEXT(fact_plan_revenue[[#This Row],[date]],"mmm")</f>
        <v>Jul</v>
      </c>
    </row>
    <row r="87" spans="1:5" x14ac:dyDescent="0.45">
      <c r="A87" s="1">
        <v>44743</v>
      </c>
      <c r="B87">
        <v>800008</v>
      </c>
      <c r="C87" t="s">
        <v>56</v>
      </c>
      <c r="D87">
        <v>1.52</v>
      </c>
      <c r="E87" t="str">
        <f>TEXT(fact_plan_revenue[[#This Row],[date]],"mmm")</f>
        <v>Jul</v>
      </c>
    </row>
    <row r="88" spans="1:5" x14ac:dyDescent="0.45">
      <c r="A88" s="1">
        <v>44743</v>
      </c>
      <c r="B88">
        <v>641001</v>
      </c>
      <c r="C88" t="s">
        <v>56</v>
      </c>
      <c r="D88">
        <v>1.68</v>
      </c>
      <c r="E88" t="str">
        <f>TEXT(fact_plan_revenue[[#This Row],[date]],"mmm")</f>
        <v>Jul</v>
      </c>
    </row>
    <row r="89" spans="1:5" x14ac:dyDescent="0.45">
      <c r="A89" s="1">
        <v>44743</v>
      </c>
      <c r="B89">
        <v>160017</v>
      </c>
      <c r="C89" t="s">
        <v>56</v>
      </c>
      <c r="D89">
        <v>0.92</v>
      </c>
      <c r="E89" t="str">
        <f>TEXT(fact_plan_revenue[[#This Row],[date]],"mmm")</f>
        <v>Jul</v>
      </c>
    </row>
    <row r="90" spans="1:5" x14ac:dyDescent="0.45">
      <c r="A90" s="1">
        <v>44743</v>
      </c>
      <c r="B90">
        <v>122001</v>
      </c>
      <c r="C90" t="s">
        <v>56</v>
      </c>
      <c r="D90">
        <v>1.47</v>
      </c>
      <c r="E90" t="str">
        <f>TEXT(fact_plan_revenue[[#This Row],[date]],"mmm")</f>
        <v>Jul</v>
      </c>
    </row>
    <row r="91" spans="1:5" x14ac:dyDescent="0.45">
      <c r="A91" s="1">
        <v>44743</v>
      </c>
      <c r="B91">
        <v>492001</v>
      </c>
      <c r="C91" t="s">
        <v>56</v>
      </c>
      <c r="D91">
        <v>0.7</v>
      </c>
      <c r="E91" t="str">
        <f>TEXT(fact_plan_revenue[[#This Row],[date]],"mmm")</f>
        <v>Jul</v>
      </c>
    </row>
    <row r="92" spans="1:5" x14ac:dyDescent="0.45">
      <c r="A92" s="1">
        <v>44774</v>
      </c>
      <c r="B92">
        <v>400001</v>
      </c>
      <c r="C92" t="s">
        <v>56</v>
      </c>
      <c r="D92">
        <v>7.68</v>
      </c>
      <c r="E92" t="str">
        <f>TEXT(fact_plan_revenue[[#This Row],[date]],"mmm")</f>
        <v>Aug</v>
      </c>
    </row>
    <row r="93" spans="1:5" x14ac:dyDescent="0.45">
      <c r="A93" s="1">
        <v>44774</v>
      </c>
      <c r="B93">
        <v>110001</v>
      </c>
      <c r="C93" t="s">
        <v>56</v>
      </c>
      <c r="D93">
        <v>7.48</v>
      </c>
      <c r="E93" t="str">
        <f>TEXT(fact_plan_revenue[[#This Row],[date]],"mmm")</f>
        <v>Aug</v>
      </c>
    </row>
    <row r="94" spans="1:5" x14ac:dyDescent="0.45">
      <c r="A94" s="1">
        <v>44774</v>
      </c>
      <c r="B94">
        <v>700001</v>
      </c>
      <c r="C94" t="s">
        <v>56</v>
      </c>
      <c r="D94">
        <v>11.46</v>
      </c>
      <c r="E94" t="str">
        <f>TEXT(fact_plan_revenue[[#This Row],[date]],"mmm")</f>
        <v>Aug</v>
      </c>
    </row>
    <row r="95" spans="1:5" x14ac:dyDescent="0.45">
      <c r="A95" s="1">
        <v>44774</v>
      </c>
      <c r="B95">
        <v>560001</v>
      </c>
      <c r="C95" t="s">
        <v>56</v>
      </c>
      <c r="D95">
        <v>5.99</v>
      </c>
      <c r="E95" t="str">
        <f>TEXT(fact_plan_revenue[[#This Row],[date]],"mmm")</f>
        <v>Aug</v>
      </c>
    </row>
    <row r="96" spans="1:5" x14ac:dyDescent="0.45">
      <c r="A96" s="1">
        <v>44774</v>
      </c>
      <c r="B96">
        <v>600001</v>
      </c>
      <c r="C96" t="s">
        <v>56</v>
      </c>
      <c r="D96">
        <v>4.3499999999999996</v>
      </c>
      <c r="E96" t="str">
        <f>TEXT(fact_plan_revenue[[#This Row],[date]],"mmm")</f>
        <v>Aug</v>
      </c>
    </row>
    <row r="97" spans="1:5" x14ac:dyDescent="0.45">
      <c r="A97" s="1">
        <v>44774</v>
      </c>
      <c r="B97">
        <v>500001</v>
      </c>
      <c r="C97" t="s">
        <v>56</v>
      </c>
      <c r="D97">
        <v>4.09</v>
      </c>
      <c r="E97" t="str">
        <f>TEXT(fact_plan_revenue[[#This Row],[date]],"mmm")</f>
        <v>Aug</v>
      </c>
    </row>
    <row r="98" spans="1:5" x14ac:dyDescent="0.45">
      <c r="A98" s="1">
        <v>44774</v>
      </c>
      <c r="B98">
        <v>411001</v>
      </c>
      <c r="C98" t="s">
        <v>56</v>
      </c>
      <c r="D98">
        <v>4.74</v>
      </c>
      <c r="E98" t="str">
        <f>TEXT(fact_plan_revenue[[#This Row],[date]],"mmm")</f>
        <v>Aug</v>
      </c>
    </row>
    <row r="99" spans="1:5" x14ac:dyDescent="0.45">
      <c r="A99" s="1">
        <v>44774</v>
      </c>
      <c r="B99">
        <v>380001</v>
      </c>
      <c r="C99" t="s">
        <v>56</v>
      </c>
      <c r="D99">
        <v>4.54</v>
      </c>
      <c r="E99" t="str">
        <f>TEXT(fact_plan_revenue[[#This Row],[date]],"mmm")</f>
        <v>Aug</v>
      </c>
    </row>
    <row r="100" spans="1:5" x14ac:dyDescent="0.45">
      <c r="A100" s="1">
        <v>44774</v>
      </c>
      <c r="B100">
        <v>302001</v>
      </c>
      <c r="C100" t="s">
        <v>56</v>
      </c>
      <c r="D100">
        <v>2.65</v>
      </c>
      <c r="E100" t="str">
        <f>TEXT(fact_plan_revenue[[#This Row],[date]],"mmm")</f>
        <v>Aug</v>
      </c>
    </row>
    <row r="101" spans="1:5" x14ac:dyDescent="0.45">
      <c r="A101" s="1">
        <v>44774</v>
      </c>
      <c r="B101">
        <v>226001</v>
      </c>
      <c r="C101" t="s">
        <v>56</v>
      </c>
      <c r="D101">
        <v>2.2999999999999998</v>
      </c>
      <c r="E101" t="str">
        <f>TEXT(fact_plan_revenue[[#This Row],[date]],"mmm")</f>
        <v>Aug</v>
      </c>
    </row>
    <row r="102" spans="1:5" x14ac:dyDescent="0.45">
      <c r="A102" s="1">
        <v>44774</v>
      </c>
      <c r="B102">
        <v>800008</v>
      </c>
      <c r="C102" t="s">
        <v>56</v>
      </c>
      <c r="D102">
        <v>1.71</v>
      </c>
      <c r="E102" t="str">
        <f>TEXT(fact_plan_revenue[[#This Row],[date]],"mmm")</f>
        <v>Aug</v>
      </c>
    </row>
    <row r="103" spans="1:5" x14ac:dyDescent="0.45">
      <c r="A103" s="1">
        <v>44774</v>
      </c>
      <c r="B103">
        <v>641001</v>
      </c>
      <c r="C103" t="s">
        <v>56</v>
      </c>
      <c r="D103">
        <v>2.44</v>
      </c>
      <c r="E103" t="str">
        <f>TEXT(fact_plan_revenue[[#This Row],[date]],"mmm")</f>
        <v>Aug</v>
      </c>
    </row>
    <row r="104" spans="1:5" x14ac:dyDescent="0.45">
      <c r="A104" s="1">
        <v>44774</v>
      </c>
      <c r="B104">
        <v>160017</v>
      </c>
      <c r="C104" t="s">
        <v>56</v>
      </c>
      <c r="D104">
        <v>1.18</v>
      </c>
      <c r="E104" t="str">
        <f>TEXT(fact_plan_revenue[[#This Row],[date]],"mmm")</f>
        <v>Aug</v>
      </c>
    </row>
    <row r="105" spans="1:5" x14ac:dyDescent="0.45">
      <c r="A105" s="1">
        <v>44774</v>
      </c>
      <c r="B105">
        <v>122001</v>
      </c>
      <c r="C105" t="s">
        <v>56</v>
      </c>
      <c r="D105">
        <v>0.87</v>
      </c>
      <c r="E105" t="str">
        <f>TEXT(fact_plan_revenue[[#This Row],[date]],"mmm")</f>
        <v>Aug</v>
      </c>
    </row>
    <row r="106" spans="1:5" x14ac:dyDescent="0.45">
      <c r="A106" s="1">
        <v>44774</v>
      </c>
      <c r="B106">
        <v>492001</v>
      </c>
      <c r="C106" t="s">
        <v>56</v>
      </c>
      <c r="D106">
        <v>0.54</v>
      </c>
      <c r="E106" t="str">
        <f>TEXT(fact_plan_revenue[[#This Row],[date]],"mmm")</f>
        <v>Aug</v>
      </c>
    </row>
    <row r="107" spans="1:5" x14ac:dyDescent="0.45">
      <c r="A107" s="1">
        <v>44805</v>
      </c>
      <c r="B107">
        <v>400001</v>
      </c>
      <c r="C107" t="s">
        <v>56</v>
      </c>
      <c r="D107">
        <v>9.5</v>
      </c>
      <c r="E107" t="str">
        <f>TEXT(fact_plan_revenue[[#This Row],[date]],"mmm")</f>
        <v>Sep</v>
      </c>
    </row>
    <row r="108" spans="1:5" x14ac:dyDescent="0.45">
      <c r="A108" s="1">
        <v>44805</v>
      </c>
      <c r="B108">
        <v>110001</v>
      </c>
      <c r="C108" t="s">
        <v>56</v>
      </c>
      <c r="D108">
        <v>7.5</v>
      </c>
      <c r="E108" t="str">
        <f>TEXT(fact_plan_revenue[[#This Row],[date]],"mmm")</f>
        <v>Sep</v>
      </c>
    </row>
    <row r="109" spans="1:5" x14ac:dyDescent="0.45">
      <c r="A109" s="1">
        <v>44805</v>
      </c>
      <c r="B109">
        <v>700001</v>
      </c>
      <c r="C109" t="s">
        <v>56</v>
      </c>
      <c r="D109">
        <v>6.92</v>
      </c>
      <c r="E109" t="str">
        <f>TEXT(fact_plan_revenue[[#This Row],[date]],"mmm")</f>
        <v>Sep</v>
      </c>
    </row>
    <row r="110" spans="1:5" x14ac:dyDescent="0.45">
      <c r="A110" s="1">
        <v>44805</v>
      </c>
      <c r="B110">
        <v>560001</v>
      </c>
      <c r="C110" t="s">
        <v>56</v>
      </c>
      <c r="D110">
        <v>5.62</v>
      </c>
      <c r="E110" t="str">
        <f>TEXT(fact_plan_revenue[[#This Row],[date]],"mmm")</f>
        <v>Sep</v>
      </c>
    </row>
    <row r="111" spans="1:5" x14ac:dyDescent="0.45">
      <c r="A111" s="1">
        <v>44805</v>
      </c>
      <c r="B111">
        <v>600001</v>
      </c>
      <c r="C111" t="s">
        <v>56</v>
      </c>
      <c r="D111">
        <v>4.6399999999999997</v>
      </c>
      <c r="E111" t="str">
        <f>TEXT(fact_plan_revenue[[#This Row],[date]],"mmm")</f>
        <v>Sep</v>
      </c>
    </row>
    <row r="112" spans="1:5" x14ac:dyDescent="0.45">
      <c r="A112" s="1">
        <v>44805</v>
      </c>
      <c r="B112">
        <v>500001</v>
      </c>
      <c r="C112" t="s">
        <v>56</v>
      </c>
      <c r="D112">
        <v>4.0199999999999996</v>
      </c>
      <c r="E112" t="str">
        <f>TEXT(fact_plan_revenue[[#This Row],[date]],"mmm")</f>
        <v>Sep</v>
      </c>
    </row>
    <row r="113" spans="1:5" x14ac:dyDescent="0.45">
      <c r="A113" s="1">
        <v>44805</v>
      </c>
      <c r="B113">
        <v>411001</v>
      </c>
      <c r="C113" t="s">
        <v>56</v>
      </c>
      <c r="D113">
        <v>7.42</v>
      </c>
      <c r="E113" t="str">
        <f>TEXT(fact_plan_revenue[[#This Row],[date]],"mmm")</f>
        <v>Sep</v>
      </c>
    </row>
    <row r="114" spans="1:5" x14ac:dyDescent="0.45">
      <c r="A114" s="1">
        <v>44805</v>
      </c>
      <c r="B114">
        <v>380001</v>
      </c>
      <c r="C114" t="s">
        <v>56</v>
      </c>
      <c r="D114">
        <v>3.73</v>
      </c>
      <c r="E114" t="str">
        <f>TEXT(fact_plan_revenue[[#This Row],[date]],"mmm")</f>
        <v>Sep</v>
      </c>
    </row>
    <row r="115" spans="1:5" x14ac:dyDescent="0.45">
      <c r="A115" s="1">
        <v>44805</v>
      </c>
      <c r="B115">
        <v>302001</v>
      </c>
      <c r="C115" t="s">
        <v>56</v>
      </c>
      <c r="D115">
        <v>2.31</v>
      </c>
      <c r="E115" t="str">
        <f>TEXT(fact_plan_revenue[[#This Row],[date]],"mmm")</f>
        <v>Sep</v>
      </c>
    </row>
    <row r="116" spans="1:5" x14ac:dyDescent="0.45">
      <c r="A116" s="1">
        <v>44805</v>
      </c>
      <c r="B116">
        <v>226001</v>
      </c>
      <c r="C116" t="s">
        <v>56</v>
      </c>
      <c r="D116">
        <v>2.23</v>
      </c>
      <c r="E116" t="str">
        <f>TEXT(fact_plan_revenue[[#This Row],[date]],"mmm")</f>
        <v>Sep</v>
      </c>
    </row>
    <row r="117" spans="1:5" x14ac:dyDescent="0.45">
      <c r="A117" s="1">
        <v>44805</v>
      </c>
      <c r="B117">
        <v>800008</v>
      </c>
      <c r="C117" t="s">
        <v>56</v>
      </c>
      <c r="D117">
        <v>2.04</v>
      </c>
      <c r="E117" t="str">
        <f>TEXT(fact_plan_revenue[[#This Row],[date]],"mmm")</f>
        <v>Sep</v>
      </c>
    </row>
    <row r="118" spans="1:5" x14ac:dyDescent="0.45">
      <c r="A118" s="1">
        <v>44805</v>
      </c>
      <c r="B118">
        <v>641001</v>
      </c>
      <c r="C118" t="s">
        <v>56</v>
      </c>
      <c r="D118">
        <v>1.35</v>
      </c>
      <c r="E118" t="str">
        <f>TEXT(fact_plan_revenue[[#This Row],[date]],"mmm")</f>
        <v>Sep</v>
      </c>
    </row>
    <row r="119" spans="1:5" x14ac:dyDescent="0.45">
      <c r="A119" s="1">
        <v>44805</v>
      </c>
      <c r="B119">
        <v>160017</v>
      </c>
      <c r="C119" t="s">
        <v>56</v>
      </c>
      <c r="D119">
        <v>1.43</v>
      </c>
      <c r="E119" t="str">
        <f>TEXT(fact_plan_revenue[[#This Row],[date]],"mmm")</f>
        <v>Sep</v>
      </c>
    </row>
    <row r="120" spans="1:5" x14ac:dyDescent="0.45">
      <c r="A120" s="1">
        <v>44805</v>
      </c>
      <c r="B120">
        <v>122001</v>
      </c>
      <c r="C120" t="s">
        <v>56</v>
      </c>
      <c r="D120">
        <v>1.02</v>
      </c>
      <c r="E120" t="str">
        <f>TEXT(fact_plan_revenue[[#This Row],[date]],"mmm")</f>
        <v>Sep</v>
      </c>
    </row>
    <row r="121" spans="1:5" x14ac:dyDescent="0.45">
      <c r="A121" s="1">
        <v>44805</v>
      </c>
      <c r="B121">
        <v>492001</v>
      </c>
      <c r="C121" t="s">
        <v>56</v>
      </c>
      <c r="D121">
        <v>0.54</v>
      </c>
      <c r="E121" t="str">
        <f>TEXT(fact_plan_revenue[[#This Row],[date]],"mmm")</f>
        <v>Sep</v>
      </c>
    </row>
    <row r="122" spans="1:5" x14ac:dyDescent="0.45">
      <c r="A122" s="1">
        <v>44562</v>
      </c>
      <c r="B122">
        <v>400001</v>
      </c>
      <c r="C122" t="s">
        <v>54</v>
      </c>
      <c r="D122">
        <v>4.87</v>
      </c>
      <c r="E122" t="str">
        <f>TEXT(fact_plan_revenue[[#This Row],[date]],"mmm")</f>
        <v>Jan</v>
      </c>
    </row>
    <row r="123" spans="1:5" x14ac:dyDescent="0.45">
      <c r="A123" s="1">
        <v>44562</v>
      </c>
      <c r="B123">
        <v>110001</v>
      </c>
      <c r="C123" t="s">
        <v>54</v>
      </c>
      <c r="D123">
        <v>4.01</v>
      </c>
      <c r="E123" t="str">
        <f>TEXT(fact_plan_revenue[[#This Row],[date]],"mmm")</f>
        <v>Jan</v>
      </c>
    </row>
    <row r="124" spans="1:5" x14ac:dyDescent="0.45">
      <c r="A124" s="1">
        <v>44562</v>
      </c>
      <c r="B124">
        <v>700001</v>
      </c>
      <c r="C124" t="s">
        <v>54</v>
      </c>
      <c r="D124">
        <v>4.01</v>
      </c>
      <c r="E124" t="str">
        <f>TEXT(fact_plan_revenue[[#This Row],[date]],"mmm")</f>
        <v>Jan</v>
      </c>
    </row>
    <row r="125" spans="1:5" x14ac:dyDescent="0.45">
      <c r="A125" s="1">
        <v>44562</v>
      </c>
      <c r="B125">
        <v>560001</v>
      </c>
      <c r="C125" t="s">
        <v>54</v>
      </c>
      <c r="D125">
        <v>3.76</v>
      </c>
      <c r="E125" t="str">
        <f>TEXT(fact_plan_revenue[[#This Row],[date]],"mmm")</f>
        <v>Jan</v>
      </c>
    </row>
    <row r="126" spans="1:5" x14ac:dyDescent="0.45">
      <c r="A126" s="1">
        <v>44562</v>
      </c>
      <c r="B126">
        <v>600001</v>
      </c>
      <c r="C126" t="s">
        <v>54</v>
      </c>
      <c r="D126">
        <v>2.82</v>
      </c>
      <c r="E126" t="str">
        <f>TEXT(fact_plan_revenue[[#This Row],[date]],"mmm")</f>
        <v>Jan</v>
      </c>
    </row>
    <row r="127" spans="1:5" x14ac:dyDescent="0.45">
      <c r="A127" s="1">
        <v>44562</v>
      </c>
      <c r="B127">
        <v>500001</v>
      </c>
      <c r="C127" t="s">
        <v>54</v>
      </c>
      <c r="D127">
        <v>2.42</v>
      </c>
      <c r="E127" t="str">
        <f>TEXT(fact_plan_revenue[[#This Row],[date]],"mmm")</f>
        <v>Jan</v>
      </c>
    </row>
    <row r="128" spans="1:5" x14ac:dyDescent="0.45">
      <c r="A128" s="1">
        <v>44562</v>
      </c>
      <c r="B128">
        <v>411001</v>
      </c>
      <c r="C128" t="s">
        <v>54</v>
      </c>
      <c r="D128">
        <v>2.0499999999999998</v>
      </c>
      <c r="E128" t="str">
        <f>TEXT(fact_plan_revenue[[#This Row],[date]],"mmm")</f>
        <v>Jan</v>
      </c>
    </row>
    <row r="129" spans="1:5" x14ac:dyDescent="0.45">
      <c r="A129" s="1">
        <v>44562</v>
      </c>
      <c r="B129">
        <v>380001</v>
      </c>
      <c r="C129" t="s">
        <v>54</v>
      </c>
      <c r="D129">
        <v>1.92</v>
      </c>
      <c r="E129" t="str">
        <f>TEXT(fact_plan_revenue[[#This Row],[date]],"mmm")</f>
        <v>Jan</v>
      </c>
    </row>
    <row r="130" spans="1:5" x14ac:dyDescent="0.45">
      <c r="A130" s="1">
        <v>44562</v>
      </c>
      <c r="B130">
        <v>302001</v>
      </c>
      <c r="C130" t="s">
        <v>54</v>
      </c>
      <c r="D130">
        <v>1.98</v>
      </c>
      <c r="E130" t="str">
        <f>TEXT(fact_plan_revenue[[#This Row],[date]],"mmm")</f>
        <v>Jan</v>
      </c>
    </row>
    <row r="131" spans="1:5" x14ac:dyDescent="0.45">
      <c r="A131" s="1">
        <v>44562</v>
      </c>
      <c r="B131">
        <v>226001</v>
      </c>
      <c r="C131" t="s">
        <v>54</v>
      </c>
      <c r="D131">
        <v>1.22</v>
      </c>
      <c r="E131" t="str">
        <f>TEXT(fact_plan_revenue[[#This Row],[date]],"mmm")</f>
        <v>Jan</v>
      </c>
    </row>
    <row r="132" spans="1:5" x14ac:dyDescent="0.45">
      <c r="A132" s="1">
        <v>44562</v>
      </c>
      <c r="B132">
        <v>800008</v>
      </c>
      <c r="C132" t="s">
        <v>54</v>
      </c>
      <c r="D132">
        <v>1.53</v>
      </c>
      <c r="E132" t="str">
        <f>TEXT(fact_plan_revenue[[#This Row],[date]],"mmm")</f>
        <v>Jan</v>
      </c>
    </row>
    <row r="133" spans="1:5" x14ac:dyDescent="0.45">
      <c r="A133" s="1">
        <v>44562</v>
      </c>
      <c r="B133">
        <v>641001</v>
      </c>
      <c r="C133" t="s">
        <v>54</v>
      </c>
      <c r="D133">
        <v>0.57999999999999996</v>
      </c>
      <c r="E133" t="str">
        <f>TEXT(fact_plan_revenue[[#This Row],[date]],"mmm")</f>
        <v>Jan</v>
      </c>
    </row>
    <row r="134" spans="1:5" x14ac:dyDescent="0.45">
      <c r="A134" s="1">
        <v>44562</v>
      </c>
      <c r="B134">
        <v>160017</v>
      </c>
      <c r="C134" t="s">
        <v>54</v>
      </c>
      <c r="D134">
        <v>0.61</v>
      </c>
      <c r="E134" t="str">
        <f>TEXT(fact_plan_revenue[[#This Row],[date]],"mmm")</f>
        <v>Jan</v>
      </c>
    </row>
    <row r="135" spans="1:5" x14ac:dyDescent="0.45">
      <c r="A135" s="1">
        <v>44562</v>
      </c>
      <c r="B135">
        <v>122001</v>
      </c>
      <c r="C135" t="s">
        <v>54</v>
      </c>
      <c r="D135">
        <v>0.42</v>
      </c>
      <c r="E135" t="str">
        <f>TEXT(fact_plan_revenue[[#This Row],[date]],"mmm")</f>
        <v>Jan</v>
      </c>
    </row>
    <row r="136" spans="1:5" x14ac:dyDescent="0.45">
      <c r="A136" s="1">
        <v>44562</v>
      </c>
      <c r="B136">
        <v>492001</v>
      </c>
      <c r="C136" t="s">
        <v>54</v>
      </c>
      <c r="D136">
        <v>0.35</v>
      </c>
      <c r="E136" t="str">
        <f>TEXT(fact_plan_revenue[[#This Row],[date]],"mmm")</f>
        <v>Jan</v>
      </c>
    </row>
    <row r="137" spans="1:5" x14ac:dyDescent="0.45">
      <c r="A137" s="1">
        <v>44593</v>
      </c>
      <c r="B137">
        <v>400001</v>
      </c>
      <c r="C137" t="s">
        <v>54</v>
      </c>
      <c r="D137">
        <v>5.64</v>
      </c>
      <c r="E137" t="str">
        <f>TEXT(fact_plan_revenue[[#This Row],[date]],"mmm")</f>
        <v>Feb</v>
      </c>
    </row>
    <row r="138" spans="1:5" x14ac:dyDescent="0.45">
      <c r="A138" s="1">
        <v>44593</v>
      </c>
      <c r="B138">
        <v>110001</v>
      </c>
      <c r="C138" t="s">
        <v>54</v>
      </c>
      <c r="D138">
        <v>4.7699999999999996</v>
      </c>
      <c r="E138" t="str">
        <f>TEXT(fact_plan_revenue[[#This Row],[date]],"mmm")</f>
        <v>Feb</v>
      </c>
    </row>
    <row r="139" spans="1:5" x14ac:dyDescent="0.45">
      <c r="A139" s="1">
        <v>44593</v>
      </c>
      <c r="B139">
        <v>700001</v>
      </c>
      <c r="C139" t="s">
        <v>54</v>
      </c>
      <c r="D139">
        <v>4.59</v>
      </c>
      <c r="E139" t="str">
        <f>TEXT(fact_plan_revenue[[#This Row],[date]],"mmm")</f>
        <v>Feb</v>
      </c>
    </row>
    <row r="140" spans="1:5" x14ac:dyDescent="0.45">
      <c r="A140" s="1">
        <v>44593</v>
      </c>
      <c r="B140">
        <v>560001</v>
      </c>
      <c r="C140" t="s">
        <v>54</v>
      </c>
      <c r="D140">
        <v>4.7699999999999996</v>
      </c>
      <c r="E140" t="str">
        <f>TEXT(fact_plan_revenue[[#This Row],[date]],"mmm")</f>
        <v>Feb</v>
      </c>
    </row>
    <row r="141" spans="1:5" x14ac:dyDescent="0.45">
      <c r="A141" s="1">
        <v>44593</v>
      </c>
      <c r="B141">
        <v>600001</v>
      </c>
      <c r="C141" t="s">
        <v>54</v>
      </c>
      <c r="D141">
        <v>5.95</v>
      </c>
      <c r="E141" t="str">
        <f>TEXT(fact_plan_revenue[[#This Row],[date]],"mmm")</f>
        <v>Feb</v>
      </c>
    </row>
    <row r="142" spans="1:5" x14ac:dyDescent="0.45">
      <c r="A142" s="1">
        <v>44593</v>
      </c>
      <c r="B142">
        <v>500001</v>
      </c>
      <c r="C142" t="s">
        <v>54</v>
      </c>
      <c r="D142">
        <v>3.12</v>
      </c>
      <c r="E142" t="str">
        <f>TEXT(fact_plan_revenue[[#This Row],[date]],"mmm")</f>
        <v>Feb</v>
      </c>
    </row>
    <row r="143" spans="1:5" x14ac:dyDescent="0.45">
      <c r="A143" s="1">
        <v>44593</v>
      </c>
      <c r="B143">
        <v>411001</v>
      </c>
      <c r="C143" t="s">
        <v>54</v>
      </c>
      <c r="D143">
        <v>2.66</v>
      </c>
      <c r="E143" t="str">
        <f>TEXT(fact_plan_revenue[[#This Row],[date]],"mmm")</f>
        <v>Feb</v>
      </c>
    </row>
    <row r="144" spans="1:5" x14ac:dyDescent="0.45">
      <c r="A144" s="1">
        <v>44593</v>
      </c>
      <c r="B144">
        <v>380001</v>
      </c>
      <c r="C144" t="s">
        <v>54</v>
      </c>
      <c r="D144">
        <v>1.62</v>
      </c>
      <c r="E144" t="str">
        <f>TEXT(fact_plan_revenue[[#This Row],[date]],"mmm")</f>
        <v>Feb</v>
      </c>
    </row>
    <row r="145" spans="1:5" x14ac:dyDescent="0.45">
      <c r="A145" s="1">
        <v>44593</v>
      </c>
      <c r="B145">
        <v>302001</v>
      </c>
      <c r="C145" t="s">
        <v>54</v>
      </c>
      <c r="D145">
        <v>1.21</v>
      </c>
      <c r="E145" t="str">
        <f>TEXT(fact_plan_revenue[[#This Row],[date]],"mmm")</f>
        <v>Feb</v>
      </c>
    </row>
    <row r="146" spans="1:5" x14ac:dyDescent="0.45">
      <c r="A146" s="1">
        <v>44593</v>
      </c>
      <c r="B146">
        <v>226001</v>
      </c>
      <c r="C146" t="s">
        <v>54</v>
      </c>
      <c r="D146">
        <v>2.8</v>
      </c>
      <c r="E146" t="str">
        <f>TEXT(fact_plan_revenue[[#This Row],[date]],"mmm")</f>
        <v>Feb</v>
      </c>
    </row>
    <row r="147" spans="1:5" x14ac:dyDescent="0.45">
      <c r="A147" s="1">
        <v>44593</v>
      </c>
      <c r="B147">
        <v>800008</v>
      </c>
      <c r="C147" t="s">
        <v>54</v>
      </c>
      <c r="D147">
        <v>1.06</v>
      </c>
      <c r="E147" t="str">
        <f>TEXT(fact_plan_revenue[[#This Row],[date]],"mmm")</f>
        <v>Feb</v>
      </c>
    </row>
    <row r="148" spans="1:5" x14ac:dyDescent="0.45">
      <c r="A148" s="1">
        <v>44593</v>
      </c>
      <c r="B148">
        <v>641001</v>
      </c>
      <c r="C148" t="s">
        <v>54</v>
      </c>
      <c r="D148">
        <v>1.03</v>
      </c>
      <c r="E148" t="str">
        <f>TEXT(fact_plan_revenue[[#This Row],[date]],"mmm")</f>
        <v>Feb</v>
      </c>
    </row>
    <row r="149" spans="1:5" x14ac:dyDescent="0.45">
      <c r="A149" s="1">
        <v>44593</v>
      </c>
      <c r="B149">
        <v>160017</v>
      </c>
      <c r="C149" t="s">
        <v>54</v>
      </c>
      <c r="D149">
        <v>0.51</v>
      </c>
      <c r="E149" t="str">
        <f>TEXT(fact_plan_revenue[[#This Row],[date]],"mmm")</f>
        <v>Feb</v>
      </c>
    </row>
    <row r="150" spans="1:5" x14ac:dyDescent="0.45">
      <c r="A150" s="1">
        <v>44593</v>
      </c>
      <c r="B150">
        <v>122001</v>
      </c>
      <c r="C150" t="s">
        <v>54</v>
      </c>
      <c r="D150">
        <v>0.79</v>
      </c>
      <c r="E150" t="str">
        <f>TEXT(fact_plan_revenue[[#This Row],[date]],"mmm")</f>
        <v>Feb</v>
      </c>
    </row>
    <row r="151" spans="1:5" x14ac:dyDescent="0.45">
      <c r="A151" s="1">
        <v>44593</v>
      </c>
      <c r="B151">
        <v>492001</v>
      </c>
      <c r="C151" t="s">
        <v>54</v>
      </c>
      <c r="D151">
        <v>0.4</v>
      </c>
      <c r="E151" t="str">
        <f>TEXT(fact_plan_revenue[[#This Row],[date]],"mmm")</f>
        <v>Feb</v>
      </c>
    </row>
    <row r="152" spans="1:5" x14ac:dyDescent="0.45">
      <c r="A152" s="1">
        <v>44621</v>
      </c>
      <c r="B152">
        <v>400001</v>
      </c>
      <c r="C152" t="s">
        <v>54</v>
      </c>
      <c r="D152">
        <v>4.93</v>
      </c>
      <c r="E152" t="str">
        <f>TEXT(fact_plan_revenue[[#This Row],[date]],"mmm")</f>
        <v>Mar</v>
      </c>
    </row>
    <row r="153" spans="1:5" x14ac:dyDescent="0.45">
      <c r="A153" s="1">
        <v>44621</v>
      </c>
      <c r="B153">
        <v>110001</v>
      </c>
      <c r="C153" t="s">
        <v>54</v>
      </c>
      <c r="D153">
        <v>4.38</v>
      </c>
      <c r="E153" t="str">
        <f>TEXT(fact_plan_revenue[[#This Row],[date]],"mmm")</f>
        <v>Mar</v>
      </c>
    </row>
    <row r="154" spans="1:5" x14ac:dyDescent="0.45">
      <c r="A154" s="1">
        <v>44621</v>
      </c>
      <c r="B154">
        <v>700001</v>
      </c>
      <c r="C154" t="s">
        <v>54</v>
      </c>
      <c r="D154">
        <v>6.21</v>
      </c>
      <c r="E154" t="str">
        <f>TEXT(fact_plan_revenue[[#This Row],[date]],"mmm")</f>
        <v>Mar</v>
      </c>
    </row>
    <row r="155" spans="1:5" x14ac:dyDescent="0.45">
      <c r="A155" s="1">
        <v>44621</v>
      </c>
      <c r="B155">
        <v>560001</v>
      </c>
      <c r="C155" t="s">
        <v>54</v>
      </c>
      <c r="D155">
        <v>4.51</v>
      </c>
      <c r="E155" t="str">
        <f>TEXT(fact_plan_revenue[[#This Row],[date]],"mmm")</f>
        <v>Mar</v>
      </c>
    </row>
    <row r="156" spans="1:5" x14ac:dyDescent="0.45">
      <c r="A156" s="1">
        <v>44621</v>
      </c>
      <c r="B156">
        <v>600001</v>
      </c>
      <c r="C156" t="s">
        <v>54</v>
      </c>
      <c r="D156">
        <v>2.5</v>
      </c>
      <c r="E156" t="str">
        <f>TEXT(fact_plan_revenue[[#This Row],[date]],"mmm")</f>
        <v>Mar</v>
      </c>
    </row>
    <row r="157" spans="1:5" x14ac:dyDescent="0.45">
      <c r="A157" s="1">
        <v>44621</v>
      </c>
      <c r="B157">
        <v>500001</v>
      </c>
      <c r="C157" t="s">
        <v>54</v>
      </c>
      <c r="D157">
        <v>2.7</v>
      </c>
      <c r="E157" t="str">
        <f>TEXT(fact_plan_revenue[[#This Row],[date]],"mmm")</f>
        <v>Mar</v>
      </c>
    </row>
    <row r="158" spans="1:5" x14ac:dyDescent="0.45">
      <c r="A158" s="1">
        <v>44621</v>
      </c>
      <c r="B158">
        <v>411001</v>
      </c>
      <c r="C158" t="s">
        <v>54</v>
      </c>
      <c r="D158">
        <v>3.19</v>
      </c>
      <c r="E158" t="str">
        <f>TEXT(fact_plan_revenue[[#This Row],[date]],"mmm")</f>
        <v>Mar</v>
      </c>
    </row>
    <row r="159" spans="1:5" x14ac:dyDescent="0.45">
      <c r="A159" s="1">
        <v>44621</v>
      </c>
      <c r="B159">
        <v>380001</v>
      </c>
      <c r="C159" t="s">
        <v>54</v>
      </c>
      <c r="D159">
        <v>2.89</v>
      </c>
      <c r="E159" t="str">
        <f>TEXT(fact_plan_revenue[[#This Row],[date]],"mmm")</f>
        <v>Mar</v>
      </c>
    </row>
    <row r="160" spans="1:5" x14ac:dyDescent="0.45">
      <c r="A160" s="1">
        <v>44621</v>
      </c>
      <c r="B160">
        <v>302001</v>
      </c>
      <c r="C160" t="s">
        <v>54</v>
      </c>
      <c r="D160">
        <v>1.52</v>
      </c>
      <c r="E160" t="str">
        <f>TEXT(fact_plan_revenue[[#This Row],[date]],"mmm")</f>
        <v>Mar</v>
      </c>
    </row>
    <row r="161" spans="1:5" x14ac:dyDescent="0.45">
      <c r="A161" s="1">
        <v>44621</v>
      </c>
      <c r="B161">
        <v>226001</v>
      </c>
      <c r="C161" t="s">
        <v>54</v>
      </c>
      <c r="D161">
        <v>1.42</v>
      </c>
      <c r="E161" t="str">
        <f>TEXT(fact_plan_revenue[[#This Row],[date]],"mmm")</f>
        <v>Mar</v>
      </c>
    </row>
    <row r="162" spans="1:5" x14ac:dyDescent="0.45">
      <c r="A162" s="1">
        <v>44621</v>
      </c>
      <c r="B162">
        <v>800008</v>
      </c>
      <c r="C162" t="s">
        <v>54</v>
      </c>
      <c r="D162">
        <v>0.91</v>
      </c>
      <c r="E162" t="str">
        <f>TEXT(fact_plan_revenue[[#This Row],[date]],"mmm")</f>
        <v>Mar</v>
      </c>
    </row>
    <row r="163" spans="1:5" x14ac:dyDescent="0.45">
      <c r="A163" s="1">
        <v>44621</v>
      </c>
      <c r="B163">
        <v>641001</v>
      </c>
      <c r="C163" t="s">
        <v>54</v>
      </c>
      <c r="D163">
        <v>1.72</v>
      </c>
      <c r="E163" t="str">
        <f>TEXT(fact_plan_revenue[[#This Row],[date]],"mmm")</f>
        <v>Mar</v>
      </c>
    </row>
    <row r="164" spans="1:5" x14ac:dyDescent="0.45">
      <c r="A164" s="1">
        <v>44621</v>
      </c>
      <c r="B164">
        <v>160017</v>
      </c>
      <c r="C164" t="s">
        <v>54</v>
      </c>
      <c r="D164">
        <v>0.85</v>
      </c>
      <c r="E164" t="str">
        <f>TEXT(fact_plan_revenue[[#This Row],[date]],"mmm")</f>
        <v>Mar</v>
      </c>
    </row>
    <row r="165" spans="1:5" x14ac:dyDescent="0.45">
      <c r="A165" s="1">
        <v>44621</v>
      </c>
      <c r="B165">
        <v>122001</v>
      </c>
      <c r="C165" t="s">
        <v>54</v>
      </c>
      <c r="D165">
        <v>0.5</v>
      </c>
      <c r="E165" t="str">
        <f>TEXT(fact_plan_revenue[[#This Row],[date]],"mmm")</f>
        <v>Mar</v>
      </c>
    </row>
    <row r="166" spans="1:5" x14ac:dyDescent="0.45">
      <c r="A166" s="1">
        <v>44621</v>
      </c>
      <c r="B166">
        <v>492001</v>
      </c>
      <c r="C166" t="s">
        <v>54</v>
      </c>
      <c r="D166">
        <v>0.33</v>
      </c>
      <c r="E166" t="str">
        <f>TEXT(fact_plan_revenue[[#This Row],[date]],"mmm")</f>
        <v>Mar</v>
      </c>
    </row>
    <row r="167" spans="1:5" x14ac:dyDescent="0.45">
      <c r="A167" s="1">
        <v>44652</v>
      </c>
      <c r="B167">
        <v>400001</v>
      </c>
      <c r="C167" t="s">
        <v>54</v>
      </c>
      <c r="D167">
        <v>5.09</v>
      </c>
      <c r="E167" t="str">
        <f>TEXT(fact_plan_revenue[[#This Row],[date]],"mmm")</f>
        <v>Apr</v>
      </c>
    </row>
    <row r="168" spans="1:5" x14ac:dyDescent="0.45">
      <c r="A168" s="1">
        <v>44652</v>
      </c>
      <c r="B168">
        <v>110001</v>
      </c>
      <c r="C168" t="s">
        <v>54</v>
      </c>
      <c r="D168">
        <v>3.83</v>
      </c>
      <c r="E168" t="str">
        <f>TEXT(fact_plan_revenue[[#This Row],[date]],"mmm")</f>
        <v>Apr</v>
      </c>
    </row>
    <row r="169" spans="1:5" x14ac:dyDescent="0.45">
      <c r="A169" s="1">
        <v>44652</v>
      </c>
      <c r="B169">
        <v>700001</v>
      </c>
      <c r="C169" t="s">
        <v>54</v>
      </c>
      <c r="D169">
        <v>4.3600000000000003</v>
      </c>
      <c r="E169" t="str">
        <f>TEXT(fact_plan_revenue[[#This Row],[date]],"mmm")</f>
        <v>Apr</v>
      </c>
    </row>
    <row r="170" spans="1:5" x14ac:dyDescent="0.45">
      <c r="A170" s="1">
        <v>44652</v>
      </c>
      <c r="B170">
        <v>560001</v>
      </c>
      <c r="C170" t="s">
        <v>54</v>
      </c>
      <c r="D170">
        <v>4.22</v>
      </c>
      <c r="E170" t="str">
        <f>TEXT(fact_plan_revenue[[#This Row],[date]],"mmm")</f>
        <v>Apr</v>
      </c>
    </row>
    <row r="171" spans="1:5" x14ac:dyDescent="0.45">
      <c r="A171" s="1">
        <v>44652</v>
      </c>
      <c r="B171">
        <v>600001</v>
      </c>
      <c r="C171" t="s">
        <v>54</v>
      </c>
      <c r="D171">
        <v>3.31</v>
      </c>
      <c r="E171" t="str">
        <f>TEXT(fact_plan_revenue[[#This Row],[date]],"mmm")</f>
        <v>Apr</v>
      </c>
    </row>
    <row r="172" spans="1:5" x14ac:dyDescent="0.45">
      <c r="A172" s="1">
        <v>44652</v>
      </c>
      <c r="B172">
        <v>500001</v>
      </c>
      <c r="C172" t="s">
        <v>54</v>
      </c>
      <c r="D172">
        <v>2.2200000000000002</v>
      </c>
      <c r="E172" t="str">
        <f>TEXT(fact_plan_revenue[[#This Row],[date]],"mmm")</f>
        <v>Apr</v>
      </c>
    </row>
    <row r="173" spans="1:5" x14ac:dyDescent="0.45">
      <c r="A173" s="1">
        <v>44652</v>
      </c>
      <c r="B173">
        <v>411001</v>
      </c>
      <c r="C173" t="s">
        <v>54</v>
      </c>
      <c r="D173">
        <v>4.71</v>
      </c>
      <c r="E173" t="str">
        <f>TEXT(fact_plan_revenue[[#This Row],[date]],"mmm")</f>
        <v>Apr</v>
      </c>
    </row>
    <row r="174" spans="1:5" x14ac:dyDescent="0.45">
      <c r="A174" s="1">
        <v>44652</v>
      </c>
      <c r="B174">
        <v>380001</v>
      </c>
      <c r="C174" t="s">
        <v>54</v>
      </c>
      <c r="D174">
        <v>2.56</v>
      </c>
      <c r="E174" t="str">
        <f>TEXT(fact_plan_revenue[[#This Row],[date]],"mmm")</f>
        <v>Apr</v>
      </c>
    </row>
    <row r="175" spans="1:5" x14ac:dyDescent="0.45">
      <c r="A175" s="1">
        <v>44652</v>
      </c>
      <c r="B175">
        <v>302001</v>
      </c>
      <c r="C175" t="s">
        <v>54</v>
      </c>
      <c r="D175">
        <v>1.36</v>
      </c>
      <c r="E175" t="str">
        <f>TEXT(fact_plan_revenue[[#This Row],[date]],"mmm")</f>
        <v>Apr</v>
      </c>
    </row>
    <row r="176" spans="1:5" x14ac:dyDescent="0.45">
      <c r="A176" s="1">
        <v>44652</v>
      </c>
      <c r="B176">
        <v>226001</v>
      </c>
      <c r="C176" t="s">
        <v>54</v>
      </c>
      <c r="D176">
        <v>1.25</v>
      </c>
      <c r="E176" t="str">
        <f>TEXT(fact_plan_revenue[[#This Row],[date]],"mmm")</f>
        <v>Apr</v>
      </c>
    </row>
    <row r="177" spans="1:5" x14ac:dyDescent="0.45">
      <c r="A177" s="1">
        <v>44652</v>
      </c>
      <c r="B177">
        <v>800008</v>
      </c>
      <c r="C177" t="s">
        <v>54</v>
      </c>
      <c r="D177">
        <v>1.05</v>
      </c>
      <c r="E177" t="str">
        <f>TEXT(fact_plan_revenue[[#This Row],[date]],"mmm")</f>
        <v>Apr</v>
      </c>
    </row>
    <row r="178" spans="1:5" x14ac:dyDescent="0.45">
      <c r="A178" s="1">
        <v>44652</v>
      </c>
      <c r="B178">
        <v>641001</v>
      </c>
      <c r="C178" t="s">
        <v>54</v>
      </c>
      <c r="D178">
        <v>0.92</v>
      </c>
      <c r="E178" t="str">
        <f>TEXT(fact_plan_revenue[[#This Row],[date]],"mmm")</f>
        <v>Apr</v>
      </c>
    </row>
    <row r="179" spans="1:5" x14ac:dyDescent="0.45">
      <c r="A179" s="1">
        <v>44652</v>
      </c>
      <c r="B179">
        <v>160017</v>
      </c>
      <c r="C179" t="s">
        <v>54</v>
      </c>
      <c r="D179">
        <v>1.01</v>
      </c>
      <c r="E179" t="str">
        <f>TEXT(fact_plan_revenue[[#This Row],[date]],"mmm")</f>
        <v>Apr</v>
      </c>
    </row>
    <row r="180" spans="1:5" x14ac:dyDescent="0.45">
      <c r="A180" s="1">
        <v>44652</v>
      </c>
      <c r="B180">
        <v>122001</v>
      </c>
      <c r="C180" t="s">
        <v>54</v>
      </c>
      <c r="D180">
        <v>0.52</v>
      </c>
      <c r="E180" t="str">
        <f>TEXT(fact_plan_revenue[[#This Row],[date]],"mmm")</f>
        <v>Apr</v>
      </c>
    </row>
    <row r="181" spans="1:5" x14ac:dyDescent="0.45">
      <c r="A181" s="1">
        <v>44652</v>
      </c>
      <c r="B181">
        <v>492001</v>
      </c>
      <c r="C181" t="s">
        <v>54</v>
      </c>
      <c r="D181">
        <v>0.36</v>
      </c>
      <c r="E181" t="str">
        <f>TEXT(fact_plan_revenue[[#This Row],[date]],"mmm")</f>
        <v>Apr</v>
      </c>
    </row>
    <row r="182" spans="1:5" x14ac:dyDescent="0.45">
      <c r="A182" s="1">
        <v>44713</v>
      </c>
      <c r="B182">
        <v>400001</v>
      </c>
      <c r="C182" t="s">
        <v>54</v>
      </c>
      <c r="D182">
        <v>6.47</v>
      </c>
      <c r="E182" t="str">
        <f>TEXT(fact_plan_revenue[[#This Row],[date]],"mmm")</f>
        <v>Jun</v>
      </c>
    </row>
    <row r="183" spans="1:5" x14ac:dyDescent="0.45">
      <c r="A183" s="1">
        <v>44713</v>
      </c>
      <c r="B183">
        <v>110001</v>
      </c>
      <c r="C183" t="s">
        <v>54</v>
      </c>
      <c r="D183">
        <v>3.68</v>
      </c>
      <c r="E183" t="str">
        <f>TEXT(fact_plan_revenue[[#This Row],[date]],"mmm")</f>
        <v>Jun</v>
      </c>
    </row>
    <row r="184" spans="1:5" x14ac:dyDescent="0.45">
      <c r="A184" s="1">
        <v>44713</v>
      </c>
      <c r="B184">
        <v>700001</v>
      </c>
      <c r="C184" t="s">
        <v>54</v>
      </c>
      <c r="D184">
        <v>3.09</v>
      </c>
      <c r="E184" t="str">
        <f>TEXT(fact_plan_revenue[[#This Row],[date]],"mmm")</f>
        <v>Jun</v>
      </c>
    </row>
    <row r="185" spans="1:5" x14ac:dyDescent="0.45">
      <c r="A185" s="1">
        <v>44713</v>
      </c>
      <c r="B185">
        <v>560001</v>
      </c>
      <c r="C185" t="s">
        <v>54</v>
      </c>
      <c r="D185">
        <v>4.0199999999999996</v>
      </c>
      <c r="E185" t="str">
        <f>TEXT(fact_plan_revenue[[#This Row],[date]],"mmm")</f>
        <v>Jun</v>
      </c>
    </row>
    <row r="186" spans="1:5" x14ac:dyDescent="0.45">
      <c r="A186" s="1">
        <v>44713</v>
      </c>
      <c r="B186">
        <v>600001</v>
      </c>
      <c r="C186" t="s">
        <v>54</v>
      </c>
      <c r="D186">
        <v>2.91</v>
      </c>
      <c r="E186" t="str">
        <f>TEXT(fact_plan_revenue[[#This Row],[date]],"mmm")</f>
        <v>Jun</v>
      </c>
    </row>
    <row r="187" spans="1:5" x14ac:dyDescent="0.45">
      <c r="A187" s="1">
        <v>44713</v>
      </c>
      <c r="B187">
        <v>500001</v>
      </c>
      <c r="C187" t="s">
        <v>54</v>
      </c>
      <c r="D187">
        <v>2.64</v>
      </c>
      <c r="E187" t="str">
        <f>TEXT(fact_plan_revenue[[#This Row],[date]],"mmm")</f>
        <v>Jun</v>
      </c>
    </row>
    <row r="188" spans="1:5" x14ac:dyDescent="0.45">
      <c r="A188" s="1">
        <v>44713</v>
      </c>
      <c r="B188">
        <v>411001</v>
      </c>
      <c r="C188" t="s">
        <v>54</v>
      </c>
      <c r="D188">
        <v>2.16</v>
      </c>
      <c r="E188" t="str">
        <f>TEXT(fact_plan_revenue[[#This Row],[date]],"mmm")</f>
        <v>Jun</v>
      </c>
    </row>
    <row r="189" spans="1:5" x14ac:dyDescent="0.45">
      <c r="A189" s="1">
        <v>44713</v>
      </c>
      <c r="B189">
        <v>380001</v>
      </c>
      <c r="C189" t="s">
        <v>54</v>
      </c>
      <c r="D189">
        <v>2.1</v>
      </c>
      <c r="E189" t="str">
        <f>TEXT(fact_plan_revenue[[#This Row],[date]],"mmm")</f>
        <v>Jun</v>
      </c>
    </row>
    <row r="190" spans="1:5" x14ac:dyDescent="0.45">
      <c r="A190" s="1">
        <v>44713</v>
      </c>
      <c r="B190">
        <v>302001</v>
      </c>
      <c r="C190" t="s">
        <v>54</v>
      </c>
      <c r="D190">
        <v>2.12</v>
      </c>
      <c r="E190" t="str">
        <f>TEXT(fact_plan_revenue[[#This Row],[date]],"mmm")</f>
        <v>Jun</v>
      </c>
    </row>
    <row r="191" spans="1:5" x14ac:dyDescent="0.45">
      <c r="A191" s="1">
        <v>44713</v>
      </c>
      <c r="B191">
        <v>226001</v>
      </c>
      <c r="C191" t="s">
        <v>54</v>
      </c>
      <c r="D191">
        <v>0.99</v>
      </c>
      <c r="E191" t="str">
        <f>TEXT(fact_plan_revenue[[#This Row],[date]],"mmm")</f>
        <v>Jun</v>
      </c>
    </row>
    <row r="192" spans="1:5" x14ac:dyDescent="0.45">
      <c r="A192" s="1">
        <v>44713</v>
      </c>
      <c r="B192">
        <v>800008</v>
      </c>
      <c r="C192" t="s">
        <v>54</v>
      </c>
      <c r="D192">
        <v>1.57</v>
      </c>
      <c r="E192" t="str">
        <f>TEXT(fact_plan_revenue[[#This Row],[date]],"mmm")</f>
        <v>Jun</v>
      </c>
    </row>
    <row r="193" spans="1:5" x14ac:dyDescent="0.45">
      <c r="A193" s="1">
        <v>44713</v>
      </c>
      <c r="B193">
        <v>641001</v>
      </c>
      <c r="C193" t="s">
        <v>54</v>
      </c>
      <c r="D193">
        <v>0.72</v>
      </c>
      <c r="E193" t="str">
        <f>TEXT(fact_plan_revenue[[#This Row],[date]],"mmm")</f>
        <v>Jun</v>
      </c>
    </row>
    <row r="194" spans="1:5" x14ac:dyDescent="0.45">
      <c r="A194" s="1">
        <v>44713</v>
      </c>
      <c r="B194">
        <v>160017</v>
      </c>
      <c r="C194" t="s">
        <v>54</v>
      </c>
      <c r="D194">
        <v>0.64</v>
      </c>
      <c r="E194" t="str">
        <f>TEXT(fact_plan_revenue[[#This Row],[date]],"mmm")</f>
        <v>Jun</v>
      </c>
    </row>
    <row r="195" spans="1:5" x14ac:dyDescent="0.45">
      <c r="A195" s="1">
        <v>44713</v>
      </c>
      <c r="B195">
        <v>122001</v>
      </c>
      <c r="C195" t="s">
        <v>54</v>
      </c>
      <c r="D195">
        <v>0.47</v>
      </c>
      <c r="E195" t="str">
        <f>TEXT(fact_plan_revenue[[#This Row],[date]],"mmm")</f>
        <v>Jun</v>
      </c>
    </row>
    <row r="196" spans="1:5" x14ac:dyDescent="0.45">
      <c r="A196" s="1">
        <v>44713</v>
      </c>
      <c r="B196">
        <v>492001</v>
      </c>
      <c r="C196" t="s">
        <v>54</v>
      </c>
      <c r="D196">
        <v>0.41</v>
      </c>
      <c r="E196" t="str">
        <f>TEXT(fact_plan_revenue[[#This Row],[date]],"mmm")</f>
        <v>Jun</v>
      </c>
    </row>
    <row r="197" spans="1:5" x14ac:dyDescent="0.45">
      <c r="A197" s="1">
        <v>44743</v>
      </c>
      <c r="B197">
        <v>400001</v>
      </c>
      <c r="C197" t="s">
        <v>54</v>
      </c>
      <c r="D197">
        <v>5.81</v>
      </c>
      <c r="E197" t="str">
        <f>TEXT(fact_plan_revenue[[#This Row],[date]],"mmm")</f>
        <v>Jul</v>
      </c>
    </row>
    <row r="198" spans="1:5" x14ac:dyDescent="0.45">
      <c r="A198" s="1">
        <v>44743</v>
      </c>
      <c r="B198">
        <v>110001</v>
      </c>
      <c r="C198" t="s">
        <v>54</v>
      </c>
      <c r="D198">
        <v>4.79</v>
      </c>
      <c r="E198" t="str">
        <f>TEXT(fact_plan_revenue[[#This Row],[date]],"mmm")</f>
        <v>Jul</v>
      </c>
    </row>
    <row r="199" spans="1:5" x14ac:dyDescent="0.45">
      <c r="A199" s="1">
        <v>44743</v>
      </c>
      <c r="B199">
        <v>700001</v>
      </c>
      <c r="C199" t="s">
        <v>54</v>
      </c>
      <c r="D199">
        <v>3.41</v>
      </c>
      <c r="E199" t="str">
        <f>TEXT(fact_plan_revenue[[#This Row],[date]],"mmm")</f>
        <v>Jul</v>
      </c>
    </row>
    <row r="200" spans="1:5" x14ac:dyDescent="0.45">
      <c r="A200" s="1">
        <v>44743</v>
      </c>
      <c r="B200">
        <v>560001</v>
      </c>
      <c r="C200" t="s">
        <v>54</v>
      </c>
      <c r="D200">
        <v>4.3899999999999997</v>
      </c>
      <c r="E200" t="str">
        <f>TEXT(fact_plan_revenue[[#This Row],[date]],"mmm")</f>
        <v>Jul</v>
      </c>
    </row>
    <row r="201" spans="1:5" x14ac:dyDescent="0.45">
      <c r="A201" s="1">
        <v>44743</v>
      </c>
      <c r="B201">
        <v>600001</v>
      </c>
      <c r="C201" t="s">
        <v>54</v>
      </c>
      <c r="D201">
        <v>5.09</v>
      </c>
      <c r="E201" t="str">
        <f>TEXT(fact_plan_revenue[[#This Row],[date]],"mmm")</f>
        <v>Jul</v>
      </c>
    </row>
    <row r="202" spans="1:5" x14ac:dyDescent="0.45">
      <c r="A202" s="1">
        <v>44743</v>
      </c>
      <c r="B202">
        <v>500001</v>
      </c>
      <c r="C202" t="s">
        <v>54</v>
      </c>
      <c r="D202">
        <v>3.12</v>
      </c>
      <c r="E202" t="str">
        <f>TEXT(fact_plan_revenue[[#This Row],[date]],"mmm")</f>
        <v>Jul</v>
      </c>
    </row>
    <row r="203" spans="1:5" x14ac:dyDescent="0.45">
      <c r="A203" s="1">
        <v>44743</v>
      </c>
      <c r="B203">
        <v>411001</v>
      </c>
      <c r="C203" t="s">
        <v>54</v>
      </c>
      <c r="D203">
        <v>2.44</v>
      </c>
      <c r="E203" t="str">
        <f>TEXT(fact_plan_revenue[[#This Row],[date]],"mmm")</f>
        <v>Jul</v>
      </c>
    </row>
    <row r="204" spans="1:5" x14ac:dyDescent="0.45">
      <c r="A204" s="1">
        <v>44743</v>
      </c>
      <c r="B204">
        <v>380001</v>
      </c>
      <c r="C204" t="s">
        <v>54</v>
      </c>
      <c r="D204">
        <v>2.06</v>
      </c>
      <c r="E204" t="str">
        <f>TEXT(fact_plan_revenue[[#This Row],[date]],"mmm")</f>
        <v>Jul</v>
      </c>
    </row>
    <row r="205" spans="1:5" x14ac:dyDescent="0.45">
      <c r="A205" s="1">
        <v>44743</v>
      </c>
      <c r="B205">
        <v>302001</v>
      </c>
      <c r="C205" t="s">
        <v>54</v>
      </c>
      <c r="D205">
        <v>1.38</v>
      </c>
      <c r="E205" t="str">
        <f>TEXT(fact_plan_revenue[[#This Row],[date]],"mmm")</f>
        <v>Jul</v>
      </c>
    </row>
    <row r="206" spans="1:5" x14ac:dyDescent="0.45">
      <c r="A206" s="1">
        <v>44743</v>
      </c>
      <c r="B206">
        <v>226001</v>
      </c>
      <c r="C206" t="s">
        <v>54</v>
      </c>
      <c r="D206">
        <v>2.2799999999999998</v>
      </c>
      <c r="E206" t="str">
        <f>TEXT(fact_plan_revenue[[#This Row],[date]],"mmm")</f>
        <v>Jul</v>
      </c>
    </row>
    <row r="207" spans="1:5" x14ac:dyDescent="0.45">
      <c r="A207" s="1">
        <v>44743</v>
      </c>
      <c r="B207">
        <v>800008</v>
      </c>
      <c r="C207" t="s">
        <v>54</v>
      </c>
      <c r="D207">
        <v>0.92</v>
      </c>
      <c r="E207" t="str">
        <f>TEXT(fact_plan_revenue[[#This Row],[date]],"mmm")</f>
        <v>Jul</v>
      </c>
    </row>
    <row r="208" spans="1:5" x14ac:dyDescent="0.45">
      <c r="A208" s="1">
        <v>44743</v>
      </c>
      <c r="B208">
        <v>641001</v>
      </c>
      <c r="C208" t="s">
        <v>54</v>
      </c>
      <c r="D208">
        <v>1.1200000000000001</v>
      </c>
      <c r="E208" t="str">
        <f>TEXT(fact_plan_revenue[[#This Row],[date]],"mmm")</f>
        <v>Jul</v>
      </c>
    </row>
    <row r="209" spans="1:5" x14ac:dyDescent="0.45">
      <c r="A209" s="1">
        <v>44743</v>
      </c>
      <c r="B209">
        <v>160017</v>
      </c>
      <c r="C209" t="s">
        <v>54</v>
      </c>
      <c r="D209">
        <v>0.56000000000000005</v>
      </c>
      <c r="E209" t="str">
        <f>TEXT(fact_plan_revenue[[#This Row],[date]],"mmm")</f>
        <v>Jul</v>
      </c>
    </row>
    <row r="210" spans="1:5" x14ac:dyDescent="0.45">
      <c r="A210" s="1">
        <v>44743</v>
      </c>
      <c r="B210">
        <v>122001</v>
      </c>
      <c r="C210" t="s">
        <v>54</v>
      </c>
      <c r="D210">
        <v>0.96</v>
      </c>
      <c r="E210" t="str">
        <f>TEXT(fact_plan_revenue[[#This Row],[date]],"mmm")</f>
        <v>Jul</v>
      </c>
    </row>
    <row r="211" spans="1:5" x14ac:dyDescent="0.45">
      <c r="A211" s="1">
        <v>44743</v>
      </c>
      <c r="B211">
        <v>492001</v>
      </c>
      <c r="C211" t="s">
        <v>54</v>
      </c>
      <c r="D211">
        <v>0.46</v>
      </c>
      <c r="E211" t="str">
        <f>TEXT(fact_plan_revenue[[#This Row],[date]],"mmm")</f>
        <v>Jul</v>
      </c>
    </row>
    <row r="212" spans="1:5" x14ac:dyDescent="0.45">
      <c r="A212" s="1">
        <v>44774</v>
      </c>
      <c r="B212">
        <v>400001</v>
      </c>
      <c r="C212" t="s">
        <v>54</v>
      </c>
      <c r="D212">
        <v>5.26</v>
      </c>
      <c r="E212" t="str">
        <f>TEXT(fact_plan_revenue[[#This Row],[date]],"mmm")</f>
        <v>Aug</v>
      </c>
    </row>
    <row r="213" spans="1:5" x14ac:dyDescent="0.45">
      <c r="A213" s="1">
        <v>44774</v>
      </c>
      <c r="B213">
        <v>110001</v>
      </c>
      <c r="C213" t="s">
        <v>54</v>
      </c>
      <c r="D213">
        <v>4.49</v>
      </c>
      <c r="E213" t="str">
        <f>TEXT(fact_plan_revenue[[#This Row],[date]],"mmm")</f>
        <v>Aug</v>
      </c>
    </row>
    <row r="214" spans="1:5" x14ac:dyDescent="0.45">
      <c r="A214" s="1">
        <v>44774</v>
      </c>
      <c r="B214">
        <v>700001</v>
      </c>
      <c r="C214" t="s">
        <v>54</v>
      </c>
      <c r="D214">
        <v>6.82</v>
      </c>
      <c r="E214" t="str">
        <f>TEXT(fact_plan_revenue[[#This Row],[date]],"mmm")</f>
        <v>Aug</v>
      </c>
    </row>
    <row r="215" spans="1:5" x14ac:dyDescent="0.45">
      <c r="A215" s="1">
        <v>44774</v>
      </c>
      <c r="B215">
        <v>560001</v>
      </c>
      <c r="C215" t="s">
        <v>54</v>
      </c>
      <c r="D215">
        <v>4.16</v>
      </c>
      <c r="E215" t="str">
        <f>TEXT(fact_plan_revenue[[#This Row],[date]],"mmm")</f>
        <v>Aug</v>
      </c>
    </row>
    <row r="216" spans="1:5" x14ac:dyDescent="0.45">
      <c r="A216" s="1">
        <v>44774</v>
      </c>
      <c r="B216">
        <v>600001</v>
      </c>
      <c r="C216" t="s">
        <v>54</v>
      </c>
      <c r="D216">
        <v>3.26</v>
      </c>
      <c r="E216" t="str">
        <f>TEXT(fact_plan_revenue[[#This Row],[date]],"mmm")</f>
        <v>Aug</v>
      </c>
    </row>
    <row r="217" spans="1:5" x14ac:dyDescent="0.45">
      <c r="A217" s="1">
        <v>44774</v>
      </c>
      <c r="B217">
        <v>500001</v>
      </c>
      <c r="C217" t="s">
        <v>54</v>
      </c>
      <c r="D217">
        <v>2.76</v>
      </c>
      <c r="E217" t="str">
        <f>TEXT(fact_plan_revenue[[#This Row],[date]],"mmm")</f>
        <v>Aug</v>
      </c>
    </row>
    <row r="218" spans="1:5" x14ac:dyDescent="0.45">
      <c r="A218" s="1">
        <v>44774</v>
      </c>
      <c r="B218">
        <v>411001</v>
      </c>
      <c r="C218" t="s">
        <v>54</v>
      </c>
      <c r="D218">
        <v>2.6</v>
      </c>
      <c r="E218" t="str">
        <f>TEXT(fact_plan_revenue[[#This Row],[date]],"mmm")</f>
        <v>Aug</v>
      </c>
    </row>
    <row r="219" spans="1:5" x14ac:dyDescent="0.45">
      <c r="A219" s="1">
        <v>44774</v>
      </c>
      <c r="B219">
        <v>380001</v>
      </c>
      <c r="C219" t="s">
        <v>54</v>
      </c>
      <c r="D219">
        <v>2.54</v>
      </c>
      <c r="E219" t="str">
        <f>TEXT(fact_plan_revenue[[#This Row],[date]],"mmm")</f>
        <v>Aug</v>
      </c>
    </row>
    <row r="220" spans="1:5" x14ac:dyDescent="0.45">
      <c r="A220" s="1">
        <v>44774</v>
      </c>
      <c r="B220">
        <v>302001</v>
      </c>
      <c r="C220" t="s">
        <v>54</v>
      </c>
      <c r="D220">
        <v>1.52</v>
      </c>
      <c r="E220" t="str">
        <f>TEXT(fact_plan_revenue[[#This Row],[date]],"mmm")</f>
        <v>Aug</v>
      </c>
    </row>
    <row r="221" spans="1:5" x14ac:dyDescent="0.45">
      <c r="A221" s="1">
        <v>44774</v>
      </c>
      <c r="B221">
        <v>226001</v>
      </c>
      <c r="C221" t="s">
        <v>54</v>
      </c>
      <c r="D221">
        <v>1.57</v>
      </c>
      <c r="E221" t="str">
        <f>TEXT(fact_plan_revenue[[#This Row],[date]],"mmm")</f>
        <v>Aug</v>
      </c>
    </row>
    <row r="222" spans="1:5" x14ac:dyDescent="0.45">
      <c r="A222" s="1">
        <v>44774</v>
      </c>
      <c r="B222">
        <v>800008</v>
      </c>
      <c r="C222" t="s">
        <v>54</v>
      </c>
      <c r="D222">
        <v>0.98</v>
      </c>
      <c r="E222" t="str">
        <f>TEXT(fact_plan_revenue[[#This Row],[date]],"mmm")</f>
        <v>Aug</v>
      </c>
    </row>
    <row r="223" spans="1:5" x14ac:dyDescent="0.45">
      <c r="A223" s="1">
        <v>44774</v>
      </c>
      <c r="B223">
        <v>641001</v>
      </c>
      <c r="C223" t="s">
        <v>54</v>
      </c>
      <c r="D223">
        <v>1.63</v>
      </c>
      <c r="E223" t="str">
        <f>TEXT(fact_plan_revenue[[#This Row],[date]],"mmm")</f>
        <v>Aug</v>
      </c>
    </row>
    <row r="224" spans="1:5" x14ac:dyDescent="0.45">
      <c r="A224" s="1">
        <v>44774</v>
      </c>
      <c r="B224">
        <v>160017</v>
      </c>
      <c r="C224" t="s">
        <v>54</v>
      </c>
      <c r="D224">
        <v>0.66</v>
      </c>
      <c r="E224" t="str">
        <f>TEXT(fact_plan_revenue[[#This Row],[date]],"mmm")</f>
        <v>Aug</v>
      </c>
    </row>
    <row r="225" spans="1:5" x14ac:dyDescent="0.45">
      <c r="A225" s="1">
        <v>44774</v>
      </c>
      <c r="B225">
        <v>122001</v>
      </c>
      <c r="C225" t="s">
        <v>54</v>
      </c>
      <c r="D225">
        <v>0.56999999999999995</v>
      </c>
      <c r="E225" t="str">
        <f>TEXT(fact_plan_revenue[[#This Row],[date]],"mmm")</f>
        <v>Aug</v>
      </c>
    </row>
    <row r="226" spans="1:5" x14ac:dyDescent="0.45">
      <c r="A226" s="1">
        <v>44774</v>
      </c>
      <c r="B226">
        <v>492001</v>
      </c>
      <c r="C226" t="s">
        <v>54</v>
      </c>
      <c r="D226">
        <v>0.37</v>
      </c>
      <c r="E226" t="str">
        <f>TEXT(fact_plan_revenue[[#This Row],[date]],"mmm")</f>
        <v>Aug</v>
      </c>
    </row>
    <row r="227" spans="1:5" x14ac:dyDescent="0.45">
      <c r="A227" s="1">
        <v>44805</v>
      </c>
      <c r="B227">
        <v>400001</v>
      </c>
      <c r="C227" t="s">
        <v>54</v>
      </c>
      <c r="D227">
        <v>5.46</v>
      </c>
      <c r="E227" t="str">
        <f>TEXT(fact_plan_revenue[[#This Row],[date]],"mmm")</f>
        <v>Sep</v>
      </c>
    </row>
    <row r="228" spans="1:5" x14ac:dyDescent="0.45">
      <c r="A228" s="1">
        <v>44805</v>
      </c>
      <c r="B228">
        <v>110001</v>
      </c>
      <c r="C228" t="s">
        <v>54</v>
      </c>
      <c r="D228">
        <v>5.47</v>
      </c>
      <c r="E228" t="str">
        <f>TEXT(fact_plan_revenue[[#This Row],[date]],"mmm")</f>
        <v>Sep</v>
      </c>
    </row>
    <row r="229" spans="1:5" x14ac:dyDescent="0.45">
      <c r="A229" s="1">
        <v>44805</v>
      </c>
      <c r="B229">
        <v>700001</v>
      </c>
      <c r="C229" t="s">
        <v>54</v>
      </c>
      <c r="D229">
        <v>4.32</v>
      </c>
      <c r="E229" t="str">
        <f>TEXT(fact_plan_revenue[[#This Row],[date]],"mmm")</f>
        <v>Sep</v>
      </c>
    </row>
    <row r="230" spans="1:5" x14ac:dyDescent="0.45">
      <c r="A230" s="1">
        <v>44805</v>
      </c>
      <c r="B230">
        <v>560001</v>
      </c>
      <c r="C230" t="s">
        <v>54</v>
      </c>
      <c r="D230">
        <v>3.85</v>
      </c>
      <c r="E230" t="str">
        <f>TEXT(fact_plan_revenue[[#This Row],[date]],"mmm")</f>
        <v>Sep</v>
      </c>
    </row>
    <row r="231" spans="1:5" x14ac:dyDescent="0.45">
      <c r="A231" s="1">
        <v>44805</v>
      </c>
      <c r="B231">
        <v>600001</v>
      </c>
      <c r="C231" t="s">
        <v>54</v>
      </c>
      <c r="D231">
        <v>2.6</v>
      </c>
      <c r="E231" t="str">
        <f>TEXT(fact_plan_revenue[[#This Row],[date]],"mmm")</f>
        <v>Sep</v>
      </c>
    </row>
    <row r="232" spans="1:5" x14ac:dyDescent="0.45">
      <c r="A232" s="1">
        <v>44805</v>
      </c>
      <c r="B232">
        <v>500001</v>
      </c>
      <c r="C232" t="s">
        <v>54</v>
      </c>
      <c r="D232">
        <v>2.34</v>
      </c>
      <c r="E232" t="str">
        <f>TEXT(fact_plan_revenue[[#This Row],[date]],"mmm")</f>
        <v>Sep</v>
      </c>
    </row>
    <row r="233" spans="1:5" x14ac:dyDescent="0.45">
      <c r="A233" s="1">
        <v>44805</v>
      </c>
      <c r="B233">
        <v>411001</v>
      </c>
      <c r="C233" t="s">
        <v>54</v>
      </c>
      <c r="D233">
        <v>4.16</v>
      </c>
      <c r="E233" t="str">
        <f>TEXT(fact_plan_revenue[[#This Row],[date]],"mmm")</f>
        <v>Sep</v>
      </c>
    </row>
    <row r="234" spans="1:5" x14ac:dyDescent="0.45">
      <c r="A234" s="1">
        <v>44805</v>
      </c>
      <c r="B234">
        <v>380001</v>
      </c>
      <c r="C234" t="s">
        <v>54</v>
      </c>
      <c r="D234">
        <v>2.08</v>
      </c>
      <c r="E234" t="str">
        <f>TEXT(fact_plan_revenue[[#This Row],[date]],"mmm")</f>
        <v>Sep</v>
      </c>
    </row>
    <row r="235" spans="1:5" x14ac:dyDescent="0.45">
      <c r="A235" s="1">
        <v>44805</v>
      </c>
      <c r="B235">
        <v>302001</v>
      </c>
      <c r="C235" t="s">
        <v>54</v>
      </c>
      <c r="D235">
        <v>1.48</v>
      </c>
      <c r="E235" t="str">
        <f>TEXT(fact_plan_revenue[[#This Row],[date]],"mmm")</f>
        <v>Sep</v>
      </c>
    </row>
    <row r="236" spans="1:5" x14ac:dyDescent="0.45">
      <c r="A236" s="1">
        <v>44805</v>
      </c>
      <c r="B236">
        <v>226001</v>
      </c>
      <c r="C236" t="s">
        <v>54</v>
      </c>
      <c r="D236">
        <v>1.31</v>
      </c>
      <c r="E236" t="str">
        <f>TEXT(fact_plan_revenue[[#This Row],[date]],"mmm")</f>
        <v>Sep</v>
      </c>
    </row>
    <row r="237" spans="1:5" x14ac:dyDescent="0.45">
      <c r="A237" s="1">
        <v>44805</v>
      </c>
      <c r="B237">
        <v>800008</v>
      </c>
      <c r="C237" t="s">
        <v>54</v>
      </c>
      <c r="D237">
        <v>1.07</v>
      </c>
      <c r="E237" t="str">
        <f>TEXT(fact_plan_revenue[[#This Row],[date]],"mmm")</f>
        <v>Sep</v>
      </c>
    </row>
    <row r="238" spans="1:5" x14ac:dyDescent="0.45">
      <c r="A238" s="1">
        <v>44805</v>
      </c>
      <c r="B238">
        <v>641001</v>
      </c>
      <c r="C238" t="s">
        <v>54</v>
      </c>
      <c r="D238">
        <v>0.78</v>
      </c>
      <c r="E238" t="str">
        <f>TEXT(fact_plan_revenue[[#This Row],[date]],"mmm")</f>
        <v>Sep</v>
      </c>
    </row>
    <row r="239" spans="1:5" x14ac:dyDescent="0.45">
      <c r="A239" s="1">
        <v>44805</v>
      </c>
      <c r="B239">
        <v>160017</v>
      </c>
      <c r="C239" t="s">
        <v>54</v>
      </c>
      <c r="D239">
        <v>0.89</v>
      </c>
      <c r="E239" t="str">
        <f>TEXT(fact_plan_revenue[[#This Row],[date]],"mmm")</f>
        <v>Sep</v>
      </c>
    </row>
    <row r="240" spans="1:5" x14ac:dyDescent="0.45">
      <c r="A240" s="1">
        <v>44805</v>
      </c>
      <c r="B240">
        <v>122001</v>
      </c>
      <c r="C240" t="s">
        <v>54</v>
      </c>
      <c r="D240">
        <v>0.54</v>
      </c>
      <c r="E240" t="str">
        <f>TEXT(fact_plan_revenue[[#This Row],[date]],"mmm")</f>
        <v>Sep</v>
      </c>
    </row>
    <row r="241" spans="1:5" x14ac:dyDescent="0.45">
      <c r="A241" s="1">
        <v>44805</v>
      </c>
      <c r="B241">
        <v>492001</v>
      </c>
      <c r="C241" t="s">
        <v>54</v>
      </c>
      <c r="D241">
        <v>0.41</v>
      </c>
      <c r="E241" t="str">
        <f>TEXT(fact_plan_revenue[[#This Row],[date]],"mmm")</f>
        <v>Sep</v>
      </c>
    </row>
    <row r="242" spans="1:5" x14ac:dyDescent="0.45">
      <c r="A242" s="1">
        <v>44562</v>
      </c>
      <c r="B242">
        <v>400001</v>
      </c>
      <c r="C242" t="s">
        <v>52</v>
      </c>
      <c r="D242">
        <v>4.17</v>
      </c>
      <c r="E242" t="str">
        <f>TEXT(fact_plan_revenue[[#This Row],[date]],"mmm")</f>
        <v>Jan</v>
      </c>
    </row>
    <row r="243" spans="1:5" x14ac:dyDescent="0.45">
      <c r="A243" s="1">
        <v>44562</v>
      </c>
      <c r="B243">
        <v>110001</v>
      </c>
      <c r="C243" t="s">
        <v>52</v>
      </c>
      <c r="D243">
        <v>4.01</v>
      </c>
      <c r="E243" t="str">
        <f>TEXT(fact_plan_revenue[[#This Row],[date]],"mmm")</f>
        <v>Jan</v>
      </c>
    </row>
    <row r="244" spans="1:5" x14ac:dyDescent="0.45">
      <c r="A244" s="1">
        <v>44562</v>
      </c>
      <c r="B244">
        <v>700001</v>
      </c>
      <c r="C244" t="s">
        <v>52</v>
      </c>
      <c r="D244">
        <v>3.88</v>
      </c>
      <c r="E244" t="str">
        <f>TEXT(fact_plan_revenue[[#This Row],[date]],"mmm")</f>
        <v>Jan</v>
      </c>
    </row>
    <row r="245" spans="1:5" x14ac:dyDescent="0.45">
      <c r="A245" s="1">
        <v>44562</v>
      </c>
      <c r="B245">
        <v>560001</v>
      </c>
      <c r="C245" t="s">
        <v>52</v>
      </c>
      <c r="D245">
        <v>3.01</v>
      </c>
      <c r="E245" t="str">
        <f>TEXT(fact_plan_revenue[[#This Row],[date]],"mmm")</f>
        <v>Jan</v>
      </c>
    </row>
    <row r="246" spans="1:5" x14ac:dyDescent="0.45">
      <c r="A246" s="1">
        <v>44562</v>
      </c>
      <c r="B246">
        <v>600001</v>
      </c>
      <c r="C246" t="s">
        <v>52</v>
      </c>
      <c r="D246">
        <v>2.5299999999999998</v>
      </c>
      <c r="E246" t="str">
        <f>TEXT(fact_plan_revenue[[#This Row],[date]],"mmm")</f>
        <v>Jan</v>
      </c>
    </row>
    <row r="247" spans="1:5" x14ac:dyDescent="0.45">
      <c r="A247" s="1">
        <v>44562</v>
      </c>
      <c r="B247">
        <v>500001</v>
      </c>
      <c r="C247" t="s">
        <v>52</v>
      </c>
      <c r="D247">
        <v>2.09</v>
      </c>
      <c r="E247" t="str">
        <f>TEXT(fact_plan_revenue[[#This Row],[date]],"mmm")</f>
        <v>Jan</v>
      </c>
    </row>
    <row r="248" spans="1:5" x14ac:dyDescent="0.45">
      <c r="A248" s="1">
        <v>44562</v>
      </c>
      <c r="B248">
        <v>411001</v>
      </c>
      <c r="C248" t="s">
        <v>52</v>
      </c>
      <c r="D248">
        <v>2.0499999999999998</v>
      </c>
      <c r="E248" t="str">
        <f>TEXT(fact_plan_revenue[[#This Row],[date]],"mmm")</f>
        <v>Jan</v>
      </c>
    </row>
    <row r="249" spans="1:5" x14ac:dyDescent="0.45">
      <c r="A249" s="1">
        <v>44562</v>
      </c>
      <c r="B249">
        <v>380001</v>
      </c>
      <c r="C249" t="s">
        <v>52</v>
      </c>
      <c r="D249">
        <v>1.79</v>
      </c>
      <c r="E249" t="str">
        <f>TEXT(fact_plan_revenue[[#This Row],[date]],"mmm")</f>
        <v>Jan</v>
      </c>
    </row>
    <row r="250" spans="1:5" x14ac:dyDescent="0.45">
      <c r="A250" s="1">
        <v>44562</v>
      </c>
      <c r="B250">
        <v>302001</v>
      </c>
      <c r="C250" t="s">
        <v>52</v>
      </c>
      <c r="D250">
        <v>1.64</v>
      </c>
      <c r="E250" t="str">
        <f>TEXT(fact_plan_revenue[[#This Row],[date]],"mmm")</f>
        <v>Jan</v>
      </c>
    </row>
    <row r="251" spans="1:5" x14ac:dyDescent="0.45">
      <c r="A251" s="1">
        <v>44562</v>
      </c>
      <c r="B251">
        <v>226001</v>
      </c>
      <c r="C251" t="s">
        <v>52</v>
      </c>
      <c r="D251">
        <v>1.18</v>
      </c>
      <c r="E251" t="str">
        <f>TEXT(fact_plan_revenue[[#This Row],[date]],"mmm")</f>
        <v>Jan</v>
      </c>
    </row>
    <row r="252" spans="1:5" x14ac:dyDescent="0.45">
      <c r="A252" s="1">
        <v>44562</v>
      </c>
      <c r="B252">
        <v>800008</v>
      </c>
      <c r="C252" t="s">
        <v>52</v>
      </c>
      <c r="D252">
        <v>1.53</v>
      </c>
      <c r="E252" t="str">
        <f>TEXT(fact_plan_revenue[[#This Row],[date]],"mmm")</f>
        <v>Jan</v>
      </c>
    </row>
    <row r="253" spans="1:5" x14ac:dyDescent="0.45">
      <c r="A253" s="1">
        <v>44562</v>
      </c>
      <c r="B253">
        <v>641001</v>
      </c>
      <c r="C253" t="s">
        <v>52</v>
      </c>
      <c r="D253">
        <v>0.49</v>
      </c>
      <c r="E253" t="str">
        <f>TEXT(fact_plan_revenue[[#This Row],[date]],"mmm")</f>
        <v>Jan</v>
      </c>
    </row>
    <row r="254" spans="1:5" x14ac:dyDescent="0.45">
      <c r="A254" s="1">
        <v>44562</v>
      </c>
      <c r="B254">
        <v>160017</v>
      </c>
      <c r="C254" t="s">
        <v>52</v>
      </c>
      <c r="D254">
        <v>0.53</v>
      </c>
      <c r="E254" t="str">
        <f>TEXT(fact_plan_revenue[[#This Row],[date]],"mmm")</f>
        <v>Jan</v>
      </c>
    </row>
    <row r="255" spans="1:5" x14ac:dyDescent="0.45">
      <c r="A255" s="1">
        <v>44562</v>
      </c>
      <c r="B255">
        <v>122001</v>
      </c>
      <c r="C255" t="s">
        <v>52</v>
      </c>
      <c r="D255">
        <v>0.45</v>
      </c>
      <c r="E255" t="str">
        <f>TEXT(fact_plan_revenue[[#This Row],[date]],"mmm")</f>
        <v>Jan</v>
      </c>
    </row>
    <row r="256" spans="1:5" x14ac:dyDescent="0.45">
      <c r="A256" s="1">
        <v>44562</v>
      </c>
      <c r="B256">
        <v>492001</v>
      </c>
      <c r="C256" t="s">
        <v>52</v>
      </c>
      <c r="D256">
        <v>0.28999999999999998</v>
      </c>
      <c r="E256" t="str">
        <f>TEXT(fact_plan_revenue[[#This Row],[date]],"mmm")</f>
        <v>Jan</v>
      </c>
    </row>
    <row r="257" spans="1:5" x14ac:dyDescent="0.45">
      <c r="A257" s="1">
        <v>44593</v>
      </c>
      <c r="B257">
        <v>400001</v>
      </c>
      <c r="C257" t="s">
        <v>52</v>
      </c>
      <c r="D257">
        <v>4.63</v>
      </c>
      <c r="E257" t="str">
        <f>TEXT(fact_plan_revenue[[#This Row],[date]],"mmm")</f>
        <v>Feb</v>
      </c>
    </row>
    <row r="258" spans="1:5" x14ac:dyDescent="0.45">
      <c r="A258" s="1">
        <v>44593</v>
      </c>
      <c r="B258">
        <v>110001</v>
      </c>
      <c r="C258" t="s">
        <v>52</v>
      </c>
      <c r="D258">
        <v>3.62</v>
      </c>
      <c r="E258" t="str">
        <f>TEXT(fact_plan_revenue[[#This Row],[date]],"mmm")</f>
        <v>Feb</v>
      </c>
    </row>
    <row r="259" spans="1:5" x14ac:dyDescent="0.45">
      <c r="A259" s="1">
        <v>44593</v>
      </c>
      <c r="B259">
        <v>700001</v>
      </c>
      <c r="C259" t="s">
        <v>52</v>
      </c>
      <c r="D259">
        <v>3.37</v>
      </c>
      <c r="E259" t="str">
        <f>TEXT(fact_plan_revenue[[#This Row],[date]],"mmm")</f>
        <v>Feb</v>
      </c>
    </row>
    <row r="260" spans="1:5" x14ac:dyDescent="0.45">
      <c r="A260" s="1">
        <v>44593</v>
      </c>
      <c r="B260">
        <v>560001</v>
      </c>
      <c r="C260" t="s">
        <v>52</v>
      </c>
      <c r="D260">
        <v>3.88</v>
      </c>
      <c r="E260" t="str">
        <f>TEXT(fact_plan_revenue[[#This Row],[date]],"mmm")</f>
        <v>Feb</v>
      </c>
    </row>
    <row r="261" spans="1:5" x14ac:dyDescent="0.45">
      <c r="A261" s="1">
        <v>44593</v>
      </c>
      <c r="B261">
        <v>600001</v>
      </c>
      <c r="C261" t="s">
        <v>52</v>
      </c>
      <c r="D261">
        <v>5.0999999999999996</v>
      </c>
      <c r="E261" t="str">
        <f>TEXT(fact_plan_revenue[[#This Row],[date]],"mmm")</f>
        <v>Feb</v>
      </c>
    </row>
    <row r="262" spans="1:5" x14ac:dyDescent="0.45">
      <c r="A262" s="1">
        <v>44593</v>
      </c>
      <c r="B262">
        <v>500001</v>
      </c>
      <c r="C262" t="s">
        <v>52</v>
      </c>
      <c r="D262">
        <v>3.01</v>
      </c>
      <c r="E262" t="str">
        <f>TEXT(fact_plan_revenue[[#This Row],[date]],"mmm")</f>
        <v>Feb</v>
      </c>
    </row>
    <row r="263" spans="1:5" x14ac:dyDescent="0.45">
      <c r="A263" s="1">
        <v>44593</v>
      </c>
      <c r="B263">
        <v>411001</v>
      </c>
      <c r="C263" t="s">
        <v>52</v>
      </c>
      <c r="D263">
        <v>2.75</v>
      </c>
      <c r="E263" t="str">
        <f>TEXT(fact_plan_revenue[[#This Row],[date]],"mmm")</f>
        <v>Feb</v>
      </c>
    </row>
    <row r="264" spans="1:5" x14ac:dyDescent="0.45">
      <c r="A264" s="1">
        <v>44593</v>
      </c>
      <c r="B264">
        <v>380001</v>
      </c>
      <c r="C264" t="s">
        <v>52</v>
      </c>
      <c r="D264">
        <v>1.62</v>
      </c>
      <c r="E264" t="str">
        <f>TEXT(fact_plan_revenue[[#This Row],[date]],"mmm")</f>
        <v>Feb</v>
      </c>
    </row>
    <row r="265" spans="1:5" x14ac:dyDescent="0.45">
      <c r="A265" s="1">
        <v>44593</v>
      </c>
      <c r="B265">
        <v>302001</v>
      </c>
      <c r="C265" t="s">
        <v>52</v>
      </c>
      <c r="D265">
        <v>0.95</v>
      </c>
      <c r="E265" t="str">
        <f>TEXT(fact_plan_revenue[[#This Row],[date]],"mmm")</f>
        <v>Feb</v>
      </c>
    </row>
    <row r="266" spans="1:5" x14ac:dyDescent="0.45">
      <c r="A266" s="1">
        <v>44593</v>
      </c>
      <c r="B266">
        <v>226001</v>
      </c>
      <c r="C266" t="s">
        <v>52</v>
      </c>
      <c r="D266">
        <v>2.33</v>
      </c>
      <c r="E266" t="str">
        <f>TEXT(fact_plan_revenue[[#This Row],[date]],"mmm")</f>
        <v>Feb</v>
      </c>
    </row>
    <row r="267" spans="1:5" x14ac:dyDescent="0.45">
      <c r="A267" s="1">
        <v>44593</v>
      </c>
      <c r="B267">
        <v>800008</v>
      </c>
      <c r="C267" t="s">
        <v>52</v>
      </c>
      <c r="D267">
        <v>1.02</v>
      </c>
      <c r="E267" t="str">
        <f>TEXT(fact_plan_revenue[[#This Row],[date]],"mmm")</f>
        <v>Feb</v>
      </c>
    </row>
    <row r="268" spans="1:5" x14ac:dyDescent="0.45">
      <c r="A268" s="1">
        <v>44593</v>
      </c>
      <c r="B268">
        <v>641001</v>
      </c>
      <c r="C268" t="s">
        <v>52</v>
      </c>
      <c r="D268">
        <v>1.1100000000000001</v>
      </c>
      <c r="E268" t="str">
        <f>TEXT(fact_plan_revenue[[#This Row],[date]],"mmm")</f>
        <v>Feb</v>
      </c>
    </row>
    <row r="269" spans="1:5" x14ac:dyDescent="0.45">
      <c r="A269" s="1">
        <v>44593</v>
      </c>
      <c r="B269">
        <v>160017</v>
      </c>
      <c r="C269" t="s">
        <v>52</v>
      </c>
      <c r="D269">
        <v>0.51</v>
      </c>
      <c r="E269" t="str">
        <f>TEXT(fact_plan_revenue[[#This Row],[date]],"mmm")</f>
        <v>Feb</v>
      </c>
    </row>
    <row r="270" spans="1:5" x14ac:dyDescent="0.45">
      <c r="A270" s="1">
        <v>44593</v>
      </c>
      <c r="B270">
        <v>122001</v>
      </c>
      <c r="C270" t="s">
        <v>52</v>
      </c>
      <c r="D270">
        <v>0.66</v>
      </c>
      <c r="E270" t="str">
        <f>TEXT(fact_plan_revenue[[#This Row],[date]],"mmm")</f>
        <v>Feb</v>
      </c>
    </row>
    <row r="271" spans="1:5" x14ac:dyDescent="0.45">
      <c r="A271" s="1">
        <v>44593</v>
      </c>
      <c r="B271">
        <v>492001</v>
      </c>
      <c r="C271" t="s">
        <v>52</v>
      </c>
      <c r="D271">
        <v>0.34</v>
      </c>
      <c r="E271" t="str">
        <f>TEXT(fact_plan_revenue[[#This Row],[date]],"mmm")</f>
        <v>Feb</v>
      </c>
    </row>
    <row r="272" spans="1:5" x14ac:dyDescent="0.45">
      <c r="A272" s="1">
        <v>44621</v>
      </c>
      <c r="B272">
        <v>400001</v>
      </c>
      <c r="C272" t="s">
        <v>52</v>
      </c>
      <c r="D272">
        <v>4.5599999999999996</v>
      </c>
      <c r="E272" t="str">
        <f>TEXT(fact_plan_revenue[[#This Row],[date]],"mmm")</f>
        <v>Mar</v>
      </c>
    </row>
    <row r="273" spans="1:5" x14ac:dyDescent="0.45">
      <c r="A273" s="1">
        <v>44621</v>
      </c>
      <c r="B273">
        <v>110001</v>
      </c>
      <c r="C273" t="s">
        <v>52</v>
      </c>
      <c r="D273">
        <v>3.9</v>
      </c>
      <c r="E273" t="str">
        <f>TEXT(fact_plan_revenue[[#This Row],[date]],"mmm")</f>
        <v>Mar</v>
      </c>
    </row>
    <row r="274" spans="1:5" x14ac:dyDescent="0.45">
      <c r="A274" s="1">
        <v>44621</v>
      </c>
      <c r="B274">
        <v>700001</v>
      </c>
      <c r="C274" t="s">
        <v>52</v>
      </c>
      <c r="D274">
        <v>5.99</v>
      </c>
      <c r="E274" t="str">
        <f>TEXT(fact_plan_revenue[[#This Row],[date]],"mmm")</f>
        <v>Mar</v>
      </c>
    </row>
    <row r="275" spans="1:5" x14ac:dyDescent="0.45">
      <c r="A275" s="1">
        <v>44621</v>
      </c>
      <c r="B275">
        <v>560001</v>
      </c>
      <c r="C275" t="s">
        <v>52</v>
      </c>
      <c r="D275">
        <v>3.88</v>
      </c>
      <c r="E275" t="str">
        <f>TEXT(fact_plan_revenue[[#This Row],[date]],"mmm")</f>
        <v>Mar</v>
      </c>
    </row>
    <row r="276" spans="1:5" x14ac:dyDescent="0.45">
      <c r="A276" s="1">
        <v>44621</v>
      </c>
      <c r="B276">
        <v>600001</v>
      </c>
      <c r="C276" t="s">
        <v>52</v>
      </c>
      <c r="D276">
        <v>2.59</v>
      </c>
      <c r="E276" t="str">
        <f>TEXT(fact_plan_revenue[[#This Row],[date]],"mmm")</f>
        <v>Mar</v>
      </c>
    </row>
    <row r="277" spans="1:5" x14ac:dyDescent="0.45">
      <c r="A277" s="1">
        <v>44621</v>
      </c>
      <c r="B277">
        <v>500001</v>
      </c>
      <c r="C277" t="s">
        <v>52</v>
      </c>
      <c r="D277">
        <v>2.41</v>
      </c>
      <c r="E277" t="str">
        <f>TEXT(fact_plan_revenue[[#This Row],[date]],"mmm")</f>
        <v>Mar</v>
      </c>
    </row>
    <row r="278" spans="1:5" x14ac:dyDescent="0.45">
      <c r="A278" s="1">
        <v>44621</v>
      </c>
      <c r="B278">
        <v>411001</v>
      </c>
      <c r="C278" t="s">
        <v>52</v>
      </c>
      <c r="D278">
        <v>2.64</v>
      </c>
      <c r="E278" t="str">
        <f>TEXT(fact_plan_revenue[[#This Row],[date]],"mmm")</f>
        <v>Mar</v>
      </c>
    </row>
    <row r="279" spans="1:5" x14ac:dyDescent="0.45">
      <c r="A279" s="1">
        <v>44621</v>
      </c>
      <c r="B279">
        <v>380001</v>
      </c>
      <c r="C279" t="s">
        <v>52</v>
      </c>
      <c r="D279">
        <v>2.8</v>
      </c>
      <c r="E279" t="str">
        <f>TEXT(fact_plan_revenue[[#This Row],[date]],"mmm")</f>
        <v>Mar</v>
      </c>
    </row>
    <row r="280" spans="1:5" x14ac:dyDescent="0.45">
      <c r="A280" s="1">
        <v>44621</v>
      </c>
      <c r="B280">
        <v>302001</v>
      </c>
      <c r="C280" t="s">
        <v>52</v>
      </c>
      <c r="D280">
        <v>1.46</v>
      </c>
      <c r="E280" t="str">
        <f>TEXT(fact_plan_revenue[[#This Row],[date]],"mmm")</f>
        <v>Mar</v>
      </c>
    </row>
    <row r="281" spans="1:5" x14ac:dyDescent="0.45">
      <c r="A281" s="1">
        <v>44621</v>
      </c>
      <c r="B281">
        <v>226001</v>
      </c>
      <c r="C281" t="s">
        <v>52</v>
      </c>
      <c r="D281">
        <v>1.23</v>
      </c>
      <c r="E281" t="str">
        <f>TEXT(fact_plan_revenue[[#This Row],[date]],"mmm")</f>
        <v>Mar</v>
      </c>
    </row>
    <row r="282" spans="1:5" x14ac:dyDescent="0.45">
      <c r="A282" s="1">
        <v>44621</v>
      </c>
      <c r="B282">
        <v>800008</v>
      </c>
      <c r="C282" t="s">
        <v>52</v>
      </c>
      <c r="D282">
        <v>0.78</v>
      </c>
      <c r="E282" t="str">
        <f>TEXT(fact_plan_revenue[[#This Row],[date]],"mmm")</f>
        <v>Mar</v>
      </c>
    </row>
    <row r="283" spans="1:5" x14ac:dyDescent="0.45">
      <c r="A283" s="1">
        <v>44621</v>
      </c>
      <c r="B283">
        <v>641001</v>
      </c>
      <c r="C283" t="s">
        <v>52</v>
      </c>
      <c r="D283">
        <v>1.61</v>
      </c>
      <c r="E283" t="str">
        <f>TEXT(fact_plan_revenue[[#This Row],[date]],"mmm")</f>
        <v>Mar</v>
      </c>
    </row>
    <row r="284" spans="1:5" x14ac:dyDescent="0.45">
      <c r="A284" s="1">
        <v>44621</v>
      </c>
      <c r="B284">
        <v>160017</v>
      </c>
      <c r="C284" t="s">
        <v>52</v>
      </c>
      <c r="D284">
        <v>0.65</v>
      </c>
      <c r="E284" t="str">
        <f>TEXT(fact_plan_revenue[[#This Row],[date]],"mmm")</f>
        <v>Mar</v>
      </c>
    </row>
    <row r="285" spans="1:5" x14ac:dyDescent="0.45">
      <c r="A285" s="1">
        <v>44621</v>
      </c>
      <c r="B285">
        <v>122001</v>
      </c>
      <c r="C285" t="s">
        <v>52</v>
      </c>
      <c r="D285">
        <v>0.53</v>
      </c>
      <c r="E285" t="str">
        <f>TEXT(fact_plan_revenue[[#This Row],[date]],"mmm")</f>
        <v>Mar</v>
      </c>
    </row>
    <row r="286" spans="1:5" x14ac:dyDescent="0.45">
      <c r="A286" s="1">
        <v>44621</v>
      </c>
      <c r="B286">
        <v>492001</v>
      </c>
      <c r="C286" t="s">
        <v>52</v>
      </c>
      <c r="D286">
        <v>0.28999999999999998</v>
      </c>
      <c r="E286" t="str">
        <f>TEXT(fact_plan_revenue[[#This Row],[date]],"mmm")</f>
        <v>Mar</v>
      </c>
    </row>
    <row r="287" spans="1:5" x14ac:dyDescent="0.45">
      <c r="A287" s="1">
        <v>44652</v>
      </c>
      <c r="B287">
        <v>400001</v>
      </c>
      <c r="C287" t="s">
        <v>52</v>
      </c>
      <c r="D287">
        <v>3.73</v>
      </c>
      <c r="E287" t="str">
        <f>TEXT(fact_plan_revenue[[#This Row],[date]],"mmm")</f>
        <v>Apr</v>
      </c>
    </row>
    <row r="288" spans="1:5" x14ac:dyDescent="0.45">
      <c r="A288" s="1">
        <v>44652</v>
      </c>
      <c r="B288">
        <v>110001</v>
      </c>
      <c r="C288" t="s">
        <v>52</v>
      </c>
      <c r="D288">
        <v>3.15</v>
      </c>
      <c r="E288" t="str">
        <f>TEXT(fact_plan_revenue[[#This Row],[date]],"mmm")</f>
        <v>Apr</v>
      </c>
    </row>
    <row r="289" spans="1:5" x14ac:dyDescent="0.45">
      <c r="A289" s="1">
        <v>44652</v>
      </c>
      <c r="B289">
        <v>700001</v>
      </c>
      <c r="C289" t="s">
        <v>52</v>
      </c>
      <c r="D289">
        <v>3.34</v>
      </c>
      <c r="E289" t="str">
        <f>TEXT(fact_plan_revenue[[#This Row],[date]],"mmm")</f>
        <v>Apr</v>
      </c>
    </row>
    <row r="290" spans="1:5" x14ac:dyDescent="0.45">
      <c r="A290" s="1">
        <v>44652</v>
      </c>
      <c r="B290">
        <v>560001</v>
      </c>
      <c r="C290" t="s">
        <v>52</v>
      </c>
      <c r="D290">
        <v>3.62</v>
      </c>
      <c r="E290" t="str">
        <f>TEXT(fact_plan_revenue[[#This Row],[date]],"mmm")</f>
        <v>Apr</v>
      </c>
    </row>
    <row r="291" spans="1:5" x14ac:dyDescent="0.45">
      <c r="A291" s="1">
        <v>44652</v>
      </c>
      <c r="B291">
        <v>600001</v>
      </c>
      <c r="C291" t="s">
        <v>52</v>
      </c>
      <c r="D291">
        <v>3.31</v>
      </c>
      <c r="E291" t="str">
        <f>TEXT(fact_plan_revenue[[#This Row],[date]],"mmm")</f>
        <v>Apr</v>
      </c>
    </row>
    <row r="292" spans="1:5" x14ac:dyDescent="0.45">
      <c r="A292" s="1">
        <v>44652</v>
      </c>
      <c r="B292">
        <v>500001</v>
      </c>
      <c r="C292" t="s">
        <v>52</v>
      </c>
      <c r="D292">
        <v>2.06</v>
      </c>
      <c r="E292" t="str">
        <f>TEXT(fact_plan_revenue[[#This Row],[date]],"mmm")</f>
        <v>Apr</v>
      </c>
    </row>
    <row r="293" spans="1:5" x14ac:dyDescent="0.45">
      <c r="A293" s="1">
        <v>44652</v>
      </c>
      <c r="B293">
        <v>411001</v>
      </c>
      <c r="C293" t="s">
        <v>52</v>
      </c>
      <c r="D293">
        <v>4.22</v>
      </c>
      <c r="E293" t="str">
        <f>TEXT(fact_plan_revenue[[#This Row],[date]],"mmm")</f>
        <v>Apr</v>
      </c>
    </row>
    <row r="294" spans="1:5" x14ac:dyDescent="0.45">
      <c r="A294" s="1">
        <v>44652</v>
      </c>
      <c r="B294">
        <v>380001</v>
      </c>
      <c r="C294" t="s">
        <v>52</v>
      </c>
      <c r="D294">
        <v>2.48</v>
      </c>
      <c r="E294" t="str">
        <f>TEXT(fact_plan_revenue[[#This Row],[date]],"mmm")</f>
        <v>Apr</v>
      </c>
    </row>
    <row r="295" spans="1:5" x14ac:dyDescent="0.45">
      <c r="A295" s="1">
        <v>44652</v>
      </c>
      <c r="B295">
        <v>302001</v>
      </c>
      <c r="C295" t="s">
        <v>52</v>
      </c>
      <c r="D295">
        <v>1.22</v>
      </c>
      <c r="E295" t="str">
        <f>TEXT(fact_plan_revenue[[#This Row],[date]],"mmm")</f>
        <v>Apr</v>
      </c>
    </row>
    <row r="296" spans="1:5" x14ac:dyDescent="0.45">
      <c r="A296" s="1">
        <v>44652</v>
      </c>
      <c r="B296">
        <v>226001</v>
      </c>
      <c r="C296" t="s">
        <v>52</v>
      </c>
      <c r="D296">
        <v>1.3</v>
      </c>
      <c r="E296" t="str">
        <f>TEXT(fact_plan_revenue[[#This Row],[date]],"mmm")</f>
        <v>Apr</v>
      </c>
    </row>
    <row r="297" spans="1:5" x14ac:dyDescent="0.45">
      <c r="A297" s="1">
        <v>44652</v>
      </c>
      <c r="B297">
        <v>800008</v>
      </c>
      <c r="C297" t="s">
        <v>52</v>
      </c>
      <c r="D297">
        <v>1.0900000000000001</v>
      </c>
      <c r="E297" t="str">
        <f>TEXT(fact_plan_revenue[[#This Row],[date]],"mmm")</f>
        <v>Apr</v>
      </c>
    </row>
    <row r="298" spans="1:5" x14ac:dyDescent="0.45">
      <c r="A298" s="1">
        <v>44652</v>
      </c>
      <c r="B298">
        <v>641001</v>
      </c>
      <c r="C298" t="s">
        <v>52</v>
      </c>
      <c r="D298">
        <v>0.76</v>
      </c>
      <c r="E298" t="str">
        <f>TEXT(fact_plan_revenue[[#This Row],[date]],"mmm")</f>
        <v>Apr</v>
      </c>
    </row>
    <row r="299" spans="1:5" x14ac:dyDescent="0.45">
      <c r="A299" s="1">
        <v>44652</v>
      </c>
      <c r="B299">
        <v>160017</v>
      </c>
      <c r="C299" t="s">
        <v>52</v>
      </c>
      <c r="D299">
        <v>0.94</v>
      </c>
      <c r="E299" t="str">
        <f>TEXT(fact_plan_revenue[[#This Row],[date]],"mmm")</f>
        <v>Apr</v>
      </c>
    </row>
    <row r="300" spans="1:5" x14ac:dyDescent="0.45">
      <c r="A300" s="1">
        <v>44652</v>
      </c>
      <c r="B300">
        <v>122001</v>
      </c>
      <c r="C300" t="s">
        <v>52</v>
      </c>
      <c r="D300">
        <v>0.45</v>
      </c>
      <c r="E300" t="str">
        <f>TEXT(fact_plan_revenue[[#This Row],[date]],"mmm")</f>
        <v>Apr</v>
      </c>
    </row>
    <row r="301" spans="1:5" x14ac:dyDescent="0.45">
      <c r="A301" s="1">
        <v>44652</v>
      </c>
      <c r="B301">
        <v>492001</v>
      </c>
      <c r="C301" t="s">
        <v>52</v>
      </c>
      <c r="D301">
        <v>0.4</v>
      </c>
      <c r="E301" t="str">
        <f>TEXT(fact_plan_revenue[[#This Row],[date]],"mmm")</f>
        <v>Apr</v>
      </c>
    </row>
    <row r="302" spans="1:5" x14ac:dyDescent="0.45">
      <c r="A302" s="1">
        <v>44713</v>
      </c>
      <c r="B302">
        <v>400001</v>
      </c>
      <c r="C302" t="s">
        <v>52</v>
      </c>
      <c r="D302">
        <v>5.95</v>
      </c>
      <c r="E302" t="str">
        <f>TEXT(fact_plan_revenue[[#This Row],[date]],"mmm")</f>
        <v>Jun</v>
      </c>
    </row>
    <row r="303" spans="1:5" x14ac:dyDescent="0.45">
      <c r="A303" s="1">
        <v>44713</v>
      </c>
      <c r="B303">
        <v>110001</v>
      </c>
      <c r="C303" t="s">
        <v>52</v>
      </c>
      <c r="D303">
        <v>3.53</v>
      </c>
      <c r="E303" t="str">
        <f>TEXT(fact_plan_revenue[[#This Row],[date]],"mmm")</f>
        <v>Jun</v>
      </c>
    </row>
    <row r="304" spans="1:5" x14ac:dyDescent="0.45">
      <c r="A304" s="1">
        <v>44713</v>
      </c>
      <c r="B304">
        <v>700001</v>
      </c>
      <c r="C304" t="s">
        <v>52</v>
      </c>
      <c r="D304">
        <v>2.95</v>
      </c>
      <c r="E304" t="str">
        <f>TEXT(fact_plan_revenue[[#This Row],[date]],"mmm")</f>
        <v>Jun</v>
      </c>
    </row>
    <row r="305" spans="1:5" x14ac:dyDescent="0.45">
      <c r="A305" s="1">
        <v>44713</v>
      </c>
      <c r="B305">
        <v>560001</v>
      </c>
      <c r="C305" t="s">
        <v>52</v>
      </c>
      <c r="D305">
        <v>3.37</v>
      </c>
      <c r="E305" t="str">
        <f>TEXT(fact_plan_revenue[[#This Row],[date]],"mmm")</f>
        <v>Jun</v>
      </c>
    </row>
    <row r="306" spans="1:5" x14ac:dyDescent="0.45">
      <c r="A306" s="1">
        <v>44713</v>
      </c>
      <c r="B306">
        <v>600001</v>
      </c>
      <c r="C306" t="s">
        <v>52</v>
      </c>
      <c r="D306">
        <v>3.04</v>
      </c>
      <c r="E306" t="str">
        <f>TEXT(fact_plan_revenue[[#This Row],[date]],"mmm")</f>
        <v>Jun</v>
      </c>
    </row>
    <row r="307" spans="1:5" x14ac:dyDescent="0.45">
      <c r="A307" s="1">
        <v>44713</v>
      </c>
      <c r="B307">
        <v>500001</v>
      </c>
      <c r="C307" t="s">
        <v>52</v>
      </c>
      <c r="D307">
        <v>2.5299999999999998</v>
      </c>
      <c r="E307" t="str">
        <f>TEXT(fact_plan_revenue[[#This Row],[date]],"mmm")</f>
        <v>Jun</v>
      </c>
    </row>
    <row r="308" spans="1:5" x14ac:dyDescent="0.45">
      <c r="A308" s="1">
        <v>44713</v>
      </c>
      <c r="B308">
        <v>411001</v>
      </c>
      <c r="C308" t="s">
        <v>52</v>
      </c>
      <c r="D308">
        <v>1.71</v>
      </c>
      <c r="E308" t="str">
        <f>TEXT(fact_plan_revenue[[#This Row],[date]],"mmm")</f>
        <v>Jun</v>
      </c>
    </row>
    <row r="309" spans="1:5" x14ac:dyDescent="0.45">
      <c r="A309" s="1">
        <v>44713</v>
      </c>
      <c r="B309">
        <v>380001</v>
      </c>
      <c r="C309" t="s">
        <v>52</v>
      </c>
      <c r="D309">
        <v>1.53</v>
      </c>
      <c r="E309" t="str">
        <f>TEXT(fact_plan_revenue[[#This Row],[date]],"mmm")</f>
        <v>Jun</v>
      </c>
    </row>
    <row r="310" spans="1:5" x14ac:dyDescent="0.45">
      <c r="A310" s="1">
        <v>44713</v>
      </c>
      <c r="B310">
        <v>302001</v>
      </c>
      <c r="C310" t="s">
        <v>52</v>
      </c>
      <c r="D310">
        <v>1.71</v>
      </c>
      <c r="E310" t="str">
        <f>TEXT(fact_plan_revenue[[#This Row],[date]],"mmm")</f>
        <v>Jun</v>
      </c>
    </row>
    <row r="311" spans="1:5" x14ac:dyDescent="0.45">
      <c r="A311" s="1">
        <v>44713</v>
      </c>
      <c r="B311">
        <v>226001</v>
      </c>
      <c r="C311" t="s">
        <v>52</v>
      </c>
      <c r="D311">
        <v>0.99</v>
      </c>
      <c r="E311" t="str">
        <f>TEXT(fact_plan_revenue[[#This Row],[date]],"mmm")</f>
        <v>Jun</v>
      </c>
    </row>
    <row r="312" spans="1:5" x14ac:dyDescent="0.45">
      <c r="A312" s="1">
        <v>44713</v>
      </c>
      <c r="B312">
        <v>800008</v>
      </c>
      <c r="C312" t="s">
        <v>52</v>
      </c>
      <c r="D312">
        <v>1.24</v>
      </c>
      <c r="E312" t="str">
        <f>TEXT(fact_plan_revenue[[#This Row],[date]],"mmm")</f>
        <v>Jun</v>
      </c>
    </row>
    <row r="313" spans="1:5" x14ac:dyDescent="0.45">
      <c r="A313" s="1">
        <v>44713</v>
      </c>
      <c r="B313">
        <v>641001</v>
      </c>
      <c r="C313" t="s">
        <v>52</v>
      </c>
      <c r="D313">
        <v>0.5</v>
      </c>
      <c r="E313" t="str">
        <f>TEXT(fact_plan_revenue[[#This Row],[date]],"mmm")</f>
        <v>Jun</v>
      </c>
    </row>
    <row r="314" spans="1:5" x14ac:dyDescent="0.45">
      <c r="A314" s="1">
        <v>44713</v>
      </c>
      <c r="B314">
        <v>160017</v>
      </c>
      <c r="C314" t="s">
        <v>52</v>
      </c>
      <c r="D314">
        <v>0.5</v>
      </c>
      <c r="E314" t="str">
        <f>TEXT(fact_plan_revenue[[#This Row],[date]],"mmm")</f>
        <v>Jun</v>
      </c>
    </row>
    <row r="315" spans="1:5" x14ac:dyDescent="0.45">
      <c r="A315" s="1">
        <v>44713</v>
      </c>
      <c r="B315">
        <v>122001</v>
      </c>
      <c r="C315" t="s">
        <v>52</v>
      </c>
      <c r="D315">
        <v>0.45</v>
      </c>
      <c r="E315" t="str">
        <f>TEXT(fact_plan_revenue[[#This Row],[date]],"mmm")</f>
        <v>Jun</v>
      </c>
    </row>
    <row r="316" spans="1:5" x14ac:dyDescent="0.45">
      <c r="A316" s="1">
        <v>44713</v>
      </c>
      <c r="B316">
        <v>492001</v>
      </c>
      <c r="C316" t="s">
        <v>52</v>
      </c>
      <c r="D316">
        <v>0.41</v>
      </c>
      <c r="E316" t="str">
        <f>TEXT(fact_plan_revenue[[#This Row],[date]],"mmm")</f>
        <v>Jun</v>
      </c>
    </row>
    <row r="317" spans="1:5" x14ac:dyDescent="0.45">
      <c r="A317" s="1">
        <v>44743</v>
      </c>
      <c r="B317">
        <v>400001</v>
      </c>
      <c r="C317" t="s">
        <v>52</v>
      </c>
      <c r="D317">
        <v>5.36</v>
      </c>
      <c r="E317" t="str">
        <f>TEXT(fact_plan_revenue[[#This Row],[date]],"mmm")</f>
        <v>Jul</v>
      </c>
    </row>
    <row r="318" spans="1:5" x14ac:dyDescent="0.45">
      <c r="A318" s="1">
        <v>44743</v>
      </c>
      <c r="B318">
        <v>110001</v>
      </c>
      <c r="C318" t="s">
        <v>52</v>
      </c>
      <c r="D318">
        <v>4.79</v>
      </c>
      <c r="E318" t="str">
        <f>TEXT(fact_plan_revenue[[#This Row],[date]],"mmm")</f>
        <v>Jul</v>
      </c>
    </row>
    <row r="319" spans="1:5" x14ac:dyDescent="0.45">
      <c r="A319" s="1">
        <v>44743</v>
      </c>
      <c r="B319">
        <v>700001</v>
      </c>
      <c r="C319" t="s">
        <v>52</v>
      </c>
      <c r="D319">
        <v>2.86</v>
      </c>
      <c r="E319" t="str">
        <f>TEXT(fact_plan_revenue[[#This Row],[date]],"mmm")</f>
        <v>Jul</v>
      </c>
    </row>
    <row r="320" spans="1:5" x14ac:dyDescent="0.45">
      <c r="A320" s="1">
        <v>44743</v>
      </c>
      <c r="B320">
        <v>560001</v>
      </c>
      <c r="C320" t="s">
        <v>52</v>
      </c>
      <c r="D320">
        <v>3.91</v>
      </c>
      <c r="E320" t="str">
        <f>TEXT(fact_plan_revenue[[#This Row],[date]],"mmm")</f>
        <v>Jul</v>
      </c>
    </row>
    <row r="321" spans="1:5" x14ac:dyDescent="0.45">
      <c r="A321" s="1">
        <v>44743</v>
      </c>
      <c r="B321">
        <v>600001</v>
      </c>
      <c r="C321" t="s">
        <v>52</v>
      </c>
      <c r="D321">
        <v>3.98</v>
      </c>
      <c r="E321" t="str">
        <f>TEXT(fact_plan_revenue[[#This Row],[date]],"mmm")</f>
        <v>Jul</v>
      </c>
    </row>
    <row r="322" spans="1:5" x14ac:dyDescent="0.45">
      <c r="A322" s="1">
        <v>44743</v>
      </c>
      <c r="B322">
        <v>500001</v>
      </c>
      <c r="C322" t="s">
        <v>52</v>
      </c>
      <c r="D322">
        <v>3.12</v>
      </c>
      <c r="E322" t="str">
        <f>TEXT(fact_plan_revenue[[#This Row],[date]],"mmm")</f>
        <v>Jul</v>
      </c>
    </row>
    <row r="323" spans="1:5" x14ac:dyDescent="0.45">
      <c r="A323" s="1">
        <v>44743</v>
      </c>
      <c r="B323">
        <v>411001</v>
      </c>
      <c r="C323" t="s">
        <v>52</v>
      </c>
      <c r="D323">
        <v>2.14</v>
      </c>
      <c r="E323" t="str">
        <f>TEXT(fact_plan_revenue[[#This Row],[date]],"mmm")</f>
        <v>Jul</v>
      </c>
    </row>
    <row r="324" spans="1:5" x14ac:dyDescent="0.45">
      <c r="A324" s="1">
        <v>44743</v>
      </c>
      <c r="B324">
        <v>380001</v>
      </c>
      <c r="C324" t="s">
        <v>52</v>
      </c>
      <c r="D324">
        <v>1.59</v>
      </c>
      <c r="E324" t="str">
        <f>TEXT(fact_plan_revenue[[#This Row],[date]],"mmm")</f>
        <v>Jul</v>
      </c>
    </row>
    <row r="325" spans="1:5" x14ac:dyDescent="0.45">
      <c r="A325" s="1">
        <v>44743</v>
      </c>
      <c r="B325">
        <v>302001</v>
      </c>
      <c r="C325" t="s">
        <v>52</v>
      </c>
      <c r="D325">
        <v>1.05</v>
      </c>
      <c r="E325" t="str">
        <f>TEXT(fact_plan_revenue[[#This Row],[date]],"mmm")</f>
        <v>Jul</v>
      </c>
    </row>
    <row r="326" spans="1:5" x14ac:dyDescent="0.45">
      <c r="A326" s="1">
        <v>44743</v>
      </c>
      <c r="B326">
        <v>226001</v>
      </c>
      <c r="C326" t="s">
        <v>52</v>
      </c>
      <c r="D326">
        <v>1.64</v>
      </c>
      <c r="E326" t="str">
        <f>TEXT(fact_plan_revenue[[#This Row],[date]],"mmm")</f>
        <v>Jul</v>
      </c>
    </row>
    <row r="327" spans="1:5" x14ac:dyDescent="0.45">
      <c r="A327" s="1">
        <v>44743</v>
      </c>
      <c r="B327">
        <v>800008</v>
      </c>
      <c r="C327" t="s">
        <v>52</v>
      </c>
      <c r="D327">
        <v>0.8</v>
      </c>
      <c r="E327" t="str">
        <f>TEXT(fact_plan_revenue[[#This Row],[date]],"mmm")</f>
        <v>Jul</v>
      </c>
    </row>
    <row r="328" spans="1:5" x14ac:dyDescent="0.45">
      <c r="A328" s="1">
        <v>44743</v>
      </c>
      <c r="B328">
        <v>641001</v>
      </c>
      <c r="C328" t="s">
        <v>52</v>
      </c>
      <c r="D328">
        <v>1.07</v>
      </c>
      <c r="E328" t="str">
        <f>TEXT(fact_plan_revenue[[#This Row],[date]],"mmm")</f>
        <v>Jul</v>
      </c>
    </row>
    <row r="329" spans="1:5" x14ac:dyDescent="0.45">
      <c r="A329" s="1">
        <v>44743</v>
      </c>
      <c r="B329">
        <v>160017</v>
      </c>
      <c r="C329" t="s">
        <v>52</v>
      </c>
      <c r="D329">
        <v>0.53</v>
      </c>
      <c r="E329" t="str">
        <f>TEXT(fact_plan_revenue[[#This Row],[date]],"mmm")</f>
        <v>Jul</v>
      </c>
    </row>
    <row r="330" spans="1:5" x14ac:dyDescent="0.45">
      <c r="A330" s="1">
        <v>44743</v>
      </c>
      <c r="B330">
        <v>122001</v>
      </c>
      <c r="C330" t="s">
        <v>52</v>
      </c>
      <c r="D330">
        <v>0.85</v>
      </c>
      <c r="E330" t="str">
        <f>TEXT(fact_plan_revenue[[#This Row],[date]],"mmm")</f>
        <v>Jul</v>
      </c>
    </row>
    <row r="331" spans="1:5" x14ac:dyDescent="0.45">
      <c r="A331" s="1">
        <v>44743</v>
      </c>
      <c r="B331">
        <v>492001</v>
      </c>
      <c r="C331" t="s">
        <v>52</v>
      </c>
      <c r="D331">
        <v>0.38</v>
      </c>
      <c r="E331" t="str">
        <f>TEXT(fact_plan_revenue[[#This Row],[date]],"mmm")</f>
        <v>Jul</v>
      </c>
    </row>
    <row r="332" spans="1:5" x14ac:dyDescent="0.45">
      <c r="A332" s="1">
        <v>44774</v>
      </c>
      <c r="B332">
        <v>400001</v>
      </c>
      <c r="C332" t="s">
        <v>52</v>
      </c>
      <c r="D332">
        <v>4.25</v>
      </c>
      <c r="E332" t="str">
        <f>TEXT(fact_plan_revenue[[#This Row],[date]],"mmm")</f>
        <v>Aug</v>
      </c>
    </row>
    <row r="333" spans="1:5" x14ac:dyDescent="0.45">
      <c r="A333" s="1">
        <v>44774</v>
      </c>
      <c r="B333">
        <v>110001</v>
      </c>
      <c r="C333" t="s">
        <v>52</v>
      </c>
      <c r="D333">
        <v>3.37</v>
      </c>
      <c r="E333" t="str">
        <f>TEXT(fact_plan_revenue[[#This Row],[date]],"mmm")</f>
        <v>Aug</v>
      </c>
    </row>
    <row r="334" spans="1:5" x14ac:dyDescent="0.45">
      <c r="A334" s="1">
        <v>44774</v>
      </c>
      <c r="B334">
        <v>700001</v>
      </c>
      <c r="C334" t="s">
        <v>52</v>
      </c>
      <c r="D334">
        <v>6.55</v>
      </c>
      <c r="E334" t="str">
        <f>TEXT(fact_plan_revenue[[#This Row],[date]],"mmm")</f>
        <v>Aug</v>
      </c>
    </row>
    <row r="335" spans="1:5" x14ac:dyDescent="0.45">
      <c r="A335" s="1">
        <v>44774</v>
      </c>
      <c r="B335">
        <v>560001</v>
      </c>
      <c r="C335" t="s">
        <v>52</v>
      </c>
      <c r="D335">
        <v>3.5</v>
      </c>
      <c r="E335" t="str">
        <f>TEXT(fact_plan_revenue[[#This Row],[date]],"mmm")</f>
        <v>Aug</v>
      </c>
    </row>
    <row r="336" spans="1:5" x14ac:dyDescent="0.45">
      <c r="A336" s="1">
        <v>44774</v>
      </c>
      <c r="B336">
        <v>600001</v>
      </c>
      <c r="C336" t="s">
        <v>52</v>
      </c>
      <c r="D336">
        <v>2.42</v>
      </c>
      <c r="E336" t="str">
        <f>TEXT(fact_plan_revenue[[#This Row],[date]],"mmm")</f>
        <v>Aug</v>
      </c>
    </row>
    <row r="337" spans="1:5" x14ac:dyDescent="0.45">
      <c r="A337" s="1">
        <v>44774</v>
      </c>
      <c r="B337">
        <v>500001</v>
      </c>
      <c r="C337" t="s">
        <v>52</v>
      </c>
      <c r="D337">
        <v>2.54</v>
      </c>
      <c r="E337" t="str">
        <f>TEXT(fact_plan_revenue[[#This Row],[date]],"mmm")</f>
        <v>Aug</v>
      </c>
    </row>
    <row r="338" spans="1:5" x14ac:dyDescent="0.45">
      <c r="A338" s="1">
        <v>44774</v>
      </c>
      <c r="B338">
        <v>411001</v>
      </c>
      <c r="C338" t="s">
        <v>52</v>
      </c>
      <c r="D338">
        <v>2.15</v>
      </c>
      <c r="E338" t="str">
        <f>TEXT(fact_plan_revenue[[#This Row],[date]],"mmm")</f>
        <v>Aug</v>
      </c>
    </row>
    <row r="339" spans="1:5" x14ac:dyDescent="0.45">
      <c r="A339" s="1">
        <v>44774</v>
      </c>
      <c r="B339">
        <v>380001</v>
      </c>
      <c r="C339" t="s">
        <v>52</v>
      </c>
      <c r="D339">
        <v>1.99</v>
      </c>
      <c r="E339" t="str">
        <f>TEXT(fact_plan_revenue[[#This Row],[date]],"mmm")</f>
        <v>Aug</v>
      </c>
    </row>
    <row r="340" spans="1:5" x14ac:dyDescent="0.45">
      <c r="A340" s="1">
        <v>44774</v>
      </c>
      <c r="B340">
        <v>302001</v>
      </c>
      <c r="C340" t="s">
        <v>52</v>
      </c>
      <c r="D340">
        <v>1.52</v>
      </c>
      <c r="E340" t="str">
        <f>TEXT(fact_plan_revenue[[#This Row],[date]],"mmm")</f>
        <v>Aug</v>
      </c>
    </row>
    <row r="341" spans="1:5" x14ac:dyDescent="0.45">
      <c r="A341" s="1">
        <v>44774</v>
      </c>
      <c r="B341">
        <v>226001</v>
      </c>
      <c r="C341" t="s">
        <v>52</v>
      </c>
      <c r="D341">
        <v>1.39</v>
      </c>
      <c r="E341" t="str">
        <f>TEXT(fact_plan_revenue[[#This Row],[date]],"mmm")</f>
        <v>Aug</v>
      </c>
    </row>
    <row r="342" spans="1:5" x14ac:dyDescent="0.45">
      <c r="A342" s="1">
        <v>44774</v>
      </c>
      <c r="B342">
        <v>800008</v>
      </c>
      <c r="C342" t="s">
        <v>52</v>
      </c>
      <c r="D342">
        <v>0.94</v>
      </c>
      <c r="E342" t="str">
        <f>TEXT(fact_plan_revenue[[#This Row],[date]],"mmm")</f>
        <v>Aug</v>
      </c>
    </row>
    <row r="343" spans="1:5" x14ac:dyDescent="0.45">
      <c r="A343" s="1">
        <v>44774</v>
      </c>
      <c r="B343">
        <v>641001</v>
      </c>
      <c r="C343" t="s">
        <v>52</v>
      </c>
      <c r="D343">
        <v>1.49</v>
      </c>
      <c r="E343" t="str">
        <f>TEXT(fact_plan_revenue[[#This Row],[date]],"mmm")</f>
        <v>Aug</v>
      </c>
    </row>
    <row r="344" spans="1:5" x14ac:dyDescent="0.45">
      <c r="A344" s="1">
        <v>44774</v>
      </c>
      <c r="B344">
        <v>160017</v>
      </c>
      <c r="C344" t="s">
        <v>52</v>
      </c>
      <c r="D344">
        <v>0.49</v>
      </c>
      <c r="E344" t="str">
        <f>TEXT(fact_plan_revenue[[#This Row],[date]],"mmm")</f>
        <v>Aug</v>
      </c>
    </row>
    <row r="345" spans="1:5" x14ac:dyDescent="0.45">
      <c r="A345" s="1">
        <v>44774</v>
      </c>
      <c r="B345">
        <v>122001</v>
      </c>
      <c r="C345" t="s">
        <v>52</v>
      </c>
      <c r="D345">
        <v>0.55000000000000004</v>
      </c>
      <c r="E345" t="str">
        <f>TEXT(fact_plan_revenue[[#This Row],[date]],"mmm")</f>
        <v>Aug</v>
      </c>
    </row>
    <row r="346" spans="1:5" x14ac:dyDescent="0.45">
      <c r="A346" s="1">
        <v>44774</v>
      </c>
      <c r="B346">
        <v>492001</v>
      </c>
      <c r="C346" t="s">
        <v>52</v>
      </c>
      <c r="D346">
        <v>0.33</v>
      </c>
      <c r="E346" t="str">
        <f>TEXT(fact_plan_revenue[[#This Row],[date]],"mmm")</f>
        <v>Aug</v>
      </c>
    </row>
    <row r="347" spans="1:5" x14ac:dyDescent="0.45">
      <c r="A347" s="1">
        <v>44805</v>
      </c>
      <c r="B347">
        <v>400001</v>
      </c>
      <c r="C347" t="s">
        <v>52</v>
      </c>
      <c r="D347">
        <v>4.75</v>
      </c>
      <c r="E347" t="str">
        <f>TEXT(fact_plan_revenue[[#This Row],[date]],"mmm")</f>
        <v>Sep</v>
      </c>
    </row>
    <row r="348" spans="1:5" x14ac:dyDescent="0.45">
      <c r="A348" s="1">
        <v>44805</v>
      </c>
      <c r="B348">
        <v>110001</v>
      </c>
      <c r="C348" t="s">
        <v>52</v>
      </c>
      <c r="D348">
        <v>4.66</v>
      </c>
      <c r="E348" t="str">
        <f>TEXT(fact_plan_revenue[[#This Row],[date]],"mmm")</f>
        <v>Sep</v>
      </c>
    </row>
    <row r="349" spans="1:5" x14ac:dyDescent="0.45">
      <c r="A349" s="1">
        <v>44805</v>
      </c>
      <c r="B349">
        <v>700001</v>
      </c>
      <c r="C349" t="s">
        <v>52</v>
      </c>
      <c r="D349">
        <v>3.98</v>
      </c>
      <c r="E349" t="str">
        <f>TEXT(fact_plan_revenue[[#This Row],[date]],"mmm")</f>
        <v>Sep</v>
      </c>
    </row>
    <row r="350" spans="1:5" x14ac:dyDescent="0.45">
      <c r="A350" s="1">
        <v>44805</v>
      </c>
      <c r="B350">
        <v>560001</v>
      </c>
      <c r="C350" t="s">
        <v>52</v>
      </c>
      <c r="D350">
        <v>2.96</v>
      </c>
      <c r="E350" t="str">
        <f>TEXT(fact_plan_revenue[[#This Row],[date]],"mmm")</f>
        <v>Sep</v>
      </c>
    </row>
    <row r="351" spans="1:5" x14ac:dyDescent="0.45">
      <c r="A351" s="1">
        <v>44805</v>
      </c>
      <c r="B351">
        <v>600001</v>
      </c>
      <c r="C351" t="s">
        <v>52</v>
      </c>
      <c r="D351">
        <v>2.04</v>
      </c>
      <c r="E351" t="str">
        <f>TEXT(fact_plan_revenue[[#This Row],[date]],"mmm")</f>
        <v>Sep</v>
      </c>
    </row>
    <row r="352" spans="1:5" x14ac:dyDescent="0.45">
      <c r="A352" s="1">
        <v>44805</v>
      </c>
      <c r="B352">
        <v>500001</v>
      </c>
      <c r="C352" t="s">
        <v>52</v>
      </c>
      <c r="D352">
        <v>1.87</v>
      </c>
      <c r="E352" t="str">
        <f>TEXT(fact_plan_revenue[[#This Row],[date]],"mmm")</f>
        <v>Sep</v>
      </c>
    </row>
    <row r="353" spans="1:5" x14ac:dyDescent="0.45">
      <c r="A353" s="1">
        <v>44805</v>
      </c>
      <c r="B353">
        <v>411001</v>
      </c>
      <c r="C353" t="s">
        <v>52</v>
      </c>
      <c r="D353">
        <v>3.62</v>
      </c>
      <c r="E353" t="str">
        <f>TEXT(fact_plan_revenue[[#This Row],[date]],"mmm")</f>
        <v>Sep</v>
      </c>
    </row>
    <row r="354" spans="1:5" x14ac:dyDescent="0.45">
      <c r="A354" s="1">
        <v>44805</v>
      </c>
      <c r="B354">
        <v>380001</v>
      </c>
      <c r="C354" t="s">
        <v>52</v>
      </c>
      <c r="D354">
        <v>2</v>
      </c>
      <c r="E354" t="str">
        <f>TEXT(fact_plan_revenue[[#This Row],[date]],"mmm")</f>
        <v>Sep</v>
      </c>
    </row>
    <row r="355" spans="1:5" x14ac:dyDescent="0.45">
      <c r="A355" s="1">
        <v>44805</v>
      </c>
      <c r="B355">
        <v>302001</v>
      </c>
      <c r="C355" t="s">
        <v>52</v>
      </c>
      <c r="D355">
        <v>1.35</v>
      </c>
      <c r="E355" t="str">
        <f>TEXT(fact_plan_revenue[[#This Row],[date]],"mmm")</f>
        <v>Sep</v>
      </c>
    </row>
    <row r="356" spans="1:5" x14ac:dyDescent="0.45">
      <c r="A356" s="1">
        <v>44805</v>
      </c>
      <c r="B356">
        <v>226001</v>
      </c>
      <c r="C356" t="s">
        <v>52</v>
      </c>
      <c r="D356">
        <v>1.0900000000000001</v>
      </c>
      <c r="E356" t="str">
        <f>TEXT(fact_plan_revenue[[#This Row],[date]],"mmm")</f>
        <v>Sep</v>
      </c>
    </row>
    <row r="357" spans="1:5" x14ac:dyDescent="0.45">
      <c r="A357" s="1">
        <v>44805</v>
      </c>
      <c r="B357">
        <v>800008</v>
      </c>
      <c r="C357" t="s">
        <v>52</v>
      </c>
      <c r="D357">
        <v>1.07</v>
      </c>
      <c r="E357" t="str">
        <f>TEXT(fact_plan_revenue[[#This Row],[date]],"mmm")</f>
        <v>Sep</v>
      </c>
    </row>
    <row r="358" spans="1:5" x14ac:dyDescent="0.45">
      <c r="A358" s="1">
        <v>44805</v>
      </c>
      <c r="B358">
        <v>641001</v>
      </c>
      <c r="C358" t="s">
        <v>52</v>
      </c>
      <c r="D358">
        <v>0.64</v>
      </c>
      <c r="E358" t="str">
        <f>TEXT(fact_plan_revenue[[#This Row],[date]],"mmm")</f>
        <v>Sep</v>
      </c>
    </row>
    <row r="359" spans="1:5" x14ac:dyDescent="0.45">
      <c r="A359" s="1">
        <v>44805</v>
      </c>
      <c r="B359">
        <v>160017</v>
      </c>
      <c r="C359" t="s">
        <v>52</v>
      </c>
      <c r="D359">
        <v>0.81</v>
      </c>
      <c r="E359" t="str">
        <f>TEXT(fact_plan_revenue[[#This Row],[date]],"mmm")</f>
        <v>Sep</v>
      </c>
    </row>
    <row r="360" spans="1:5" x14ac:dyDescent="0.45">
      <c r="A360" s="1">
        <v>44805</v>
      </c>
      <c r="B360">
        <v>122001</v>
      </c>
      <c r="C360" t="s">
        <v>52</v>
      </c>
      <c r="D360">
        <v>0.45</v>
      </c>
      <c r="E360" t="str">
        <f>TEXT(fact_plan_revenue[[#This Row],[date]],"mmm")</f>
        <v>Sep</v>
      </c>
    </row>
    <row r="361" spans="1:5" x14ac:dyDescent="0.45">
      <c r="A361" s="1">
        <v>44805</v>
      </c>
      <c r="B361">
        <v>492001</v>
      </c>
      <c r="C361" t="s">
        <v>52</v>
      </c>
      <c r="D361">
        <v>0.36</v>
      </c>
      <c r="E361" t="str">
        <f>TEXT(fact_plan_revenue[[#This Row],[date]],"mmm")</f>
        <v>Sep</v>
      </c>
    </row>
    <row r="362" spans="1:5" x14ac:dyDescent="0.45">
      <c r="A362" s="1">
        <v>44562</v>
      </c>
      <c r="B362">
        <v>400001</v>
      </c>
      <c r="C362" t="s">
        <v>50</v>
      </c>
      <c r="D362">
        <v>3.48</v>
      </c>
      <c r="E362" t="str">
        <f>TEXT(fact_plan_revenue[[#This Row],[date]],"mmm")</f>
        <v>Jan</v>
      </c>
    </row>
    <row r="363" spans="1:5" x14ac:dyDescent="0.45">
      <c r="A363" s="1">
        <v>44562</v>
      </c>
      <c r="B363">
        <v>110001</v>
      </c>
      <c r="C363" t="s">
        <v>50</v>
      </c>
      <c r="D363">
        <v>3.29</v>
      </c>
      <c r="E363" t="str">
        <f>TEXT(fact_plan_revenue[[#This Row],[date]],"mmm")</f>
        <v>Jan</v>
      </c>
    </row>
    <row r="364" spans="1:5" x14ac:dyDescent="0.45">
      <c r="A364" s="1">
        <v>44562</v>
      </c>
      <c r="B364">
        <v>700001</v>
      </c>
      <c r="C364" t="s">
        <v>50</v>
      </c>
      <c r="D364">
        <v>3.32</v>
      </c>
      <c r="E364" t="str">
        <f>TEXT(fact_plan_revenue[[#This Row],[date]],"mmm")</f>
        <v>Jan</v>
      </c>
    </row>
    <row r="365" spans="1:5" x14ac:dyDescent="0.45">
      <c r="A365" s="1">
        <v>44562</v>
      </c>
      <c r="B365">
        <v>560001</v>
      </c>
      <c r="C365" t="s">
        <v>50</v>
      </c>
      <c r="D365">
        <v>2.88</v>
      </c>
      <c r="E365" t="str">
        <f>TEXT(fact_plan_revenue[[#This Row],[date]],"mmm")</f>
        <v>Jan</v>
      </c>
    </row>
    <row r="366" spans="1:5" x14ac:dyDescent="0.45">
      <c r="A366" s="1">
        <v>44562</v>
      </c>
      <c r="B366">
        <v>600001</v>
      </c>
      <c r="C366" t="s">
        <v>50</v>
      </c>
      <c r="D366">
        <v>2.04</v>
      </c>
      <c r="E366" t="str">
        <f>TEXT(fact_plan_revenue[[#This Row],[date]],"mmm")</f>
        <v>Jan</v>
      </c>
    </row>
    <row r="367" spans="1:5" x14ac:dyDescent="0.45">
      <c r="A367" s="1">
        <v>44562</v>
      </c>
      <c r="B367">
        <v>500001</v>
      </c>
      <c r="C367" t="s">
        <v>50</v>
      </c>
      <c r="D367">
        <v>1.67</v>
      </c>
      <c r="E367" t="str">
        <f>TEXT(fact_plan_revenue[[#This Row],[date]],"mmm")</f>
        <v>Jan</v>
      </c>
    </row>
    <row r="368" spans="1:5" x14ac:dyDescent="0.45">
      <c r="A368" s="1">
        <v>44562</v>
      </c>
      <c r="B368">
        <v>411001</v>
      </c>
      <c r="C368" t="s">
        <v>50</v>
      </c>
      <c r="D368">
        <v>1.54</v>
      </c>
      <c r="E368" t="str">
        <f>TEXT(fact_plan_revenue[[#This Row],[date]],"mmm")</f>
        <v>Jan</v>
      </c>
    </row>
    <row r="369" spans="1:5" x14ac:dyDescent="0.45">
      <c r="A369" s="1">
        <v>44562</v>
      </c>
      <c r="B369">
        <v>380001</v>
      </c>
      <c r="C369" t="s">
        <v>50</v>
      </c>
      <c r="D369">
        <v>1.37</v>
      </c>
      <c r="E369" t="str">
        <f>TEXT(fact_plan_revenue[[#This Row],[date]],"mmm")</f>
        <v>Jan</v>
      </c>
    </row>
    <row r="370" spans="1:5" x14ac:dyDescent="0.45">
      <c r="A370" s="1">
        <v>44562</v>
      </c>
      <c r="B370">
        <v>302001</v>
      </c>
      <c r="C370" t="s">
        <v>50</v>
      </c>
      <c r="D370">
        <v>1.3</v>
      </c>
      <c r="E370" t="str">
        <f>TEXT(fact_plan_revenue[[#This Row],[date]],"mmm")</f>
        <v>Jan</v>
      </c>
    </row>
    <row r="371" spans="1:5" x14ac:dyDescent="0.45">
      <c r="A371" s="1">
        <v>44562</v>
      </c>
      <c r="B371">
        <v>226001</v>
      </c>
      <c r="C371" t="s">
        <v>50</v>
      </c>
      <c r="D371">
        <v>0.8</v>
      </c>
      <c r="E371" t="str">
        <f>TEXT(fact_plan_revenue[[#This Row],[date]],"mmm")</f>
        <v>Jan</v>
      </c>
    </row>
    <row r="372" spans="1:5" x14ac:dyDescent="0.45">
      <c r="A372" s="1">
        <v>44562</v>
      </c>
      <c r="B372">
        <v>800008</v>
      </c>
      <c r="C372" t="s">
        <v>50</v>
      </c>
      <c r="D372">
        <v>1.1100000000000001</v>
      </c>
      <c r="E372" t="str">
        <f>TEXT(fact_plan_revenue[[#This Row],[date]],"mmm")</f>
        <v>Jan</v>
      </c>
    </row>
    <row r="373" spans="1:5" x14ac:dyDescent="0.45">
      <c r="A373" s="1">
        <v>44562</v>
      </c>
      <c r="B373">
        <v>641001</v>
      </c>
      <c r="C373" t="s">
        <v>50</v>
      </c>
      <c r="D373">
        <v>0.45</v>
      </c>
      <c r="E373" t="str">
        <f>TEXT(fact_plan_revenue[[#This Row],[date]],"mmm")</f>
        <v>Jan</v>
      </c>
    </row>
    <row r="374" spans="1:5" x14ac:dyDescent="0.45">
      <c r="A374" s="1">
        <v>44562</v>
      </c>
      <c r="B374">
        <v>160017</v>
      </c>
      <c r="C374" t="s">
        <v>50</v>
      </c>
      <c r="D374">
        <v>0.39</v>
      </c>
      <c r="E374" t="str">
        <f>TEXT(fact_plan_revenue[[#This Row],[date]],"mmm")</f>
        <v>Jan</v>
      </c>
    </row>
    <row r="375" spans="1:5" x14ac:dyDescent="0.45">
      <c r="A375" s="1">
        <v>44562</v>
      </c>
      <c r="B375">
        <v>122001</v>
      </c>
      <c r="C375" t="s">
        <v>50</v>
      </c>
      <c r="D375">
        <v>0.36</v>
      </c>
      <c r="E375" t="str">
        <f>TEXT(fact_plan_revenue[[#This Row],[date]],"mmm")</f>
        <v>Jan</v>
      </c>
    </row>
    <row r="376" spans="1:5" x14ac:dyDescent="0.45">
      <c r="A376" s="1">
        <v>44562</v>
      </c>
      <c r="B376">
        <v>492001</v>
      </c>
      <c r="C376" t="s">
        <v>50</v>
      </c>
      <c r="D376">
        <v>0.28999999999999998</v>
      </c>
      <c r="E376" t="str">
        <f>TEXT(fact_plan_revenue[[#This Row],[date]],"mmm")</f>
        <v>Jan</v>
      </c>
    </row>
    <row r="377" spans="1:5" x14ac:dyDescent="0.45">
      <c r="A377" s="1">
        <v>44593</v>
      </c>
      <c r="B377">
        <v>400001</v>
      </c>
      <c r="C377" t="s">
        <v>50</v>
      </c>
      <c r="D377">
        <v>4.03</v>
      </c>
      <c r="E377" t="str">
        <f>TEXT(fact_plan_revenue[[#This Row],[date]],"mmm")</f>
        <v>Feb</v>
      </c>
    </row>
    <row r="378" spans="1:5" x14ac:dyDescent="0.45">
      <c r="A378" s="1">
        <v>44593</v>
      </c>
      <c r="B378">
        <v>110001</v>
      </c>
      <c r="C378" t="s">
        <v>50</v>
      </c>
      <c r="D378">
        <v>2.96</v>
      </c>
      <c r="E378" t="str">
        <f>TEXT(fact_plan_revenue[[#This Row],[date]],"mmm")</f>
        <v>Feb</v>
      </c>
    </row>
    <row r="379" spans="1:5" x14ac:dyDescent="0.45">
      <c r="A379" s="1">
        <v>44593</v>
      </c>
      <c r="B379">
        <v>700001</v>
      </c>
      <c r="C379" t="s">
        <v>50</v>
      </c>
      <c r="D379">
        <v>2.91</v>
      </c>
      <c r="E379" t="str">
        <f>TEXT(fact_plan_revenue[[#This Row],[date]],"mmm")</f>
        <v>Feb</v>
      </c>
    </row>
    <row r="380" spans="1:5" x14ac:dyDescent="0.45">
      <c r="A380" s="1">
        <v>44593</v>
      </c>
      <c r="B380">
        <v>560001</v>
      </c>
      <c r="C380" t="s">
        <v>50</v>
      </c>
      <c r="D380">
        <v>3.18</v>
      </c>
      <c r="E380" t="str">
        <f>TEXT(fact_plan_revenue[[#This Row],[date]],"mmm")</f>
        <v>Feb</v>
      </c>
    </row>
    <row r="381" spans="1:5" x14ac:dyDescent="0.45">
      <c r="A381" s="1">
        <v>44593</v>
      </c>
      <c r="B381">
        <v>600001</v>
      </c>
      <c r="C381" t="s">
        <v>50</v>
      </c>
      <c r="D381">
        <v>4.04</v>
      </c>
      <c r="E381" t="str">
        <f>TEXT(fact_plan_revenue[[#This Row],[date]],"mmm")</f>
        <v>Feb</v>
      </c>
    </row>
    <row r="382" spans="1:5" x14ac:dyDescent="0.45">
      <c r="A382" s="1">
        <v>44593</v>
      </c>
      <c r="B382">
        <v>500001</v>
      </c>
      <c r="C382" t="s">
        <v>50</v>
      </c>
      <c r="D382">
        <v>2.2000000000000002</v>
      </c>
      <c r="E382" t="str">
        <f>TEXT(fact_plan_revenue[[#This Row],[date]],"mmm")</f>
        <v>Feb</v>
      </c>
    </row>
    <row r="383" spans="1:5" x14ac:dyDescent="0.45">
      <c r="A383" s="1">
        <v>44593</v>
      </c>
      <c r="B383">
        <v>411001</v>
      </c>
      <c r="C383" t="s">
        <v>50</v>
      </c>
      <c r="D383">
        <v>1.97</v>
      </c>
      <c r="E383" t="str">
        <f>TEXT(fact_plan_revenue[[#This Row],[date]],"mmm")</f>
        <v>Feb</v>
      </c>
    </row>
    <row r="384" spans="1:5" x14ac:dyDescent="0.45">
      <c r="A384" s="1">
        <v>44593</v>
      </c>
      <c r="B384">
        <v>380001</v>
      </c>
      <c r="C384" t="s">
        <v>50</v>
      </c>
      <c r="D384">
        <v>1.08</v>
      </c>
      <c r="E384" t="str">
        <f>TEXT(fact_plan_revenue[[#This Row],[date]],"mmm")</f>
        <v>Feb</v>
      </c>
    </row>
    <row r="385" spans="1:5" x14ac:dyDescent="0.45">
      <c r="A385" s="1">
        <v>44593</v>
      </c>
      <c r="B385">
        <v>302001</v>
      </c>
      <c r="C385" t="s">
        <v>50</v>
      </c>
      <c r="D385">
        <v>0.91</v>
      </c>
      <c r="E385" t="str">
        <f>TEXT(fact_plan_revenue[[#This Row],[date]],"mmm")</f>
        <v>Feb</v>
      </c>
    </row>
    <row r="386" spans="1:5" x14ac:dyDescent="0.45">
      <c r="A386" s="1">
        <v>44593</v>
      </c>
      <c r="B386">
        <v>226001</v>
      </c>
      <c r="C386" t="s">
        <v>50</v>
      </c>
      <c r="D386">
        <v>1.96</v>
      </c>
      <c r="E386" t="str">
        <f>TEXT(fact_plan_revenue[[#This Row],[date]],"mmm")</f>
        <v>Feb</v>
      </c>
    </row>
    <row r="387" spans="1:5" x14ac:dyDescent="0.45">
      <c r="A387" s="1">
        <v>44593</v>
      </c>
      <c r="B387">
        <v>800008</v>
      </c>
      <c r="C387" t="s">
        <v>50</v>
      </c>
      <c r="D387">
        <v>0.68</v>
      </c>
      <c r="E387" t="str">
        <f>TEXT(fact_plan_revenue[[#This Row],[date]],"mmm")</f>
        <v>Feb</v>
      </c>
    </row>
    <row r="388" spans="1:5" x14ac:dyDescent="0.45">
      <c r="A388" s="1">
        <v>44593</v>
      </c>
      <c r="B388">
        <v>641001</v>
      </c>
      <c r="C388" t="s">
        <v>50</v>
      </c>
      <c r="D388">
        <v>0.85</v>
      </c>
      <c r="E388" t="str">
        <f>TEXT(fact_plan_revenue[[#This Row],[date]],"mmm")</f>
        <v>Feb</v>
      </c>
    </row>
    <row r="389" spans="1:5" x14ac:dyDescent="0.45">
      <c r="A389" s="1">
        <v>44593</v>
      </c>
      <c r="B389">
        <v>160017</v>
      </c>
      <c r="C389" t="s">
        <v>50</v>
      </c>
      <c r="D389">
        <v>0.36</v>
      </c>
      <c r="E389" t="str">
        <f>TEXT(fact_plan_revenue[[#This Row],[date]],"mmm")</f>
        <v>Feb</v>
      </c>
    </row>
    <row r="390" spans="1:5" x14ac:dyDescent="0.45">
      <c r="A390" s="1">
        <v>44593</v>
      </c>
      <c r="B390">
        <v>122001</v>
      </c>
      <c r="C390" t="s">
        <v>50</v>
      </c>
      <c r="D390">
        <v>0.61</v>
      </c>
      <c r="E390" t="str">
        <f>TEXT(fact_plan_revenue[[#This Row],[date]],"mmm")</f>
        <v>Feb</v>
      </c>
    </row>
    <row r="391" spans="1:5" x14ac:dyDescent="0.45">
      <c r="A391" s="1">
        <v>44593</v>
      </c>
      <c r="B391">
        <v>492001</v>
      </c>
      <c r="C391" t="s">
        <v>50</v>
      </c>
      <c r="D391">
        <v>0.27</v>
      </c>
      <c r="E391" t="str">
        <f>TEXT(fact_plan_revenue[[#This Row],[date]],"mmm")</f>
        <v>Feb</v>
      </c>
    </row>
    <row r="392" spans="1:5" x14ac:dyDescent="0.45">
      <c r="A392" s="1">
        <v>44621</v>
      </c>
      <c r="B392">
        <v>400001</v>
      </c>
      <c r="C392" t="s">
        <v>50</v>
      </c>
      <c r="D392">
        <v>3.47</v>
      </c>
      <c r="E392" t="str">
        <f>TEXT(fact_plan_revenue[[#This Row],[date]],"mmm")</f>
        <v>Mar</v>
      </c>
    </row>
    <row r="393" spans="1:5" x14ac:dyDescent="0.45">
      <c r="A393" s="1">
        <v>44621</v>
      </c>
      <c r="B393">
        <v>110001</v>
      </c>
      <c r="C393" t="s">
        <v>50</v>
      </c>
      <c r="D393">
        <v>3.41</v>
      </c>
      <c r="E393" t="str">
        <f>TEXT(fact_plan_revenue[[#This Row],[date]],"mmm")</f>
        <v>Mar</v>
      </c>
    </row>
    <row r="394" spans="1:5" x14ac:dyDescent="0.45">
      <c r="A394" s="1">
        <v>44621</v>
      </c>
      <c r="B394">
        <v>700001</v>
      </c>
      <c r="C394" t="s">
        <v>50</v>
      </c>
      <c r="D394">
        <v>4.21</v>
      </c>
      <c r="E394" t="str">
        <f>TEXT(fact_plan_revenue[[#This Row],[date]],"mmm")</f>
        <v>Mar</v>
      </c>
    </row>
    <row r="395" spans="1:5" x14ac:dyDescent="0.45">
      <c r="A395" s="1">
        <v>44621</v>
      </c>
      <c r="B395">
        <v>560001</v>
      </c>
      <c r="C395" t="s">
        <v>50</v>
      </c>
      <c r="D395">
        <v>2.95</v>
      </c>
      <c r="E395" t="str">
        <f>TEXT(fact_plan_revenue[[#This Row],[date]],"mmm")</f>
        <v>Mar</v>
      </c>
    </row>
    <row r="396" spans="1:5" x14ac:dyDescent="0.45">
      <c r="A396" s="1">
        <v>44621</v>
      </c>
      <c r="B396">
        <v>600001</v>
      </c>
      <c r="C396" t="s">
        <v>50</v>
      </c>
      <c r="D396">
        <v>1.76</v>
      </c>
      <c r="E396" t="str">
        <f>TEXT(fact_plan_revenue[[#This Row],[date]],"mmm")</f>
        <v>Mar</v>
      </c>
    </row>
    <row r="397" spans="1:5" x14ac:dyDescent="0.45">
      <c r="A397" s="1">
        <v>44621</v>
      </c>
      <c r="B397">
        <v>500001</v>
      </c>
      <c r="C397" t="s">
        <v>50</v>
      </c>
      <c r="D397">
        <v>2.31</v>
      </c>
      <c r="E397" t="str">
        <f>TEXT(fact_plan_revenue[[#This Row],[date]],"mmm")</f>
        <v>Mar</v>
      </c>
    </row>
    <row r="398" spans="1:5" x14ac:dyDescent="0.45">
      <c r="A398" s="1">
        <v>44621</v>
      </c>
      <c r="B398">
        <v>411001</v>
      </c>
      <c r="C398" t="s">
        <v>50</v>
      </c>
      <c r="D398">
        <v>2.09</v>
      </c>
      <c r="E398" t="str">
        <f>TEXT(fact_plan_revenue[[#This Row],[date]],"mmm")</f>
        <v>Mar</v>
      </c>
    </row>
    <row r="399" spans="1:5" x14ac:dyDescent="0.45">
      <c r="A399" s="1">
        <v>44621</v>
      </c>
      <c r="B399">
        <v>380001</v>
      </c>
      <c r="C399" t="s">
        <v>50</v>
      </c>
      <c r="D399">
        <v>2.12</v>
      </c>
      <c r="E399" t="str">
        <f>TEXT(fact_plan_revenue[[#This Row],[date]],"mmm")</f>
        <v>Mar</v>
      </c>
    </row>
    <row r="400" spans="1:5" x14ac:dyDescent="0.45">
      <c r="A400" s="1">
        <v>44621</v>
      </c>
      <c r="B400">
        <v>302001</v>
      </c>
      <c r="C400" t="s">
        <v>50</v>
      </c>
      <c r="D400">
        <v>0.94</v>
      </c>
      <c r="E400" t="str">
        <f>TEXT(fact_plan_revenue[[#This Row],[date]],"mmm")</f>
        <v>Mar</v>
      </c>
    </row>
    <row r="401" spans="1:5" x14ac:dyDescent="0.45">
      <c r="A401" s="1">
        <v>44621</v>
      </c>
      <c r="B401">
        <v>226001</v>
      </c>
      <c r="C401" t="s">
        <v>50</v>
      </c>
      <c r="D401">
        <v>1.1299999999999999</v>
      </c>
      <c r="E401" t="str">
        <f>TEXT(fact_plan_revenue[[#This Row],[date]],"mmm")</f>
        <v>Mar</v>
      </c>
    </row>
    <row r="402" spans="1:5" x14ac:dyDescent="0.45">
      <c r="A402" s="1">
        <v>44621</v>
      </c>
      <c r="B402">
        <v>800008</v>
      </c>
      <c r="C402" t="s">
        <v>50</v>
      </c>
      <c r="D402">
        <v>0.66</v>
      </c>
      <c r="E402" t="str">
        <f>TEXT(fact_plan_revenue[[#This Row],[date]],"mmm")</f>
        <v>Mar</v>
      </c>
    </row>
    <row r="403" spans="1:5" x14ac:dyDescent="0.45">
      <c r="A403" s="1">
        <v>44621</v>
      </c>
      <c r="B403">
        <v>641001</v>
      </c>
      <c r="C403" t="s">
        <v>50</v>
      </c>
      <c r="D403">
        <v>1.1299999999999999</v>
      </c>
      <c r="E403" t="str">
        <f>TEXT(fact_plan_revenue[[#This Row],[date]],"mmm")</f>
        <v>Mar</v>
      </c>
    </row>
    <row r="404" spans="1:5" x14ac:dyDescent="0.45">
      <c r="A404" s="1">
        <v>44621</v>
      </c>
      <c r="B404">
        <v>160017</v>
      </c>
      <c r="C404" t="s">
        <v>50</v>
      </c>
      <c r="D404">
        <v>0.68</v>
      </c>
      <c r="E404" t="str">
        <f>TEXT(fact_plan_revenue[[#This Row],[date]],"mmm")</f>
        <v>Mar</v>
      </c>
    </row>
    <row r="405" spans="1:5" x14ac:dyDescent="0.45">
      <c r="A405" s="1">
        <v>44621</v>
      </c>
      <c r="B405">
        <v>122001</v>
      </c>
      <c r="C405" t="s">
        <v>50</v>
      </c>
      <c r="D405">
        <v>0.32</v>
      </c>
      <c r="E405" t="str">
        <f>TEXT(fact_plan_revenue[[#This Row],[date]],"mmm")</f>
        <v>Mar</v>
      </c>
    </row>
    <row r="406" spans="1:5" x14ac:dyDescent="0.45">
      <c r="A406" s="1">
        <v>44621</v>
      </c>
      <c r="B406">
        <v>492001</v>
      </c>
      <c r="C406" t="s">
        <v>50</v>
      </c>
      <c r="D406">
        <v>0.23</v>
      </c>
      <c r="E406" t="str">
        <f>TEXT(fact_plan_revenue[[#This Row],[date]],"mmm")</f>
        <v>Mar</v>
      </c>
    </row>
    <row r="407" spans="1:5" x14ac:dyDescent="0.45">
      <c r="A407" s="1">
        <v>44652</v>
      </c>
      <c r="B407">
        <v>400001</v>
      </c>
      <c r="C407" t="s">
        <v>50</v>
      </c>
      <c r="D407">
        <v>3.9</v>
      </c>
      <c r="E407" t="str">
        <f>TEXT(fact_plan_revenue[[#This Row],[date]],"mmm")</f>
        <v>Apr</v>
      </c>
    </row>
    <row r="408" spans="1:5" x14ac:dyDescent="0.45">
      <c r="A408" s="1">
        <v>44652</v>
      </c>
      <c r="B408">
        <v>110001</v>
      </c>
      <c r="C408" t="s">
        <v>50</v>
      </c>
      <c r="D408">
        <v>3.15</v>
      </c>
      <c r="E408" t="str">
        <f>TEXT(fact_plan_revenue[[#This Row],[date]],"mmm")</f>
        <v>Apr</v>
      </c>
    </row>
    <row r="409" spans="1:5" x14ac:dyDescent="0.45">
      <c r="A409" s="1">
        <v>44652</v>
      </c>
      <c r="B409">
        <v>700001</v>
      </c>
      <c r="C409" t="s">
        <v>50</v>
      </c>
      <c r="D409">
        <v>3.2</v>
      </c>
      <c r="E409" t="str">
        <f>TEXT(fact_plan_revenue[[#This Row],[date]],"mmm")</f>
        <v>Apr</v>
      </c>
    </row>
    <row r="410" spans="1:5" x14ac:dyDescent="0.45">
      <c r="A410" s="1">
        <v>44652</v>
      </c>
      <c r="B410">
        <v>560001</v>
      </c>
      <c r="C410" t="s">
        <v>50</v>
      </c>
      <c r="D410">
        <v>3.62</v>
      </c>
      <c r="E410" t="str">
        <f>TEXT(fact_plan_revenue[[#This Row],[date]],"mmm")</f>
        <v>Apr</v>
      </c>
    </row>
    <row r="411" spans="1:5" x14ac:dyDescent="0.45">
      <c r="A411" s="1">
        <v>44652</v>
      </c>
      <c r="B411">
        <v>600001</v>
      </c>
      <c r="C411" t="s">
        <v>50</v>
      </c>
      <c r="D411">
        <v>2.4500000000000002</v>
      </c>
      <c r="E411" t="str">
        <f>TEXT(fact_plan_revenue[[#This Row],[date]],"mmm")</f>
        <v>Apr</v>
      </c>
    </row>
    <row r="412" spans="1:5" x14ac:dyDescent="0.45">
      <c r="A412" s="1">
        <v>44652</v>
      </c>
      <c r="B412">
        <v>500001</v>
      </c>
      <c r="C412" t="s">
        <v>50</v>
      </c>
      <c r="D412">
        <v>1.74</v>
      </c>
      <c r="E412" t="str">
        <f>TEXT(fact_plan_revenue[[#This Row],[date]],"mmm")</f>
        <v>Apr</v>
      </c>
    </row>
    <row r="413" spans="1:5" x14ac:dyDescent="0.45">
      <c r="A413" s="1">
        <v>44652</v>
      </c>
      <c r="B413">
        <v>411001</v>
      </c>
      <c r="C413" t="s">
        <v>50</v>
      </c>
      <c r="D413">
        <v>3.25</v>
      </c>
      <c r="E413" t="str">
        <f>TEXT(fact_plan_revenue[[#This Row],[date]],"mmm")</f>
        <v>Apr</v>
      </c>
    </row>
    <row r="414" spans="1:5" x14ac:dyDescent="0.45">
      <c r="A414" s="1">
        <v>44652</v>
      </c>
      <c r="B414">
        <v>380001</v>
      </c>
      <c r="C414" t="s">
        <v>50</v>
      </c>
      <c r="D414">
        <v>1.86</v>
      </c>
      <c r="E414" t="str">
        <f>TEXT(fact_plan_revenue[[#This Row],[date]],"mmm")</f>
        <v>Apr</v>
      </c>
    </row>
    <row r="415" spans="1:5" x14ac:dyDescent="0.45">
      <c r="A415" s="1">
        <v>44652</v>
      </c>
      <c r="B415">
        <v>302001</v>
      </c>
      <c r="C415" t="s">
        <v>50</v>
      </c>
      <c r="D415">
        <v>0.89</v>
      </c>
      <c r="E415" t="str">
        <f>TEXT(fact_plan_revenue[[#This Row],[date]],"mmm")</f>
        <v>Apr</v>
      </c>
    </row>
    <row r="416" spans="1:5" x14ac:dyDescent="0.45">
      <c r="A416" s="1">
        <v>44652</v>
      </c>
      <c r="B416">
        <v>226001</v>
      </c>
      <c r="C416" t="s">
        <v>50</v>
      </c>
      <c r="D416">
        <v>0.89</v>
      </c>
      <c r="E416" t="str">
        <f>TEXT(fact_plan_revenue[[#This Row],[date]],"mmm")</f>
        <v>Apr</v>
      </c>
    </row>
    <row r="417" spans="1:5" x14ac:dyDescent="0.45">
      <c r="A417" s="1">
        <v>44652</v>
      </c>
      <c r="B417">
        <v>800008</v>
      </c>
      <c r="C417" t="s">
        <v>50</v>
      </c>
      <c r="D417">
        <v>0.86</v>
      </c>
      <c r="E417" t="str">
        <f>TEXT(fact_plan_revenue[[#This Row],[date]],"mmm")</f>
        <v>Apr</v>
      </c>
    </row>
    <row r="418" spans="1:5" x14ac:dyDescent="0.45">
      <c r="A418" s="1">
        <v>44652</v>
      </c>
      <c r="B418">
        <v>641001</v>
      </c>
      <c r="C418" t="s">
        <v>50</v>
      </c>
      <c r="D418">
        <v>0.7</v>
      </c>
      <c r="E418" t="str">
        <f>TEXT(fact_plan_revenue[[#This Row],[date]],"mmm")</f>
        <v>Apr</v>
      </c>
    </row>
    <row r="419" spans="1:5" x14ac:dyDescent="0.45">
      <c r="A419" s="1">
        <v>44652</v>
      </c>
      <c r="B419">
        <v>160017</v>
      </c>
      <c r="C419" t="s">
        <v>50</v>
      </c>
      <c r="D419">
        <v>0.72</v>
      </c>
      <c r="E419" t="str">
        <f>TEXT(fact_plan_revenue[[#This Row],[date]],"mmm")</f>
        <v>Apr</v>
      </c>
    </row>
    <row r="420" spans="1:5" x14ac:dyDescent="0.45">
      <c r="A420" s="1">
        <v>44652</v>
      </c>
      <c r="B420">
        <v>122001</v>
      </c>
      <c r="C420" t="s">
        <v>50</v>
      </c>
      <c r="D420">
        <v>0.34</v>
      </c>
      <c r="E420" t="str">
        <f>TEXT(fact_plan_revenue[[#This Row],[date]],"mmm")</f>
        <v>Apr</v>
      </c>
    </row>
    <row r="421" spans="1:5" x14ac:dyDescent="0.45">
      <c r="A421" s="1">
        <v>44652</v>
      </c>
      <c r="B421">
        <v>492001</v>
      </c>
      <c r="C421" t="s">
        <v>50</v>
      </c>
      <c r="D421">
        <v>0.26</v>
      </c>
      <c r="E421" t="str">
        <f>TEXT(fact_plan_revenue[[#This Row],[date]],"mmm")</f>
        <v>Apr</v>
      </c>
    </row>
    <row r="422" spans="1:5" x14ac:dyDescent="0.45">
      <c r="A422" s="1">
        <v>44713</v>
      </c>
      <c r="B422">
        <v>400001</v>
      </c>
      <c r="C422" t="s">
        <v>50</v>
      </c>
      <c r="D422">
        <v>3.36</v>
      </c>
      <c r="E422" t="str">
        <f>TEXT(fact_plan_revenue[[#This Row],[date]],"mmm")</f>
        <v>Jun</v>
      </c>
    </row>
    <row r="423" spans="1:5" x14ac:dyDescent="0.45">
      <c r="A423" s="1">
        <v>44713</v>
      </c>
      <c r="B423">
        <v>110001</v>
      </c>
      <c r="C423" t="s">
        <v>50</v>
      </c>
      <c r="D423">
        <v>2.21</v>
      </c>
      <c r="E423" t="str">
        <f>TEXT(fact_plan_revenue[[#This Row],[date]],"mmm")</f>
        <v>Jun</v>
      </c>
    </row>
    <row r="424" spans="1:5" x14ac:dyDescent="0.45">
      <c r="A424" s="1">
        <v>44713</v>
      </c>
      <c r="B424">
        <v>700001</v>
      </c>
      <c r="C424" t="s">
        <v>50</v>
      </c>
      <c r="D424">
        <v>2.15</v>
      </c>
      <c r="E424" t="str">
        <f>TEXT(fact_plan_revenue[[#This Row],[date]],"mmm")</f>
        <v>Jun</v>
      </c>
    </row>
    <row r="425" spans="1:5" x14ac:dyDescent="0.45">
      <c r="A425" s="1">
        <v>44713</v>
      </c>
      <c r="B425">
        <v>560001</v>
      </c>
      <c r="C425" t="s">
        <v>50</v>
      </c>
      <c r="D425">
        <v>2.41</v>
      </c>
      <c r="E425" t="str">
        <f>TEXT(fact_plan_revenue[[#This Row],[date]],"mmm")</f>
        <v>Jun</v>
      </c>
    </row>
    <row r="426" spans="1:5" x14ac:dyDescent="0.45">
      <c r="A426" s="1">
        <v>44713</v>
      </c>
      <c r="B426">
        <v>600001</v>
      </c>
      <c r="C426" t="s">
        <v>50</v>
      </c>
      <c r="D426">
        <v>1.72</v>
      </c>
      <c r="E426" t="str">
        <f>TEXT(fact_plan_revenue[[#This Row],[date]],"mmm")</f>
        <v>Jun</v>
      </c>
    </row>
    <row r="427" spans="1:5" x14ac:dyDescent="0.45">
      <c r="A427" s="1">
        <v>44713</v>
      </c>
      <c r="B427">
        <v>500001</v>
      </c>
      <c r="C427" t="s">
        <v>50</v>
      </c>
      <c r="D427">
        <v>1.32</v>
      </c>
      <c r="E427" t="str">
        <f>TEXT(fact_plan_revenue[[#This Row],[date]],"mmm")</f>
        <v>Jun</v>
      </c>
    </row>
    <row r="428" spans="1:5" x14ac:dyDescent="0.45">
      <c r="A428" s="1">
        <v>44713</v>
      </c>
      <c r="B428">
        <v>411001</v>
      </c>
      <c r="C428" t="s">
        <v>50</v>
      </c>
      <c r="D428">
        <v>1.44</v>
      </c>
      <c r="E428" t="str">
        <f>TEXT(fact_plan_revenue[[#This Row],[date]],"mmm")</f>
        <v>Jun</v>
      </c>
    </row>
    <row r="429" spans="1:5" x14ac:dyDescent="0.45">
      <c r="A429" s="1">
        <v>44713</v>
      </c>
      <c r="B429">
        <v>380001</v>
      </c>
      <c r="C429" t="s">
        <v>50</v>
      </c>
      <c r="D429">
        <v>1.29</v>
      </c>
      <c r="E429" t="str">
        <f>TEXT(fact_plan_revenue[[#This Row],[date]],"mmm")</f>
        <v>Jun</v>
      </c>
    </row>
    <row r="430" spans="1:5" x14ac:dyDescent="0.45">
      <c r="A430" s="1">
        <v>44713</v>
      </c>
      <c r="B430">
        <v>302001</v>
      </c>
      <c r="C430" t="s">
        <v>50</v>
      </c>
      <c r="D430">
        <v>1.1399999999999999</v>
      </c>
      <c r="E430" t="str">
        <f>TEXT(fact_plan_revenue[[#This Row],[date]],"mmm")</f>
        <v>Jun</v>
      </c>
    </row>
    <row r="431" spans="1:5" x14ac:dyDescent="0.45">
      <c r="A431" s="1">
        <v>44713</v>
      </c>
      <c r="B431">
        <v>226001</v>
      </c>
      <c r="C431" t="s">
        <v>50</v>
      </c>
      <c r="D431">
        <v>0.62</v>
      </c>
      <c r="E431" t="str">
        <f>TEXT(fact_plan_revenue[[#This Row],[date]],"mmm")</f>
        <v>Jun</v>
      </c>
    </row>
    <row r="432" spans="1:5" x14ac:dyDescent="0.45">
      <c r="A432" s="1">
        <v>44713</v>
      </c>
      <c r="B432">
        <v>800008</v>
      </c>
      <c r="C432" t="s">
        <v>50</v>
      </c>
      <c r="D432">
        <v>1.05</v>
      </c>
      <c r="E432" t="str">
        <f>TEXT(fact_plan_revenue[[#This Row],[date]],"mmm")</f>
        <v>Jun</v>
      </c>
    </row>
    <row r="433" spans="1:5" x14ac:dyDescent="0.45">
      <c r="A433" s="1">
        <v>44713</v>
      </c>
      <c r="B433">
        <v>641001</v>
      </c>
      <c r="C433" t="s">
        <v>50</v>
      </c>
      <c r="D433">
        <v>0.36</v>
      </c>
      <c r="E433" t="str">
        <f>TEXT(fact_plan_revenue[[#This Row],[date]],"mmm")</f>
        <v>Jun</v>
      </c>
    </row>
    <row r="434" spans="1:5" x14ac:dyDescent="0.45">
      <c r="A434" s="1">
        <v>44713</v>
      </c>
      <c r="B434">
        <v>160017</v>
      </c>
      <c r="C434" t="s">
        <v>50</v>
      </c>
      <c r="D434">
        <v>0.32</v>
      </c>
      <c r="E434" t="str">
        <f>TEXT(fact_plan_revenue[[#This Row],[date]],"mmm")</f>
        <v>Jun</v>
      </c>
    </row>
    <row r="435" spans="1:5" x14ac:dyDescent="0.45">
      <c r="A435" s="1">
        <v>44713</v>
      </c>
      <c r="B435">
        <v>122001</v>
      </c>
      <c r="C435" t="s">
        <v>50</v>
      </c>
      <c r="D435">
        <v>0.3</v>
      </c>
      <c r="E435" t="str">
        <f>TEXT(fact_plan_revenue[[#This Row],[date]],"mmm")</f>
        <v>Jun</v>
      </c>
    </row>
    <row r="436" spans="1:5" x14ac:dyDescent="0.45">
      <c r="A436" s="1">
        <v>44713</v>
      </c>
      <c r="B436">
        <v>492001</v>
      </c>
      <c r="C436" t="s">
        <v>50</v>
      </c>
      <c r="D436">
        <v>0.26</v>
      </c>
      <c r="E436" t="str">
        <f>TEXT(fact_plan_revenue[[#This Row],[date]],"mmm")</f>
        <v>Jun</v>
      </c>
    </row>
    <row r="437" spans="1:5" x14ac:dyDescent="0.45">
      <c r="A437" s="1">
        <v>44743</v>
      </c>
      <c r="B437">
        <v>400001</v>
      </c>
      <c r="C437" t="s">
        <v>50</v>
      </c>
      <c r="D437">
        <v>2.68</v>
      </c>
      <c r="E437" t="str">
        <f>TEXT(fact_plan_revenue[[#This Row],[date]],"mmm")</f>
        <v>Jul</v>
      </c>
    </row>
    <row r="438" spans="1:5" x14ac:dyDescent="0.45">
      <c r="A438" s="1">
        <v>44743</v>
      </c>
      <c r="B438">
        <v>110001</v>
      </c>
      <c r="C438" t="s">
        <v>50</v>
      </c>
      <c r="D438">
        <v>3.33</v>
      </c>
      <c r="E438" t="str">
        <f>TEXT(fact_plan_revenue[[#This Row],[date]],"mmm")</f>
        <v>Jul</v>
      </c>
    </row>
    <row r="439" spans="1:5" x14ac:dyDescent="0.45">
      <c r="A439" s="1">
        <v>44743</v>
      </c>
      <c r="B439">
        <v>700001</v>
      </c>
      <c r="C439" t="s">
        <v>50</v>
      </c>
      <c r="D439">
        <v>2.3199999999999998</v>
      </c>
      <c r="E439" t="str">
        <f>TEXT(fact_plan_revenue[[#This Row],[date]],"mmm")</f>
        <v>Jul</v>
      </c>
    </row>
    <row r="440" spans="1:5" x14ac:dyDescent="0.45">
      <c r="A440" s="1">
        <v>44743</v>
      </c>
      <c r="B440">
        <v>560001</v>
      </c>
      <c r="C440" t="s">
        <v>50</v>
      </c>
      <c r="D440">
        <v>2.6</v>
      </c>
      <c r="E440" t="str">
        <f>TEXT(fact_plan_revenue[[#This Row],[date]],"mmm")</f>
        <v>Jul</v>
      </c>
    </row>
    <row r="441" spans="1:5" x14ac:dyDescent="0.45">
      <c r="A441" s="1">
        <v>44743</v>
      </c>
      <c r="B441">
        <v>600001</v>
      </c>
      <c r="C441" t="s">
        <v>50</v>
      </c>
      <c r="D441">
        <v>3.1</v>
      </c>
      <c r="E441" t="str">
        <f>TEXT(fact_plan_revenue[[#This Row],[date]],"mmm")</f>
        <v>Jul</v>
      </c>
    </row>
    <row r="442" spans="1:5" x14ac:dyDescent="0.45">
      <c r="A442" s="1">
        <v>44743</v>
      </c>
      <c r="B442">
        <v>500001</v>
      </c>
      <c r="C442" t="s">
        <v>50</v>
      </c>
      <c r="D442">
        <v>2.0299999999999998</v>
      </c>
      <c r="E442" t="str">
        <f>TEXT(fact_plan_revenue[[#This Row],[date]],"mmm")</f>
        <v>Jul</v>
      </c>
    </row>
    <row r="443" spans="1:5" x14ac:dyDescent="0.45">
      <c r="A443" s="1">
        <v>44743</v>
      </c>
      <c r="B443">
        <v>411001</v>
      </c>
      <c r="C443" t="s">
        <v>50</v>
      </c>
      <c r="D443">
        <v>1.53</v>
      </c>
      <c r="E443" t="str">
        <f>TEXT(fact_plan_revenue[[#This Row],[date]],"mmm")</f>
        <v>Jul</v>
      </c>
    </row>
    <row r="444" spans="1:5" x14ac:dyDescent="0.45">
      <c r="A444" s="1">
        <v>44743</v>
      </c>
      <c r="B444">
        <v>380001</v>
      </c>
      <c r="C444" t="s">
        <v>50</v>
      </c>
      <c r="D444">
        <v>1.27</v>
      </c>
      <c r="E444" t="str">
        <f>TEXT(fact_plan_revenue[[#This Row],[date]],"mmm")</f>
        <v>Jul</v>
      </c>
    </row>
    <row r="445" spans="1:5" x14ac:dyDescent="0.45">
      <c r="A445" s="1">
        <v>44743</v>
      </c>
      <c r="B445">
        <v>302001</v>
      </c>
      <c r="C445" t="s">
        <v>50</v>
      </c>
      <c r="D445">
        <v>0.94</v>
      </c>
      <c r="E445" t="str">
        <f>TEXT(fact_plan_revenue[[#This Row],[date]],"mmm")</f>
        <v>Jul</v>
      </c>
    </row>
    <row r="446" spans="1:5" x14ac:dyDescent="0.45">
      <c r="A446" s="1">
        <v>44743</v>
      </c>
      <c r="B446">
        <v>226001</v>
      </c>
      <c r="C446" t="s">
        <v>50</v>
      </c>
      <c r="D446">
        <v>1.46</v>
      </c>
      <c r="E446" t="str">
        <f>TEXT(fact_plan_revenue[[#This Row],[date]],"mmm")</f>
        <v>Jul</v>
      </c>
    </row>
    <row r="447" spans="1:5" x14ac:dyDescent="0.45">
      <c r="A447" s="1">
        <v>44743</v>
      </c>
      <c r="B447">
        <v>800008</v>
      </c>
      <c r="C447" t="s">
        <v>50</v>
      </c>
      <c r="D447">
        <v>0.6</v>
      </c>
      <c r="E447" t="str">
        <f>TEXT(fact_plan_revenue[[#This Row],[date]],"mmm")</f>
        <v>Jul</v>
      </c>
    </row>
    <row r="448" spans="1:5" x14ac:dyDescent="0.45">
      <c r="A448" s="1">
        <v>44743</v>
      </c>
      <c r="B448">
        <v>641001</v>
      </c>
      <c r="C448" t="s">
        <v>50</v>
      </c>
      <c r="D448">
        <v>0.7</v>
      </c>
      <c r="E448" t="str">
        <f>TEXT(fact_plan_revenue[[#This Row],[date]],"mmm")</f>
        <v>Jul</v>
      </c>
    </row>
    <row r="449" spans="1:5" x14ac:dyDescent="0.45">
      <c r="A449" s="1">
        <v>44743</v>
      </c>
      <c r="B449">
        <v>160017</v>
      </c>
      <c r="C449" t="s">
        <v>50</v>
      </c>
      <c r="D449">
        <v>0.34</v>
      </c>
      <c r="E449" t="str">
        <f>TEXT(fact_plan_revenue[[#This Row],[date]],"mmm")</f>
        <v>Jul</v>
      </c>
    </row>
    <row r="450" spans="1:5" x14ac:dyDescent="0.45">
      <c r="A450" s="1">
        <v>44743</v>
      </c>
      <c r="B450">
        <v>122001</v>
      </c>
      <c r="C450" t="s">
        <v>50</v>
      </c>
      <c r="D450">
        <v>0.55000000000000004</v>
      </c>
      <c r="E450" t="str">
        <f>TEXT(fact_plan_revenue[[#This Row],[date]],"mmm")</f>
        <v>Jul</v>
      </c>
    </row>
    <row r="451" spans="1:5" x14ac:dyDescent="0.45">
      <c r="A451" s="1">
        <v>44743</v>
      </c>
      <c r="B451">
        <v>492001</v>
      </c>
      <c r="C451" t="s">
        <v>50</v>
      </c>
      <c r="D451">
        <v>0.22</v>
      </c>
      <c r="E451" t="str">
        <f>TEXT(fact_plan_revenue[[#This Row],[date]],"mmm")</f>
        <v>Jul</v>
      </c>
    </row>
    <row r="452" spans="1:5" x14ac:dyDescent="0.45">
      <c r="A452" s="1">
        <v>44774</v>
      </c>
      <c r="B452">
        <v>400001</v>
      </c>
      <c r="C452" t="s">
        <v>50</v>
      </c>
      <c r="D452">
        <v>3.44</v>
      </c>
      <c r="E452" t="str">
        <f>TEXT(fact_plan_revenue[[#This Row],[date]],"mmm")</f>
        <v>Aug</v>
      </c>
    </row>
    <row r="453" spans="1:5" x14ac:dyDescent="0.45">
      <c r="A453" s="1">
        <v>44774</v>
      </c>
      <c r="B453">
        <v>110001</v>
      </c>
      <c r="C453" t="s">
        <v>50</v>
      </c>
      <c r="D453">
        <v>2.81</v>
      </c>
      <c r="E453" t="str">
        <f>TEXT(fact_plan_revenue[[#This Row],[date]],"mmm")</f>
        <v>Aug</v>
      </c>
    </row>
    <row r="454" spans="1:5" x14ac:dyDescent="0.45">
      <c r="A454" s="1">
        <v>44774</v>
      </c>
      <c r="B454">
        <v>700001</v>
      </c>
      <c r="C454" t="s">
        <v>50</v>
      </c>
      <c r="D454">
        <v>3.28</v>
      </c>
      <c r="E454" t="str">
        <f>TEXT(fact_plan_revenue[[#This Row],[date]],"mmm")</f>
        <v>Aug</v>
      </c>
    </row>
    <row r="455" spans="1:5" x14ac:dyDescent="0.45">
      <c r="A455" s="1">
        <v>44774</v>
      </c>
      <c r="B455">
        <v>560001</v>
      </c>
      <c r="C455" t="s">
        <v>50</v>
      </c>
      <c r="D455">
        <v>2.83</v>
      </c>
      <c r="E455" t="str">
        <f>TEXT(fact_plan_revenue[[#This Row],[date]],"mmm")</f>
        <v>Aug</v>
      </c>
    </row>
    <row r="456" spans="1:5" x14ac:dyDescent="0.45">
      <c r="A456" s="1">
        <v>44774</v>
      </c>
      <c r="B456">
        <v>600001</v>
      </c>
      <c r="C456" t="s">
        <v>50</v>
      </c>
      <c r="D456">
        <v>1.45</v>
      </c>
      <c r="E456" t="str">
        <f>TEXT(fact_plan_revenue[[#This Row],[date]],"mmm")</f>
        <v>Aug</v>
      </c>
    </row>
    <row r="457" spans="1:5" x14ac:dyDescent="0.45">
      <c r="A457" s="1">
        <v>44774</v>
      </c>
      <c r="B457">
        <v>500001</v>
      </c>
      <c r="C457" t="s">
        <v>50</v>
      </c>
      <c r="D457">
        <v>1.66</v>
      </c>
      <c r="E457" t="str">
        <f>TEXT(fact_plan_revenue[[#This Row],[date]],"mmm")</f>
        <v>Aug</v>
      </c>
    </row>
    <row r="458" spans="1:5" x14ac:dyDescent="0.45">
      <c r="A458" s="1">
        <v>44774</v>
      </c>
      <c r="B458">
        <v>411001</v>
      </c>
      <c r="C458" t="s">
        <v>50</v>
      </c>
      <c r="D458">
        <v>1.47</v>
      </c>
      <c r="E458" t="str">
        <f>TEXT(fact_plan_revenue[[#This Row],[date]],"mmm")</f>
        <v>Aug</v>
      </c>
    </row>
    <row r="459" spans="1:5" x14ac:dyDescent="0.45">
      <c r="A459" s="1">
        <v>44774</v>
      </c>
      <c r="B459">
        <v>380001</v>
      </c>
      <c r="C459" t="s">
        <v>50</v>
      </c>
      <c r="D459">
        <v>1.77</v>
      </c>
      <c r="E459" t="str">
        <f>TEXT(fact_plan_revenue[[#This Row],[date]],"mmm")</f>
        <v>Aug</v>
      </c>
    </row>
    <row r="460" spans="1:5" x14ac:dyDescent="0.45">
      <c r="A460" s="1">
        <v>44774</v>
      </c>
      <c r="B460">
        <v>302001</v>
      </c>
      <c r="C460" t="s">
        <v>50</v>
      </c>
      <c r="D460">
        <v>0.86</v>
      </c>
      <c r="E460" t="str">
        <f>TEXT(fact_plan_revenue[[#This Row],[date]],"mmm")</f>
        <v>Aug</v>
      </c>
    </row>
    <row r="461" spans="1:5" x14ac:dyDescent="0.45">
      <c r="A461" s="1">
        <v>44774</v>
      </c>
      <c r="B461">
        <v>226001</v>
      </c>
      <c r="C461" t="s">
        <v>50</v>
      </c>
      <c r="D461">
        <v>0.85</v>
      </c>
      <c r="E461" t="str">
        <f>TEXT(fact_plan_revenue[[#This Row],[date]],"mmm")</f>
        <v>Aug</v>
      </c>
    </row>
    <row r="462" spans="1:5" x14ac:dyDescent="0.45">
      <c r="A462" s="1">
        <v>44774</v>
      </c>
      <c r="B462">
        <v>800008</v>
      </c>
      <c r="C462" t="s">
        <v>50</v>
      </c>
      <c r="D462">
        <v>0.73</v>
      </c>
      <c r="E462" t="str">
        <f>TEXT(fact_plan_revenue[[#This Row],[date]],"mmm")</f>
        <v>Aug</v>
      </c>
    </row>
    <row r="463" spans="1:5" x14ac:dyDescent="0.45">
      <c r="A463" s="1">
        <v>44774</v>
      </c>
      <c r="B463">
        <v>641001</v>
      </c>
      <c r="C463" t="s">
        <v>50</v>
      </c>
      <c r="D463">
        <v>0.81</v>
      </c>
      <c r="E463" t="str">
        <f>TEXT(fact_plan_revenue[[#This Row],[date]],"mmm")</f>
        <v>Aug</v>
      </c>
    </row>
    <row r="464" spans="1:5" x14ac:dyDescent="0.45">
      <c r="A464" s="1">
        <v>44774</v>
      </c>
      <c r="B464">
        <v>160017</v>
      </c>
      <c r="C464" t="s">
        <v>50</v>
      </c>
      <c r="D464">
        <v>0.44</v>
      </c>
      <c r="E464" t="str">
        <f>TEXT(fact_plan_revenue[[#This Row],[date]],"mmm")</f>
        <v>Aug</v>
      </c>
    </row>
    <row r="465" spans="1:5" x14ac:dyDescent="0.45">
      <c r="A465" s="1">
        <v>44774</v>
      </c>
      <c r="B465">
        <v>122001</v>
      </c>
      <c r="C465" t="s">
        <v>50</v>
      </c>
      <c r="D465">
        <v>0.28000000000000003</v>
      </c>
      <c r="E465" t="str">
        <f>TEXT(fact_plan_revenue[[#This Row],[date]],"mmm")</f>
        <v>Aug</v>
      </c>
    </row>
    <row r="466" spans="1:5" x14ac:dyDescent="0.45">
      <c r="A466" s="1">
        <v>44774</v>
      </c>
      <c r="B466">
        <v>492001</v>
      </c>
      <c r="C466" t="s">
        <v>50</v>
      </c>
      <c r="D466">
        <v>0.21</v>
      </c>
      <c r="E466" t="str">
        <f>TEXT(fact_plan_revenue[[#This Row],[date]],"mmm")</f>
        <v>Aug</v>
      </c>
    </row>
    <row r="467" spans="1:5" x14ac:dyDescent="0.45">
      <c r="A467" s="1">
        <v>44805</v>
      </c>
      <c r="B467">
        <v>400001</v>
      </c>
      <c r="C467" t="s">
        <v>50</v>
      </c>
      <c r="D467">
        <v>3.09</v>
      </c>
      <c r="E467" t="str">
        <f>TEXT(fact_plan_revenue[[#This Row],[date]],"mmm")</f>
        <v>Sep</v>
      </c>
    </row>
    <row r="468" spans="1:5" x14ac:dyDescent="0.45">
      <c r="A468" s="1">
        <v>44805</v>
      </c>
      <c r="B468">
        <v>110001</v>
      </c>
      <c r="C468" t="s">
        <v>50</v>
      </c>
      <c r="D468">
        <v>2.84</v>
      </c>
      <c r="E468" t="str">
        <f>TEXT(fact_plan_revenue[[#This Row],[date]],"mmm")</f>
        <v>Sep</v>
      </c>
    </row>
    <row r="469" spans="1:5" x14ac:dyDescent="0.45">
      <c r="A469" s="1">
        <v>44805</v>
      </c>
      <c r="B469">
        <v>700001</v>
      </c>
      <c r="C469" t="s">
        <v>50</v>
      </c>
      <c r="D469">
        <v>2.25</v>
      </c>
      <c r="E469" t="str">
        <f>TEXT(fact_plan_revenue[[#This Row],[date]],"mmm")</f>
        <v>Sep</v>
      </c>
    </row>
    <row r="470" spans="1:5" x14ac:dyDescent="0.45">
      <c r="A470" s="1">
        <v>44805</v>
      </c>
      <c r="B470">
        <v>560001</v>
      </c>
      <c r="C470" t="s">
        <v>50</v>
      </c>
      <c r="D470">
        <v>2.37</v>
      </c>
      <c r="E470" t="str">
        <f>TEXT(fact_plan_revenue[[#This Row],[date]],"mmm")</f>
        <v>Sep</v>
      </c>
    </row>
    <row r="471" spans="1:5" x14ac:dyDescent="0.45">
      <c r="A471" s="1">
        <v>44805</v>
      </c>
      <c r="B471">
        <v>600001</v>
      </c>
      <c r="C471" t="s">
        <v>50</v>
      </c>
      <c r="D471">
        <v>1.7</v>
      </c>
      <c r="E471" t="str">
        <f>TEXT(fact_plan_revenue[[#This Row],[date]],"mmm")</f>
        <v>Sep</v>
      </c>
    </row>
    <row r="472" spans="1:5" x14ac:dyDescent="0.45">
      <c r="A472" s="1">
        <v>44805</v>
      </c>
      <c r="B472">
        <v>500001</v>
      </c>
      <c r="C472" t="s">
        <v>50</v>
      </c>
      <c r="D472">
        <v>1.31</v>
      </c>
      <c r="E472" t="str">
        <f>TEXT(fact_plan_revenue[[#This Row],[date]],"mmm")</f>
        <v>Sep</v>
      </c>
    </row>
    <row r="473" spans="1:5" x14ac:dyDescent="0.45">
      <c r="A473" s="1">
        <v>44805</v>
      </c>
      <c r="B473">
        <v>411001</v>
      </c>
      <c r="C473" t="s">
        <v>50</v>
      </c>
      <c r="D473">
        <v>2.35</v>
      </c>
      <c r="E473" t="str">
        <f>TEXT(fact_plan_revenue[[#This Row],[date]],"mmm")</f>
        <v>Sep</v>
      </c>
    </row>
    <row r="474" spans="1:5" x14ac:dyDescent="0.45">
      <c r="A474" s="1">
        <v>44805</v>
      </c>
      <c r="B474">
        <v>380001</v>
      </c>
      <c r="C474" t="s">
        <v>50</v>
      </c>
      <c r="D474">
        <v>1.3</v>
      </c>
      <c r="E474" t="str">
        <f>TEXT(fact_plan_revenue[[#This Row],[date]],"mmm")</f>
        <v>Sep</v>
      </c>
    </row>
    <row r="475" spans="1:5" x14ac:dyDescent="0.45">
      <c r="A475" s="1">
        <v>44805</v>
      </c>
      <c r="B475">
        <v>302001</v>
      </c>
      <c r="C475" t="s">
        <v>50</v>
      </c>
      <c r="D475">
        <v>0.9</v>
      </c>
      <c r="E475" t="str">
        <f>TEXT(fact_plan_revenue[[#This Row],[date]],"mmm")</f>
        <v>Sep</v>
      </c>
    </row>
    <row r="476" spans="1:5" x14ac:dyDescent="0.45">
      <c r="A476" s="1">
        <v>44805</v>
      </c>
      <c r="B476">
        <v>226001</v>
      </c>
      <c r="C476" t="s">
        <v>50</v>
      </c>
      <c r="D476">
        <v>0.74</v>
      </c>
      <c r="E476" t="str">
        <f>TEXT(fact_plan_revenue[[#This Row],[date]],"mmm")</f>
        <v>Sep</v>
      </c>
    </row>
    <row r="477" spans="1:5" x14ac:dyDescent="0.45">
      <c r="A477" s="1">
        <v>44805</v>
      </c>
      <c r="B477">
        <v>800008</v>
      </c>
      <c r="C477" t="s">
        <v>50</v>
      </c>
      <c r="D477">
        <v>0.68</v>
      </c>
      <c r="E477" t="str">
        <f>TEXT(fact_plan_revenue[[#This Row],[date]],"mmm")</f>
        <v>Sep</v>
      </c>
    </row>
    <row r="478" spans="1:5" x14ac:dyDescent="0.45">
      <c r="A478" s="1">
        <v>44805</v>
      </c>
      <c r="B478">
        <v>641001</v>
      </c>
      <c r="C478" t="s">
        <v>50</v>
      </c>
      <c r="D478">
        <v>0.56999999999999995</v>
      </c>
      <c r="E478" t="str">
        <f>TEXT(fact_plan_revenue[[#This Row],[date]],"mmm")</f>
        <v>Sep</v>
      </c>
    </row>
    <row r="479" spans="1:5" x14ac:dyDescent="0.45">
      <c r="A479" s="1">
        <v>44805</v>
      </c>
      <c r="B479">
        <v>160017</v>
      </c>
      <c r="C479" t="s">
        <v>50</v>
      </c>
      <c r="D479">
        <v>0.5</v>
      </c>
      <c r="E479" t="str">
        <f>TEXT(fact_plan_revenue[[#This Row],[date]],"mmm")</f>
        <v>Sep</v>
      </c>
    </row>
    <row r="480" spans="1:5" x14ac:dyDescent="0.45">
      <c r="A480" s="1">
        <v>44805</v>
      </c>
      <c r="B480">
        <v>122001</v>
      </c>
      <c r="C480" t="s">
        <v>50</v>
      </c>
      <c r="D480">
        <v>0.33</v>
      </c>
      <c r="E480" t="str">
        <f>TEXT(fact_plan_revenue[[#This Row],[date]],"mmm")</f>
        <v>Sep</v>
      </c>
    </row>
    <row r="481" spans="1:5" x14ac:dyDescent="0.45">
      <c r="A481" s="1">
        <v>44805</v>
      </c>
      <c r="B481">
        <v>492001</v>
      </c>
      <c r="C481" t="s">
        <v>50</v>
      </c>
      <c r="D481">
        <v>0.24</v>
      </c>
      <c r="E481" t="str">
        <f>TEXT(fact_plan_revenue[[#This Row],[date]],"mmm")</f>
        <v>Sep</v>
      </c>
    </row>
    <row r="482" spans="1:5" x14ac:dyDescent="0.45">
      <c r="A482" s="1">
        <v>44562</v>
      </c>
      <c r="B482">
        <v>400001</v>
      </c>
      <c r="C482" t="s">
        <v>48</v>
      </c>
      <c r="D482">
        <v>3.13</v>
      </c>
      <c r="E482" t="str">
        <f>TEXT(fact_plan_revenue[[#This Row],[date]],"mmm")</f>
        <v>Jan</v>
      </c>
    </row>
    <row r="483" spans="1:5" x14ac:dyDescent="0.45">
      <c r="A483" s="1">
        <v>44562</v>
      </c>
      <c r="B483">
        <v>110001</v>
      </c>
      <c r="C483" t="s">
        <v>48</v>
      </c>
      <c r="D483">
        <v>2.86</v>
      </c>
      <c r="E483" t="str">
        <f>TEXT(fact_plan_revenue[[#This Row],[date]],"mmm")</f>
        <v>Jan</v>
      </c>
    </row>
    <row r="484" spans="1:5" x14ac:dyDescent="0.45">
      <c r="A484" s="1">
        <v>44562</v>
      </c>
      <c r="B484">
        <v>700001</v>
      </c>
      <c r="C484" t="s">
        <v>48</v>
      </c>
      <c r="D484">
        <v>2.77</v>
      </c>
      <c r="E484" t="str">
        <f>TEXT(fact_plan_revenue[[#This Row],[date]],"mmm")</f>
        <v>Jan</v>
      </c>
    </row>
    <row r="485" spans="1:5" x14ac:dyDescent="0.45">
      <c r="A485" s="1">
        <v>44562</v>
      </c>
      <c r="B485">
        <v>560001</v>
      </c>
      <c r="C485" t="s">
        <v>48</v>
      </c>
      <c r="D485">
        <v>2.13</v>
      </c>
      <c r="E485" t="str">
        <f>TEXT(fact_plan_revenue[[#This Row],[date]],"mmm")</f>
        <v>Jan</v>
      </c>
    </row>
    <row r="486" spans="1:5" x14ac:dyDescent="0.45">
      <c r="A486" s="1">
        <v>44562</v>
      </c>
      <c r="B486">
        <v>600001</v>
      </c>
      <c r="C486" t="s">
        <v>48</v>
      </c>
      <c r="D486">
        <v>1.85</v>
      </c>
      <c r="E486" t="str">
        <f>TEXT(fact_plan_revenue[[#This Row],[date]],"mmm")</f>
        <v>Jan</v>
      </c>
    </row>
    <row r="487" spans="1:5" x14ac:dyDescent="0.45">
      <c r="A487" s="1">
        <v>44562</v>
      </c>
      <c r="B487">
        <v>500001</v>
      </c>
      <c r="C487" t="s">
        <v>48</v>
      </c>
      <c r="D487">
        <v>1.59</v>
      </c>
      <c r="E487" t="str">
        <f>TEXT(fact_plan_revenue[[#This Row],[date]],"mmm")</f>
        <v>Jan</v>
      </c>
    </row>
    <row r="488" spans="1:5" x14ac:dyDescent="0.45">
      <c r="A488" s="1">
        <v>44562</v>
      </c>
      <c r="B488">
        <v>411001</v>
      </c>
      <c r="C488" t="s">
        <v>48</v>
      </c>
      <c r="D488">
        <v>1.32</v>
      </c>
      <c r="E488" t="str">
        <f>TEXT(fact_plan_revenue[[#This Row],[date]],"mmm")</f>
        <v>Jan</v>
      </c>
    </row>
    <row r="489" spans="1:5" x14ac:dyDescent="0.45">
      <c r="A489" s="1">
        <v>44562</v>
      </c>
      <c r="B489">
        <v>380001</v>
      </c>
      <c r="C489" t="s">
        <v>48</v>
      </c>
      <c r="D489">
        <v>1.37</v>
      </c>
      <c r="E489" t="str">
        <f>TEXT(fact_plan_revenue[[#This Row],[date]],"mmm")</f>
        <v>Jan</v>
      </c>
    </row>
    <row r="490" spans="1:5" x14ac:dyDescent="0.45">
      <c r="A490" s="1">
        <v>44562</v>
      </c>
      <c r="B490">
        <v>302001</v>
      </c>
      <c r="C490" t="s">
        <v>48</v>
      </c>
      <c r="D490">
        <v>1.3</v>
      </c>
      <c r="E490" t="str">
        <f>TEXT(fact_plan_revenue[[#This Row],[date]],"mmm")</f>
        <v>Jan</v>
      </c>
    </row>
    <row r="491" spans="1:5" x14ac:dyDescent="0.45">
      <c r="A491" s="1">
        <v>44562</v>
      </c>
      <c r="B491">
        <v>226001</v>
      </c>
      <c r="C491" t="s">
        <v>48</v>
      </c>
      <c r="D491">
        <v>0.8</v>
      </c>
      <c r="E491" t="str">
        <f>TEXT(fact_plan_revenue[[#This Row],[date]],"mmm")</f>
        <v>Jan</v>
      </c>
    </row>
    <row r="492" spans="1:5" x14ac:dyDescent="0.45">
      <c r="A492" s="1">
        <v>44562</v>
      </c>
      <c r="B492">
        <v>800008</v>
      </c>
      <c r="C492" t="s">
        <v>48</v>
      </c>
      <c r="D492">
        <v>1</v>
      </c>
      <c r="E492" t="str">
        <f>TEXT(fact_plan_revenue[[#This Row],[date]],"mmm")</f>
        <v>Jan</v>
      </c>
    </row>
    <row r="493" spans="1:5" x14ac:dyDescent="0.45">
      <c r="A493" s="1">
        <v>44562</v>
      </c>
      <c r="B493">
        <v>641001</v>
      </c>
      <c r="C493" t="s">
        <v>48</v>
      </c>
      <c r="D493">
        <v>0.45</v>
      </c>
      <c r="E493" t="str">
        <f>TEXT(fact_plan_revenue[[#This Row],[date]],"mmm")</f>
        <v>Jan</v>
      </c>
    </row>
    <row r="494" spans="1:5" x14ac:dyDescent="0.45">
      <c r="A494" s="1">
        <v>44562</v>
      </c>
      <c r="B494">
        <v>160017</v>
      </c>
      <c r="C494" t="s">
        <v>48</v>
      </c>
      <c r="D494">
        <v>0.41</v>
      </c>
      <c r="E494" t="str">
        <f>TEXT(fact_plan_revenue[[#This Row],[date]],"mmm")</f>
        <v>Jan</v>
      </c>
    </row>
    <row r="495" spans="1:5" x14ac:dyDescent="0.45">
      <c r="A495" s="1">
        <v>44562</v>
      </c>
      <c r="B495">
        <v>122001</v>
      </c>
      <c r="C495" t="s">
        <v>48</v>
      </c>
      <c r="D495">
        <v>0.31</v>
      </c>
      <c r="E495" t="str">
        <f>TEXT(fact_plan_revenue[[#This Row],[date]],"mmm")</f>
        <v>Jan</v>
      </c>
    </row>
    <row r="496" spans="1:5" x14ac:dyDescent="0.45">
      <c r="A496" s="1">
        <v>44562</v>
      </c>
      <c r="B496">
        <v>492001</v>
      </c>
      <c r="C496" t="s">
        <v>48</v>
      </c>
      <c r="D496">
        <v>0.26</v>
      </c>
      <c r="E496" t="str">
        <f>TEXT(fact_plan_revenue[[#This Row],[date]],"mmm")</f>
        <v>Jan</v>
      </c>
    </row>
    <row r="497" spans="1:5" x14ac:dyDescent="0.45">
      <c r="A497" s="1">
        <v>44593</v>
      </c>
      <c r="B497">
        <v>400001</v>
      </c>
      <c r="C497" t="s">
        <v>48</v>
      </c>
      <c r="D497">
        <v>4.03</v>
      </c>
      <c r="E497" t="str">
        <f>TEXT(fact_plan_revenue[[#This Row],[date]],"mmm")</f>
        <v>Feb</v>
      </c>
    </row>
    <row r="498" spans="1:5" x14ac:dyDescent="0.45">
      <c r="A498" s="1">
        <v>44593</v>
      </c>
      <c r="B498">
        <v>110001</v>
      </c>
      <c r="C498" t="s">
        <v>48</v>
      </c>
      <c r="D498">
        <v>2.8</v>
      </c>
      <c r="E498" t="str">
        <f>TEXT(fact_plan_revenue[[#This Row],[date]],"mmm")</f>
        <v>Feb</v>
      </c>
    </row>
    <row r="499" spans="1:5" x14ac:dyDescent="0.45">
      <c r="A499" s="1">
        <v>44593</v>
      </c>
      <c r="B499">
        <v>700001</v>
      </c>
      <c r="C499" t="s">
        <v>48</v>
      </c>
      <c r="D499">
        <v>3.06</v>
      </c>
      <c r="E499" t="str">
        <f>TEXT(fact_plan_revenue[[#This Row],[date]],"mmm")</f>
        <v>Feb</v>
      </c>
    </row>
    <row r="500" spans="1:5" x14ac:dyDescent="0.45">
      <c r="A500" s="1">
        <v>44593</v>
      </c>
      <c r="B500">
        <v>560001</v>
      </c>
      <c r="C500" t="s">
        <v>48</v>
      </c>
      <c r="D500">
        <v>3.35</v>
      </c>
      <c r="E500" t="str">
        <f>TEXT(fact_plan_revenue[[#This Row],[date]],"mmm")</f>
        <v>Feb</v>
      </c>
    </row>
    <row r="501" spans="1:5" x14ac:dyDescent="0.45">
      <c r="A501" s="1">
        <v>44593</v>
      </c>
      <c r="B501">
        <v>600001</v>
      </c>
      <c r="C501" t="s">
        <v>48</v>
      </c>
      <c r="D501">
        <v>4.47</v>
      </c>
      <c r="E501" t="str">
        <f>TEXT(fact_plan_revenue[[#This Row],[date]],"mmm")</f>
        <v>Feb</v>
      </c>
    </row>
    <row r="502" spans="1:5" x14ac:dyDescent="0.45">
      <c r="A502" s="1">
        <v>44593</v>
      </c>
      <c r="B502">
        <v>500001</v>
      </c>
      <c r="C502" t="s">
        <v>48</v>
      </c>
      <c r="D502">
        <v>2.31</v>
      </c>
      <c r="E502" t="str">
        <f>TEXT(fact_plan_revenue[[#This Row],[date]],"mmm")</f>
        <v>Feb</v>
      </c>
    </row>
    <row r="503" spans="1:5" x14ac:dyDescent="0.45">
      <c r="A503" s="1">
        <v>44593</v>
      </c>
      <c r="B503">
        <v>411001</v>
      </c>
      <c r="C503" t="s">
        <v>48</v>
      </c>
      <c r="D503">
        <v>1.97</v>
      </c>
      <c r="E503" t="str">
        <f>TEXT(fact_plan_revenue[[#This Row],[date]],"mmm")</f>
        <v>Feb</v>
      </c>
    </row>
    <row r="504" spans="1:5" x14ac:dyDescent="0.45">
      <c r="A504" s="1">
        <v>44593</v>
      </c>
      <c r="B504">
        <v>380001</v>
      </c>
      <c r="C504" t="s">
        <v>48</v>
      </c>
      <c r="D504">
        <v>1.26</v>
      </c>
      <c r="E504" t="str">
        <f>TEXT(fact_plan_revenue[[#This Row],[date]],"mmm")</f>
        <v>Feb</v>
      </c>
    </row>
    <row r="505" spans="1:5" x14ac:dyDescent="0.45">
      <c r="A505" s="1">
        <v>44593</v>
      </c>
      <c r="B505">
        <v>302001</v>
      </c>
      <c r="C505" t="s">
        <v>48</v>
      </c>
      <c r="D505">
        <v>0.86</v>
      </c>
      <c r="E505" t="str">
        <f>TEXT(fact_plan_revenue[[#This Row],[date]],"mmm")</f>
        <v>Feb</v>
      </c>
    </row>
    <row r="506" spans="1:5" x14ac:dyDescent="0.45">
      <c r="A506" s="1">
        <v>44593</v>
      </c>
      <c r="B506">
        <v>226001</v>
      </c>
      <c r="C506" t="s">
        <v>48</v>
      </c>
      <c r="D506">
        <v>1.86</v>
      </c>
      <c r="E506" t="str">
        <f>TEXT(fact_plan_revenue[[#This Row],[date]],"mmm")</f>
        <v>Feb</v>
      </c>
    </row>
    <row r="507" spans="1:5" x14ac:dyDescent="0.45">
      <c r="A507" s="1">
        <v>44593</v>
      </c>
      <c r="B507">
        <v>800008</v>
      </c>
      <c r="C507" t="s">
        <v>48</v>
      </c>
      <c r="D507">
        <v>0.76</v>
      </c>
      <c r="E507" t="str">
        <f>TEXT(fact_plan_revenue[[#This Row],[date]],"mmm")</f>
        <v>Feb</v>
      </c>
    </row>
    <row r="508" spans="1:5" x14ac:dyDescent="0.45">
      <c r="A508" s="1">
        <v>44593</v>
      </c>
      <c r="B508">
        <v>641001</v>
      </c>
      <c r="C508" t="s">
        <v>48</v>
      </c>
      <c r="D508">
        <v>0.66</v>
      </c>
      <c r="E508" t="str">
        <f>TEXT(fact_plan_revenue[[#This Row],[date]],"mmm")</f>
        <v>Feb</v>
      </c>
    </row>
    <row r="509" spans="1:5" x14ac:dyDescent="0.45">
      <c r="A509" s="1">
        <v>44593</v>
      </c>
      <c r="B509">
        <v>160017</v>
      </c>
      <c r="C509" t="s">
        <v>48</v>
      </c>
      <c r="D509">
        <v>0.34</v>
      </c>
      <c r="E509" t="str">
        <f>TEXT(fact_plan_revenue[[#This Row],[date]],"mmm")</f>
        <v>Feb</v>
      </c>
    </row>
    <row r="510" spans="1:5" x14ac:dyDescent="0.45">
      <c r="A510" s="1">
        <v>44593</v>
      </c>
      <c r="B510">
        <v>122001</v>
      </c>
      <c r="C510" t="s">
        <v>48</v>
      </c>
      <c r="D510">
        <v>0.5</v>
      </c>
      <c r="E510" t="str">
        <f>TEXT(fact_plan_revenue[[#This Row],[date]],"mmm")</f>
        <v>Feb</v>
      </c>
    </row>
    <row r="511" spans="1:5" x14ac:dyDescent="0.45">
      <c r="A511" s="1">
        <v>44593</v>
      </c>
      <c r="B511">
        <v>492001</v>
      </c>
      <c r="C511" t="s">
        <v>48</v>
      </c>
      <c r="D511">
        <v>0.3</v>
      </c>
      <c r="E511" t="str">
        <f>TEXT(fact_plan_revenue[[#This Row],[date]],"mmm")</f>
        <v>Feb</v>
      </c>
    </row>
    <row r="512" spans="1:5" x14ac:dyDescent="0.45">
      <c r="A512" s="1">
        <v>44621</v>
      </c>
      <c r="B512">
        <v>400001</v>
      </c>
      <c r="C512" t="s">
        <v>48</v>
      </c>
      <c r="D512">
        <v>3.29</v>
      </c>
      <c r="E512" t="str">
        <f>TEXT(fact_plan_revenue[[#This Row],[date]],"mmm")</f>
        <v>Mar</v>
      </c>
    </row>
    <row r="513" spans="1:5" x14ac:dyDescent="0.45">
      <c r="A513" s="1">
        <v>44621</v>
      </c>
      <c r="B513">
        <v>110001</v>
      </c>
      <c r="C513" t="s">
        <v>48</v>
      </c>
      <c r="D513">
        <v>3.25</v>
      </c>
      <c r="E513" t="str">
        <f>TEXT(fact_plan_revenue[[#This Row],[date]],"mmm")</f>
        <v>Mar</v>
      </c>
    </row>
    <row r="514" spans="1:5" x14ac:dyDescent="0.45">
      <c r="A514" s="1">
        <v>44621</v>
      </c>
      <c r="B514">
        <v>700001</v>
      </c>
      <c r="C514" t="s">
        <v>48</v>
      </c>
      <c r="D514">
        <v>4.21</v>
      </c>
      <c r="E514" t="str">
        <f>TEXT(fact_plan_revenue[[#This Row],[date]],"mmm")</f>
        <v>Mar</v>
      </c>
    </row>
    <row r="515" spans="1:5" x14ac:dyDescent="0.45">
      <c r="A515" s="1">
        <v>44621</v>
      </c>
      <c r="B515">
        <v>560001</v>
      </c>
      <c r="C515" t="s">
        <v>48</v>
      </c>
      <c r="D515">
        <v>2.8</v>
      </c>
      <c r="E515" t="str">
        <f>TEXT(fact_plan_revenue[[#This Row],[date]],"mmm")</f>
        <v>Mar</v>
      </c>
    </row>
    <row r="516" spans="1:5" x14ac:dyDescent="0.45">
      <c r="A516" s="1">
        <v>44621</v>
      </c>
      <c r="B516">
        <v>600001</v>
      </c>
      <c r="C516" t="s">
        <v>48</v>
      </c>
      <c r="D516">
        <v>1.67</v>
      </c>
      <c r="E516" t="str">
        <f>TEXT(fact_plan_revenue[[#This Row],[date]],"mmm")</f>
        <v>Mar</v>
      </c>
    </row>
    <row r="517" spans="1:5" x14ac:dyDescent="0.45">
      <c r="A517" s="1">
        <v>44621</v>
      </c>
      <c r="B517">
        <v>500001</v>
      </c>
      <c r="C517" t="s">
        <v>48</v>
      </c>
      <c r="D517">
        <v>1.83</v>
      </c>
      <c r="E517" t="str">
        <f>TEXT(fact_plan_revenue[[#This Row],[date]],"mmm")</f>
        <v>Mar</v>
      </c>
    </row>
    <row r="518" spans="1:5" x14ac:dyDescent="0.45">
      <c r="A518" s="1">
        <v>44621</v>
      </c>
      <c r="B518">
        <v>411001</v>
      </c>
      <c r="C518" t="s">
        <v>48</v>
      </c>
      <c r="D518">
        <v>2.2000000000000002</v>
      </c>
      <c r="E518" t="str">
        <f>TEXT(fact_plan_revenue[[#This Row],[date]],"mmm")</f>
        <v>Mar</v>
      </c>
    </row>
    <row r="519" spans="1:5" x14ac:dyDescent="0.45">
      <c r="A519" s="1">
        <v>44621</v>
      </c>
      <c r="B519">
        <v>380001</v>
      </c>
      <c r="C519" t="s">
        <v>48</v>
      </c>
      <c r="D519">
        <v>1.64</v>
      </c>
      <c r="E519" t="str">
        <f>TEXT(fact_plan_revenue[[#This Row],[date]],"mmm")</f>
        <v>Mar</v>
      </c>
    </row>
    <row r="520" spans="1:5" x14ac:dyDescent="0.45">
      <c r="A520" s="1">
        <v>44621</v>
      </c>
      <c r="B520">
        <v>302001</v>
      </c>
      <c r="C520" t="s">
        <v>48</v>
      </c>
      <c r="D520">
        <v>1.05</v>
      </c>
      <c r="E520" t="str">
        <f>TEXT(fact_plan_revenue[[#This Row],[date]],"mmm")</f>
        <v>Mar</v>
      </c>
    </row>
    <row r="521" spans="1:5" x14ac:dyDescent="0.45">
      <c r="A521" s="1">
        <v>44621</v>
      </c>
      <c r="B521">
        <v>226001</v>
      </c>
      <c r="C521" t="s">
        <v>48</v>
      </c>
      <c r="D521">
        <v>0.85</v>
      </c>
      <c r="E521" t="str">
        <f>TEXT(fact_plan_revenue[[#This Row],[date]],"mmm")</f>
        <v>Mar</v>
      </c>
    </row>
    <row r="522" spans="1:5" x14ac:dyDescent="0.45">
      <c r="A522" s="1">
        <v>44621</v>
      </c>
      <c r="B522">
        <v>800008</v>
      </c>
      <c r="C522" t="s">
        <v>48</v>
      </c>
      <c r="D522">
        <v>0.62</v>
      </c>
      <c r="E522" t="str">
        <f>TEXT(fact_plan_revenue[[#This Row],[date]],"mmm")</f>
        <v>Mar</v>
      </c>
    </row>
    <row r="523" spans="1:5" x14ac:dyDescent="0.45">
      <c r="A523" s="1">
        <v>44621</v>
      </c>
      <c r="B523">
        <v>641001</v>
      </c>
      <c r="C523" t="s">
        <v>48</v>
      </c>
      <c r="D523">
        <v>1.25</v>
      </c>
      <c r="E523" t="str">
        <f>TEXT(fact_plan_revenue[[#This Row],[date]],"mmm")</f>
        <v>Mar</v>
      </c>
    </row>
    <row r="524" spans="1:5" x14ac:dyDescent="0.45">
      <c r="A524" s="1">
        <v>44621</v>
      </c>
      <c r="B524">
        <v>160017</v>
      </c>
      <c r="C524" t="s">
        <v>48</v>
      </c>
      <c r="D524">
        <v>0.56999999999999995</v>
      </c>
      <c r="E524" t="str">
        <f>TEXT(fact_plan_revenue[[#This Row],[date]],"mmm")</f>
        <v>Mar</v>
      </c>
    </row>
    <row r="525" spans="1:5" x14ac:dyDescent="0.45">
      <c r="A525" s="1">
        <v>44621</v>
      </c>
      <c r="B525">
        <v>122001</v>
      </c>
      <c r="C525" t="s">
        <v>48</v>
      </c>
      <c r="D525">
        <v>0.36</v>
      </c>
      <c r="E525" t="str">
        <f>TEXT(fact_plan_revenue[[#This Row],[date]],"mmm")</f>
        <v>Mar</v>
      </c>
    </row>
    <row r="526" spans="1:5" x14ac:dyDescent="0.45">
      <c r="A526" s="1">
        <v>44621</v>
      </c>
      <c r="B526">
        <v>492001</v>
      </c>
      <c r="C526" t="s">
        <v>48</v>
      </c>
      <c r="D526">
        <v>0.24</v>
      </c>
      <c r="E526" t="str">
        <f>TEXT(fact_plan_revenue[[#This Row],[date]],"mmm")</f>
        <v>Mar</v>
      </c>
    </row>
    <row r="527" spans="1:5" x14ac:dyDescent="0.45">
      <c r="A527" s="1">
        <v>44652</v>
      </c>
      <c r="B527">
        <v>400001</v>
      </c>
      <c r="C527" t="s">
        <v>48</v>
      </c>
      <c r="D527">
        <v>3.22</v>
      </c>
      <c r="E527" t="str">
        <f>TEXT(fact_plan_revenue[[#This Row],[date]],"mmm")</f>
        <v>Apr</v>
      </c>
    </row>
    <row r="528" spans="1:5" x14ac:dyDescent="0.45">
      <c r="A528" s="1">
        <v>44652</v>
      </c>
      <c r="B528">
        <v>110001</v>
      </c>
      <c r="C528" t="s">
        <v>48</v>
      </c>
      <c r="D528">
        <v>2.6</v>
      </c>
      <c r="E528" t="str">
        <f>TEXT(fact_plan_revenue[[#This Row],[date]],"mmm")</f>
        <v>Apr</v>
      </c>
    </row>
    <row r="529" spans="1:5" x14ac:dyDescent="0.45">
      <c r="A529" s="1">
        <v>44652</v>
      </c>
      <c r="B529">
        <v>700001</v>
      </c>
      <c r="C529" t="s">
        <v>48</v>
      </c>
      <c r="D529">
        <v>2.76</v>
      </c>
      <c r="E529" t="str">
        <f>TEXT(fact_plan_revenue[[#This Row],[date]],"mmm")</f>
        <v>Apr</v>
      </c>
    </row>
    <row r="530" spans="1:5" x14ac:dyDescent="0.45">
      <c r="A530" s="1">
        <v>44652</v>
      </c>
      <c r="B530">
        <v>560001</v>
      </c>
      <c r="C530" t="s">
        <v>48</v>
      </c>
      <c r="D530">
        <v>3.02</v>
      </c>
      <c r="E530" t="str">
        <f>TEXT(fact_plan_revenue[[#This Row],[date]],"mmm")</f>
        <v>Apr</v>
      </c>
    </row>
    <row r="531" spans="1:5" x14ac:dyDescent="0.45">
      <c r="A531" s="1">
        <v>44652</v>
      </c>
      <c r="B531">
        <v>600001</v>
      </c>
      <c r="C531" t="s">
        <v>48</v>
      </c>
      <c r="D531">
        <v>2.33</v>
      </c>
      <c r="E531" t="str">
        <f>TEXT(fact_plan_revenue[[#This Row],[date]],"mmm")</f>
        <v>Apr</v>
      </c>
    </row>
    <row r="532" spans="1:5" x14ac:dyDescent="0.45">
      <c r="A532" s="1">
        <v>44652</v>
      </c>
      <c r="B532">
        <v>500001</v>
      </c>
      <c r="C532" t="s">
        <v>48</v>
      </c>
      <c r="D532">
        <v>1.35</v>
      </c>
      <c r="E532" t="str">
        <f>TEXT(fact_plan_revenue[[#This Row],[date]],"mmm")</f>
        <v>Apr</v>
      </c>
    </row>
    <row r="533" spans="1:5" x14ac:dyDescent="0.45">
      <c r="A533" s="1">
        <v>44652</v>
      </c>
      <c r="B533">
        <v>411001</v>
      </c>
      <c r="C533" t="s">
        <v>48</v>
      </c>
      <c r="D533">
        <v>3.41</v>
      </c>
      <c r="E533" t="str">
        <f>TEXT(fact_plan_revenue[[#This Row],[date]],"mmm")</f>
        <v>Apr</v>
      </c>
    </row>
    <row r="534" spans="1:5" x14ac:dyDescent="0.45">
      <c r="A534" s="1">
        <v>44652</v>
      </c>
      <c r="B534">
        <v>380001</v>
      </c>
      <c r="C534" t="s">
        <v>48</v>
      </c>
      <c r="D534">
        <v>1.59</v>
      </c>
      <c r="E534" t="str">
        <f>TEXT(fact_plan_revenue[[#This Row],[date]],"mmm")</f>
        <v>Apr</v>
      </c>
    </row>
    <row r="535" spans="1:5" x14ac:dyDescent="0.45">
      <c r="A535" s="1">
        <v>44652</v>
      </c>
      <c r="B535">
        <v>302001</v>
      </c>
      <c r="C535" t="s">
        <v>48</v>
      </c>
      <c r="D535">
        <v>0.84</v>
      </c>
      <c r="E535" t="str">
        <f>TEXT(fact_plan_revenue[[#This Row],[date]],"mmm")</f>
        <v>Apr</v>
      </c>
    </row>
    <row r="536" spans="1:5" x14ac:dyDescent="0.45">
      <c r="A536" s="1">
        <v>44652</v>
      </c>
      <c r="B536">
        <v>226001</v>
      </c>
      <c r="C536" t="s">
        <v>48</v>
      </c>
      <c r="D536">
        <v>0.85</v>
      </c>
      <c r="E536" t="str">
        <f>TEXT(fact_plan_revenue[[#This Row],[date]],"mmm")</f>
        <v>Apr</v>
      </c>
    </row>
    <row r="537" spans="1:5" x14ac:dyDescent="0.45">
      <c r="A537" s="1">
        <v>44652</v>
      </c>
      <c r="B537">
        <v>800008</v>
      </c>
      <c r="C537" t="s">
        <v>48</v>
      </c>
      <c r="D537">
        <v>0.78</v>
      </c>
      <c r="E537" t="str">
        <f>TEXT(fact_plan_revenue[[#This Row],[date]],"mmm")</f>
        <v>Apr</v>
      </c>
    </row>
    <row r="538" spans="1:5" x14ac:dyDescent="0.45">
      <c r="A538" s="1">
        <v>44652</v>
      </c>
      <c r="B538">
        <v>641001</v>
      </c>
      <c r="C538" t="s">
        <v>48</v>
      </c>
      <c r="D538">
        <v>0.56999999999999995</v>
      </c>
      <c r="E538" t="str">
        <f>TEXT(fact_plan_revenue[[#This Row],[date]],"mmm")</f>
        <v>Apr</v>
      </c>
    </row>
    <row r="539" spans="1:5" x14ac:dyDescent="0.45">
      <c r="A539" s="1">
        <v>44652</v>
      </c>
      <c r="B539">
        <v>160017</v>
      </c>
      <c r="C539" t="s">
        <v>48</v>
      </c>
      <c r="D539">
        <v>0.65</v>
      </c>
      <c r="E539" t="str">
        <f>TEXT(fact_plan_revenue[[#This Row],[date]],"mmm")</f>
        <v>Apr</v>
      </c>
    </row>
    <row r="540" spans="1:5" x14ac:dyDescent="0.45">
      <c r="A540" s="1">
        <v>44652</v>
      </c>
      <c r="B540">
        <v>122001</v>
      </c>
      <c r="C540" t="s">
        <v>48</v>
      </c>
      <c r="D540">
        <v>0.34</v>
      </c>
      <c r="E540" t="str">
        <f>TEXT(fact_plan_revenue[[#This Row],[date]],"mmm")</f>
        <v>Apr</v>
      </c>
    </row>
    <row r="541" spans="1:5" x14ac:dyDescent="0.45">
      <c r="A541" s="1">
        <v>44652</v>
      </c>
      <c r="B541">
        <v>492001</v>
      </c>
      <c r="C541" t="s">
        <v>48</v>
      </c>
      <c r="D541">
        <v>0.24</v>
      </c>
      <c r="E541" t="str">
        <f>TEXT(fact_plan_revenue[[#This Row],[date]],"mmm")</f>
        <v>Apr</v>
      </c>
    </row>
    <row r="542" spans="1:5" x14ac:dyDescent="0.45">
      <c r="A542" s="1">
        <v>44713</v>
      </c>
      <c r="B542">
        <v>400001</v>
      </c>
      <c r="C542" t="s">
        <v>48</v>
      </c>
      <c r="D542">
        <v>2.85</v>
      </c>
      <c r="E542" t="str">
        <f>TEXT(fact_plan_revenue[[#This Row],[date]],"mmm")</f>
        <v>Jun</v>
      </c>
    </row>
    <row r="543" spans="1:5" x14ac:dyDescent="0.45">
      <c r="A543" s="1">
        <v>44713</v>
      </c>
      <c r="B543">
        <v>110001</v>
      </c>
      <c r="C543" t="s">
        <v>48</v>
      </c>
      <c r="D543">
        <v>1.62</v>
      </c>
      <c r="E543" t="str">
        <f>TEXT(fact_plan_revenue[[#This Row],[date]],"mmm")</f>
        <v>Jun</v>
      </c>
    </row>
    <row r="544" spans="1:5" x14ac:dyDescent="0.45">
      <c r="A544" s="1">
        <v>44713</v>
      </c>
      <c r="B544">
        <v>700001</v>
      </c>
      <c r="C544" t="s">
        <v>48</v>
      </c>
      <c r="D544">
        <v>1.34</v>
      </c>
      <c r="E544" t="str">
        <f>TEXT(fact_plan_revenue[[#This Row],[date]],"mmm")</f>
        <v>Jun</v>
      </c>
    </row>
    <row r="545" spans="1:5" x14ac:dyDescent="0.45">
      <c r="A545" s="1">
        <v>44713</v>
      </c>
      <c r="B545">
        <v>560001</v>
      </c>
      <c r="C545" t="s">
        <v>48</v>
      </c>
      <c r="D545">
        <v>1.77</v>
      </c>
      <c r="E545" t="str">
        <f>TEXT(fact_plan_revenue[[#This Row],[date]],"mmm")</f>
        <v>Jun</v>
      </c>
    </row>
    <row r="546" spans="1:5" x14ac:dyDescent="0.45">
      <c r="A546" s="1">
        <v>44713</v>
      </c>
      <c r="B546">
        <v>600001</v>
      </c>
      <c r="C546" t="s">
        <v>48</v>
      </c>
      <c r="D546">
        <v>1.32</v>
      </c>
      <c r="E546" t="str">
        <f>TEXT(fact_plan_revenue[[#This Row],[date]],"mmm")</f>
        <v>Jun</v>
      </c>
    </row>
    <row r="547" spans="1:5" x14ac:dyDescent="0.45">
      <c r="A547" s="1">
        <v>44713</v>
      </c>
      <c r="B547">
        <v>500001</v>
      </c>
      <c r="C547" t="s">
        <v>48</v>
      </c>
      <c r="D547">
        <v>1.21</v>
      </c>
      <c r="E547" t="str">
        <f>TEXT(fact_plan_revenue[[#This Row],[date]],"mmm")</f>
        <v>Jun</v>
      </c>
    </row>
    <row r="548" spans="1:5" x14ac:dyDescent="0.45">
      <c r="A548" s="1">
        <v>44713</v>
      </c>
      <c r="B548">
        <v>411001</v>
      </c>
      <c r="C548" t="s">
        <v>48</v>
      </c>
      <c r="D548">
        <v>0.81</v>
      </c>
      <c r="E548" t="str">
        <f>TEXT(fact_plan_revenue[[#This Row],[date]],"mmm")</f>
        <v>Jun</v>
      </c>
    </row>
    <row r="549" spans="1:5" x14ac:dyDescent="0.45">
      <c r="A549" s="1">
        <v>44713</v>
      </c>
      <c r="B549">
        <v>380001</v>
      </c>
      <c r="C549" t="s">
        <v>48</v>
      </c>
      <c r="D549">
        <v>0.81</v>
      </c>
      <c r="E549" t="str">
        <f>TEXT(fact_plan_revenue[[#This Row],[date]],"mmm")</f>
        <v>Jun</v>
      </c>
    </row>
    <row r="550" spans="1:5" x14ac:dyDescent="0.45">
      <c r="A550" s="1">
        <v>44713</v>
      </c>
      <c r="B550">
        <v>302001</v>
      </c>
      <c r="C550" t="s">
        <v>48</v>
      </c>
      <c r="D550">
        <v>0.73</v>
      </c>
      <c r="E550" t="str">
        <f>TEXT(fact_plan_revenue[[#This Row],[date]],"mmm")</f>
        <v>Jun</v>
      </c>
    </row>
    <row r="551" spans="1:5" x14ac:dyDescent="0.45">
      <c r="A551" s="1">
        <v>44713</v>
      </c>
      <c r="B551">
        <v>226001</v>
      </c>
      <c r="C551" t="s">
        <v>48</v>
      </c>
      <c r="D551">
        <v>0.41</v>
      </c>
      <c r="E551" t="str">
        <f>TEXT(fact_plan_revenue[[#This Row],[date]],"mmm")</f>
        <v>Jun</v>
      </c>
    </row>
    <row r="552" spans="1:5" x14ac:dyDescent="0.45">
      <c r="A552" s="1">
        <v>44713</v>
      </c>
      <c r="B552">
        <v>800008</v>
      </c>
      <c r="C552" t="s">
        <v>48</v>
      </c>
      <c r="D552">
        <v>0.59</v>
      </c>
      <c r="E552" t="str">
        <f>TEXT(fact_plan_revenue[[#This Row],[date]],"mmm")</f>
        <v>Jun</v>
      </c>
    </row>
    <row r="553" spans="1:5" x14ac:dyDescent="0.45">
      <c r="A553" s="1">
        <v>44713</v>
      </c>
      <c r="B553">
        <v>641001</v>
      </c>
      <c r="C553" t="s">
        <v>48</v>
      </c>
      <c r="D553">
        <v>0.33</v>
      </c>
      <c r="E553" t="str">
        <f>TEXT(fact_plan_revenue[[#This Row],[date]],"mmm")</f>
        <v>Jun</v>
      </c>
    </row>
    <row r="554" spans="1:5" x14ac:dyDescent="0.45">
      <c r="A554" s="1">
        <v>44713</v>
      </c>
      <c r="B554">
        <v>160017</v>
      </c>
      <c r="C554" t="s">
        <v>48</v>
      </c>
      <c r="D554">
        <v>0.22</v>
      </c>
      <c r="E554" t="str">
        <f>TEXT(fact_plan_revenue[[#This Row],[date]],"mmm")</f>
        <v>Jun</v>
      </c>
    </row>
    <row r="555" spans="1:5" x14ac:dyDescent="0.45">
      <c r="A555" s="1">
        <v>44713</v>
      </c>
      <c r="B555">
        <v>122001</v>
      </c>
      <c r="C555" t="s">
        <v>48</v>
      </c>
      <c r="D555">
        <v>0.2</v>
      </c>
      <c r="E555" t="str">
        <f>TEXT(fact_plan_revenue[[#This Row],[date]],"mmm")</f>
        <v>Jun</v>
      </c>
    </row>
    <row r="556" spans="1:5" x14ac:dyDescent="0.45">
      <c r="A556" s="1">
        <v>44713</v>
      </c>
      <c r="B556">
        <v>492001</v>
      </c>
      <c r="C556" t="s">
        <v>48</v>
      </c>
      <c r="D556">
        <v>0.19</v>
      </c>
      <c r="E556" t="str">
        <f>TEXT(fact_plan_revenue[[#This Row],[date]],"mmm")</f>
        <v>Jun</v>
      </c>
    </row>
    <row r="557" spans="1:5" x14ac:dyDescent="0.45">
      <c r="A557" s="1">
        <v>44743</v>
      </c>
      <c r="B557">
        <v>400001</v>
      </c>
      <c r="C557" t="s">
        <v>48</v>
      </c>
      <c r="D557">
        <v>2.9</v>
      </c>
      <c r="E557" t="str">
        <f>TEXT(fact_plan_revenue[[#This Row],[date]],"mmm")</f>
        <v>Jul</v>
      </c>
    </row>
    <row r="558" spans="1:5" x14ac:dyDescent="0.45">
      <c r="A558" s="1">
        <v>44743</v>
      </c>
      <c r="B558">
        <v>110001</v>
      </c>
      <c r="C558" t="s">
        <v>48</v>
      </c>
      <c r="D558">
        <v>2.08</v>
      </c>
      <c r="E558" t="str">
        <f>TEXT(fact_plan_revenue[[#This Row],[date]],"mmm")</f>
        <v>Jul</v>
      </c>
    </row>
    <row r="559" spans="1:5" x14ac:dyDescent="0.45">
      <c r="A559" s="1">
        <v>44743</v>
      </c>
      <c r="B559">
        <v>700001</v>
      </c>
      <c r="C559" t="s">
        <v>48</v>
      </c>
      <c r="D559">
        <v>1.5</v>
      </c>
      <c r="E559" t="str">
        <f>TEXT(fact_plan_revenue[[#This Row],[date]],"mmm")</f>
        <v>Jul</v>
      </c>
    </row>
    <row r="560" spans="1:5" x14ac:dyDescent="0.45">
      <c r="A560" s="1">
        <v>44743</v>
      </c>
      <c r="B560">
        <v>560001</v>
      </c>
      <c r="C560" t="s">
        <v>48</v>
      </c>
      <c r="D560">
        <v>1.46</v>
      </c>
      <c r="E560" t="str">
        <f>TEXT(fact_plan_revenue[[#This Row],[date]],"mmm")</f>
        <v>Jul</v>
      </c>
    </row>
    <row r="561" spans="1:5" x14ac:dyDescent="0.45">
      <c r="A561" s="1">
        <v>44743</v>
      </c>
      <c r="B561">
        <v>600001</v>
      </c>
      <c r="C561" t="s">
        <v>48</v>
      </c>
      <c r="D561">
        <v>2.21</v>
      </c>
      <c r="E561" t="str">
        <f>TEXT(fact_plan_revenue[[#This Row],[date]],"mmm")</f>
        <v>Jul</v>
      </c>
    </row>
    <row r="562" spans="1:5" x14ac:dyDescent="0.45">
      <c r="A562" s="1">
        <v>44743</v>
      </c>
      <c r="B562">
        <v>500001</v>
      </c>
      <c r="C562" t="s">
        <v>48</v>
      </c>
      <c r="D562">
        <v>1.63</v>
      </c>
      <c r="E562" t="str">
        <f>TEXT(fact_plan_revenue[[#This Row],[date]],"mmm")</f>
        <v>Jul</v>
      </c>
    </row>
    <row r="563" spans="1:5" x14ac:dyDescent="0.45">
      <c r="A563" s="1">
        <v>44743</v>
      </c>
      <c r="B563">
        <v>411001</v>
      </c>
      <c r="C563" t="s">
        <v>48</v>
      </c>
      <c r="D563">
        <v>1.22</v>
      </c>
      <c r="E563" t="str">
        <f>TEXT(fact_plan_revenue[[#This Row],[date]],"mmm")</f>
        <v>Jul</v>
      </c>
    </row>
    <row r="564" spans="1:5" x14ac:dyDescent="0.45">
      <c r="A564" s="1">
        <v>44743</v>
      </c>
      <c r="B564">
        <v>380001</v>
      </c>
      <c r="C564" t="s">
        <v>48</v>
      </c>
      <c r="D564">
        <v>0.71</v>
      </c>
      <c r="E564" t="str">
        <f>TEXT(fact_plan_revenue[[#This Row],[date]],"mmm")</f>
        <v>Jul</v>
      </c>
    </row>
    <row r="565" spans="1:5" x14ac:dyDescent="0.45">
      <c r="A565" s="1">
        <v>44743</v>
      </c>
      <c r="B565">
        <v>302001</v>
      </c>
      <c r="C565" t="s">
        <v>48</v>
      </c>
      <c r="D565">
        <v>0.66</v>
      </c>
      <c r="E565" t="str">
        <f>TEXT(fact_plan_revenue[[#This Row],[date]],"mmm")</f>
        <v>Jul</v>
      </c>
    </row>
    <row r="566" spans="1:5" x14ac:dyDescent="0.45">
      <c r="A566" s="1">
        <v>44743</v>
      </c>
      <c r="B566">
        <v>226001</v>
      </c>
      <c r="C566" t="s">
        <v>48</v>
      </c>
      <c r="D566">
        <v>1.0900000000000001</v>
      </c>
      <c r="E566" t="str">
        <f>TEXT(fact_plan_revenue[[#This Row],[date]],"mmm")</f>
        <v>Jul</v>
      </c>
    </row>
    <row r="567" spans="1:5" x14ac:dyDescent="0.45">
      <c r="A567" s="1">
        <v>44743</v>
      </c>
      <c r="B567">
        <v>800008</v>
      </c>
      <c r="C567" t="s">
        <v>48</v>
      </c>
      <c r="D567">
        <v>0.44</v>
      </c>
      <c r="E567" t="str">
        <f>TEXT(fact_plan_revenue[[#This Row],[date]],"mmm")</f>
        <v>Jul</v>
      </c>
    </row>
    <row r="568" spans="1:5" x14ac:dyDescent="0.45">
      <c r="A568" s="1">
        <v>44743</v>
      </c>
      <c r="B568">
        <v>641001</v>
      </c>
      <c r="C568" t="s">
        <v>48</v>
      </c>
      <c r="D568">
        <v>0.42</v>
      </c>
      <c r="E568" t="str">
        <f>TEXT(fact_plan_revenue[[#This Row],[date]],"mmm")</f>
        <v>Jul</v>
      </c>
    </row>
    <row r="569" spans="1:5" x14ac:dyDescent="0.45">
      <c r="A569" s="1">
        <v>44743</v>
      </c>
      <c r="B569">
        <v>160017</v>
      </c>
      <c r="C569" t="s">
        <v>48</v>
      </c>
      <c r="D569">
        <v>0.27</v>
      </c>
      <c r="E569" t="str">
        <f>TEXT(fact_plan_revenue[[#This Row],[date]],"mmm")</f>
        <v>Jul</v>
      </c>
    </row>
    <row r="570" spans="1:5" x14ac:dyDescent="0.45">
      <c r="A570" s="1">
        <v>44743</v>
      </c>
      <c r="B570">
        <v>122001</v>
      </c>
      <c r="C570" t="s">
        <v>48</v>
      </c>
      <c r="D570">
        <v>0.4</v>
      </c>
      <c r="E570" t="str">
        <f>TEXT(fact_plan_revenue[[#This Row],[date]],"mmm")</f>
        <v>Jul</v>
      </c>
    </row>
    <row r="571" spans="1:5" x14ac:dyDescent="0.45">
      <c r="A571" s="1">
        <v>44743</v>
      </c>
      <c r="B571">
        <v>492001</v>
      </c>
      <c r="C571" t="s">
        <v>48</v>
      </c>
      <c r="D571">
        <v>0.21</v>
      </c>
      <c r="E571" t="str">
        <f>TEXT(fact_plan_revenue[[#This Row],[date]],"mmm")</f>
        <v>Jul</v>
      </c>
    </row>
    <row r="572" spans="1:5" x14ac:dyDescent="0.45">
      <c r="A572" s="1">
        <v>44774</v>
      </c>
      <c r="B572">
        <v>400001</v>
      </c>
      <c r="C572" t="s">
        <v>48</v>
      </c>
      <c r="D572">
        <v>2.63</v>
      </c>
      <c r="E572" t="str">
        <f>TEXT(fact_plan_revenue[[#This Row],[date]],"mmm")</f>
        <v>Aug</v>
      </c>
    </row>
    <row r="573" spans="1:5" x14ac:dyDescent="0.45">
      <c r="A573" s="1">
        <v>44774</v>
      </c>
      <c r="B573">
        <v>110001</v>
      </c>
      <c r="C573" t="s">
        <v>48</v>
      </c>
      <c r="D573">
        <v>2.06</v>
      </c>
      <c r="E573" t="str">
        <f>TEXT(fact_plan_revenue[[#This Row],[date]],"mmm")</f>
        <v>Aug</v>
      </c>
    </row>
    <row r="574" spans="1:5" x14ac:dyDescent="0.45">
      <c r="A574" s="1">
        <v>44774</v>
      </c>
      <c r="B574">
        <v>700001</v>
      </c>
      <c r="C574" t="s">
        <v>48</v>
      </c>
      <c r="D574">
        <v>2.73</v>
      </c>
      <c r="E574" t="str">
        <f>TEXT(fact_plan_revenue[[#This Row],[date]],"mmm")</f>
        <v>Aug</v>
      </c>
    </row>
    <row r="575" spans="1:5" x14ac:dyDescent="0.45">
      <c r="A575" s="1">
        <v>44774</v>
      </c>
      <c r="B575">
        <v>560001</v>
      </c>
      <c r="C575" t="s">
        <v>48</v>
      </c>
      <c r="D575">
        <v>1.83</v>
      </c>
      <c r="E575" t="str">
        <f>TEXT(fact_plan_revenue[[#This Row],[date]],"mmm")</f>
        <v>Aug</v>
      </c>
    </row>
    <row r="576" spans="1:5" x14ac:dyDescent="0.45">
      <c r="A576" s="1">
        <v>44774</v>
      </c>
      <c r="B576">
        <v>600001</v>
      </c>
      <c r="C576" t="s">
        <v>48</v>
      </c>
      <c r="D576">
        <v>1.33</v>
      </c>
      <c r="E576" t="str">
        <f>TEXT(fact_plan_revenue[[#This Row],[date]],"mmm")</f>
        <v>Aug</v>
      </c>
    </row>
    <row r="577" spans="1:5" x14ac:dyDescent="0.45">
      <c r="A577" s="1">
        <v>44774</v>
      </c>
      <c r="B577">
        <v>500001</v>
      </c>
      <c r="C577" t="s">
        <v>48</v>
      </c>
      <c r="D577">
        <v>1.44</v>
      </c>
      <c r="E577" t="str">
        <f>TEXT(fact_plan_revenue[[#This Row],[date]],"mmm")</f>
        <v>Aug</v>
      </c>
    </row>
    <row r="578" spans="1:5" x14ac:dyDescent="0.45">
      <c r="A578" s="1">
        <v>44774</v>
      </c>
      <c r="B578">
        <v>411001</v>
      </c>
      <c r="C578" t="s">
        <v>48</v>
      </c>
      <c r="D578">
        <v>1.02</v>
      </c>
      <c r="E578" t="str">
        <f>TEXT(fact_plan_revenue[[#This Row],[date]],"mmm")</f>
        <v>Aug</v>
      </c>
    </row>
    <row r="579" spans="1:5" x14ac:dyDescent="0.45">
      <c r="A579" s="1">
        <v>44774</v>
      </c>
      <c r="B579">
        <v>380001</v>
      </c>
      <c r="C579" t="s">
        <v>48</v>
      </c>
      <c r="D579">
        <v>1.44</v>
      </c>
      <c r="E579" t="str">
        <f>TEXT(fact_plan_revenue[[#This Row],[date]],"mmm")</f>
        <v>Aug</v>
      </c>
    </row>
    <row r="580" spans="1:5" x14ac:dyDescent="0.45">
      <c r="A580" s="1">
        <v>44774</v>
      </c>
      <c r="B580">
        <v>302001</v>
      </c>
      <c r="C580" t="s">
        <v>48</v>
      </c>
      <c r="D580">
        <v>0.73</v>
      </c>
      <c r="E580" t="str">
        <f>TEXT(fact_plan_revenue[[#This Row],[date]],"mmm")</f>
        <v>Aug</v>
      </c>
    </row>
    <row r="581" spans="1:5" x14ac:dyDescent="0.45">
      <c r="A581" s="1">
        <v>44774</v>
      </c>
      <c r="B581">
        <v>226001</v>
      </c>
      <c r="C581" t="s">
        <v>48</v>
      </c>
      <c r="D581">
        <v>0.73</v>
      </c>
      <c r="E581" t="str">
        <f>TEXT(fact_plan_revenue[[#This Row],[date]],"mmm")</f>
        <v>Aug</v>
      </c>
    </row>
    <row r="582" spans="1:5" x14ac:dyDescent="0.45">
      <c r="A582" s="1">
        <v>44774</v>
      </c>
      <c r="B582">
        <v>800008</v>
      </c>
      <c r="C582" t="s">
        <v>48</v>
      </c>
      <c r="D582">
        <v>0.51</v>
      </c>
      <c r="E582" t="str">
        <f>TEXT(fact_plan_revenue[[#This Row],[date]],"mmm")</f>
        <v>Aug</v>
      </c>
    </row>
    <row r="583" spans="1:5" x14ac:dyDescent="0.45">
      <c r="A583" s="1">
        <v>44774</v>
      </c>
      <c r="B583">
        <v>641001</v>
      </c>
      <c r="C583" t="s">
        <v>48</v>
      </c>
      <c r="D583">
        <v>0.75</v>
      </c>
      <c r="E583" t="str">
        <f>TEXT(fact_plan_revenue[[#This Row],[date]],"mmm")</f>
        <v>Aug</v>
      </c>
    </row>
    <row r="584" spans="1:5" x14ac:dyDescent="0.45">
      <c r="A584" s="1">
        <v>44774</v>
      </c>
      <c r="B584">
        <v>160017</v>
      </c>
      <c r="C584" t="s">
        <v>48</v>
      </c>
      <c r="D584">
        <v>0.27</v>
      </c>
      <c r="E584" t="str">
        <f>TEXT(fact_plan_revenue[[#This Row],[date]],"mmm")</f>
        <v>Aug</v>
      </c>
    </row>
    <row r="585" spans="1:5" x14ac:dyDescent="0.45">
      <c r="A585" s="1">
        <v>44774</v>
      </c>
      <c r="B585">
        <v>122001</v>
      </c>
      <c r="C585" t="s">
        <v>48</v>
      </c>
      <c r="D585">
        <v>0.28000000000000003</v>
      </c>
      <c r="E585" t="str">
        <f>TEXT(fact_plan_revenue[[#This Row],[date]],"mmm")</f>
        <v>Aug</v>
      </c>
    </row>
    <row r="586" spans="1:5" x14ac:dyDescent="0.45">
      <c r="A586" s="1">
        <v>44774</v>
      </c>
      <c r="B586">
        <v>492001</v>
      </c>
      <c r="C586" t="s">
        <v>48</v>
      </c>
      <c r="D586">
        <v>0.13</v>
      </c>
      <c r="E586" t="str">
        <f>TEXT(fact_plan_revenue[[#This Row],[date]],"mmm")</f>
        <v>Aug</v>
      </c>
    </row>
    <row r="587" spans="1:5" x14ac:dyDescent="0.45">
      <c r="A587" s="1">
        <v>44805</v>
      </c>
      <c r="B587">
        <v>400001</v>
      </c>
      <c r="C587" t="s">
        <v>48</v>
      </c>
      <c r="D587">
        <v>2.61</v>
      </c>
      <c r="E587" t="str">
        <f>TEXT(fact_plan_revenue[[#This Row],[date]],"mmm")</f>
        <v>Sep</v>
      </c>
    </row>
    <row r="588" spans="1:5" x14ac:dyDescent="0.45">
      <c r="A588" s="1">
        <v>44805</v>
      </c>
      <c r="B588">
        <v>110001</v>
      </c>
      <c r="C588" t="s">
        <v>48</v>
      </c>
      <c r="D588">
        <v>2.0299999999999998</v>
      </c>
      <c r="E588" t="str">
        <f>TEXT(fact_plan_revenue[[#This Row],[date]],"mmm")</f>
        <v>Sep</v>
      </c>
    </row>
    <row r="589" spans="1:5" x14ac:dyDescent="0.45">
      <c r="A589" s="1">
        <v>44805</v>
      </c>
      <c r="B589">
        <v>700001</v>
      </c>
      <c r="C589" t="s">
        <v>48</v>
      </c>
      <c r="D589">
        <v>1.73</v>
      </c>
      <c r="E589" t="str">
        <f>TEXT(fact_plan_revenue[[#This Row],[date]],"mmm")</f>
        <v>Sep</v>
      </c>
    </row>
    <row r="590" spans="1:5" x14ac:dyDescent="0.45">
      <c r="A590" s="1">
        <v>44805</v>
      </c>
      <c r="B590">
        <v>560001</v>
      </c>
      <c r="C590" t="s">
        <v>48</v>
      </c>
      <c r="D590">
        <v>1.33</v>
      </c>
      <c r="E590" t="str">
        <f>TEXT(fact_plan_revenue[[#This Row],[date]],"mmm")</f>
        <v>Sep</v>
      </c>
    </row>
    <row r="591" spans="1:5" x14ac:dyDescent="0.45">
      <c r="A591" s="1">
        <v>44805</v>
      </c>
      <c r="B591">
        <v>600001</v>
      </c>
      <c r="C591" t="s">
        <v>48</v>
      </c>
      <c r="D591">
        <v>1.24</v>
      </c>
      <c r="E591" t="str">
        <f>TEXT(fact_plan_revenue[[#This Row],[date]],"mmm")</f>
        <v>Sep</v>
      </c>
    </row>
    <row r="592" spans="1:5" x14ac:dyDescent="0.45">
      <c r="A592" s="1">
        <v>44805</v>
      </c>
      <c r="B592">
        <v>500001</v>
      </c>
      <c r="C592" t="s">
        <v>48</v>
      </c>
      <c r="D592">
        <v>0.94</v>
      </c>
      <c r="E592" t="str">
        <f>TEXT(fact_plan_revenue[[#This Row],[date]],"mmm")</f>
        <v>Sep</v>
      </c>
    </row>
    <row r="593" spans="1:5" x14ac:dyDescent="0.45">
      <c r="A593" s="1">
        <v>44805</v>
      </c>
      <c r="B593">
        <v>411001</v>
      </c>
      <c r="C593" t="s">
        <v>48</v>
      </c>
      <c r="D593">
        <v>1.63</v>
      </c>
      <c r="E593" t="str">
        <f>TEXT(fact_plan_revenue[[#This Row],[date]],"mmm")</f>
        <v>Sep</v>
      </c>
    </row>
    <row r="594" spans="1:5" x14ac:dyDescent="0.45">
      <c r="A594" s="1">
        <v>44805</v>
      </c>
      <c r="B594">
        <v>380001</v>
      </c>
      <c r="C594" t="s">
        <v>48</v>
      </c>
      <c r="D594">
        <v>0.87</v>
      </c>
      <c r="E594" t="str">
        <f>TEXT(fact_plan_revenue[[#This Row],[date]],"mmm")</f>
        <v>Sep</v>
      </c>
    </row>
    <row r="595" spans="1:5" x14ac:dyDescent="0.45">
      <c r="A595" s="1">
        <v>44805</v>
      </c>
      <c r="B595">
        <v>302001</v>
      </c>
      <c r="C595" t="s">
        <v>48</v>
      </c>
      <c r="D595">
        <v>0.77</v>
      </c>
      <c r="E595" t="str">
        <f>TEXT(fact_plan_revenue[[#This Row],[date]],"mmm")</f>
        <v>Sep</v>
      </c>
    </row>
    <row r="596" spans="1:5" x14ac:dyDescent="0.45">
      <c r="A596" s="1">
        <v>44805</v>
      </c>
      <c r="B596">
        <v>226001</v>
      </c>
      <c r="C596" t="s">
        <v>48</v>
      </c>
      <c r="D596">
        <v>0.56999999999999995</v>
      </c>
      <c r="E596" t="str">
        <f>TEXT(fact_plan_revenue[[#This Row],[date]],"mmm")</f>
        <v>Sep</v>
      </c>
    </row>
    <row r="597" spans="1:5" x14ac:dyDescent="0.45">
      <c r="A597" s="1">
        <v>44805</v>
      </c>
      <c r="B597">
        <v>800008</v>
      </c>
      <c r="C597" t="s">
        <v>48</v>
      </c>
      <c r="D597">
        <v>0.57999999999999996</v>
      </c>
      <c r="E597" t="str">
        <f>TEXT(fact_plan_revenue[[#This Row],[date]],"mmm")</f>
        <v>Sep</v>
      </c>
    </row>
    <row r="598" spans="1:5" x14ac:dyDescent="0.45">
      <c r="A598" s="1">
        <v>44805</v>
      </c>
      <c r="B598">
        <v>641001</v>
      </c>
      <c r="C598" t="s">
        <v>48</v>
      </c>
      <c r="D598">
        <v>0.43</v>
      </c>
      <c r="E598" t="str">
        <f>TEXT(fact_plan_revenue[[#This Row],[date]],"mmm")</f>
        <v>Sep</v>
      </c>
    </row>
    <row r="599" spans="1:5" x14ac:dyDescent="0.45">
      <c r="A599" s="1">
        <v>44805</v>
      </c>
      <c r="B599">
        <v>160017</v>
      </c>
      <c r="C599" t="s">
        <v>48</v>
      </c>
      <c r="D599">
        <v>0.5</v>
      </c>
      <c r="E599" t="str">
        <f>TEXT(fact_plan_revenue[[#This Row],[date]],"mmm")</f>
        <v>Sep</v>
      </c>
    </row>
    <row r="600" spans="1:5" x14ac:dyDescent="0.45">
      <c r="A600" s="1">
        <v>44805</v>
      </c>
      <c r="B600">
        <v>122001</v>
      </c>
      <c r="C600" t="s">
        <v>48</v>
      </c>
      <c r="D600">
        <v>0.26</v>
      </c>
      <c r="E600" t="str">
        <f>TEXT(fact_plan_revenue[[#This Row],[date]],"mmm")</f>
        <v>Sep</v>
      </c>
    </row>
    <row r="601" spans="1:5" x14ac:dyDescent="0.45">
      <c r="A601" s="1">
        <v>44805</v>
      </c>
      <c r="B601">
        <v>492001</v>
      </c>
      <c r="C601" t="s">
        <v>48</v>
      </c>
      <c r="D601">
        <v>0.18</v>
      </c>
      <c r="E601" t="str">
        <f>TEXT(fact_plan_revenue[[#This Row],[date]],"mmm")</f>
        <v>Sep</v>
      </c>
    </row>
    <row r="602" spans="1:5" x14ac:dyDescent="0.45">
      <c r="A602" s="1">
        <v>44562</v>
      </c>
      <c r="B602">
        <v>400001</v>
      </c>
      <c r="C602" t="s">
        <v>46</v>
      </c>
      <c r="D602">
        <v>2.2599999999999998</v>
      </c>
      <c r="E602" t="str">
        <f>TEXT(fact_plan_revenue[[#This Row],[date]],"mmm")</f>
        <v>Jan</v>
      </c>
    </row>
    <row r="603" spans="1:5" x14ac:dyDescent="0.45">
      <c r="A603" s="1">
        <v>44562</v>
      </c>
      <c r="B603">
        <v>110001</v>
      </c>
      <c r="C603" t="s">
        <v>46</v>
      </c>
      <c r="D603">
        <v>2</v>
      </c>
      <c r="E603" t="str">
        <f>TEXT(fact_plan_revenue[[#This Row],[date]],"mmm")</f>
        <v>Jan</v>
      </c>
    </row>
    <row r="604" spans="1:5" x14ac:dyDescent="0.45">
      <c r="A604" s="1">
        <v>44562</v>
      </c>
      <c r="B604">
        <v>700001</v>
      </c>
      <c r="C604" t="s">
        <v>46</v>
      </c>
      <c r="D604">
        <v>1.94</v>
      </c>
      <c r="E604" t="str">
        <f>TEXT(fact_plan_revenue[[#This Row],[date]],"mmm")</f>
        <v>Jan</v>
      </c>
    </row>
    <row r="605" spans="1:5" x14ac:dyDescent="0.45">
      <c r="A605" s="1">
        <v>44562</v>
      </c>
      <c r="B605">
        <v>560001</v>
      </c>
      <c r="C605" t="s">
        <v>46</v>
      </c>
      <c r="D605">
        <v>1.88</v>
      </c>
      <c r="E605" t="str">
        <f>TEXT(fact_plan_revenue[[#This Row],[date]],"mmm")</f>
        <v>Jan</v>
      </c>
    </row>
    <row r="606" spans="1:5" x14ac:dyDescent="0.45">
      <c r="A606" s="1">
        <v>44562</v>
      </c>
      <c r="B606">
        <v>600001</v>
      </c>
      <c r="C606" t="s">
        <v>46</v>
      </c>
      <c r="D606">
        <v>1.56</v>
      </c>
      <c r="E606" t="str">
        <f>TEXT(fact_plan_revenue[[#This Row],[date]],"mmm")</f>
        <v>Jan</v>
      </c>
    </row>
    <row r="607" spans="1:5" x14ac:dyDescent="0.45">
      <c r="A607" s="1">
        <v>44562</v>
      </c>
      <c r="B607">
        <v>500001</v>
      </c>
      <c r="C607" t="s">
        <v>46</v>
      </c>
      <c r="D607">
        <v>1.34</v>
      </c>
      <c r="E607" t="str">
        <f>TEXT(fact_plan_revenue[[#This Row],[date]],"mmm")</f>
        <v>Jan</v>
      </c>
    </row>
    <row r="608" spans="1:5" x14ac:dyDescent="0.45">
      <c r="A608" s="1">
        <v>44562</v>
      </c>
      <c r="B608">
        <v>411001</v>
      </c>
      <c r="C608" t="s">
        <v>46</v>
      </c>
      <c r="D608">
        <v>0.95</v>
      </c>
      <c r="E608" t="str">
        <f>TEXT(fact_plan_revenue[[#This Row],[date]],"mmm")</f>
        <v>Jan</v>
      </c>
    </row>
    <row r="609" spans="1:5" x14ac:dyDescent="0.45">
      <c r="A609" s="1">
        <v>44562</v>
      </c>
      <c r="B609">
        <v>380001</v>
      </c>
      <c r="C609" t="s">
        <v>46</v>
      </c>
      <c r="D609">
        <v>1.17</v>
      </c>
      <c r="E609" t="str">
        <f>TEXT(fact_plan_revenue[[#This Row],[date]],"mmm")</f>
        <v>Jan</v>
      </c>
    </row>
    <row r="610" spans="1:5" x14ac:dyDescent="0.45">
      <c r="A610" s="1">
        <v>44562</v>
      </c>
      <c r="B610">
        <v>302001</v>
      </c>
      <c r="C610" t="s">
        <v>46</v>
      </c>
      <c r="D610">
        <v>1.03</v>
      </c>
      <c r="E610" t="str">
        <f>TEXT(fact_plan_revenue[[#This Row],[date]],"mmm")</f>
        <v>Jan</v>
      </c>
    </row>
    <row r="611" spans="1:5" x14ac:dyDescent="0.45">
      <c r="A611" s="1">
        <v>44562</v>
      </c>
      <c r="B611">
        <v>226001</v>
      </c>
      <c r="C611" t="s">
        <v>46</v>
      </c>
      <c r="D611">
        <v>0.67</v>
      </c>
      <c r="E611" t="str">
        <f>TEXT(fact_plan_revenue[[#This Row],[date]],"mmm")</f>
        <v>Jan</v>
      </c>
    </row>
    <row r="612" spans="1:5" x14ac:dyDescent="0.45">
      <c r="A612" s="1">
        <v>44562</v>
      </c>
      <c r="B612">
        <v>800008</v>
      </c>
      <c r="C612" t="s">
        <v>46</v>
      </c>
      <c r="D612">
        <v>0.9</v>
      </c>
      <c r="E612" t="str">
        <f>TEXT(fact_plan_revenue[[#This Row],[date]],"mmm")</f>
        <v>Jan</v>
      </c>
    </row>
    <row r="613" spans="1:5" x14ac:dyDescent="0.45">
      <c r="A613" s="1">
        <v>44562</v>
      </c>
      <c r="B613">
        <v>641001</v>
      </c>
      <c r="C613" t="s">
        <v>46</v>
      </c>
      <c r="D613">
        <v>0.34</v>
      </c>
      <c r="E613" t="str">
        <f>TEXT(fact_plan_revenue[[#This Row],[date]],"mmm")</f>
        <v>Jan</v>
      </c>
    </row>
    <row r="614" spans="1:5" x14ac:dyDescent="0.45">
      <c r="A614" s="1">
        <v>44562</v>
      </c>
      <c r="B614">
        <v>160017</v>
      </c>
      <c r="C614" t="s">
        <v>46</v>
      </c>
      <c r="D614">
        <v>0.26</v>
      </c>
      <c r="E614" t="str">
        <f>TEXT(fact_plan_revenue[[#This Row],[date]],"mmm")</f>
        <v>Jan</v>
      </c>
    </row>
    <row r="615" spans="1:5" x14ac:dyDescent="0.45">
      <c r="A615" s="1">
        <v>44562</v>
      </c>
      <c r="B615">
        <v>122001</v>
      </c>
      <c r="C615" t="s">
        <v>46</v>
      </c>
      <c r="D615">
        <v>0.2</v>
      </c>
      <c r="E615" t="str">
        <f>TEXT(fact_plan_revenue[[#This Row],[date]],"mmm")</f>
        <v>Jan</v>
      </c>
    </row>
    <row r="616" spans="1:5" x14ac:dyDescent="0.45">
      <c r="A616" s="1">
        <v>44562</v>
      </c>
      <c r="B616">
        <v>492001</v>
      </c>
      <c r="C616" t="s">
        <v>46</v>
      </c>
      <c r="D616">
        <v>0.19</v>
      </c>
      <c r="E616" t="str">
        <f>TEXT(fact_plan_revenue[[#This Row],[date]],"mmm")</f>
        <v>Jan</v>
      </c>
    </row>
    <row r="617" spans="1:5" x14ac:dyDescent="0.45">
      <c r="A617" s="1">
        <v>44593</v>
      </c>
      <c r="B617">
        <v>400001</v>
      </c>
      <c r="C617" t="s">
        <v>46</v>
      </c>
      <c r="D617">
        <v>2.62</v>
      </c>
      <c r="E617" t="str">
        <f>TEXT(fact_plan_revenue[[#This Row],[date]],"mmm")</f>
        <v>Feb</v>
      </c>
    </row>
    <row r="618" spans="1:5" x14ac:dyDescent="0.45">
      <c r="A618" s="1">
        <v>44593</v>
      </c>
      <c r="B618">
        <v>110001</v>
      </c>
      <c r="C618" t="s">
        <v>46</v>
      </c>
      <c r="D618">
        <v>2.14</v>
      </c>
      <c r="E618" t="str">
        <f>TEXT(fact_plan_revenue[[#This Row],[date]],"mmm")</f>
        <v>Feb</v>
      </c>
    </row>
    <row r="619" spans="1:5" x14ac:dyDescent="0.45">
      <c r="A619" s="1">
        <v>44593</v>
      </c>
      <c r="B619">
        <v>700001</v>
      </c>
      <c r="C619" t="s">
        <v>46</v>
      </c>
      <c r="D619">
        <v>1.99</v>
      </c>
      <c r="E619" t="str">
        <f>TEXT(fact_plan_revenue[[#This Row],[date]],"mmm")</f>
        <v>Feb</v>
      </c>
    </row>
    <row r="620" spans="1:5" x14ac:dyDescent="0.45">
      <c r="A620" s="1">
        <v>44593</v>
      </c>
      <c r="B620">
        <v>560001</v>
      </c>
      <c r="C620" t="s">
        <v>46</v>
      </c>
      <c r="D620">
        <v>2.65</v>
      </c>
      <c r="E620" t="str">
        <f>TEXT(fact_plan_revenue[[#This Row],[date]],"mmm")</f>
        <v>Feb</v>
      </c>
    </row>
    <row r="621" spans="1:5" x14ac:dyDescent="0.45">
      <c r="A621" s="1">
        <v>44593</v>
      </c>
      <c r="B621">
        <v>600001</v>
      </c>
      <c r="C621" t="s">
        <v>46</v>
      </c>
      <c r="D621">
        <v>2.5499999999999998</v>
      </c>
      <c r="E621" t="str">
        <f>TEXT(fact_plan_revenue[[#This Row],[date]],"mmm")</f>
        <v>Feb</v>
      </c>
    </row>
    <row r="622" spans="1:5" x14ac:dyDescent="0.45">
      <c r="A622" s="1">
        <v>44593</v>
      </c>
      <c r="B622">
        <v>500001</v>
      </c>
      <c r="C622" t="s">
        <v>46</v>
      </c>
      <c r="D622">
        <v>1.5</v>
      </c>
      <c r="E622" t="str">
        <f>TEXT(fact_plan_revenue[[#This Row],[date]],"mmm")</f>
        <v>Feb</v>
      </c>
    </row>
    <row r="623" spans="1:5" x14ac:dyDescent="0.45">
      <c r="A623" s="1">
        <v>44593</v>
      </c>
      <c r="B623">
        <v>411001</v>
      </c>
      <c r="C623" t="s">
        <v>46</v>
      </c>
      <c r="D623">
        <v>1.28</v>
      </c>
      <c r="E623" t="str">
        <f>TEXT(fact_plan_revenue[[#This Row],[date]],"mmm")</f>
        <v>Feb</v>
      </c>
    </row>
    <row r="624" spans="1:5" x14ac:dyDescent="0.45">
      <c r="A624" s="1">
        <v>44593</v>
      </c>
      <c r="B624">
        <v>380001</v>
      </c>
      <c r="C624" t="s">
        <v>46</v>
      </c>
      <c r="D624">
        <v>0.9</v>
      </c>
      <c r="E624" t="str">
        <f>TEXT(fact_plan_revenue[[#This Row],[date]],"mmm")</f>
        <v>Feb</v>
      </c>
    </row>
    <row r="625" spans="1:5" x14ac:dyDescent="0.45">
      <c r="A625" s="1">
        <v>44593</v>
      </c>
      <c r="B625">
        <v>302001</v>
      </c>
      <c r="C625" t="s">
        <v>46</v>
      </c>
      <c r="D625">
        <v>0.69</v>
      </c>
      <c r="E625" t="str">
        <f>TEXT(fact_plan_revenue[[#This Row],[date]],"mmm")</f>
        <v>Feb</v>
      </c>
    </row>
    <row r="626" spans="1:5" x14ac:dyDescent="0.45">
      <c r="A626" s="1">
        <v>44593</v>
      </c>
      <c r="B626">
        <v>226001</v>
      </c>
      <c r="C626" t="s">
        <v>46</v>
      </c>
      <c r="D626">
        <v>1.49</v>
      </c>
      <c r="E626" t="str">
        <f>TEXT(fact_plan_revenue[[#This Row],[date]],"mmm")</f>
        <v>Feb</v>
      </c>
    </row>
    <row r="627" spans="1:5" x14ac:dyDescent="0.45">
      <c r="A627" s="1">
        <v>44593</v>
      </c>
      <c r="B627">
        <v>800008</v>
      </c>
      <c r="C627" t="s">
        <v>46</v>
      </c>
      <c r="D627">
        <v>0.53</v>
      </c>
      <c r="E627" t="str">
        <f>TEXT(fact_plan_revenue[[#This Row],[date]],"mmm")</f>
        <v>Feb</v>
      </c>
    </row>
    <row r="628" spans="1:5" x14ac:dyDescent="0.45">
      <c r="A628" s="1">
        <v>44593</v>
      </c>
      <c r="B628">
        <v>641001</v>
      </c>
      <c r="C628" t="s">
        <v>46</v>
      </c>
      <c r="D628">
        <v>0.52</v>
      </c>
      <c r="E628" t="str">
        <f>TEXT(fact_plan_revenue[[#This Row],[date]],"mmm")</f>
        <v>Feb</v>
      </c>
    </row>
    <row r="629" spans="1:5" x14ac:dyDescent="0.45">
      <c r="A629" s="1">
        <v>44593</v>
      </c>
      <c r="B629">
        <v>160017</v>
      </c>
      <c r="C629" t="s">
        <v>46</v>
      </c>
      <c r="D629">
        <v>0.27</v>
      </c>
      <c r="E629" t="str">
        <f>TEXT(fact_plan_revenue[[#This Row],[date]],"mmm")</f>
        <v>Feb</v>
      </c>
    </row>
    <row r="630" spans="1:5" x14ac:dyDescent="0.45">
      <c r="A630" s="1">
        <v>44593</v>
      </c>
      <c r="B630">
        <v>122001</v>
      </c>
      <c r="C630" t="s">
        <v>46</v>
      </c>
      <c r="D630">
        <v>0.34</v>
      </c>
      <c r="E630" t="str">
        <f>TEXT(fact_plan_revenue[[#This Row],[date]],"mmm")</f>
        <v>Feb</v>
      </c>
    </row>
    <row r="631" spans="1:5" x14ac:dyDescent="0.45">
      <c r="A631" s="1">
        <v>44593</v>
      </c>
      <c r="B631">
        <v>492001</v>
      </c>
      <c r="C631" t="s">
        <v>46</v>
      </c>
      <c r="D631">
        <v>0.22</v>
      </c>
      <c r="E631" t="str">
        <f>TEXT(fact_plan_revenue[[#This Row],[date]],"mmm")</f>
        <v>Feb</v>
      </c>
    </row>
    <row r="632" spans="1:5" x14ac:dyDescent="0.45">
      <c r="A632" s="1">
        <v>44621</v>
      </c>
      <c r="B632">
        <v>400001</v>
      </c>
      <c r="C632" t="s">
        <v>46</v>
      </c>
      <c r="D632">
        <v>2.74</v>
      </c>
      <c r="E632" t="str">
        <f>TEXT(fact_plan_revenue[[#This Row],[date]],"mmm")</f>
        <v>Mar</v>
      </c>
    </row>
    <row r="633" spans="1:5" x14ac:dyDescent="0.45">
      <c r="A633" s="1">
        <v>44621</v>
      </c>
      <c r="B633">
        <v>110001</v>
      </c>
      <c r="C633" t="s">
        <v>46</v>
      </c>
      <c r="D633">
        <v>1.95</v>
      </c>
      <c r="E633" t="str">
        <f>TEXT(fact_plan_revenue[[#This Row],[date]],"mmm")</f>
        <v>Mar</v>
      </c>
    </row>
    <row r="634" spans="1:5" x14ac:dyDescent="0.45">
      <c r="A634" s="1">
        <v>44621</v>
      </c>
      <c r="B634">
        <v>700001</v>
      </c>
      <c r="C634" t="s">
        <v>46</v>
      </c>
      <c r="D634">
        <v>3.55</v>
      </c>
      <c r="E634" t="str">
        <f>TEXT(fact_plan_revenue[[#This Row],[date]],"mmm")</f>
        <v>Mar</v>
      </c>
    </row>
    <row r="635" spans="1:5" x14ac:dyDescent="0.45">
      <c r="A635" s="1">
        <v>44621</v>
      </c>
      <c r="B635">
        <v>560001</v>
      </c>
      <c r="C635" t="s">
        <v>46</v>
      </c>
      <c r="D635">
        <v>2.02</v>
      </c>
      <c r="E635" t="str">
        <f>TEXT(fact_plan_revenue[[#This Row],[date]],"mmm")</f>
        <v>Mar</v>
      </c>
    </row>
    <row r="636" spans="1:5" x14ac:dyDescent="0.45">
      <c r="A636" s="1">
        <v>44621</v>
      </c>
      <c r="B636">
        <v>600001</v>
      </c>
      <c r="C636" t="s">
        <v>46</v>
      </c>
      <c r="D636">
        <v>1.39</v>
      </c>
      <c r="E636" t="str">
        <f>TEXT(fact_plan_revenue[[#This Row],[date]],"mmm")</f>
        <v>Mar</v>
      </c>
    </row>
    <row r="637" spans="1:5" x14ac:dyDescent="0.45">
      <c r="A637" s="1">
        <v>44621</v>
      </c>
      <c r="B637">
        <v>500001</v>
      </c>
      <c r="C637" t="s">
        <v>46</v>
      </c>
      <c r="D637">
        <v>1.64</v>
      </c>
      <c r="E637" t="str">
        <f>TEXT(fact_plan_revenue[[#This Row],[date]],"mmm")</f>
        <v>Mar</v>
      </c>
    </row>
    <row r="638" spans="1:5" x14ac:dyDescent="0.45">
      <c r="A638" s="1">
        <v>44621</v>
      </c>
      <c r="B638">
        <v>411001</v>
      </c>
      <c r="C638" t="s">
        <v>46</v>
      </c>
      <c r="D638">
        <v>1.43</v>
      </c>
      <c r="E638" t="str">
        <f>TEXT(fact_plan_revenue[[#This Row],[date]],"mmm")</f>
        <v>Mar</v>
      </c>
    </row>
    <row r="639" spans="1:5" x14ac:dyDescent="0.45">
      <c r="A639" s="1">
        <v>44621</v>
      </c>
      <c r="B639">
        <v>380001</v>
      </c>
      <c r="C639" t="s">
        <v>46</v>
      </c>
      <c r="D639">
        <v>1.64</v>
      </c>
      <c r="E639" t="str">
        <f>TEXT(fact_plan_revenue[[#This Row],[date]],"mmm")</f>
        <v>Mar</v>
      </c>
    </row>
    <row r="640" spans="1:5" x14ac:dyDescent="0.45">
      <c r="A640" s="1">
        <v>44621</v>
      </c>
      <c r="B640">
        <v>302001</v>
      </c>
      <c r="C640" t="s">
        <v>46</v>
      </c>
      <c r="D640">
        <v>0.68</v>
      </c>
      <c r="E640" t="str">
        <f>TEXT(fact_plan_revenue[[#This Row],[date]],"mmm")</f>
        <v>Mar</v>
      </c>
    </row>
    <row r="641" spans="1:5" x14ac:dyDescent="0.45">
      <c r="A641" s="1">
        <v>44621</v>
      </c>
      <c r="B641">
        <v>226001</v>
      </c>
      <c r="C641" t="s">
        <v>46</v>
      </c>
      <c r="D641">
        <v>0.8</v>
      </c>
      <c r="E641" t="str">
        <f>TEXT(fact_plan_revenue[[#This Row],[date]],"mmm")</f>
        <v>Mar</v>
      </c>
    </row>
    <row r="642" spans="1:5" x14ac:dyDescent="0.45">
      <c r="A642" s="1">
        <v>44621</v>
      </c>
      <c r="B642">
        <v>800008</v>
      </c>
      <c r="C642" t="s">
        <v>46</v>
      </c>
      <c r="D642">
        <v>0.37</v>
      </c>
      <c r="E642" t="str">
        <f>TEXT(fact_plan_revenue[[#This Row],[date]],"mmm")</f>
        <v>Mar</v>
      </c>
    </row>
    <row r="643" spans="1:5" x14ac:dyDescent="0.45">
      <c r="A643" s="1">
        <v>44621</v>
      </c>
      <c r="B643">
        <v>641001</v>
      </c>
      <c r="C643" t="s">
        <v>46</v>
      </c>
      <c r="D643">
        <v>0.77</v>
      </c>
      <c r="E643" t="str">
        <f>TEXT(fact_plan_revenue[[#This Row],[date]],"mmm")</f>
        <v>Mar</v>
      </c>
    </row>
    <row r="644" spans="1:5" x14ac:dyDescent="0.45">
      <c r="A644" s="1">
        <v>44621</v>
      </c>
      <c r="B644">
        <v>160017</v>
      </c>
      <c r="C644" t="s">
        <v>46</v>
      </c>
      <c r="D644">
        <v>0.43</v>
      </c>
      <c r="E644" t="str">
        <f>TEXT(fact_plan_revenue[[#This Row],[date]],"mmm")</f>
        <v>Mar</v>
      </c>
    </row>
    <row r="645" spans="1:5" x14ac:dyDescent="0.45">
      <c r="A645" s="1">
        <v>44621</v>
      </c>
      <c r="B645">
        <v>122001</v>
      </c>
      <c r="C645" t="s">
        <v>46</v>
      </c>
      <c r="D645">
        <v>0.25</v>
      </c>
      <c r="E645" t="str">
        <f>TEXT(fact_plan_revenue[[#This Row],[date]],"mmm")</f>
        <v>Mar</v>
      </c>
    </row>
    <row r="646" spans="1:5" x14ac:dyDescent="0.45">
      <c r="A646" s="1">
        <v>44621</v>
      </c>
      <c r="B646">
        <v>492001</v>
      </c>
      <c r="C646" t="s">
        <v>46</v>
      </c>
      <c r="D646">
        <v>0.19</v>
      </c>
      <c r="E646" t="str">
        <f>TEXT(fact_plan_revenue[[#This Row],[date]],"mmm")</f>
        <v>Mar</v>
      </c>
    </row>
    <row r="647" spans="1:5" x14ac:dyDescent="0.45">
      <c r="A647" s="1">
        <v>44652</v>
      </c>
      <c r="B647">
        <v>400001</v>
      </c>
      <c r="C647" t="s">
        <v>46</v>
      </c>
      <c r="D647">
        <v>2.72</v>
      </c>
      <c r="E647" t="str">
        <f>TEXT(fact_plan_revenue[[#This Row],[date]],"mmm")</f>
        <v>Apr</v>
      </c>
    </row>
    <row r="648" spans="1:5" x14ac:dyDescent="0.45">
      <c r="A648" s="1">
        <v>44652</v>
      </c>
      <c r="B648">
        <v>110001</v>
      </c>
      <c r="C648" t="s">
        <v>46</v>
      </c>
      <c r="D648">
        <v>1.64</v>
      </c>
      <c r="E648" t="str">
        <f>TEXT(fact_plan_revenue[[#This Row],[date]],"mmm")</f>
        <v>Apr</v>
      </c>
    </row>
    <row r="649" spans="1:5" x14ac:dyDescent="0.45">
      <c r="A649" s="1">
        <v>44652</v>
      </c>
      <c r="B649">
        <v>700001</v>
      </c>
      <c r="C649" t="s">
        <v>46</v>
      </c>
      <c r="D649">
        <v>2.33</v>
      </c>
      <c r="E649" t="str">
        <f>TEXT(fact_plan_revenue[[#This Row],[date]],"mmm")</f>
        <v>Apr</v>
      </c>
    </row>
    <row r="650" spans="1:5" x14ac:dyDescent="0.45">
      <c r="A650" s="1">
        <v>44652</v>
      </c>
      <c r="B650">
        <v>560001</v>
      </c>
      <c r="C650" t="s">
        <v>46</v>
      </c>
      <c r="D650">
        <v>2.56</v>
      </c>
      <c r="E650" t="str">
        <f>TEXT(fact_plan_revenue[[#This Row],[date]],"mmm")</f>
        <v>Apr</v>
      </c>
    </row>
    <row r="651" spans="1:5" x14ac:dyDescent="0.45">
      <c r="A651" s="1">
        <v>44652</v>
      </c>
      <c r="B651">
        <v>600001</v>
      </c>
      <c r="C651" t="s">
        <v>46</v>
      </c>
      <c r="D651">
        <v>1.84</v>
      </c>
      <c r="E651" t="str">
        <f>TEXT(fact_plan_revenue[[#This Row],[date]],"mmm")</f>
        <v>Apr</v>
      </c>
    </row>
    <row r="652" spans="1:5" x14ac:dyDescent="0.45">
      <c r="A652" s="1">
        <v>44652</v>
      </c>
      <c r="B652">
        <v>500001</v>
      </c>
      <c r="C652" t="s">
        <v>46</v>
      </c>
      <c r="D652">
        <v>1.03</v>
      </c>
      <c r="E652" t="str">
        <f>TEXT(fact_plan_revenue[[#This Row],[date]],"mmm")</f>
        <v>Apr</v>
      </c>
    </row>
    <row r="653" spans="1:5" x14ac:dyDescent="0.45">
      <c r="A653" s="1">
        <v>44652</v>
      </c>
      <c r="B653">
        <v>411001</v>
      </c>
      <c r="C653" t="s">
        <v>46</v>
      </c>
      <c r="D653">
        <v>1.95</v>
      </c>
      <c r="E653" t="str">
        <f>TEXT(fact_plan_revenue[[#This Row],[date]],"mmm")</f>
        <v>Apr</v>
      </c>
    </row>
    <row r="654" spans="1:5" x14ac:dyDescent="0.45">
      <c r="A654" s="1">
        <v>44652</v>
      </c>
      <c r="B654">
        <v>380001</v>
      </c>
      <c r="C654" t="s">
        <v>46</v>
      </c>
      <c r="D654">
        <v>1.33</v>
      </c>
      <c r="E654" t="str">
        <f>TEXT(fact_plan_revenue[[#This Row],[date]],"mmm")</f>
        <v>Apr</v>
      </c>
    </row>
    <row r="655" spans="1:5" x14ac:dyDescent="0.45">
      <c r="A655" s="1">
        <v>44652</v>
      </c>
      <c r="B655">
        <v>302001</v>
      </c>
      <c r="C655" t="s">
        <v>46</v>
      </c>
      <c r="D655">
        <v>0.7</v>
      </c>
      <c r="E655" t="str">
        <f>TEXT(fact_plan_revenue[[#This Row],[date]],"mmm")</f>
        <v>Apr</v>
      </c>
    </row>
    <row r="656" spans="1:5" x14ac:dyDescent="0.45">
      <c r="A656" s="1">
        <v>44652</v>
      </c>
      <c r="B656">
        <v>226001</v>
      </c>
      <c r="C656" t="s">
        <v>46</v>
      </c>
      <c r="D656">
        <v>0.72</v>
      </c>
      <c r="E656" t="str">
        <f>TEXT(fact_plan_revenue[[#This Row],[date]],"mmm")</f>
        <v>Apr</v>
      </c>
    </row>
    <row r="657" spans="1:5" x14ac:dyDescent="0.45">
      <c r="A657" s="1">
        <v>44652</v>
      </c>
      <c r="B657">
        <v>800008</v>
      </c>
      <c r="C657" t="s">
        <v>46</v>
      </c>
      <c r="D657">
        <v>0.51</v>
      </c>
      <c r="E657" t="str">
        <f>TEXT(fact_plan_revenue[[#This Row],[date]],"mmm")</f>
        <v>Apr</v>
      </c>
    </row>
    <row r="658" spans="1:5" x14ac:dyDescent="0.45">
      <c r="A658" s="1">
        <v>44652</v>
      </c>
      <c r="B658">
        <v>641001</v>
      </c>
      <c r="C658" t="s">
        <v>46</v>
      </c>
      <c r="D658">
        <v>0.41</v>
      </c>
      <c r="E658" t="str">
        <f>TEXT(fact_plan_revenue[[#This Row],[date]],"mmm")</f>
        <v>Apr</v>
      </c>
    </row>
    <row r="659" spans="1:5" x14ac:dyDescent="0.45">
      <c r="A659" s="1">
        <v>44652</v>
      </c>
      <c r="B659">
        <v>160017</v>
      </c>
      <c r="C659" t="s">
        <v>46</v>
      </c>
      <c r="D659">
        <v>0.5</v>
      </c>
      <c r="E659" t="str">
        <f>TEXT(fact_plan_revenue[[#This Row],[date]],"mmm")</f>
        <v>Apr</v>
      </c>
    </row>
    <row r="660" spans="1:5" x14ac:dyDescent="0.45">
      <c r="A660" s="1">
        <v>44652</v>
      </c>
      <c r="B660">
        <v>122001</v>
      </c>
      <c r="C660" t="s">
        <v>46</v>
      </c>
      <c r="D660">
        <v>0.22</v>
      </c>
      <c r="E660" t="str">
        <f>TEXT(fact_plan_revenue[[#This Row],[date]],"mmm")</f>
        <v>Apr</v>
      </c>
    </row>
    <row r="661" spans="1:5" x14ac:dyDescent="0.45">
      <c r="A661" s="1">
        <v>44652</v>
      </c>
      <c r="B661">
        <v>492001</v>
      </c>
      <c r="C661" t="s">
        <v>46</v>
      </c>
      <c r="D661">
        <v>0.22</v>
      </c>
      <c r="E661" t="str">
        <f>TEXT(fact_plan_revenue[[#This Row],[date]],"mmm")</f>
        <v>Apr</v>
      </c>
    </row>
    <row r="662" spans="1:5" x14ac:dyDescent="0.45">
      <c r="A662" s="1">
        <v>44713</v>
      </c>
      <c r="B662">
        <v>400001</v>
      </c>
      <c r="C662" t="s">
        <v>46</v>
      </c>
      <c r="D662">
        <v>1.81</v>
      </c>
      <c r="E662" t="str">
        <f>TEXT(fact_plan_revenue[[#This Row],[date]],"mmm")</f>
        <v>Jun</v>
      </c>
    </row>
    <row r="663" spans="1:5" x14ac:dyDescent="0.45">
      <c r="A663" s="1">
        <v>44713</v>
      </c>
      <c r="B663">
        <v>110001</v>
      </c>
      <c r="C663" t="s">
        <v>46</v>
      </c>
      <c r="D663">
        <v>1.18</v>
      </c>
      <c r="E663" t="str">
        <f>TEXT(fact_plan_revenue[[#This Row],[date]],"mmm")</f>
        <v>Jun</v>
      </c>
    </row>
    <row r="664" spans="1:5" x14ac:dyDescent="0.45">
      <c r="A664" s="1">
        <v>44713</v>
      </c>
      <c r="B664">
        <v>700001</v>
      </c>
      <c r="C664" t="s">
        <v>46</v>
      </c>
      <c r="D664">
        <v>1.07</v>
      </c>
      <c r="E664" t="str">
        <f>TEXT(fact_plan_revenue[[#This Row],[date]],"mmm")</f>
        <v>Jun</v>
      </c>
    </row>
    <row r="665" spans="1:5" x14ac:dyDescent="0.45">
      <c r="A665" s="1">
        <v>44713</v>
      </c>
      <c r="B665">
        <v>560001</v>
      </c>
      <c r="C665" t="s">
        <v>46</v>
      </c>
      <c r="D665">
        <v>1.29</v>
      </c>
      <c r="E665" t="str">
        <f>TEXT(fact_plan_revenue[[#This Row],[date]],"mmm")</f>
        <v>Jun</v>
      </c>
    </row>
    <row r="666" spans="1:5" x14ac:dyDescent="0.45">
      <c r="A666" s="1">
        <v>44713</v>
      </c>
      <c r="B666">
        <v>600001</v>
      </c>
      <c r="C666" t="s">
        <v>46</v>
      </c>
      <c r="D666">
        <v>1.06</v>
      </c>
      <c r="E666" t="str">
        <f>TEXT(fact_plan_revenue[[#This Row],[date]],"mmm")</f>
        <v>Jun</v>
      </c>
    </row>
    <row r="667" spans="1:5" x14ac:dyDescent="0.45">
      <c r="A667" s="1">
        <v>44713</v>
      </c>
      <c r="B667">
        <v>500001</v>
      </c>
      <c r="C667" t="s">
        <v>46</v>
      </c>
      <c r="D667">
        <v>0.99</v>
      </c>
      <c r="E667" t="str">
        <f>TEXT(fact_plan_revenue[[#This Row],[date]],"mmm")</f>
        <v>Jun</v>
      </c>
    </row>
    <row r="668" spans="1:5" x14ac:dyDescent="0.45">
      <c r="A668" s="1">
        <v>44713</v>
      </c>
      <c r="B668">
        <v>411001</v>
      </c>
      <c r="C668" t="s">
        <v>46</v>
      </c>
      <c r="D668">
        <v>0.63</v>
      </c>
      <c r="E668" t="str">
        <f>TEXT(fact_plan_revenue[[#This Row],[date]],"mmm")</f>
        <v>Jun</v>
      </c>
    </row>
    <row r="669" spans="1:5" x14ac:dyDescent="0.45">
      <c r="A669" s="1">
        <v>44713</v>
      </c>
      <c r="B669">
        <v>380001</v>
      </c>
      <c r="C669" t="s">
        <v>46</v>
      </c>
      <c r="D669">
        <v>0.73</v>
      </c>
      <c r="E669" t="str">
        <f>TEXT(fact_plan_revenue[[#This Row],[date]],"mmm")</f>
        <v>Jun</v>
      </c>
    </row>
    <row r="670" spans="1:5" x14ac:dyDescent="0.45">
      <c r="A670" s="1">
        <v>44713</v>
      </c>
      <c r="B670">
        <v>302001</v>
      </c>
      <c r="C670" t="s">
        <v>46</v>
      </c>
      <c r="D670">
        <v>0.65</v>
      </c>
      <c r="E670" t="str">
        <f>TEXT(fact_plan_revenue[[#This Row],[date]],"mmm")</f>
        <v>Jun</v>
      </c>
    </row>
    <row r="671" spans="1:5" x14ac:dyDescent="0.45">
      <c r="A671" s="1">
        <v>44713</v>
      </c>
      <c r="B671">
        <v>226001</v>
      </c>
      <c r="C671" t="s">
        <v>46</v>
      </c>
      <c r="D671">
        <v>0.28999999999999998</v>
      </c>
      <c r="E671" t="str">
        <f>TEXT(fact_plan_revenue[[#This Row],[date]],"mmm")</f>
        <v>Jun</v>
      </c>
    </row>
    <row r="672" spans="1:5" x14ac:dyDescent="0.45">
      <c r="A672" s="1">
        <v>44713</v>
      </c>
      <c r="B672">
        <v>800008</v>
      </c>
      <c r="C672" t="s">
        <v>46</v>
      </c>
      <c r="D672">
        <v>0.52</v>
      </c>
      <c r="E672" t="str">
        <f>TEXT(fact_plan_revenue[[#This Row],[date]],"mmm")</f>
        <v>Jun</v>
      </c>
    </row>
    <row r="673" spans="1:5" x14ac:dyDescent="0.45">
      <c r="A673" s="1">
        <v>44713</v>
      </c>
      <c r="B673">
        <v>641001</v>
      </c>
      <c r="C673" t="s">
        <v>46</v>
      </c>
      <c r="D673">
        <v>0.19</v>
      </c>
      <c r="E673" t="str">
        <f>TEXT(fact_plan_revenue[[#This Row],[date]],"mmm")</f>
        <v>Jun</v>
      </c>
    </row>
    <row r="674" spans="1:5" x14ac:dyDescent="0.45">
      <c r="A674" s="1">
        <v>44713</v>
      </c>
      <c r="B674">
        <v>160017</v>
      </c>
      <c r="C674" t="s">
        <v>46</v>
      </c>
      <c r="D674">
        <v>0.2</v>
      </c>
      <c r="E674" t="str">
        <f>TEXT(fact_plan_revenue[[#This Row],[date]],"mmm")</f>
        <v>Jun</v>
      </c>
    </row>
    <row r="675" spans="1:5" x14ac:dyDescent="0.45">
      <c r="A675" s="1">
        <v>44713</v>
      </c>
      <c r="B675">
        <v>122001</v>
      </c>
      <c r="C675" t="s">
        <v>46</v>
      </c>
      <c r="D675">
        <v>0.16</v>
      </c>
      <c r="E675" t="str">
        <f>TEXT(fact_plan_revenue[[#This Row],[date]],"mmm")</f>
        <v>Jun</v>
      </c>
    </row>
    <row r="676" spans="1:5" x14ac:dyDescent="0.45">
      <c r="A676" s="1">
        <v>44713</v>
      </c>
      <c r="B676">
        <v>492001</v>
      </c>
      <c r="C676" t="s">
        <v>46</v>
      </c>
      <c r="D676">
        <v>0.15</v>
      </c>
      <c r="E676" t="str">
        <f>TEXT(fact_plan_revenue[[#This Row],[date]],"mmm")</f>
        <v>Jun</v>
      </c>
    </row>
    <row r="677" spans="1:5" x14ac:dyDescent="0.45">
      <c r="A677" s="1">
        <v>44743</v>
      </c>
      <c r="B677">
        <v>400001</v>
      </c>
      <c r="C677" t="s">
        <v>46</v>
      </c>
      <c r="D677">
        <v>2.23</v>
      </c>
      <c r="E677" t="str">
        <f>TEXT(fact_plan_revenue[[#This Row],[date]],"mmm")</f>
        <v>Jul</v>
      </c>
    </row>
    <row r="678" spans="1:5" x14ac:dyDescent="0.45">
      <c r="A678" s="1">
        <v>44743</v>
      </c>
      <c r="B678">
        <v>110001</v>
      </c>
      <c r="C678" t="s">
        <v>46</v>
      </c>
      <c r="D678">
        <v>1.46</v>
      </c>
      <c r="E678" t="str">
        <f>TEXT(fact_plan_revenue[[#This Row],[date]],"mmm")</f>
        <v>Jul</v>
      </c>
    </row>
    <row r="679" spans="1:5" x14ac:dyDescent="0.45">
      <c r="A679" s="1">
        <v>44743</v>
      </c>
      <c r="B679">
        <v>700001</v>
      </c>
      <c r="C679" t="s">
        <v>46</v>
      </c>
      <c r="D679">
        <v>1.23</v>
      </c>
      <c r="E679" t="str">
        <f>TEXT(fact_plan_revenue[[#This Row],[date]],"mmm")</f>
        <v>Jul</v>
      </c>
    </row>
    <row r="680" spans="1:5" x14ac:dyDescent="0.45">
      <c r="A680" s="1">
        <v>44743</v>
      </c>
      <c r="B680">
        <v>560001</v>
      </c>
      <c r="C680" t="s">
        <v>46</v>
      </c>
      <c r="D680">
        <v>1.46</v>
      </c>
      <c r="E680" t="str">
        <f>TEXT(fact_plan_revenue[[#This Row],[date]],"mmm")</f>
        <v>Jul</v>
      </c>
    </row>
    <row r="681" spans="1:5" x14ac:dyDescent="0.45">
      <c r="A681" s="1">
        <v>44743</v>
      </c>
      <c r="B681">
        <v>600001</v>
      </c>
      <c r="C681" t="s">
        <v>46</v>
      </c>
      <c r="D681">
        <v>1.99</v>
      </c>
      <c r="E681" t="str">
        <f>TEXT(fact_plan_revenue[[#This Row],[date]],"mmm")</f>
        <v>Jul</v>
      </c>
    </row>
    <row r="682" spans="1:5" x14ac:dyDescent="0.45">
      <c r="A682" s="1">
        <v>44743</v>
      </c>
      <c r="B682">
        <v>500001</v>
      </c>
      <c r="C682" t="s">
        <v>46</v>
      </c>
      <c r="D682">
        <v>1.22</v>
      </c>
      <c r="E682" t="str">
        <f>TEXT(fact_plan_revenue[[#This Row],[date]],"mmm")</f>
        <v>Jul</v>
      </c>
    </row>
    <row r="683" spans="1:5" x14ac:dyDescent="0.45">
      <c r="A683" s="1">
        <v>44743</v>
      </c>
      <c r="B683">
        <v>411001</v>
      </c>
      <c r="C683" t="s">
        <v>46</v>
      </c>
      <c r="D683">
        <v>0.81</v>
      </c>
      <c r="E683" t="str">
        <f>TEXT(fact_plan_revenue[[#This Row],[date]],"mmm")</f>
        <v>Jul</v>
      </c>
    </row>
    <row r="684" spans="1:5" x14ac:dyDescent="0.45">
      <c r="A684" s="1">
        <v>44743</v>
      </c>
      <c r="B684">
        <v>380001</v>
      </c>
      <c r="C684" t="s">
        <v>46</v>
      </c>
      <c r="D684">
        <v>0.56000000000000005</v>
      </c>
      <c r="E684" t="str">
        <f>TEXT(fact_plan_revenue[[#This Row],[date]],"mmm")</f>
        <v>Jul</v>
      </c>
    </row>
    <row r="685" spans="1:5" x14ac:dyDescent="0.45">
      <c r="A685" s="1">
        <v>44743</v>
      </c>
      <c r="B685">
        <v>302001</v>
      </c>
      <c r="C685" t="s">
        <v>46</v>
      </c>
      <c r="D685">
        <v>0.44</v>
      </c>
      <c r="E685" t="str">
        <f>TEXT(fact_plan_revenue[[#This Row],[date]],"mmm")</f>
        <v>Jul</v>
      </c>
    </row>
    <row r="686" spans="1:5" x14ac:dyDescent="0.45">
      <c r="A686" s="1">
        <v>44743</v>
      </c>
      <c r="B686">
        <v>226001</v>
      </c>
      <c r="C686" t="s">
        <v>46</v>
      </c>
      <c r="D686">
        <v>0.73</v>
      </c>
      <c r="E686" t="str">
        <f>TEXT(fact_plan_revenue[[#This Row],[date]],"mmm")</f>
        <v>Jul</v>
      </c>
    </row>
    <row r="687" spans="1:5" x14ac:dyDescent="0.45">
      <c r="A687" s="1">
        <v>44743</v>
      </c>
      <c r="B687">
        <v>800008</v>
      </c>
      <c r="C687" t="s">
        <v>46</v>
      </c>
      <c r="D687">
        <v>0.4</v>
      </c>
      <c r="E687" t="str">
        <f>TEXT(fact_plan_revenue[[#This Row],[date]],"mmm")</f>
        <v>Jul</v>
      </c>
    </row>
    <row r="688" spans="1:5" x14ac:dyDescent="0.45">
      <c r="A688" s="1">
        <v>44743</v>
      </c>
      <c r="B688">
        <v>641001</v>
      </c>
      <c r="C688" t="s">
        <v>46</v>
      </c>
      <c r="D688">
        <v>0.33</v>
      </c>
      <c r="E688" t="str">
        <f>TEXT(fact_plan_revenue[[#This Row],[date]],"mmm")</f>
        <v>Jul</v>
      </c>
    </row>
    <row r="689" spans="1:5" x14ac:dyDescent="0.45">
      <c r="A689" s="1">
        <v>44743</v>
      </c>
      <c r="B689">
        <v>160017</v>
      </c>
      <c r="C689" t="s">
        <v>46</v>
      </c>
      <c r="D689">
        <v>0.19</v>
      </c>
      <c r="E689" t="str">
        <f>TEXT(fact_plan_revenue[[#This Row],[date]],"mmm")</f>
        <v>Jul</v>
      </c>
    </row>
    <row r="690" spans="1:5" x14ac:dyDescent="0.45">
      <c r="A690" s="1">
        <v>44743</v>
      </c>
      <c r="B690">
        <v>122001</v>
      </c>
      <c r="C690" t="s">
        <v>46</v>
      </c>
      <c r="D690">
        <v>0.26</v>
      </c>
      <c r="E690" t="str">
        <f>TEXT(fact_plan_revenue[[#This Row],[date]],"mmm")</f>
        <v>Jul</v>
      </c>
    </row>
    <row r="691" spans="1:5" x14ac:dyDescent="0.45">
      <c r="A691" s="1">
        <v>44743</v>
      </c>
      <c r="B691">
        <v>492001</v>
      </c>
      <c r="C691" t="s">
        <v>46</v>
      </c>
      <c r="D691">
        <v>0.17</v>
      </c>
      <c r="E691" t="str">
        <f>TEXT(fact_plan_revenue[[#This Row],[date]],"mmm")</f>
        <v>Jul</v>
      </c>
    </row>
    <row r="692" spans="1:5" x14ac:dyDescent="0.45">
      <c r="A692" s="1">
        <v>44774</v>
      </c>
      <c r="B692">
        <v>400001</v>
      </c>
      <c r="C692" t="s">
        <v>46</v>
      </c>
      <c r="D692">
        <v>1.42</v>
      </c>
      <c r="E692" t="str">
        <f>TEXT(fact_plan_revenue[[#This Row],[date]],"mmm")</f>
        <v>Aug</v>
      </c>
    </row>
    <row r="693" spans="1:5" x14ac:dyDescent="0.45">
      <c r="A693" s="1">
        <v>44774</v>
      </c>
      <c r="B693">
        <v>110001</v>
      </c>
      <c r="C693" t="s">
        <v>46</v>
      </c>
      <c r="D693">
        <v>1.31</v>
      </c>
      <c r="E693" t="str">
        <f>TEXT(fact_plan_revenue[[#This Row],[date]],"mmm")</f>
        <v>Aug</v>
      </c>
    </row>
    <row r="694" spans="1:5" x14ac:dyDescent="0.45">
      <c r="A694" s="1">
        <v>44774</v>
      </c>
      <c r="B694">
        <v>700001</v>
      </c>
      <c r="C694" t="s">
        <v>46</v>
      </c>
      <c r="D694">
        <v>2.1800000000000002</v>
      </c>
      <c r="E694" t="str">
        <f>TEXT(fact_plan_revenue[[#This Row],[date]],"mmm")</f>
        <v>Aug</v>
      </c>
    </row>
    <row r="695" spans="1:5" x14ac:dyDescent="0.45">
      <c r="A695" s="1">
        <v>44774</v>
      </c>
      <c r="B695">
        <v>560001</v>
      </c>
      <c r="C695" t="s">
        <v>46</v>
      </c>
      <c r="D695">
        <v>1.17</v>
      </c>
      <c r="E695" t="str">
        <f>TEXT(fact_plan_revenue[[#This Row],[date]],"mmm")</f>
        <v>Aug</v>
      </c>
    </row>
    <row r="696" spans="1:5" x14ac:dyDescent="0.45">
      <c r="A696" s="1">
        <v>44774</v>
      </c>
      <c r="B696">
        <v>600001</v>
      </c>
      <c r="C696" t="s">
        <v>46</v>
      </c>
      <c r="D696">
        <v>0.97</v>
      </c>
      <c r="E696" t="str">
        <f>TEXT(fact_plan_revenue[[#This Row],[date]],"mmm")</f>
        <v>Aug</v>
      </c>
    </row>
    <row r="697" spans="1:5" x14ac:dyDescent="0.45">
      <c r="A697" s="1">
        <v>44774</v>
      </c>
      <c r="B697">
        <v>500001</v>
      </c>
      <c r="C697" t="s">
        <v>46</v>
      </c>
      <c r="D697">
        <v>0.99</v>
      </c>
      <c r="E697" t="str">
        <f>TEXT(fact_plan_revenue[[#This Row],[date]],"mmm")</f>
        <v>Aug</v>
      </c>
    </row>
    <row r="698" spans="1:5" x14ac:dyDescent="0.45">
      <c r="A698" s="1">
        <v>44774</v>
      </c>
      <c r="B698">
        <v>411001</v>
      </c>
      <c r="C698" t="s">
        <v>46</v>
      </c>
      <c r="D698">
        <v>1.02</v>
      </c>
      <c r="E698" t="str">
        <f>TEXT(fact_plan_revenue[[#This Row],[date]],"mmm")</f>
        <v>Aug</v>
      </c>
    </row>
    <row r="699" spans="1:5" x14ac:dyDescent="0.45">
      <c r="A699" s="1">
        <v>44774</v>
      </c>
      <c r="B699">
        <v>380001</v>
      </c>
      <c r="C699" t="s">
        <v>46</v>
      </c>
      <c r="D699">
        <v>0.77</v>
      </c>
      <c r="E699" t="str">
        <f>TEXT(fact_plan_revenue[[#This Row],[date]],"mmm")</f>
        <v>Aug</v>
      </c>
    </row>
    <row r="700" spans="1:5" x14ac:dyDescent="0.45">
      <c r="A700" s="1">
        <v>44774</v>
      </c>
      <c r="B700">
        <v>302001</v>
      </c>
      <c r="C700" t="s">
        <v>46</v>
      </c>
      <c r="D700">
        <v>0.66</v>
      </c>
      <c r="E700" t="str">
        <f>TEXT(fact_plan_revenue[[#This Row],[date]],"mmm")</f>
        <v>Aug</v>
      </c>
    </row>
    <row r="701" spans="1:5" x14ac:dyDescent="0.45">
      <c r="A701" s="1">
        <v>44774</v>
      </c>
      <c r="B701">
        <v>226001</v>
      </c>
      <c r="C701" t="s">
        <v>46</v>
      </c>
      <c r="D701">
        <v>0.55000000000000004</v>
      </c>
      <c r="E701" t="str">
        <f>TEXT(fact_plan_revenue[[#This Row],[date]],"mmm")</f>
        <v>Aug</v>
      </c>
    </row>
    <row r="702" spans="1:5" x14ac:dyDescent="0.45">
      <c r="A702" s="1">
        <v>44774</v>
      </c>
      <c r="B702">
        <v>800008</v>
      </c>
      <c r="C702" t="s">
        <v>46</v>
      </c>
      <c r="D702">
        <v>0.34</v>
      </c>
      <c r="E702" t="str">
        <f>TEXT(fact_plan_revenue[[#This Row],[date]],"mmm")</f>
        <v>Aug</v>
      </c>
    </row>
    <row r="703" spans="1:5" x14ac:dyDescent="0.45">
      <c r="A703" s="1">
        <v>44774</v>
      </c>
      <c r="B703">
        <v>641001</v>
      </c>
      <c r="C703" t="s">
        <v>46</v>
      </c>
      <c r="D703">
        <v>0.61</v>
      </c>
      <c r="E703" t="str">
        <f>TEXT(fact_plan_revenue[[#This Row],[date]],"mmm")</f>
        <v>Aug</v>
      </c>
    </row>
    <row r="704" spans="1:5" x14ac:dyDescent="0.45">
      <c r="A704" s="1">
        <v>44774</v>
      </c>
      <c r="B704">
        <v>160017</v>
      </c>
      <c r="C704" t="s">
        <v>46</v>
      </c>
      <c r="D704">
        <v>0.27</v>
      </c>
      <c r="E704" t="str">
        <f>TEXT(fact_plan_revenue[[#This Row],[date]],"mmm")</f>
        <v>Aug</v>
      </c>
    </row>
    <row r="705" spans="1:5" x14ac:dyDescent="0.45">
      <c r="A705" s="1">
        <v>44774</v>
      </c>
      <c r="B705">
        <v>122001</v>
      </c>
      <c r="C705" t="s">
        <v>46</v>
      </c>
      <c r="D705">
        <v>0.16</v>
      </c>
      <c r="E705" t="str">
        <f>TEXT(fact_plan_revenue[[#This Row],[date]],"mmm")</f>
        <v>Aug</v>
      </c>
    </row>
    <row r="706" spans="1:5" x14ac:dyDescent="0.45">
      <c r="A706" s="1">
        <v>44774</v>
      </c>
      <c r="B706">
        <v>492001</v>
      </c>
      <c r="C706" t="s">
        <v>46</v>
      </c>
      <c r="D706">
        <v>0.13</v>
      </c>
      <c r="E706" t="str">
        <f>TEXT(fact_plan_revenue[[#This Row],[date]],"mmm")</f>
        <v>Aug</v>
      </c>
    </row>
    <row r="707" spans="1:5" x14ac:dyDescent="0.45">
      <c r="A707" s="1">
        <v>44805</v>
      </c>
      <c r="B707">
        <v>400001</v>
      </c>
      <c r="C707" t="s">
        <v>46</v>
      </c>
      <c r="D707">
        <v>1.9</v>
      </c>
      <c r="E707" t="str">
        <f>TEXT(fact_plan_revenue[[#This Row],[date]],"mmm")</f>
        <v>Sep</v>
      </c>
    </row>
    <row r="708" spans="1:5" x14ac:dyDescent="0.45">
      <c r="A708" s="1">
        <v>44805</v>
      </c>
      <c r="B708">
        <v>110001</v>
      </c>
      <c r="C708" t="s">
        <v>46</v>
      </c>
      <c r="D708">
        <v>1.82</v>
      </c>
      <c r="E708" t="str">
        <f>TEXT(fact_plan_revenue[[#This Row],[date]],"mmm")</f>
        <v>Sep</v>
      </c>
    </row>
    <row r="709" spans="1:5" x14ac:dyDescent="0.45">
      <c r="A709" s="1">
        <v>44805</v>
      </c>
      <c r="B709">
        <v>700001</v>
      </c>
      <c r="C709" t="s">
        <v>46</v>
      </c>
      <c r="D709">
        <v>1.56</v>
      </c>
      <c r="E709" t="str">
        <f>TEXT(fact_plan_revenue[[#This Row],[date]],"mmm")</f>
        <v>Sep</v>
      </c>
    </row>
    <row r="710" spans="1:5" x14ac:dyDescent="0.45">
      <c r="A710" s="1">
        <v>44805</v>
      </c>
      <c r="B710">
        <v>560001</v>
      </c>
      <c r="C710" t="s">
        <v>46</v>
      </c>
      <c r="D710">
        <v>1.18</v>
      </c>
      <c r="E710" t="str">
        <f>TEXT(fact_plan_revenue[[#This Row],[date]],"mmm")</f>
        <v>Sep</v>
      </c>
    </row>
    <row r="711" spans="1:5" x14ac:dyDescent="0.45">
      <c r="A711" s="1">
        <v>44805</v>
      </c>
      <c r="B711">
        <v>600001</v>
      </c>
      <c r="C711" t="s">
        <v>46</v>
      </c>
      <c r="D711">
        <v>0.79</v>
      </c>
      <c r="E711" t="str">
        <f>TEXT(fact_plan_revenue[[#This Row],[date]],"mmm")</f>
        <v>Sep</v>
      </c>
    </row>
    <row r="712" spans="1:5" x14ac:dyDescent="0.45">
      <c r="A712" s="1">
        <v>44805</v>
      </c>
      <c r="B712">
        <v>500001</v>
      </c>
      <c r="C712" t="s">
        <v>46</v>
      </c>
      <c r="D712">
        <v>0.84</v>
      </c>
      <c r="E712" t="str">
        <f>TEXT(fact_plan_revenue[[#This Row],[date]],"mmm")</f>
        <v>Sep</v>
      </c>
    </row>
    <row r="713" spans="1:5" x14ac:dyDescent="0.45">
      <c r="A713" s="1">
        <v>44805</v>
      </c>
      <c r="B713">
        <v>411001</v>
      </c>
      <c r="C713" t="s">
        <v>46</v>
      </c>
      <c r="D713">
        <v>1.27</v>
      </c>
      <c r="E713" t="str">
        <f>TEXT(fact_plan_revenue[[#This Row],[date]],"mmm")</f>
        <v>Sep</v>
      </c>
    </row>
    <row r="714" spans="1:5" x14ac:dyDescent="0.45">
      <c r="A714" s="1">
        <v>44805</v>
      </c>
      <c r="B714">
        <v>380001</v>
      </c>
      <c r="C714" t="s">
        <v>46</v>
      </c>
      <c r="D714">
        <v>0.78</v>
      </c>
      <c r="E714" t="str">
        <f>TEXT(fact_plan_revenue[[#This Row],[date]],"mmm")</f>
        <v>Sep</v>
      </c>
    </row>
    <row r="715" spans="1:5" x14ac:dyDescent="0.45">
      <c r="A715" s="1">
        <v>44805</v>
      </c>
      <c r="B715">
        <v>302001</v>
      </c>
      <c r="C715" t="s">
        <v>46</v>
      </c>
      <c r="D715">
        <v>0.45</v>
      </c>
      <c r="E715" t="str">
        <f>TEXT(fact_plan_revenue[[#This Row],[date]],"mmm")</f>
        <v>Sep</v>
      </c>
    </row>
    <row r="716" spans="1:5" x14ac:dyDescent="0.45">
      <c r="A716" s="1">
        <v>44805</v>
      </c>
      <c r="B716">
        <v>226001</v>
      </c>
      <c r="C716" t="s">
        <v>46</v>
      </c>
      <c r="D716">
        <v>0.51</v>
      </c>
      <c r="E716" t="str">
        <f>TEXT(fact_plan_revenue[[#This Row],[date]],"mmm")</f>
        <v>Sep</v>
      </c>
    </row>
    <row r="717" spans="1:5" x14ac:dyDescent="0.45">
      <c r="A717" s="1">
        <v>44805</v>
      </c>
      <c r="B717">
        <v>800008</v>
      </c>
      <c r="C717" t="s">
        <v>46</v>
      </c>
      <c r="D717">
        <v>0.39</v>
      </c>
      <c r="E717" t="str">
        <f>TEXT(fact_plan_revenue[[#This Row],[date]],"mmm")</f>
        <v>Sep</v>
      </c>
    </row>
    <row r="718" spans="1:5" x14ac:dyDescent="0.45">
      <c r="A718" s="1">
        <v>44805</v>
      </c>
      <c r="B718">
        <v>641001</v>
      </c>
      <c r="C718" t="s">
        <v>46</v>
      </c>
      <c r="D718">
        <v>0.32</v>
      </c>
      <c r="E718" t="str">
        <f>TEXT(fact_plan_revenue[[#This Row],[date]],"mmm")</f>
        <v>Sep</v>
      </c>
    </row>
    <row r="719" spans="1:5" x14ac:dyDescent="0.45">
      <c r="A719" s="1">
        <v>44805</v>
      </c>
      <c r="B719">
        <v>160017</v>
      </c>
      <c r="C719" t="s">
        <v>46</v>
      </c>
      <c r="D719">
        <v>0.35</v>
      </c>
      <c r="E719" t="str">
        <f>TEXT(fact_plan_revenue[[#This Row],[date]],"mmm")</f>
        <v>Sep</v>
      </c>
    </row>
    <row r="720" spans="1:5" x14ac:dyDescent="0.45">
      <c r="A720" s="1">
        <v>44805</v>
      </c>
      <c r="B720">
        <v>122001</v>
      </c>
      <c r="C720" t="s">
        <v>46</v>
      </c>
      <c r="D720">
        <v>0.21</v>
      </c>
      <c r="E720" t="str">
        <f>TEXT(fact_plan_revenue[[#This Row],[date]],"mmm")</f>
        <v>Sep</v>
      </c>
    </row>
    <row r="721" spans="1:5" x14ac:dyDescent="0.45">
      <c r="A721" s="1">
        <v>44805</v>
      </c>
      <c r="B721">
        <v>492001</v>
      </c>
      <c r="C721" t="s">
        <v>46</v>
      </c>
      <c r="D721">
        <v>0.14000000000000001</v>
      </c>
      <c r="E721" t="str">
        <f>TEXT(fact_plan_revenue[[#This Row],[date]],"mmm")</f>
        <v>Sep</v>
      </c>
    </row>
    <row r="722" spans="1:5" x14ac:dyDescent="0.45">
      <c r="A722" s="1">
        <v>44562</v>
      </c>
      <c r="B722">
        <v>400001</v>
      </c>
      <c r="C722" t="s">
        <v>44</v>
      </c>
      <c r="D722">
        <v>1.74</v>
      </c>
      <c r="E722" t="str">
        <f>TEXT(fact_plan_revenue[[#This Row],[date]],"mmm")</f>
        <v>Jan</v>
      </c>
    </row>
    <row r="723" spans="1:5" x14ac:dyDescent="0.45">
      <c r="A723" s="1">
        <v>44562</v>
      </c>
      <c r="B723">
        <v>110001</v>
      </c>
      <c r="C723" t="s">
        <v>44</v>
      </c>
      <c r="D723">
        <v>1.86</v>
      </c>
      <c r="E723" t="str">
        <f>TEXT(fact_plan_revenue[[#This Row],[date]],"mmm")</f>
        <v>Jan</v>
      </c>
    </row>
    <row r="724" spans="1:5" x14ac:dyDescent="0.45">
      <c r="A724" s="1">
        <v>44562</v>
      </c>
      <c r="B724">
        <v>700001</v>
      </c>
      <c r="C724" t="s">
        <v>44</v>
      </c>
      <c r="D724">
        <v>1.25</v>
      </c>
      <c r="E724" t="str">
        <f>TEXT(fact_plan_revenue[[#This Row],[date]],"mmm")</f>
        <v>Jan</v>
      </c>
    </row>
    <row r="725" spans="1:5" x14ac:dyDescent="0.45">
      <c r="A725" s="1">
        <v>44562</v>
      </c>
      <c r="B725">
        <v>560001</v>
      </c>
      <c r="C725" t="s">
        <v>44</v>
      </c>
      <c r="D725">
        <v>1.5</v>
      </c>
      <c r="E725" t="str">
        <f>TEXT(fact_plan_revenue[[#This Row],[date]],"mmm")</f>
        <v>Jan</v>
      </c>
    </row>
    <row r="726" spans="1:5" x14ac:dyDescent="0.45">
      <c r="A726" s="1">
        <v>44562</v>
      </c>
      <c r="B726">
        <v>600001</v>
      </c>
      <c r="C726" t="s">
        <v>44</v>
      </c>
      <c r="D726">
        <v>0.97</v>
      </c>
      <c r="E726" t="str">
        <f>TEXT(fact_plan_revenue[[#This Row],[date]],"mmm")</f>
        <v>Jan</v>
      </c>
    </row>
    <row r="727" spans="1:5" x14ac:dyDescent="0.45">
      <c r="A727" s="1">
        <v>44562</v>
      </c>
      <c r="B727">
        <v>500001</v>
      </c>
      <c r="C727" t="s">
        <v>44</v>
      </c>
      <c r="D727">
        <v>0.92</v>
      </c>
      <c r="E727" t="str">
        <f>TEXT(fact_plan_revenue[[#This Row],[date]],"mmm")</f>
        <v>Jan</v>
      </c>
    </row>
    <row r="728" spans="1:5" x14ac:dyDescent="0.45">
      <c r="A728" s="1">
        <v>44562</v>
      </c>
      <c r="B728">
        <v>411001</v>
      </c>
      <c r="C728" t="s">
        <v>44</v>
      </c>
      <c r="D728">
        <v>0.81</v>
      </c>
      <c r="E728" t="str">
        <f>TEXT(fact_plan_revenue[[#This Row],[date]],"mmm")</f>
        <v>Jan</v>
      </c>
    </row>
    <row r="729" spans="1:5" x14ac:dyDescent="0.45">
      <c r="A729" s="1">
        <v>44562</v>
      </c>
      <c r="B729">
        <v>380001</v>
      </c>
      <c r="C729" t="s">
        <v>44</v>
      </c>
      <c r="D729">
        <v>0.69</v>
      </c>
      <c r="E729" t="str">
        <f>TEXT(fact_plan_revenue[[#This Row],[date]],"mmm")</f>
        <v>Jan</v>
      </c>
    </row>
    <row r="730" spans="1:5" x14ac:dyDescent="0.45">
      <c r="A730" s="1">
        <v>44562</v>
      </c>
      <c r="B730">
        <v>302001</v>
      </c>
      <c r="C730" t="s">
        <v>44</v>
      </c>
      <c r="D730">
        <v>0.68</v>
      </c>
      <c r="E730" t="str">
        <f>TEXT(fact_plan_revenue[[#This Row],[date]],"mmm")</f>
        <v>Jan</v>
      </c>
    </row>
    <row r="731" spans="1:5" x14ac:dyDescent="0.45">
      <c r="A731" s="1">
        <v>44562</v>
      </c>
      <c r="B731">
        <v>226001</v>
      </c>
      <c r="C731" t="s">
        <v>44</v>
      </c>
      <c r="D731">
        <v>0.51</v>
      </c>
      <c r="E731" t="str">
        <f>TEXT(fact_plan_revenue[[#This Row],[date]],"mmm")</f>
        <v>Jan</v>
      </c>
    </row>
    <row r="732" spans="1:5" x14ac:dyDescent="0.45">
      <c r="A732" s="1">
        <v>44562</v>
      </c>
      <c r="B732">
        <v>800008</v>
      </c>
      <c r="C732" t="s">
        <v>44</v>
      </c>
      <c r="D732">
        <v>0.48</v>
      </c>
      <c r="E732" t="str">
        <f>TEXT(fact_plan_revenue[[#This Row],[date]],"mmm")</f>
        <v>Jan</v>
      </c>
    </row>
    <row r="733" spans="1:5" x14ac:dyDescent="0.45">
      <c r="A733" s="1">
        <v>44562</v>
      </c>
      <c r="B733">
        <v>641001</v>
      </c>
      <c r="C733" t="s">
        <v>44</v>
      </c>
      <c r="D733">
        <v>0.28000000000000003</v>
      </c>
      <c r="E733" t="str">
        <f>TEXT(fact_plan_revenue[[#This Row],[date]],"mmm")</f>
        <v>Jan</v>
      </c>
    </row>
    <row r="734" spans="1:5" x14ac:dyDescent="0.45">
      <c r="A734" s="1">
        <v>44562</v>
      </c>
      <c r="B734">
        <v>160017</v>
      </c>
      <c r="C734" t="s">
        <v>44</v>
      </c>
      <c r="D734">
        <v>0.24</v>
      </c>
      <c r="E734" t="str">
        <f>TEXT(fact_plan_revenue[[#This Row],[date]],"mmm")</f>
        <v>Jan</v>
      </c>
    </row>
    <row r="735" spans="1:5" x14ac:dyDescent="0.45">
      <c r="A735" s="1">
        <v>44562</v>
      </c>
      <c r="B735">
        <v>122001</v>
      </c>
      <c r="C735" t="s">
        <v>44</v>
      </c>
      <c r="D735">
        <v>0.19</v>
      </c>
      <c r="E735" t="str">
        <f>TEXT(fact_plan_revenue[[#This Row],[date]],"mmm")</f>
        <v>Jan</v>
      </c>
    </row>
    <row r="736" spans="1:5" x14ac:dyDescent="0.45">
      <c r="A736" s="1">
        <v>44562</v>
      </c>
      <c r="B736">
        <v>492001</v>
      </c>
      <c r="C736" t="s">
        <v>44</v>
      </c>
      <c r="D736">
        <v>0.13</v>
      </c>
      <c r="E736" t="str">
        <f>TEXT(fact_plan_revenue[[#This Row],[date]],"mmm")</f>
        <v>Jan</v>
      </c>
    </row>
    <row r="737" spans="1:5" x14ac:dyDescent="0.45">
      <c r="A737" s="1">
        <v>44593</v>
      </c>
      <c r="B737">
        <v>400001</v>
      </c>
      <c r="C737" t="s">
        <v>44</v>
      </c>
      <c r="D737">
        <v>1.81</v>
      </c>
      <c r="E737" t="str">
        <f>TEXT(fact_plan_revenue[[#This Row],[date]],"mmm")</f>
        <v>Feb</v>
      </c>
    </row>
    <row r="738" spans="1:5" x14ac:dyDescent="0.45">
      <c r="A738" s="1">
        <v>44593</v>
      </c>
      <c r="B738">
        <v>110001</v>
      </c>
      <c r="C738" t="s">
        <v>44</v>
      </c>
      <c r="D738">
        <v>2.14</v>
      </c>
      <c r="E738" t="str">
        <f>TEXT(fact_plan_revenue[[#This Row],[date]],"mmm")</f>
        <v>Feb</v>
      </c>
    </row>
    <row r="739" spans="1:5" x14ac:dyDescent="0.45">
      <c r="A739" s="1">
        <v>44593</v>
      </c>
      <c r="B739">
        <v>700001</v>
      </c>
      <c r="C739" t="s">
        <v>44</v>
      </c>
      <c r="D739">
        <v>1.68</v>
      </c>
      <c r="E739" t="str">
        <f>TEXT(fact_plan_revenue[[#This Row],[date]],"mmm")</f>
        <v>Feb</v>
      </c>
    </row>
    <row r="740" spans="1:5" x14ac:dyDescent="0.45">
      <c r="A740" s="1">
        <v>44593</v>
      </c>
      <c r="B740">
        <v>560001</v>
      </c>
      <c r="C740" t="s">
        <v>44</v>
      </c>
      <c r="D740">
        <v>1.94</v>
      </c>
      <c r="E740" t="str">
        <f>TEXT(fact_plan_revenue[[#This Row],[date]],"mmm")</f>
        <v>Feb</v>
      </c>
    </row>
    <row r="741" spans="1:5" x14ac:dyDescent="0.45">
      <c r="A741" s="1">
        <v>44593</v>
      </c>
      <c r="B741">
        <v>600001</v>
      </c>
      <c r="C741" t="s">
        <v>44</v>
      </c>
      <c r="D741">
        <v>2.34</v>
      </c>
      <c r="E741" t="str">
        <f>TEXT(fact_plan_revenue[[#This Row],[date]],"mmm")</f>
        <v>Feb</v>
      </c>
    </row>
    <row r="742" spans="1:5" x14ac:dyDescent="0.45">
      <c r="A742" s="1">
        <v>44593</v>
      </c>
      <c r="B742">
        <v>500001</v>
      </c>
      <c r="C742" t="s">
        <v>44</v>
      </c>
      <c r="D742">
        <v>1.1599999999999999</v>
      </c>
      <c r="E742" t="str">
        <f>TEXT(fact_plan_revenue[[#This Row],[date]],"mmm")</f>
        <v>Feb</v>
      </c>
    </row>
    <row r="743" spans="1:5" x14ac:dyDescent="0.45">
      <c r="A743" s="1">
        <v>44593</v>
      </c>
      <c r="B743">
        <v>411001</v>
      </c>
      <c r="C743" t="s">
        <v>44</v>
      </c>
      <c r="D743">
        <v>0.89</v>
      </c>
      <c r="E743" t="str">
        <f>TEXT(fact_plan_revenue[[#This Row],[date]],"mmm")</f>
        <v>Feb</v>
      </c>
    </row>
    <row r="744" spans="1:5" x14ac:dyDescent="0.45">
      <c r="A744" s="1">
        <v>44593</v>
      </c>
      <c r="B744">
        <v>380001</v>
      </c>
      <c r="C744" t="s">
        <v>44</v>
      </c>
      <c r="D744">
        <v>0.66</v>
      </c>
      <c r="E744" t="str">
        <f>TEXT(fact_plan_revenue[[#This Row],[date]],"mmm")</f>
        <v>Feb</v>
      </c>
    </row>
    <row r="745" spans="1:5" x14ac:dyDescent="0.45">
      <c r="A745" s="1">
        <v>44593</v>
      </c>
      <c r="B745">
        <v>302001</v>
      </c>
      <c r="C745" t="s">
        <v>44</v>
      </c>
      <c r="D745">
        <v>0.52</v>
      </c>
      <c r="E745" t="str">
        <f>TEXT(fact_plan_revenue[[#This Row],[date]],"mmm")</f>
        <v>Feb</v>
      </c>
    </row>
    <row r="746" spans="1:5" x14ac:dyDescent="0.45">
      <c r="A746" s="1">
        <v>44593</v>
      </c>
      <c r="B746">
        <v>226001</v>
      </c>
      <c r="C746" t="s">
        <v>44</v>
      </c>
      <c r="D746">
        <v>1.1200000000000001</v>
      </c>
      <c r="E746" t="str">
        <f>TEXT(fact_plan_revenue[[#This Row],[date]],"mmm")</f>
        <v>Feb</v>
      </c>
    </row>
    <row r="747" spans="1:5" x14ac:dyDescent="0.45">
      <c r="A747" s="1">
        <v>44593</v>
      </c>
      <c r="B747">
        <v>800008</v>
      </c>
      <c r="C747" t="s">
        <v>44</v>
      </c>
      <c r="D747">
        <v>0.46</v>
      </c>
      <c r="E747" t="str">
        <f>TEXT(fact_plan_revenue[[#This Row],[date]],"mmm")</f>
        <v>Feb</v>
      </c>
    </row>
    <row r="748" spans="1:5" x14ac:dyDescent="0.45">
      <c r="A748" s="1">
        <v>44593</v>
      </c>
      <c r="B748">
        <v>641001</v>
      </c>
      <c r="C748" t="s">
        <v>44</v>
      </c>
      <c r="D748">
        <v>0.41</v>
      </c>
      <c r="E748" t="str">
        <f>TEXT(fact_plan_revenue[[#This Row],[date]],"mmm")</f>
        <v>Feb</v>
      </c>
    </row>
    <row r="749" spans="1:5" x14ac:dyDescent="0.45">
      <c r="A749" s="1">
        <v>44593</v>
      </c>
      <c r="B749">
        <v>160017</v>
      </c>
      <c r="C749" t="s">
        <v>44</v>
      </c>
      <c r="D749">
        <v>0.2</v>
      </c>
      <c r="E749" t="str">
        <f>TEXT(fact_plan_revenue[[#This Row],[date]],"mmm")</f>
        <v>Feb</v>
      </c>
    </row>
    <row r="750" spans="1:5" x14ac:dyDescent="0.45">
      <c r="A750" s="1">
        <v>44593</v>
      </c>
      <c r="B750">
        <v>122001</v>
      </c>
      <c r="C750" t="s">
        <v>44</v>
      </c>
      <c r="D750">
        <v>0.32</v>
      </c>
      <c r="E750" t="str">
        <f>TEXT(fact_plan_revenue[[#This Row],[date]],"mmm")</f>
        <v>Feb</v>
      </c>
    </row>
    <row r="751" spans="1:5" x14ac:dyDescent="0.45">
      <c r="A751" s="1">
        <v>44593</v>
      </c>
      <c r="B751">
        <v>492001</v>
      </c>
      <c r="C751" t="s">
        <v>44</v>
      </c>
      <c r="D751">
        <v>0.17</v>
      </c>
      <c r="E751" t="str">
        <f>TEXT(fact_plan_revenue[[#This Row],[date]],"mmm")</f>
        <v>Feb</v>
      </c>
    </row>
    <row r="752" spans="1:5" x14ac:dyDescent="0.45">
      <c r="A752" s="1">
        <v>44621</v>
      </c>
      <c r="B752">
        <v>400001</v>
      </c>
      <c r="C752" t="s">
        <v>44</v>
      </c>
      <c r="D752">
        <v>2.37</v>
      </c>
      <c r="E752" t="str">
        <f>TEXT(fact_plan_revenue[[#This Row],[date]],"mmm")</f>
        <v>Mar</v>
      </c>
    </row>
    <row r="753" spans="1:5" x14ac:dyDescent="0.45">
      <c r="A753" s="1">
        <v>44621</v>
      </c>
      <c r="B753">
        <v>110001</v>
      </c>
      <c r="C753" t="s">
        <v>44</v>
      </c>
      <c r="D753">
        <v>2.11</v>
      </c>
      <c r="E753" t="str">
        <f>TEXT(fact_plan_revenue[[#This Row],[date]],"mmm")</f>
        <v>Mar</v>
      </c>
    </row>
    <row r="754" spans="1:5" x14ac:dyDescent="0.45">
      <c r="A754" s="1">
        <v>44621</v>
      </c>
      <c r="B754">
        <v>700001</v>
      </c>
      <c r="C754" t="s">
        <v>44</v>
      </c>
      <c r="D754">
        <v>2.66</v>
      </c>
      <c r="E754" t="str">
        <f>TEXT(fact_plan_revenue[[#This Row],[date]],"mmm")</f>
        <v>Mar</v>
      </c>
    </row>
    <row r="755" spans="1:5" x14ac:dyDescent="0.45">
      <c r="A755" s="1">
        <v>44621</v>
      </c>
      <c r="B755">
        <v>560001</v>
      </c>
      <c r="C755" t="s">
        <v>44</v>
      </c>
      <c r="D755">
        <v>1.4</v>
      </c>
      <c r="E755" t="str">
        <f>TEXT(fact_plan_revenue[[#This Row],[date]],"mmm")</f>
        <v>Mar</v>
      </c>
    </row>
    <row r="756" spans="1:5" x14ac:dyDescent="0.45">
      <c r="A756" s="1">
        <v>44621</v>
      </c>
      <c r="B756">
        <v>600001</v>
      </c>
      <c r="C756" t="s">
        <v>44</v>
      </c>
      <c r="D756">
        <v>0.83</v>
      </c>
      <c r="E756" t="str">
        <f>TEXT(fact_plan_revenue[[#This Row],[date]],"mmm")</f>
        <v>Mar</v>
      </c>
    </row>
    <row r="757" spans="1:5" x14ac:dyDescent="0.45">
      <c r="A757" s="1">
        <v>44621</v>
      </c>
      <c r="B757">
        <v>500001</v>
      </c>
      <c r="C757" t="s">
        <v>44</v>
      </c>
      <c r="D757">
        <v>1.1599999999999999</v>
      </c>
      <c r="E757" t="str">
        <f>TEXT(fact_plan_revenue[[#This Row],[date]],"mmm")</f>
        <v>Mar</v>
      </c>
    </row>
    <row r="758" spans="1:5" x14ac:dyDescent="0.45">
      <c r="A758" s="1">
        <v>44621</v>
      </c>
      <c r="B758">
        <v>411001</v>
      </c>
      <c r="C758" t="s">
        <v>44</v>
      </c>
      <c r="D758">
        <v>1.32</v>
      </c>
      <c r="E758" t="str">
        <f>TEXT(fact_plan_revenue[[#This Row],[date]],"mmm")</f>
        <v>Mar</v>
      </c>
    </row>
    <row r="759" spans="1:5" x14ac:dyDescent="0.45">
      <c r="A759" s="1">
        <v>44621</v>
      </c>
      <c r="B759">
        <v>380001</v>
      </c>
      <c r="C759" t="s">
        <v>44</v>
      </c>
      <c r="D759">
        <v>0.87</v>
      </c>
      <c r="E759" t="str">
        <f>TEXT(fact_plan_revenue[[#This Row],[date]],"mmm")</f>
        <v>Mar</v>
      </c>
    </row>
    <row r="760" spans="1:5" x14ac:dyDescent="0.45">
      <c r="A760" s="1">
        <v>44621</v>
      </c>
      <c r="B760">
        <v>302001</v>
      </c>
      <c r="C760" t="s">
        <v>44</v>
      </c>
      <c r="D760">
        <v>0.68</v>
      </c>
      <c r="E760" t="str">
        <f>TEXT(fact_plan_revenue[[#This Row],[date]],"mmm")</f>
        <v>Mar</v>
      </c>
    </row>
    <row r="761" spans="1:5" x14ac:dyDescent="0.45">
      <c r="A761" s="1">
        <v>44621</v>
      </c>
      <c r="B761">
        <v>226001</v>
      </c>
      <c r="C761" t="s">
        <v>44</v>
      </c>
      <c r="D761">
        <v>0.52</v>
      </c>
      <c r="E761" t="str">
        <f>TEXT(fact_plan_revenue[[#This Row],[date]],"mmm")</f>
        <v>Mar</v>
      </c>
    </row>
    <row r="762" spans="1:5" x14ac:dyDescent="0.45">
      <c r="A762" s="1">
        <v>44621</v>
      </c>
      <c r="B762">
        <v>800008</v>
      </c>
      <c r="C762" t="s">
        <v>44</v>
      </c>
      <c r="D762">
        <v>0.34</v>
      </c>
      <c r="E762" t="str">
        <f>TEXT(fact_plan_revenue[[#This Row],[date]],"mmm")</f>
        <v>Mar</v>
      </c>
    </row>
    <row r="763" spans="1:5" x14ac:dyDescent="0.45">
      <c r="A763" s="1">
        <v>44621</v>
      </c>
      <c r="B763">
        <v>641001</v>
      </c>
      <c r="C763" t="s">
        <v>44</v>
      </c>
      <c r="D763">
        <v>0.65</v>
      </c>
      <c r="E763" t="str">
        <f>TEXT(fact_plan_revenue[[#This Row],[date]],"mmm")</f>
        <v>Mar</v>
      </c>
    </row>
    <row r="764" spans="1:5" x14ac:dyDescent="0.45">
      <c r="A764" s="1">
        <v>44621</v>
      </c>
      <c r="B764">
        <v>160017</v>
      </c>
      <c r="C764" t="s">
        <v>44</v>
      </c>
      <c r="D764">
        <v>0.34</v>
      </c>
      <c r="E764" t="str">
        <f>TEXT(fact_plan_revenue[[#This Row],[date]],"mmm")</f>
        <v>Mar</v>
      </c>
    </row>
    <row r="765" spans="1:5" x14ac:dyDescent="0.45">
      <c r="A765" s="1">
        <v>44621</v>
      </c>
      <c r="B765">
        <v>122001</v>
      </c>
      <c r="C765" t="s">
        <v>44</v>
      </c>
      <c r="D765">
        <v>0.21</v>
      </c>
      <c r="E765" t="str">
        <f>TEXT(fact_plan_revenue[[#This Row],[date]],"mmm")</f>
        <v>Mar</v>
      </c>
    </row>
    <row r="766" spans="1:5" x14ac:dyDescent="0.45">
      <c r="A766" s="1">
        <v>44621</v>
      </c>
      <c r="B766">
        <v>492001</v>
      </c>
      <c r="C766" t="s">
        <v>44</v>
      </c>
      <c r="D766">
        <v>0.13</v>
      </c>
      <c r="E766" t="str">
        <f>TEXT(fact_plan_revenue[[#This Row],[date]],"mmm")</f>
        <v>Mar</v>
      </c>
    </row>
    <row r="767" spans="1:5" x14ac:dyDescent="0.45">
      <c r="A767" s="1">
        <v>44652</v>
      </c>
      <c r="B767">
        <v>400001</v>
      </c>
      <c r="C767" t="s">
        <v>44</v>
      </c>
      <c r="D767">
        <v>2.21</v>
      </c>
      <c r="E767" t="str">
        <f>TEXT(fact_plan_revenue[[#This Row],[date]],"mmm")</f>
        <v>Apr</v>
      </c>
    </row>
    <row r="768" spans="1:5" x14ac:dyDescent="0.45">
      <c r="A768" s="1">
        <v>44652</v>
      </c>
      <c r="B768">
        <v>110001</v>
      </c>
      <c r="C768" t="s">
        <v>44</v>
      </c>
      <c r="D768">
        <v>1.51</v>
      </c>
      <c r="E768" t="str">
        <f>TEXT(fact_plan_revenue[[#This Row],[date]],"mmm")</f>
        <v>Apr</v>
      </c>
    </row>
    <row r="769" spans="1:5" x14ac:dyDescent="0.45">
      <c r="A769" s="1">
        <v>44652</v>
      </c>
      <c r="B769">
        <v>700001</v>
      </c>
      <c r="C769" t="s">
        <v>44</v>
      </c>
      <c r="D769">
        <v>1.6</v>
      </c>
      <c r="E769" t="str">
        <f>TEXT(fact_plan_revenue[[#This Row],[date]],"mmm")</f>
        <v>Apr</v>
      </c>
    </row>
    <row r="770" spans="1:5" x14ac:dyDescent="0.45">
      <c r="A770" s="1">
        <v>44652</v>
      </c>
      <c r="B770">
        <v>560001</v>
      </c>
      <c r="C770" t="s">
        <v>44</v>
      </c>
      <c r="D770">
        <v>1.51</v>
      </c>
      <c r="E770" t="str">
        <f>TEXT(fact_plan_revenue[[#This Row],[date]],"mmm")</f>
        <v>Apr</v>
      </c>
    </row>
    <row r="771" spans="1:5" x14ac:dyDescent="0.45">
      <c r="A771" s="1">
        <v>44652</v>
      </c>
      <c r="B771">
        <v>600001</v>
      </c>
      <c r="C771" t="s">
        <v>44</v>
      </c>
      <c r="D771">
        <v>1.47</v>
      </c>
      <c r="E771" t="str">
        <f>TEXT(fact_plan_revenue[[#This Row],[date]],"mmm")</f>
        <v>Apr</v>
      </c>
    </row>
    <row r="772" spans="1:5" x14ac:dyDescent="0.45">
      <c r="A772" s="1">
        <v>44652</v>
      </c>
      <c r="B772">
        <v>500001</v>
      </c>
      <c r="C772" t="s">
        <v>44</v>
      </c>
      <c r="D772">
        <v>0.95</v>
      </c>
      <c r="E772" t="str">
        <f>TEXT(fact_plan_revenue[[#This Row],[date]],"mmm")</f>
        <v>Apr</v>
      </c>
    </row>
    <row r="773" spans="1:5" x14ac:dyDescent="0.45">
      <c r="A773" s="1">
        <v>44652</v>
      </c>
      <c r="B773">
        <v>411001</v>
      </c>
      <c r="C773" t="s">
        <v>44</v>
      </c>
      <c r="D773">
        <v>1.79</v>
      </c>
      <c r="E773" t="str">
        <f>TEXT(fact_plan_revenue[[#This Row],[date]],"mmm")</f>
        <v>Apr</v>
      </c>
    </row>
    <row r="774" spans="1:5" x14ac:dyDescent="0.45">
      <c r="A774" s="1">
        <v>44652</v>
      </c>
      <c r="B774">
        <v>380001</v>
      </c>
      <c r="C774" t="s">
        <v>44</v>
      </c>
      <c r="D774">
        <v>0.97</v>
      </c>
      <c r="E774" t="str">
        <f>TEXT(fact_plan_revenue[[#This Row],[date]],"mmm")</f>
        <v>Apr</v>
      </c>
    </row>
    <row r="775" spans="1:5" x14ac:dyDescent="0.45">
      <c r="A775" s="1">
        <v>44652</v>
      </c>
      <c r="B775">
        <v>302001</v>
      </c>
      <c r="C775" t="s">
        <v>44</v>
      </c>
      <c r="D775">
        <v>0.56000000000000005</v>
      </c>
      <c r="E775" t="str">
        <f>TEXT(fact_plan_revenue[[#This Row],[date]],"mmm")</f>
        <v>Apr</v>
      </c>
    </row>
    <row r="776" spans="1:5" x14ac:dyDescent="0.45">
      <c r="A776" s="1">
        <v>44652</v>
      </c>
      <c r="B776">
        <v>226001</v>
      </c>
      <c r="C776" t="s">
        <v>44</v>
      </c>
      <c r="D776">
        <v>0.54</v>
      </c>
      <c r="E776" t="str">
        <f>TEXT(fact_plan_revenue[[#This Row],[date]],"mmm")</f>
        <v>Apr</v>
      </c>
    </row>
    <row r="777" spans="1:5" x14ac:dyDescent="0.45">
      <c r="A777" s="1">
        <v>44652</v>
      </c>
      <c r="B777">
        <v>800008</v>
      </c>
      <c r="C777" t="s">
        <v>44</v>
      </c>
      <c r="D777">
        <v>0.35</v>
      </c>
      <c r="E777" t="str">
        <f>TEXT(fact_plan_revenue[[#This Row],[date]],"mmm")</f>
        <v>Apr</v>
      </c>
    </row>
    <row r="778" spans="1:5" x14ac:dyDescent="0.45">
      <c r="A778" s="1">
        <v>44652</v>
      </c>
      <c r="B778">
        <v>641001</v>
      </c>
      <c r="C778" t="s">
        <v>44</v>
      </c>
      <c r="D778">
        <v>0.35</v>
      </c>
      <c r="E778" t="str">
        <f>TEXT(fact_plan_revenue[[#This Row],[date]],"mmm")</f>
        <v>Apr</v>
      </c>
    </row>
    <row r="779" spans="1:5" x14ac:dyDescent="0.45">
      <c r="A779" s="1">
        <v>44652</v>
      </c>
      <c r="B779">
        <v>160017</v>
      </c>
      <c r="C779" t="s">
        <v>44</v>
      </c>
      <c r="D779">
        <v>0.47</v>
      </c>
      <c r="E779" t="str">
        <f>TEXT(fact_plan_revenue[[#This Row],[date]],"mmm")</f>
        <v>Apr</v>
      </c>
    </row>
    <row r="780" spans="1:5" x14ac:dyDescent="0.45">
      <c r="A780" s="1">
        <v>44652</v>
      </c>
      <c r="B780">
        <v>122001</v>
      </c>
      <c r="C780" t="s">
        <v>44</v>
      </c>
      <c r="D780">
        <v>0.17</v>
      </c>
      <c r="E780" t="str">
        <f>TEXT(fact_plan_revenue[[#This Row],[date]],"mmm")</f>
        <v>Apr</v>
      </c>
    </row>
    <row r="781" spans="1:5" x14ac:dyDescent="0.45">
      <c r="A781" s="1">
        <v>44652</v>
      </c>
      <c r="B781">
        <v>492001</v>
      </c>
      <c r="C781" t="s">
        <v>44</v>
      </c>
      <c r="D781">
        <v>0.13</v>
      </c>
      <c r="E781" t="str">
        <f>TEXT(fact_plan_revenue[[#This Row],[date]],"mmm")</f>
        <v>Apr</v>
      </c>
    </row>
    <row r="782" spans="1:5" x14ac:dyDescent="0.45">
      <c r="A782" s="1">
        <v>44713</v>
      </c>
      <c r="B782">
        <v>400001</v>
      </c>
      <c r="C782" t="s">
        <v>44</v>
      </c>
      <c r="D782">
        <v>0.26</v>
      </c>
      <c r="E782" t="str">
        <f>TEXT(fact_plan_revenue[[#This Row],[date]],"mmm")</f>
        <v>Jun</v>
      </c>
    </row>
    <row r="783" spans="1:5" x14ac:dyDescent="0.45">
      <c r="A783" s="1">
        <v>44713</v>
      </c>
      <c r="B783">
        <v>110001</v>
      </c>
      <c r="C783" t="s">
        <v>44</v>
      </c>
      <c r="D783">
        <v>0.44</v>
      </c>
      <c r="E783" t="str">
        <f>TEXT(fact_plan_revenue[[#This Row],[date]],"mmm")</f>
        <v>Jun</v>
      </c>
    </row>
    <row r="784" spans="1:5" x14ac:dyDescent="0.45">
      <c r="A784" s="1">
        <v>44713</v>
      </c>
      <c r="B784">
        <v>700001</v>
      </c>
      <c r="C784" t="s">
        <v>44</v>
      </c>
      <c r="D784">
        <v>0.4</v>
      </c>
      <c r="E784" t="str">
        <f>TEXT(fact_plan_revenue[[#This Row],[date]],"mmm")</f>
        <v>Jun</v>
      </c>
    </row>
    <row r="785" spans="1:5" x14ac:dyDescent="0.45">
      <c r="A785" s="1">
        <v>44713</v>
      </c>
      <c r="B785">
        <v>560001</v>
      </c>
      <c r="C785" t="s">
        <v>44</v>
      </c>
      <c r="D785">
        <v>0.64</v>
      </c>
      <c r="E785" t="str">
        <f>TEXT(fact_plan_revenue[[#This Row],[date]],"mmm")</f>
        <v>Jun</v>
      </c>
    </row>
    <row r="786" spans="1:5" x14ac:dyDescent="0.45">
      <c r="A786" s="1">
        <v>44713</v>
      </c>
      <c r="B786">
        <v>600001</v>
      </c>
      <c r="C786" t="s">
        <v>44</v>
      </c>
      <c r="D786">
        <v>0.4</v>
      </c>
      <c r="E786" t="str">
        <f>TEXT(fact_plan_revenue[[#This Row],[date]],"mmm")</f>
        <v>Jun</v>
      </c>
    </row>
    <row r="787" spans="1:5" x14ac:dyDescent="0.45">
      <c r="A787" s="1">
        <v>44713</v>
      </c>
      <c r="B787">
        <v>500001</v>
      </c>
      <c r="C787" t="s">
        <v>44</v>
      </c>
      <c r="D787">
        <v>0.22</v>
      </c>
      <c r="E787" t="str">
        <f>TEXT(fact_plan_revenue[[#This Row],[date]],"mmm")</f>
        <v>Jun</v>
      </c>
    </row>
    <row r="788" spans="1:5" x14ac:dyDescent="0.45">
      <c r="A788" s="1">
        <v>44713</v>
      </c>
      <c r="B788">
        <v>411001</v>
      </c>
      <c r="C788" t="s">
        <v>44</v>
      </c>
      <c r="D788">
        <v>0.18</v>
      </c>
      <c r="E788" t="str">
        <f>TEXT(fact_plan_revenue[[#This Row],[date]],"mmm")</f>
        <v>Jun</v>
      </c>
    </row>
    <row r="789" spans="1:5" x14ac:dyDescent="0.45">
      <c r="A789" s="1">
        <v>44713</v>
      </c>
      <c r="B789">
        <v>380001</v>
      </c>
      <c r="C789" t="s">
        <v>44</v>
      </c>
      <c r="D789">
        <v>0.16</v>
      </c>
      <c r="E789" t="str">
        <f>TEXT(fact_plan_revenue[[#This Row],[date]],"mmm")</f>
        <v>Jun</v>
      </c>
    </row>
    <row r="790" spans="1:5" x14ac:dyDescent="0.45">
      <c r="A790" s="1">
        <v>44713</v>
      </c>
      <c r="B790">
        <v>302001</v>
      </c>
      <c r="C790" t="s">
        <v>44</v>
      </c>
      <c r="D790">
        <v>0.24</v>
      </c>
      <c r="E790" t="str">
        <f>TEXT(fact_plan_revenue[[#This Row],[date]],"mmm")</f>
        <v>Jun</v>
      </c>
    </row>
    <row r="791" spans="1:5" x14ac:dyDescent="0.45">
      <c r="A791" s="1">
        <v>44713</v>
      </c>
      <c r="B791">
        <v>226001</v>
      </c>
      <c r="C791" t="s">
        <v>44</v>
      </c>
      <c r="D791">
        <v>0.12</v>
      </c>
      <c r="E791" t="str">
        <f>TEXT(fact_plan_revenue[[#This Row],[date]],"mmm")</f>
        <v>Jun</v>
      </c>
    </row>
    <row r="792" spans="1:5" x14ac:dyDescent="0.45">
      <c r="A792" s="1">
        <v>44713</v>
      </c>
      <c r="B792">
        <v>800008</v>
      </c>
      <c r="C792" t="s">
        <v>44</v>
      </c>
      <c r="D792">
        <v>7.0000000000000007E-2</v>
      </c>
      <c r="E792" t="str">
        <f>TEXT(fact_plan_revenue[[#This Row],[date]],"mmm")</f>
        <v>Jun</v>
      </c>
    </row>
    <row r="793" spans="1:5" x14ac:dyDescent="0.45">
      <c r="A793" s="1">
        <v>44713</v>
      </c>
      <c r="B793">
        <v>641001</v>
      </c>
      <c r="C793" t="s">
        <v>44</v>
      </c>
      <c r="D793">
        <v>0.06</v>
      </c>
      <c r="E793" t="str">
        <f>TEXT(fact_plan_revenue[[#This Row],[date]],"mmm")</f>
        <v>Jun</v>
      </c>
    </row>
    <row r="794" spans="1:5" x14ac:dyDescent="0.45">
      <c r="A794" s="1">
        <v>44713</v>
      </c>
      <c r="B794">
        <v>160017</v>
      </c>
      <c r="C794" t="s">
        <v>44</v>
      </c>
      <c r="D794">
        <v>7.0000000000000007E-2</v>
      </c>
      <c r="E794" t="str">
        <f>TEXT(fact_plan_revenue[[#This Row],[date]],"mmm")</f>
        <v>Jun</v>
      </c>
    </row>
    <row r="795" spans="1:5" x14ac:dyDescent="0.45">
      <c r="A795" s="1">
        <v>44713</v>
      </c>
      <c r="B795">
        <v>122001</v>
      </c>
      <c r="C795" t="s">
        <v>44</v>
      </c>
      <c r="D795">
        <v>0.02</v>
      </c>
      <c r="E795" t="str">
        <f>TEXT(fact_plan_revenue[[#This Row],[date]],"mmm")</f>
        <v>Jun</v>
      </c>
    </row>
    <row r="796" spans="1:5" x14ac:dyDescent="0.45">
      <c r="A796" s="1">
        <v>44713</v>
      </c>
      <c r="B796">
        <v>492001</v>
      </c>
      <c r="C796" t="s">
        <v>44</v>
      </c>
      <c r="D796">
        <v>0.04</v>
      </c>
      <c r="E796" t="str">
        <f>TEXT(fact_plan_revenue[[#This Row],[date]],"mmm")</f>
        <v>Jun</v>
      </c>
    </row>
    <row r="797" spans="1:5" x14ac:dyDescent="0.45">
      <c r="A797" s="1">
        <v>44743</v>
      </c>
      <c r="B797">
        <v>400001</v>
      </c>
      <c r="C797" t="s">
        <v>44</v>
      </c>
      <c r="D797">
        <v>0.45</v>
      </c>
      <c r="E797" t="str">
        <f>TEXT(fact_plan_revenue[[#This Row],[date]],"mmm")</f>
        <v>Jul</v>
      </c>
    </row>
    <row r="798" spans="1:5" x14ac:dyDescent="0.45">
      <c r="A798" s="1">
        <v>44743</v>
      </c>
      <c r="B798">
        <v>110001</v>
      </c>
      <c r="C798" t="s">
        <v>44</v>
      </c>
      <c r="D798">
        <v>0.42</v>
      </c>
      <c r="E798" t="str">
        <f>TEXT(fact_plan_revenue[[#This Row],[date]],"mmm")</f>
        <v>Jul</v>
      </c>
    </row>
    <row r="799" spans="1:5" x14ac:dyDescent="0.45">
      <c r="A799" s="1">
        <v>44743</v>
      </c>
      <c r="B799">
        <v>700001</v>
      </c>
      <c r="C799" t="s">
        <v>44</v>
      </c>
      <c r="D799">
        <v>0.27</v>
      </c>
      <c r="E799" t="str">
        <f>TEXT(fact_plan_revenue[[#This Row],[date]],"mmm")</f>
        <v>Jul</v>
      </c>
    </row>
    <row r="800" spans="1:5" x14ac:dyDescent="0.45">
      <c r="A800" s="1">
        <v>44743</v>
      </c>
      <c r="B800">
        <v>560001</v>
      </c>
      <c r="C800" t="s">
        <v>44</v>
      </c>
      <c r="D800">
        <v>0.49</v>
      </c>
      <c r="E800" t="str">
        <f>TEXT(fact_plan_revenue[[#This Row],[date]],"mmm")</f>
        <v>Jul</v>
      </c>
    </row>
    <row r="801" spans="1:5" x14ac:dyDescent="0.45">
      <c r="A801" s="1">
        <v>44743</v>
      </c>
      <c r="B801">
        <v>600001</v>
      </c>
      <c r="C801" t="s">
        <v>44</v>
      </c>
      <c r="D801">
        <v>0.44</v>
      </c>
      <c r="E801" t="str">
        <f>TEXT(fact_plan_revenue[[#This Row],[date]],"mmm")</f>
        <v>Jul</v>
      </c>
    </row>
    <row r="802" spans="1:5" x14ac:dyDescent="0.45">
      <c r="A802" s="1">
        <v>44743</v>
      </c>
      <c r="B802">
        <v>500001</v>
      </c>
      <c r="C802" t="s">
        <v>44</v>
      </c>
      <c r="D802">
        <v>0.27</v>
      </c>
      <c r="E802" t="str">
        <f>TEXT(fact_plan_revenue[[#This Row],[date]],"mmm")</f>
        <v>Jul</v>
      </c>
    </row>
    <row r="803" spans="1:5" x14ac:dyDescent="0.45">
      <c r="A803" s="1">
        <v>44743</v>
      </c>
      <c r="B803">
        <v>411001</v>
      </c>
      <c r="C803" t="s">
        <v>44</v>
      </c>
      <c r="D803">
        <v>0.2</v>
      </c>
      <c r="E803" t="str">
        <f>TEXT(fact_plan_revenue[[#This Row],[date]],"mmm")</f>
        <v>Jul</v>
      </c>
    </row>
    <row r="804" spans="1:5" x14ac:dyDescent="0.45">
      <c r="A804" s="1">
        <v>44743</v>
      </c>
      <c r="B804">
        <v>380001</v>
      </c>
      <c r="C804" t="s">
        <v>44</v>
      </c>
      <c r="D804">
        <v>0.32</v>
      </c>
      <c r="E804" t="str">
        <f>TEXT(fact_plan_revenue[[#This Row],[date]],"mmm")</f>
        <v>Jul</v>
      </c>
    </row>
    <row r="805" spans="1:5" x14ac:dyDescent="0.45">
      <c r="A805" s="1">
        <v>44743</v>
      </c>
      <c r="B805">
        <v>302001</v>
      </c>
      <c r="C805" t="s">
        <v>44</v>
      </c>
      <c r="D805">
        <v>0.11</v>
      </c>
      <c r="E805" t="str">
        <f>TEXT(fact_plan_revenue[[#This Row],[date]],"mmm")</f>
        <v>Jul</v>
      </c>
    </row>
    <row r="806" spans="1:5" x14ac:dyDescent="0.45">
      <c r="A806" s="1">
        <v>44743</v>
      </c>
      <c r="B806">
        <v>226001</v>
      </c>
      <c r="C806" t="s">
        <v>44</v>
      </c>
      <c r="D806">
        <v>0.09</v>
      </c>
      <c r="E806" t="str">
        <f>TEXT(fact_plan_revenue[[#This Row],[date]],"mmm")</f>
        <v>Jul</v>
      </c>
    </row>
    <row r="807" spans="1:5" x14ac:dyDescent="0.45">
      <c r="A807" s="1">
        <v>44743</v>
      </c>
      <c r="B807">
        <v>800008</v>
      </c>
      <c r="C807" t="s">
        <v>44</v>
      </c>
      <c r="D807">
        <v>0.08</v>
      </c>
      <c r="E807" t="str">
        <f>TEXT(fact_plan_revenue[[#This Row],[date]],"mmm")</f>
        <v>Jul</v>
      </c>
    </row>
    <row r="808" spans="1:5" x14ac:dyDescent="0.45">
      <c r="A808" s="1">
        <v>44743</v>
      </c>
      <c r="B808">
        <v>641001</v>
      </c>
      <c r="C808" t="s">
        <v>44</v>
      </c>
      <c r="D808">
        <v>0.14000000000000001</v>
      </c>
      <c r="E808" t="str">
        <f>TEXT(fact_plan_revenue[[#This Row],[date]],"mmm")</f>
        <v>Jul</v>
      </c>
    </row>
    <row r="809" spans="1:5" x14ac:dyDescent="0.45">
      <c r="A809" s="1">
        <v>44743</v>
      </c>
      <c r="B809">
        <v>160017</v>
      </c>
      <c r="C809" t="s">
        <v>44</v>
      </c>
      <c r="D809">
        <v>0.05</v>
      </c>
      <c r="E809" t="str">
        <f>TEXT(fact_plan_revenue[[#This Row],[date]],"mmm")</f>
        <v>Jul</v>
      </c>
    </row>
    <row r="810" spans="1:5" x14ac:dyDescent="0.45">
      <c r="A810" s="1">
        <v>44743</v>
      </c>
      <c r="B810">
        <v>122001</v>
      </c>
      <c r="C810" t="s">
        <v>44</v>
      </c>
      <c r="D810">
        <v>7.0000000000000007E-2</v>
      </c>
      <c r="E810" t="str">
        <f>TEXT(fact_plan_revenue[[#This Row],[date]],"mmm")</f>
        <v>Jul</v>
      </c>
    </row>
    <row r="811" spans="1:5" x14ac:dyDescent="0.45">
      <c r="A811" s="1">
        <v>44743</v>
      </c>
      <c r="B811">
        <v>492001</v>
      </c>
      <c r="C811" t="s">
        <v>44</v>
      </c>
      <c r="D811">
        <v>0.05</v>
      </c>
      <c r="E811" t="str">
        <f>TEXT(fact_plan_revenue[[#This Row],[date]],"mmm")</f>
        <v>Jul</v>
      </c>
    </row>
    <row r="812" spans="1:5" x14ac:dyDescent="0.45">
      <c r="A812" s="1">
        <v>44774</v>
      </c>
      <c r="B812">
        <v>400001</v>
      </c>
      <c r="C812" t="s">
        <v>44</v>
      </c>
      <c r="D812">
        <v>0.61</v>
      </c>
      <c r="E812" t="str">
        <f>TEXT(fact_plan_revenue[[#This Row],[date]],"mmm")</f>
        <v>Aug</v>
      </c>
    </row>
    <row r="813" spans="1:5" x14ac:dyDescent="0.45">
      <c r="A813" s="1">
        <v>44774</v>
      </c>
      <c r="B813">
        <v>110001</v>
      </c>
      <c r="C813" t="s">
        <v>44</v>
      </c>
      <c r="D813">
        <v>0.75</v>
      </c>
      <c r="E813" t="str">
        <f>TEXT(fact_plan_revenue[[#This Row],[date]],"mmm")</f>
        <v>Aug</v>
      </c>
    </row>
    <row r="814" spans="1:5" x14ac:dyDescent="0.45">
      <c r="A814" s="1">
        <v>44774</v>
      </c>
      <c r="B814">
        <v>700001</v>
      </c>
      <c r="C814" t="s">
        <v>44</v>
      </c>
      <c r="D814">
        <v>0.55000000000000004</v>
      </c>
      <c r="E814" t="str">
        <f>TEXT(fact_plan_revenue[[#This Row],[date]],"mmm")</f>
        <v>Aug</v>
      </c>
    </row>
    <row r="815" spans="1:5" x14ac:dyDescent="0.45">
      <c r="A815" s="1">
        <v>44774</v>
      </c>
      <c r="B815">
        <v>560001</v>
      </c>
      <c r="C815" t="s">
        <v>44</v>
      </c>
      <c r="D815">
        <v>0.67</v>
      </c>
      <c r="E815" t="str">
        <f>TEXT(fact_plan_revenue[[#This Row],[date]],"mmm")</f>
        <v>Aug</v>
      </c>
    </row>
    <row r="816" spans="1:5" x14ac:dyDescent="0.45">
      <c r="A816" s="1">
        <v>44774</v>
      </c>
      <c r="B816">
        <v>600001</v>
      </c>
      <c r="C816" t="s">
        <v>44</v>
      </c>
      <c r="D816">
        <v>0.36</v>
      </c>
      <c r="E816" t="str">
        <f>TEXT(fact_plan_revenue[[#This Row],[date]],"mmm")</f>
        <v>Aug</v>
      </c>
    </row>
    <row r="817" spans="1:5" x14ac:dyDescent="0.45">
      <c r="A817" s="1">
        <v>44774</v>
      </c>
      <c r="B817">
        <v>500001</v>
      </c>
      <c r="C817" t="s">
        <v>44</v>
      </c>
      <c r="D817">
        <v>0.44</v>
      </c>
      <c r="E817" t="str">
        <f>TEXT(fact_plan_revenue[[#This Row],[date]],"mmm")</f>
        <v>Aug</v>
      </c>
    </row>
    <row r="818" spans="1:5" x14ac:dyDescent="0.45">
      <c r="A818" s="1">
        <v>44774</v>
      </c>
      <c r="B818">
        <v>411001</v>
      </c>
      <c r="C818" t="s">
        <v>44</v>
      </c>
      <c r="D818">
        <v>0.11</v>
      </c>
      <c r="E818" t="str">
        <f>TEXT(fact_plan_revenue[[#This Row],[date]],"mmm")</f>
        <v>Aug</v>
      </c>
    </row>
    <row r="819" spans="1:5" x14ac:dyDescent="0.45">
      <c r="A819" s="1">
        <v>44774</v>
      </c>
      <c r="B819">
        <v>380001</v>
      </c>
      <c r="C819" t="s">
        <v>44</v>
      </c>
      <c r="D819">
        <v>0.22</v>
      </c>
      <c r="E819" t="str">
        <f>TEXT(fact_plan_revenue[[#This Row],[date]],"mmm")</f>
        <v>Aug</v>
      </c>
    </row>
    <row r="820" spans="1:5" x14ac:dyDescent="0.45">
      <c r="A820" s="1">
        <v>44774</v>
      </c>
      <c r="B820">
        <v>302001</v>
      </c>
      <c r="C820" t="s">
        <v>44</v>
      </c>
      <c r="D820">
        <v>7.0000000000000007E-2</v>
      </c>
      <c r="E820" t="str">
        <f>TEXT(fact_plan_revenue[[#This Row],[date]],"mmm")</f>
        <v>Aug</v>
      </c>
    </row>
    <row r="821" spans="1:5" x14ac:dyDescent="0.45">
      <c r="A821" s="1">
        <v>44774</v>
      </c>
      <c r="B821">
        <v>226001</v>
      </c>
      <c r="C821" t="s">
        <v>44</v>
      </c>
      <c r="D821">
        <v>0.18</v>
      </c>
      <c r="E821" t="str">
        <f>TEXT(fact_plan_revenue[[#This Row],[date]],"mmm")</f>
        <v>Aug</v>
      </c>
    </row>
    <row r="822" spans="1:5" x14ac:dyDescent="0.45">
      <c r="A822" s="1">
        <v>44774</v>
      </c>
      <c r="B822">
        <v>800008</v>
      </c>
      <c r="C822" t="s">
        <v>44</v>
      </c>
      <c r="D822">
        <v>0.13</v>
      </c>
      <c r="E822" t="str">
        <f>TEXT(fact_plan_revenue[[#This Row],[date]],"mmm")</f>
        <v>Aug</v>
      </c>
    </row>
    <row r="823" spans="1:5" x14ac:dyDescent="0.45">
      <c r="A823" s="1">
        <v>44774</v>
      </c>
      <c r="B823">
        <v>641001</v>
      </c>
      <c r="C823" t="s">
        <v>44</v>
      </c>
      <c r="D823">
        <v>0.2</v>
      </c>
      <c r="E823" t="str">
        <f>TEXT(fact_plan_revenue[[#This Row],[date]],"mmm")</f>
        <v>Aug</v>
      </c>
    </row>
    <row r="824" spans="1:5" x14ac:dyDescent="0.45">
      <c r="A824" s="1">
        <v>44774</v>
      </c>
      <c r="B824">
        <v>160017</v>
      </c>
      <c r="C824" t="s">
        <v>44</v>
      </c>
      <c r="D824">
        <v>0.08</v>
      </c>
      <c r="E824" t="str">
        <f>TEXT(fact_plan_revenue[[#This Row],[date]],"mmm")</f>
        <v>Aug</v>
      </c>
    </row>
    <row r="825" spans="1:5" x14ac:dyDescent="0.45">
      <c r="A825" s="1">
        <v>44774</v>
      </c>
      <c r="B825">
        <v>122001</v>
      </c>
      <c r="C825" t="s">
        <v>44</v>
      </c>
      <c r="D825">
        <v>7.0000000000000007E-2</v>
      </c>
      <c r="E825" t="str">
        <f>TEXT(fact_plan_revenue[[#This Row],[date]],"mmm")</f>
        <v>Aug</v>
      </c>
    </row>
    <row r="826" spans="1:5" x14ac:dyDescent="0.45">
      <c r="A826" s="1">
        <v>44774</v>
      </c>
      <c r="B826">
        <v>492001</v>
      </c>
      <c r="C826" t="s">
        <v>44</v>
      </c>
      <c r="D826">
        <v>0.03</v>
      </c>
      <c r="E826" t="str">
        <f>TEXT(fact_plan_revenue[[#This Row],[date]],"mmm")</f>
        <v>Aug</v>
      </c>
    </row>
    <row r="827" spans="1:5" x14ac:dyDescent="0.45">
      <c r="A827" s="1">
        <v>44805</v>
      </c>
      <c r="B827">
        <v>400001</v>
      </c>
      <c r="C827" t="s">
        <v>44</v>
      </c>
      <c r="D827">
        <v>0.47</v>
      </c>
      <c r="E827" t="str">
        <f>TEXT(fact_plan_revenue[[#This Row],[date]],"mmm")</f>
        <v>Sep</v>
      </c>
    </row>
    <row r="828" spans="1:5" x14ac:dyDescent="0.45">
      <c r="A828" s="1">
        <v>44805</v>
      </c>
      <c r="B828">
        <v>110001</v>
      </c>
      <c r="C828" t="s">
        <v>44</v>
      </c>
      <c r="D828">
        <v>0.41</v>
      </c>
      <c r="E828" t="str">
        <f>TEXT(fact_plan_revenue[[#This Row],[date]],"mmm")</f>
        <v>Sep</v>
      </c>
    </row>
    <row r="829" spans="1:5" x14ac:dyDescent="0.45">
      <c r="A829" s="1">
        <v>44805</v>
      </c>
      <c r="B829">
        <v>700001</v>
      </c>
      <c r="C829" t="s">
        <v>44</v>
      </c>
      <c r="D829">
        <v>0.69</v>
      </c>
      <c r="E829" t="str">
        <f>TEXT(fact_plan_revenue[[#This Row],[date]],"mmm")</f>
        <v>Sep</v>
      </c>
    </row>
    <row r="830" spans="1:5" x14ac:dyDescent="0.45">
      <c r="A830" s="1">
        <v>44805</v>
      </c>
      <c r="B830">
        <v>560001</v>
      </c>
      <c r="C830" t="s">
        <v>44</v>
      </c>
      <c r="D830">
        <v>0.44</v>
      </c>
      <c r="E830" t="str">
        <f>TEXT(fact_plan_revenue[[#This Row],[date]],"mmm")</f>
        <v>Sep</v>
      </c>
    </row>
    <row r="831" spans="1:5" x14ac:dyDescent="0.45">
      <c r="A831" s="1">
        <v>44805</v>
      </c>
      <c r="B831">
        <v>600001</v>
      </c>
      <c r="C831" t="s">
        <v>44</v>
      </c>
      <c r="D831">
        <v>0.34</v>
      </c>
      <c r="E831" t="str">
        <f>TEXT(fact_plan_revenue[[#This Row],[date]],"mmm")</f>
        <v>Sep</v>
      </c>
    </row>
    <row r="832" spans="1:5" x14ac:dyDescent="0.45">
      <c r="A832" s="1">
        <v>44805</v>
      </c>
      <c r="B832">
        <v>500001</v>
      </c>
      <c r="C832" t="s">
        <v>44</v>
      </c>
      <c r="D832">
        <v>0.28000000000000003</v>
      </c>
      <c r="E832" t="str">
        <f>TEXT(fact_plan_revenue[[#This Row],[date]],"mmm")</f>
        <v>Sep</v>
      </c>
    </row>
    <row r="833" spans="1:5" x14ac:dyDescent="0.45">
      <c r="A833" s="1">
        <v>44805</v>
      </c>
      <c r="B833">
        <v>411001</v>
      </c>
      <c r="C833" t="s">
        <v>44</v>
      </c>
      <c r="D833">
        <v>0.54</v>
      </c>
      <c r="E833" t="str">
        <f>TEXT(fact_plan_revenue[[#This Row],[date]],"mmm")</f>
        <v>Sep</v>
      </c>
    </row>
    <row r="834" spans="1:5" x14ac:dyDescent="0.45">
      <c r="A834" s="1">
        <v>44805</v>
      </c>
      <c r="B834">
        <v>380001</v>
      </c>
      <c r="C834" t="s">
        <v>44</v>
      </c>
      <c r="D834">
        <v>0.35</v>
      </c>
      <c r="E834" t="str">
        <f>TEXT(fact_plan_revenue[[#This Row],[date]],"mmm")</f>
        <v>Sep</v>
      </c>
    </row>
    <row r="835" spans="1:5" x14ac:dyDescent="0.45">
      <c r="A835" s="1">
        <v>44805</v>
      </c>
      <c r="B835">
        <v>302001</v>
      </c>
      <c r="C835" t="s">
        <v>44</v>
      </c>
      <c r="D835">
        <v>0.19</v>
      </c>
      <c r="E835" t="str">
        <f>TEXT(fact_plan_revenue[[#This Row],[date]],"mmm")</f>
        <v>Sep</v>
      </c>
    </row>
    <row r="836" spans="1:5" x14ac:dyDescent="0.45">
      <c r="A836" s="1">
        <v>44805</v>
      </c>
      <c r="B836">
        <v>226001</v>
      </c>
      <c r="C836" t="s">
        <v>44</v>
      </c>
      <c r="D836">
        <v>0.17</v>
      </c>
      <c r="E836" t="str">
        <f>TEXT(fact_plan_revenue[[#This Row],[date]],"mmm")</f>
        <v>Sep</v>
      </c>
    </row>
    <row r="837" spans="1:5" x14ac:dyDescent="0.45">
      <c r="A837" s="1">
        <v>44805</v>
      </c>
      <c r="B837">
        <v>800008</v>
      </c>
      <c r="C837" t="s">
        <v>44</v>
      </c>
      <c r="D837">
        <v>0.1</v>
      </c>
      <c r="E837" t="str">
        <f>TEXT(fact_plan_revenue[[#This Row],[date]],"mmm")</f>
        <v>Sep</v>
      </c>
    </row>
    <row r="838" spans="1:5" x14ac:dyDescent="0.45">
      <c r="A838" s="1">
        <v>44805</v>
      </c>
      <c r="B838">
        <v>641001</v>
      </c>
      <c r="C838" t="s">
        <v>44</v>
      </c>
      <c r="D838">
        <v>7.0000000000000007E-2</v>
      </c>
      <c r="E838" t="str">
        <f>TEXT(fact_plan_revenue[[#This Row],[date]],"mmm")</f>
        <v>Sep</v>
      </c>
    </row>
    <row r="839" spans="1:5" x14ac:dyDescent="0.45">
      <c r="A839" s="1">
        <v>44805</v>
      </c>
      <c r="B839">
        <v>160017</v>
      </c>
      <c r="C839" t="s">
        <v>44</v>
      </c>
      <c r="D839">
        <v>0.15</v>
      </c>
      <c r="E839" t="str">
        <f>TEXT(fact_plan_revenue[[#This Row],[date]],"mmm")</f>
        <v>Sep</v>
      </c>
    </row>
    <row r="840" spans="1:5" x14ac:dyDescent="0.45">
      <c r="A840" s="1">
        <v>44805</v>
      </c>
      <c r="B840">
        <v>122001</v>
      </c>
      <c r="C840" t="s">
        <v>44</v>
      </c>
      <c r="D840">
        <v>7.0000000000000007E-2</v>
      </c>
      <c r="E840" t="str">
        <f>TEXT(fact_plan_revenue[[#This Row],[date]],"mmm")</f>
        <v>Sep</v>
      </c>
    </row>
    <row r="841" spans="1:5" x14ac:dyDescent="0.45">
      <c r="A841" s="1">
        <v>44805</v>
      </c>
      <c r="B841">
        <v>492001</v>
      </c>
      <c r="C841" t="s">
        <v>44</v>
      </c>
      <c r="D841">
        <v>0.05</v>
      </c>
      <c r="E841" t="str">
        <f>TEXT(fact_plan_revenue[[#This Row],[date]],"mmm")</f>
        <v>Sep</v>
      </c>
    </row>
    <row r="842" spans="1:5" x14ac:dyDescent="0.45">
      <c r="A842" s="1">
        <v>44562</v>
      </c>
      <c r="B842">
        <v>400001</v>
      </c>
      <c r="C842" t="s">
        <v>42</v>
      </c>
      <c r="D842">
        <v>1.39</v>
      </c>
      <c r="E842" t="str">
        <f>TEXT(fact_plan_revenue[[#This Row],[date]],"mmm")</f>
        <v>Jan</v>
      </c>
    </row>
    <row r="843" spans="1:5" x14ac:dyDescent="0.45">
      <c r="A843" s="1">
        <v>44562</v>
      </c>
      <c r="B843">
        <v>400001</v>
      </c>
      <c r="C843" t="s">
        <v>40</v>
      </c>
      <c r="D843">
        <v>0.7</v>
      </c>
      <c r="E843" t="str">
        <f>TEXT(fact_plan_revenue[[#This Row],[date]],"mmm")</f>
        <v>Jan</v>
      </c>
    </row>
    <row r="844" spans="1:5" x14ac:dyDescent="0.45">
      <c r="A844" s="1">
        <v>44562</v>
      </c>
      <c r="B844">
        <v>400001</v>
      </c>
      <c r="C844" t="s">
        <v>38</v>
      </c>
      <c r="D844">
        <v>0.52</v>
      </c>
      <c r="E844" t="str">
        <f>TEXT(fact_plan_revenue[[#This Row],[date]],"mmm")</f>
        <v>Jan</v>
      </c>
    </row>
    <row r="845" spans="1:5" x14ac:dyDescent="0.45">
      <c r="A845" s="1">
        <v>44562</v>
      </c>
      <c r="B845">
        <v>110001</v>
      </c>
      <c r="C845" t="s">
        <v>42</v>
      </c>
      <c r="D845">
        <v>1.1499999999999999</v>
      </c>
      <c r="E845" t="str">
        <f>TEXT(fact_plan_revenue[[#This Row],[date]],"mmm")</f>
        <v>Jan</v>
      </c>
    </row>
    <row r="846" spans="1:5" x14ac:dyDescent="0.45">
      <c r="A846" s="1">
        <v>44562</v>
      </c>
      <c r="B846">
        <v>110001</v>
      </c>
      <c r="C846" t="s">
        <v>40</v>
      </c>
      <c r="D846">
        <v>0.72</v>
      </c>
      <c r="E846" t="str">
        <f>TEXT(fact_plan_revenue[[#This Row],[date]],"mmm")</f>
        <v>Jan</v>
      </c>
    </row>
    <row r="847" spans="1:5" x14ac:dyDescent="0.45">
      <c r="A847" s="1">
        <v>44562</v>
      </c>
      <c r="B847">
        <v>110001</v>
      </c>
      <c r="C847" t="s">
        <v>38</v>
      </c>
      <c r="D847">
        <v>0.28999999999999998</v>
      </c>
      <c r="E847" t="str">
        <f>TEXT(fact_plan_revenue[[#This Row],[date]],"mmm")</f>
        <v>Jan</v>
      </c>
    </row>
    <row r="848" spans="1:5" x14ac:dyDescent="0.45">
      <c r="A848" s="1">
        <v>44562</v>
      </c>
      <c r="B848">
        <v>700001</v>
      </c>
      <c r="C848" t="s">
        <v>42</v>
      </c>
      <c r="D848">
        <v>0.97</v>
      </c>
      <c r="E848" t="str">
        <f>TEXT(fact_plan_revenue[[#This Row],[date]],"mmm")</f>
        <v>Jan</v>
      </c>
    </row>
    <row r="849" spans="1:5" x14ac:dyDescent="0.45">
      <c r="A849" s="1">
        <v>44562</v>
      </c>
      <c r="B849">
        <v>700001</v>
      </c>
      <c r="C849" t="s">
        <v>40</v>
      </c>
      <c r="D849">
        <v>0.69</v>
      </c>
      <c r="E849" t="str">
        <f>TEXT(fact_plan_revenue[[#This Row],[date]],"mmm")</f>
        <v>Jan</v>
      </c>
    </row>
    <row r="850" spans="1:5" x14ac:dyDescent="0.45">
      <c r="A850" s="1">
        <v>44562</v>
      </c>
      <c r="B850">
        <v>700001</v>
      </c>
      <c r="C850" t="s">
        <v>38</v>
      </c>
      <c r="D850">
        <v>0.14000000000000001</v>
      </c>
      <c r="E850" t="str">
        <f>TEXT(fact_plan_revenue[[#This Row],[date]],"mmm")</f>
        <v>Jan</v>
      </c>
    </row>
    <row r="851" spans="1:5" x14ac:dyDescent="0.45">
      <c r="A851" s="1">
        <v>44562</v>
      </c>
      <c r="B851">
        <v>560001</v>
      </c>
      <c r="C851" t="s">
        <v>42</v>
      </c>
      <c r="D851">
        <v>1</v>
      </c>
      <c r="E851" t="str">
        <f>TEXT(fact_plan_revenue[[#This Row],[date]],"mmm")</f>
        <v>Jan</v>
      </c>
    </row>
    <row r="852" spans="1:5" x14ac:dyDescent="0.45">
      <c r="A852" s="1">
        <v>44562</v>
      </c>
      <c r="B852">
        <v>560001</v>
      </c>
      <c r="C852" t="s">
        <v>40</v>
      </c>
      <c r="D852">
        <v>0.63</v>
      </c>
      <c r="E852" t="str">
        <f>TEXT(fact_plan_revenue[[#This Row],[date]],"mmm")</f>
        <v>Jan</v>
      </c>
    </row>
    <row r="853" spans="1:5" x14ac:dyDescent="0.45">
      <c r="A853" s="1">
        <v>44562</v>
      </c>
      <c r="B853">
        <v>560001</v>
      </c>
      <c r="C853" t="s">
        <v>38</v>
      </c>
      <c r="D853">
        <v>0.25</v>
      </c>
      <c r="E853" t="str">
        <f>TEXT(fact_plan_revenue[[#This Row],[date]],"mmm")</f>
        <v>Jan</v>
      </c>
    </row>
    <row r="854" spans="1:5" x14ac:dyDescent="0.45">
      <c r="A854" s="1">
        <v>44562</v>
      </c>
      <c r="B854">
        <v>600001</v>
      </c>
      <c r="C854" t="s">
        <v>42</v>
      </c>
      <c r="D854">
        <v>0.78</v>
      </c>
      <c r="E854" t="str">
        <f>TEXT(fact_plan_revenue[[#This Row],[date]],"mmm")</f>
        <v>Jan</v>
      </c>
    </row>
    <row r="855" spans="1:5" x14ac:dyDescent="0.45">
      <c r="A855" s="1">
        <v>44562</v>
      </c>
      <c r="B855">
        <v>600001</v>
      </c>
      <c r="C855" t="s">
        <v>40</v>
      </c>
      <c r="D855">
        <v>0.39</v>
      </c>
      <c r="E855" t="str">
        <f>TEXT(fact_plan_revenue[[#This Row],[date]],"mmm")</f>
        <v>Jan</v>
      </c>
    </row>
    <row r="856" spans="1:5" x14ac:dyDescent="0.45">
      <c r="A856" s="1">
        <v>44562</v>
      </c>
      <c r="B856">
        <v>600001</v>
      </c>
      <c r="C856" t="s">
        <v>38</v>
      </c>
      <c r="D856">
        <v>0.1</v>
      </c>
      <c r="E856" t="str">
        <f>TEXT(fact_plan_revenue[[#This Row],[date]],"mmm")</f>
        <v>Jan</v>
      </c>
    </row>
    <row r="857" spans="1:5" x14ac:dyDescent="0.45">
      <c r="A857" s="1">
        <v>44562</v>
      </c>
      <c r="B857">
        <v>500001</v>
      </c>
      <c r="C857" t="s">
        <v>42</v>
      </c>
      <c r="D857">
        <v>0.83</v>
      </c>
      <c r="E857" t="str">
        <f>TEXT(fact_plan_revenue[[#This Row],[date]],"mmm")</f>
        <v>Jan</v>
      </c>
    </row>
    <row r="858" spans="1:5" x14ac:dyDescent="0.45">
      <c r="A858" s="1">
        <v>44562</v>
      </c>
      <c r="B858">
        <v>500001</v>
      </c>
      <c r="C858" t="s">
        <v>40</v>
      </c>
      <c r="D858">
        <v>0.42</v>
      </c>
      <c r="E858" t="str">
        <f>TEXT(fact_plan_revenue[[#This Row],[date]],"mmm")</f>
        <v>Jan</v>
      </c>
    </row>
    <row r="859" spans="1:5" x14ac:dyDescent="0.45">
      <c r="A859" s="1">
        <v>44562</v>
      </c>
      <c r="B859">
        <v>500001</v>
      </c>
      <c r="C859" t="s">
        <v>38</v>
      </c>
      <c r="D859">
        <v>0.17</v>
      </c>
      <c r="E859" t="str">
        <f>TEXT(fact_plan_revenue[[#This Row],[date]],"mmm")</f>
        <v>Jan</v>
      </c>
    </row>
    <row r="860" spans="1:5" x14ac:dyDescent="0.45">
      <c r="A860" s="1">
        <v>44562</v>
      </c>
      <c r="B860">
        <v>411001</v>
      </c>
      <c r="C860" t="s">
        <v>42</v>
      </c>
      <c r="D860">
        <v>0.51</v>
      </c>
      <c r="E860" t="str">
        <f>TEXT(fact_plan_revenue[[#This Row],[date]],"mmm")</f>
        <v>Jan</v>
      </c>
    </row>
    <row r="861" spans="1:5" x14ac:dyDescent="0.45">
      <c r="A861" s="1">
        <v>44562</v>
      </c>
      <c r="B861">
        <v>411001</v>
      </c>
      <c r="C861" t="s">
        <v>40</v>
      </c>
      <c r="D861">
        <v>0.28999999999999998</v>
      </c>
      <c r="E861" t="str">
        <f>TEXT(fact_plan_revenue[[#This Row],[date]],"mmm")</f>
        <v>Jan</v>
      </c>
    </row>
    <row r="862" spans="1:5" x14ac:dyDescent="0.45">
      <c r="A862" s="1">
        <v>44562</v>
      </c>
      <c r="B862">
        <v>411001</v>
      </c>
      <c r="C862" t="s">
        <v>38</v>
      </c>
      <c r="D862">
        <v>7.0000000000000007E-2</v>
      </c>
      <c r="E862" t="str">
        <f>TEXT(fact_plan_revenue[[#This Row],[date]],"mmm")</f>
        <v>Jan</v>
      </c>
    </row>
    <row r="863" spans="1:5" x14ac:dyDescent="0.45">
      <c r="A863" s="1">
        <v>44562</v>
      </c>
      <c r="B863">
        <v>380001</v>
      </c>
      <c r="C863" t="s">
        <v>42</v>
      </c>
      <c r="D863">
        <v>0.62</v>
      </c>
      <c r="E863" t="str">
        <f>TEXT(fact_plan_revenue[[#This Row],[date]],"mmm")</f>
        <v>Jan</v>
      </c>
    </row>
    <row r="864" spans="1:5" x14ac:dyDescent="0.45">
      <c r="A864" s="1">
        <v>44562</v>
      </c>
      <c r="B864">
        <v>380001</v>
      </c>
      <c r="C864" t="s">
        <v>40</v>
      </c>
      <c r="D864">
        <v>0.34</v>
      </c>
      <c r="E864" t="str">
        <f>TEXT(fact_plan_revenue[[#This Row],[date]],"mmm")</f>
        <v>Jan</v>
      </c>
    </row>
    <row r="865" spans="1:5" x14ac:dyDescent="0.45">
      <c r="A865" s="1">
        <v>44562</v>
      </c>
      <c r="B865">
        <v>380001</v>
      </c>
      <c r="C865" t="s">
        <v>38</v>
      </c>
      <c r="D865">
        <v>0.21</v>
      </c>
      <c r="E865" t="str">
        <f>TEXT(fact_plan_revenue[[#This Row],[date]],"mmm")</f>
        <v>Jan</v>
      </c>
    </row>
    <row r="866" spans="1:5" x14ac:dyDescent="0.45">
      <c r="A866" s="1">
        <v>44562</v>
      </c>
      <c r="B866">
        <v>302001</v>
      </c>
      <c r="C866" t="s">
        <v>42</v>
      </c>
      <c r="D866">
        <v>0.68</v>
      </c>
      <c r="E866" t="str">
        <f>TEXT(fact_plan_revenue[[#This Row],[date]],"mmm")</f>
        <v>Jan</v>
      </c>
    </row>
    <row r="867" spans="1:5" x14ac:dyDescent="0.45">
      <c r="A867" s="1">
        <v>44562</v>
      </c>
      <c r="B867">
        <v>302001</v>
      </c>
      <c r="C867" t="s">
        <v>40</v>
      </c>
      <c r="D867">
        <v>0.34</v>
      </c>
      <c r="E867" t="str">
        <f>TEXT(fact_plan_revenue[[#This Row],[date]],"mmm")</f>
        <v>Jan</v>
      </c>
    </row>
    <row r="868" spans="1:5" x14ac:dyDescent="0.45">
      <c r="A868" s="1">
        <v>44562</v>
      </c>
      <c r="B868">
        <v>302001</v>
      </c>
      <c r="C868" t="s">
        <v>38</v>
      </c>
      <c r="D868">
        <v>0.14000000000000001</v>
      </c>
      <c r="E868" t="str">
        <f>TEXT(fact_plan_revenue[[#This Row],[date]],"mmm")</f>
        <v>Jan</v>
      </c>
    </row>
    <row r="869" spans="1:5" x14ac:dyDescent="0.45">
      <c r="A869" s="1">
        <v>44562</v>
      </c>
      <c r="B869">
        <v>226001</v>
      </c>
      <c r="C869" t="s">
        <v>42</v>
      </c>
      <c r="D869">
        <v>0.38</v>
      </c>
      <c r="E869" t="str">
        <f>TEXT(fact_plan_revenue[[#This Row],[date]],"mmm")</f>
        <v>Jan</v>
      </c>
    </row>
    <row r="870" spans="1:5" x14ac:dyDescent="0.45">
      <c r="A870" s="1">
        <v>44562</v>
      </c>
      <c r="B870">
        <v>226001</v>
      </c>
      <c r="C870" t="s">
        <v>40</v>
      </c>
      <c r="D870">
        <v>0.25</v>
      </c>
      <c r="E870" t="str">
        <f>TEXT(fact_plan_revenue[[#This Row],[date]],"mmm")</f>
        <v>Jan</v>
      </c>
    </row>
    <row r="871" spans="1:5" x14ac:dyDescent="0.45">
      <c r="A871" s="1">
        <v>44562</v>
      </c>
      <c r="B871">
        <v>226001</v>
      </c>
      <c r="C871" t="s">
        <v>38</v>
      </c>
      <c r="D871">
        <v>0.13</v>
      </c>
      <c r="E871" t="str">
        <f>TEXT(fact_plan_revenue[[#This Row],[date]],"mmm")</f>
        <v>Jan</v>
      </c>
    </row>
    <row r="872" spans="1:5" x14ac:dyDescent="0.45">
      <c r="A872" s="1">
        <v>44562</v>
      </c>
      <c r="B872">
        <v>800008</v>
      </c>
      <c r="C872" t="s">
        <v>42</v>
      </c>
      <c r="D872">
        <v>0.53</v>
      </c>
      <c r="E872" t="str">
        <f>TEXT(fact_plan_revenue[[#This Row],[date]],"mmm")</f>
        <v>Jan</v>
      </c>
    </row>
    <row r="873" spans="1:5" x14ac:dyDescent="0.45">
      <c r="A873" s="1">
        <v>44562</v>
      </c>
      <c r="B873">
        <v>800008</v>
      </c>
      <c r="C873" t="s">
        <v>40</v>
      </c>
      <c r="D873">
        <v>0.21</v>
      </c>
      <c r="E873" t="str">
        <f>TEXT(fact_plan_revenue[[#This Row],[date]],"mmm")</f>
        <v>Jan</v>
      </c>
    </row>
    <row r="874" spans="1:5" x14ac:dyDescent="0.45">
      <c r="A874" s="1">
        <v>44562</v>
      </c>
      <c r="B874">
        <v>800008</v>
      </c>
      <c r="C874" t="s">
        <v>38</v>
      </c>
      <c r="D874">
        <v>0.11</v>
      </c>
      <c r="E874" t="str">
        <f>TEXT(fact_plan_revenue[[#This Row],[date]],"mmm")</f>
        <v>Jan</v>
      </c>
    </row>
    <row r="875" spans="1:5" x14ac:dyDescent="0.45">
      <c r="A875" s="1">
        <v>44562</v>
      </c>
      <c r="B875">
        <v>641001</v>
      </c>
      <c r="C875" t="s">
        <v>42</v>
      </c>
      <c r="D875">
        <v>0.15</v>
      </c>
      <c r="E875" t="str">
        <f>TEXT(fact_plan_revenue[[#This Row],[date]],"mmm")</f>
        <v>Jan</v>
      </c>
    </row>
    <row r="876" spans="1:5" x14ac:dyDescent="0.45">
      <c r="A876" s="1">
        <v>44562</v>
      </c>
      <c r="B876">
        <v>641001</v>
      </c>
      <c r="C876" t="s">
        <v>40</v>
      </c>
      <c r="D876">
        <v>0.09</v>
      </c>
      <c r="E876" t="str">
        <f>TEXT(fact_plan_revenue[[#This Row],[date]],"mmm")</f>
        <v>Jan</v>
      </c>
    </row>
    <row r="877" spans="1:5" x14ac:dyDescent="0.45">
      <c r="A877" s="1">
        <v>44562</v>
      </c>
      <c r="B877">
        <v>641001</v>
      </c>
      <c r="C877" t="s">
        <v>38</v>
      </c>
      <c r="D877">
        <v>0.04</v>
      </c>
      <c r="E877" t="str">
        <f>TEXT(fact_plan_revenue[[#This Row],[date]],"mmm")</f>
        <v>Jan</v>
      </c>
    </row>
    <row r="878" spans="1:5" x14ac:dyDescent="0.45">
      <c r="A878" s="1">
        <v>44562</v>
      </c>
      <c r="B878">
        <v>160017</v>
      </c>
      <c r="C878" t="s">
        <v>42</v>
      </c>
      <c r="D878">
        <v>0.14000000000000001</v>
      </c>
      <c r="E878" t="str">
        <f>TEXT(fact_plan_revenue[[#This Row],[date]],"mmm")</f>
        <v>Jan</v>
      </c>
    </row>
    <row r="879" spans="1:5" x14ac:dyDescent="0.45">
      <c r="A879" s="1">
        <v>44562</v>
      </c>
      <c r="B879">
        <v>160017</v>
      </c>
      <c r="C879" t="s">
        <v>40</v>
      </c>
      <c r="D879">
        <v>0.06</v>
      </c>
      <c r="E879" t="str">
        <f>TEXT(fact_plan_revenue[[#This Row],[date]],"mmm")</f>
        <v>Jan</v>
      </c>
    </row>
    <row r="880" spans="1:5" x14ac:dyDescent="0.45">
      <c r="A880" s="1">
        <v>44562</v>
      </c>
      <c r="B880">
        <v>160017</v>
      </c>
      <c r="C880" t="s">
        <v>38</v>
      </c>
      <c r="D880">
        <v>0.06</v>
      </c>
      <c r="E880" t="str">
        <f>TEXT(fact_plan_revenue[[#This Row],[date]],"mmm")</f>
        <v>Jan</v>
      </c>
    </row>
    <row r="881" spans="1:5" x14ac:dyDescent="0.45">
      <c r="A881" s="1">
        <v>44562</v>
      </c>
      <c r="B881">
        <v>122001</v>
      </c>
      <c r="C881" t="s">
        <v>42</v>
      </c>
      <c r="D881">
        <v>0.14000000000000001</v>
      </c>
      <c r="E881" t="str">
        <f>TEXT(fact_plan_revenue[[#This Row],[date]],"mmm")</f>
        <v>Jan</v>
      </c>
    </row>
    <row r="882" spans="1:5" x14ac:dyDescent="0.45">
      <c r="A882" s="1">
        <v>44562</v>
      </c>
      <c r="B882">
        <v>122001</v>
      </c>
      <c r="C882" t="s">
        <v>40</v>
      </c>
      <c r="D882">
        <v>0.06</v>
      </c>
      <c r="E882" t="str">
        <f>TEXT(fact_plan_revenue[[#This Row],[date]],"mmm")</f>
        <v>Jan</v>
      </c>
    </row>
    <row r="883" spans="1:5" x14ac:dyDescent="0.45">
      <c r="A883" s="1">
        <v>44562</v>
      </c>
      <c r="B883">
        <v>122001</v>
      </c>
      <c r="C883" t="s">
        <v>38</v>
      </c>
      <c r="D883">
        <v>0.06</v>
      </c>
      <c r="E883" t="str">
        <f>TEXT(fact_plan_revenue[[#This Row],[date]],"mmm")</f>
        <v>Jan</v>
      </c>
    </row>
    <row r="884" spans="1:5" x14ac:dyDescent="0.45">
      <c r="A884" s="1">
        <v>44562</v>
      </c>
      <c r="B884">
        <v>492001</v>
      </c>
      <c r="C884" t="s">
        <v>42</v>
      </c>
      <c r="D884">
        <v>0.09</v>
      </c>
      <c r="E884" t="str">
        <f>TEXT(fact_plan_revenue[[#This Row],[date]],"mmm")</f>
        <v>Jan</v>
      </c>
    </row>
    <row r="885" spans="1:5" x14ac:dyDescent="0.45">
      <c r="A885" s="1">
        <v>44562</v>
      </c>
      <c r="B885">
        <v>492001</v>
      </c>
      <c r="C885" t="s">
        <v>40</v>
      </c>
      <c r="D885">
        <v>0.05</v>
      </c>
      <c r="E885" t="str">
        <f>TEXT(fact_plan_revenue[[#This Row],[date]],"mmm")</f>
        <v>Jan</v>
      </c>
    </row>
    <row r="886" spans="1:5" x14ac:dyDescent="0.45">
      <c r="A886" s="1">
        <v>44562</v>
      </c>
      <c r="B886">
        <v>492001</v>
      </c>
      <c r="C886" t="s">
        <v>38</v>
      </c>
      <c r="D886">
        <v>0.04</v>
      </c>
      <c r="E886" t="str">
        <f>TEXT(fact_plan_revenue[[#This Row],[date]],"mmm")</f>
        <v>Jan</v>
      </c>
    </row>
    <row r="887" spans="1:5" x14ac:dyDescent="0.45">
      <c r="A887" s="1">
        <v>44593</v>
      </c>
      <c r="B887">
        <v>400001</v>
      </c>
      <c r="C887" t="s">
        <v>42</v>
      </c>
      <c r="D887">
        <v>1.61</v>
      </c>
      <c r="E887" t="str">
        <f>TEXT(fact_plan_revenue[[#This Row],[date]],"mmm")</f>
        <v>Feb</v>
      </c>
    </row>
    <row r="888" spans="1:5" x14ac:dyDescent="0.45">
      <c r="A888" s="1">
        <v>44593</v>
      </c>
      <c r="B888">
        <v>400001</v>
      </c>
      <c r="C888" t="s">
        <v>40</v>
      </c>
      <c r="D888">
        <v>1.01</v>
      </c>
      <c r="E888" t="str">
        <f>TEXT(fact_plan_revenue[[#This Row],[date]],"mmm")</f>
        <v>Feb</v>
      </c>
    </row>
    <row r="889" spans="1:5" x14ac:dyDescent="0.45">
      <c r="A889" s="1">
        <v>44593</v>
      </c>
      <c r="B889">
        <v>400001</v>
      </c>
      <c r="C889" t="s">
        <v>38</v>
      </c>
      <c r="D889">
        <v>0.4</v>
      </c>
      <c r="E889" t="str">
        <f>TEXT(fact_plan_revenue[[#This Row],[date]],"mmm")</f>
        <v>Feb</v>
      </c>
    </row>
    <row r="890" spans="1:5" x14ac:dyDescent="0.45">
      <c r="A890" s="1">
        <v>44593</v>
      </c>
      <c r="B890">
        <v>110001</v>
      </c>
      <c r="C890" t="s">
        <v>42</v>
      </c>
      <c r="D890">
        <v>1.32</v>
      </c>
      <c r="E890" t="str">
        <f>TEXT(fact_plan_revenue[[#This Row],[date]],"mmm")</f>
        <v>Feb</v>
      </c>
    </row>
    <row r="891" spans="1:5" x14ac:dyDescent="0.45">
      <c r="A891" s="1">
        <v>44593</v>
      </c>
      <c r="B891">
        <v>110001</v>
      </c>
      <c r="C891" t="s">
        <v>40</v>
      </c>
      <c r="D891">
        <v>0.49</v>
      </c>
      <c r="E891" t="str">
        <f>TEXT(fact_plan_revenue[[#This Row],[date]],"mmm")</f>
        <v>Feb</v>
      </c>
    </row>
    <row r="892" spans="1:5" x14ac:dyDescent="0.45">
      <c r="A892" s="1">
        <v>44593</v>
      </c>
      <c r="B892">
        <v>110001</v>
      </c>
      <c r="C892" t="s">
        <v>38</v>
      </c>
      <c r="D892">
        <v>0.33</v>
      </c>
      <c r="E892" t="str">
        <f>TEXT(fact_plan_revenue[[#This Row],[date]],"mmm")</f>
        <v>Feb</v>
      </c>
    </row>
    <row r="893" spans="1:5" x14ac:dyDescent="0.45">
      <c r="A893" s="1">
        <v>44593</v>
      </c>
      <c r="B893">
        <v>700001</v>
      </c>
      <c r="C893" t="s">
        <v>42</v>
      </c>
      <c r="D893">
        <v>1.23</v>
      </c>
      <c r="E893" t="str">
        <f>TEXT(fact_plan_revenue[[#This Row],[date]],"mmm")</f>
        <v>Feb</v>
      </c>
    </row>
    <row r="894" spans="1:5" x14ac:dyDescent="0.45">
      <c r="A894" s="1">
        <v>44593</v>
      </c>
      <c r="B894">
        <v>700001</v>
      </c>
      <c r="C894" t="s">
        <v>40</v>
      </c>
      <c r="D894">
        <v>0.61</v>
      </c>
      <c r="E894" t="str">
        <f>TEXT(fact_plan_revenue[[#This Row],[date]],"mmm")</f>
        <v>Feb</v>
      </c>
    </row>
    <row r="895" spans="1:5" x14ac:dyDescent="0.45">
      <c r="A895" s="1">
        <v>44593</v>
      </c>
      <c r="B895">
        <v>700001</v>
      </c>
      <c r="C895" t="s">
        <v>38</v>
      </c>
      <c r="D895">
        <v>0.46</v>
      </c>
      <c r="E895" t="str">
        <f>TEXT(fact_plan_revenue[[#This Row],[date]],"mmm")</f>
        <v>Feb</v>
      </c>
    </row>
    <row r="896" spans="1:5" x14ac:dyDescent="0.45">
      <c r="A896" s="1">
        <v>44593</v>
      </c>
      <c r="B896">
        <v>560001</v>
      </c>
      <c r="C896" t="s">
        <v>42</v>
      </c>
      <c r="D896">
        <v>1.76</v>
      </c>
      <c r="E896" t="str">
        <f>TEXT(fact_plan_revenue[[#This Row],[date]],"mmm")</f>
        <v>Feb</v>
      </c>
    </row>
    <row r="897" spans="1:5" x14ac:dyDescent="0.45">
      <c r="A897" s="1">
        <v>44593</v>
      </c>
      <c r="B897">
        <v>560001</v>
      </c>
      <c r="C897" t="s">
        <v>40</v>
      </c>
      <c r="D897">
        <v>0.71</v>
      </c>
      <c r="E897" t="str">
        <f>TEXT(fact_plan_revenue[[#This Row],[date]],"mmm")</f>
        <v>Feb</v>
      </c>
    </row>
    <row r="898" spans="1:5" x14ac:dyDescent="0.45">
      <c r="A898" s="1">
        <v>44593</v>
      </c>
      <c r="B898">
        <v>560001</v>
      </c>
      <c r="C898" t="s">
        <v>38</v>
      </c>
      <c r="D898">
        <v>0.53</v>
      </c>
      <c r="E898" t="str">
        <f>TEXT(fact_plan_revenue[[#This Row],[date]],"mmm")</f>
        <v>Feb</v>
      </c>
    </row>
    <row r="899" spans="1:5" x14ac:dyDescent="0.45">
      <c r="A899" s="1">
        <v>44593</v>
      </c>
      <c r="B899">
        <v>600001</v>
      </c>
      <c r="C899" t="s">
        <v>42</v>
      </c>
      <c r="D899">
        <v>1.7</v>
      </c>
      <c r="E899" t="str">
        <f>TEXT(fact_plan_revenue[[#This Row],[date]],"mmm")</f>
        <v>Feb</v>
      </c>
    </row>
    <row r="900" spans="1:5" x14ac:dyDescent="0.45">
      <c r="A900" s="1">
        <v>44593</v>
      </c>
      <c r="B900">
        <v>600001</v>
      </c>
      <c r="C900" t="s">
        <v>40</v>
      </c>
      <c r="D900">
        <v>0.85</v>
      </c>
      <c r="E900" t="str">
        <f>TEXT(fact_plan_revenue[[#This Row],[date]],"mmm")</f>
        <v>Feb</v>
      </c>
    </row>
    <row r="901" spans="1:5" x14ac:dyDescent="0.45">
      <c r="A901" s="1">
        <v>44593</v>
      </c>
      <c r="B901">
        <v>600001</v>
      </c>
      <c r="C901" t="s">
        <v>38</v>
      </c>
      <c r="D901">
        <v>0.64</v>
      </c>
      <c r="E901" t="str">
        <f>TEXT(fact_plan_revenue[[#This Row],[date]],"mmm")</f>
        <v>Feb</v>
      </c>
    </row>
    <row r="902" spans="1:5" x14ac:dyDescent="0.45">
      <c r="A902" s="1">
        <v>44593</v>
      </c>
      <c r="B902">
        <v>500001</v>
      </c>
      <c r="C902" t="s">
        <v>42</v>
      </c>
      <c r="D902">
        <v>0.81</v>
      </c>
      <c r="E902" t="str">
        <f>TEXT(fact_plan_revenue[[#This Row],[date]],"mmm")</f>
        <v>Feb</v>
      </c>
    </row>
    <row r="903" spans="1:5" x14ac:dyDescent="0.45">
      <c r="A903" s="1">
        <v>44593</v>
      </c>
      <c r="B903">
        <v>500001</v>
      </c>
      <c r="C903" t="s">
        <v>40</v>
      </c>
      <c r="D903">
        <v>0.35</v>
      </c>
      <c r="E903" t="str">
        <f>TEXT(fact_plan_revenue[[#This Row],[date]],"mmm")</f>
        <v>Feb</v>
      </c>
    </row>
    <row r="904" spans="1:5" x14ac:dyDescent="0.45">
      <c r="A904" s="1">
        <v>44593</v>
      </c>
      <c r="B904">
        <v>500001</v>
      </c>
      <c r="C904" t="s">
        <v>38</v>
      </c>
      <c r="D904">
        <v>0.35</v>
      </c>
      <c r="E904" t="str">
        <f>TEXT(fact_plan_revenue[[#This Row],[date]],"mmm")</f>
        <v>Feb</v>
      </c>
    </row>
    <row r="905" spans="1:5" x14ac:dyDescent="0.45">
      <c r="A905" s="1">
        <v>44593</v>
      </c>
      <c r="B905">
        <v>411001</v>
      </c>
      <c r="C905" t="s">
        <v>42</v>
      </c>
      <c r="D905">
        <v>0.89</v>
      </c>
      <c r="E905" t="str">
        <f>TEXT(fact_plan_revenue[[#This Row],[date]],"mmm")</f>
        <v>Feb</v>
      </c>
    </row>
    <row r="906" spans="1:5" x14ac:dyDescent="0.45">
      <c r="A906" s="1">
        <v>44593</v>
      </c>
      <c r="B906">
        <v>411001</v>
      </c>
      <c r="C906" t="s">
        <v>40</v>
      </c>
      <c r="D906">
        <v>0.39</v>
      </c>
      <c r="E906" t="str">
        <f>TEXT(fact_plan_revenue[[#This Row],[date]],"mmm")</f>
        <v>Feb</v>
      </c>
    </row>
    <row r="907" spans="1:5" x14ac:dyDescent="0.45">
      <c r="A907" s="1">
        <v>44593</v>
      </c>
      <c r="B907">
        <v>411001</v>
      </c>
      <c r="C907" t="s">
        <v>38</v>
      </c>
      <c r="D907">
        <v>0.39</v>
      </c>
      <c r="E907" t="str">
        <f>TEXT(fact_plan_revenue[[#This Row],[date]],"mmm")</f>
        <v>Feb</v>
      </c>
    </row>
    <row r="908" spans="1:5" x14ac:dyDescent="0.45">
      <c r="A908" s="1">
        <v>44593</v>
      </c>
      <c r="B908">
        <v>380001</v>
      </c>
      <c r="C908" t="s">
        <v>42</v>
      </c>
      <c r="D908">
        <v>0.6</v>
      </c>
      <c r="E908" t="str">
        <f>TEXT(fact_plan_revenue[[#This Row],[date]],"mmm")</f>
        <v>Feb</v>
      </c>
    </row>
    <row r="909" spans="1:5" x14ac:dyDescent="0.45">
      <c r="A909" s="1">
        <v>44593</v>
      </c>
      <c r="B909">
        <v>380001</v>
      </c>
      <c r="C909" t="s">
        <v>40</v>
      </c>
      <c r="D909">
        <v>0.3</v>
      </c>
      <c r="E909" t="str">
        <f>TEXT(fact_plan_revenue[[#This Row],[date]],"mmm")</f>
        <v>Feb</v>
      </c>
    </row>
    <row r="910" spans="1:5" x14ac:dyDescent="0.45">
      <c r="A910" s="1">
        <v>44593</v>
      </c>
      <c r="B910">
        <v>380001</v>
      </c>
      <c r="C910" t="s">
        <v>38</v>
      </c>
      <c r="D910">
        <v>0.06</v>
      </c>
      <c r="E910" t="str">
        <f>TEXT(fact_plan_revenue[[#This Row],[date]],"mmm")</f>
        <v>Feb</v>
      </c>
    </row>
    <row r="911" spans="1:5" x14ac:dyDescent="0.45">
      <c r="A911" s="1">
        <v>44593</v>
      </c>
      <c r="B911">
        <v>302001</v>
      </c>
      <c r="C911" t="s">
        <v>42</v>
      </c>
      <c r="D911">
        <v>0.3</v>
      </c>
      <c r="E911" t="str">
        <f>TEXT(fact_plan_revenue[[#This Row],[date]],"mmm")</f>
        <v>Feb</v>
      </c>
    </row>
    <row r="912" spans="1:5" x14ac:dyDescent="0.45">
      <c r="A912" s="1">
        <v>44593</v>
      </c>
      <c r="B912">
        <v>302001</v>
      </c>
      <c r="C912" t="s">
        <v>40</v>
      </c>
      <c r="D912">
        <v>0.22</v>
      </c>
      <c r="E912" t="str">
        <f>TEXT(fact_plan_revenue[[#This Row],[date]],"mmm")</f>
        <v>Feb</v>
      </c>
    </row>
    <row r="913" spans="1:5" x14ac:dyDescent="0.45">
      <c r="A913" s="1">
        <v>44593</v>
      </c>
      <c r="B913">
        <v>302001</v>
      </c>
      <c r="C913" t="s">
        <v>38</v>
      </c>
      <c r="D913">
        <v>0.04</v>
      </c>
      <c r="E913" t="str">
        <f>TEXT(fact_plan_revenue[[#This Row],[date]],"mmm")</f>
        <v>Feb</v>
      </c>
    </row>
    <row r="914" spans="1:5" x14ac:dyDescent="0.45">
      <c r="A914" s="1">
        <v>44593</v>
      </c>
      <c r="B914">
        <v>226001</v>
      </c>
      <c r="C914" t="s">
        <v>42</v>
      </c>
      <c r="D914">
        <v>0.65</v>
      </c>
      <c r="E914" t="str">
        <f>TEXT(fact_plan_revenue[[#This Row],[date]],"mmm")</f>
        <v>Feb</v>
      </c>
    </row>
    <row r="915" spans="1:5" x14ac:dyDescent="0.45">
      <c r="A915" s="1">
        <v>44593</v>
      </c>
      <c r="B915">
        <v>226001</v>
      </c>
      <c r="C915" t="s">
        <v>40</v>
      </c>
      <c r="D915">
        <v>0.37</v>
      </c>
      <c r="E915" t="str">
        <f>TEXT(fact_plan_revenue[[#This Row],[date]],"mmm")</f>
        <v>Feb</v>
      </c>
    </row>
    <row r="916" spans="1:5" x14ac:dyDescent="0.45">
      <c r="A916" s="1">
        <v>44593</v>
      </c>
      <c r="B916">
        <v>226001</v>
      </c>
      <c r="C916" t="s">
        <v>38</v>
      </c>
      <c r="D916">
        <v>0.09</v>
      </c>
      <c r="E916" t="str">
        <f>TEXT(fact_plan_revenue[[#This Row],[date]],"mmm")</f>
        <v>Feb</v>
      </c>
    </row>
    <row r="917" spans="1:5" x14ac:dyDescent="0.45">
      <c r="A917" s="1">
        <v>44593</v>
      </c>
      <c r="B917">
        <v>800008</v>
      </c>
      <c r="C917" t="s">
        <v>42</v>
      </c>
      <c r="D917">
        <v>0.34</v>
      </c>
      <c r="E917" t="str">
        <f>TEXT(fact_plan_revenue[[#This Row],[date]],"mmm")</f>
        <v>Feb</v>
      </c>
    </row>
    <row r="918" spans="1:5" x14ac:dyDescent="0.45">
      <c r="A918" s="1">
        <v>44593</v>
      </c>
      <c r="B918">
        <v>800008</v>
      </c>
      <c r="C918" t="s">
        <v>40</v>
      </c>
      <c r="D918">
        <v>0.15</v>
      </c>
      <c r="E918" t="str">
        <f>TEXT(fact_plan_revenue[[#This Row],[date]],"mmm")</f>
        <v>Feb</v>
      </c>
    </row>
    <row r="919" spans="1:5" x14ac:dyDescent="0.45">
      <c r="A919" s="1">
        <v>44593</v>
      </c>
      <c r="B919">
        <v>800008</v>
      </c>
      <c r="C919" t="s">
        <v>38</v>
      </c>
      <c r="D919">
        <v>0.04</v>
      </c>
      <c r="E919" t="str">
        <f>TEXT(fact_plan_revenue[[#This Row],[date]],"mmm")</f>
        <v>Feb</v>
      </c>
    </row>
    <row r="920" spans="1:5" x14ac:dyDescent="0.45">
      <c r="A920" s="1">
        <v>44593</v>
      </c>
      <c r="B920">
        <v>641001</v>
      </c>
      <c r="C920" t="s">
        <v>42</v>
      </c>
      <c r="D920">
        <v>0.33</v>
      </c>
      <c r="E920" t="str">
        <f>TEXT(fact_plan_revenue[[#This Row],[date]],"mmm")</f>
        <v>Feb</v>
      </c>
    </row>
    <row r="921" spans="1:5" x14ac:dyDescent="0.45">
      <c r="A921" s="1">
        <v>44593</v>
      </c>
      <c r="B921">
        <v>641001</v>
      </c>
      <c r="C921" t="s">
        <v>40</v>
      </c>
      <c r="D921">
        <v>0.18</v>
      </c>
      <c r="E921" t="str">
        <f>TEXT(fact_plan_revenue[[#This Row],[date]],"mmm")</f>
        <v>Feb</v>
      </c>
    </row>
    <row r="922" spans="1:5" x14ac:dyDescent="0.45">
      <c r="A922" s="1">
        <v>44593</v>
      </c>
      <c r="B922">
        <v>641001</v>
      </c>
      <c r="C922" t="s">
        <v>38</v>
      </c>
      <c r="D922">
        <v>0.15</v>
      </c>
      <c r="E922" t="str">
        <f>TEXT(fact_plan_revenue[[#This Row],[date]],"mmm")</f>
        <v>Feb</v>
      </c>
    </row>
    <row r="923" spans="1:5" x14ac:dyDescent="0.45">
      <c r="A923" s="1">
        <v>44593</v>
      </c>
      <c r="B923">
        <v>160017</v>
      </c>
      <c r="C923" t="s">
        <v>42</v>
      </c>
      <c r="D923">
        <v>0.18</v>
      </c>
      <c r="E923" t="str">
        <f>TEXT(fact_plan_revenue[[#This Row],[date]],"mmm")</f>
        <v>Feb</v>
      </c>
    </row>
    <row r="924" spans="1:5" x14ac:dyDescent="0.45">
      <c r="A924" s="1">
        <v>44593</v>
      </c>
      <c r="B924">
        <v>160017</v>
      </c>
      <c r="C924" t="s">
        <v>40</v>
      </c>
      <c r="D924">
        <v>0.09</v>
      </c>
      <c r="E924" t="str">
        <f>TEXT(fact_plan_revenue[[#This Row],[date]],"mmm")</f>
        <v>Feb</v>
      </c>
    </row>
    <row r="925" spans="1:5" x14ac:dyDescent="0.45">
      <c r="A925" s="1">
        <v>44593</v>
      </c>
      <c r="B925">
        <v>160017</v>
      </c>
      <c r="C925" t="s">
        <v>38</v>
      </c>
      <c r="D925">
        <v>0.04</v>
      </c>
      <c r="E925" t="str">
        <f>TEXT(fact_plan_revenue[[#This Row],[date]],"mmm")</f>
        <v>Feb</v>
      </c>
    </row>
    <row r="926" spans="1:5" x14ac:dyDescent="0.45">
      <c r="A926" s="1">
        <v>44593</v>
      </c>
      <c r="B926">
        <v>122001</v>
      </c>
      <c r="C926" t="s">
        <v>42</v>
      </c>
      <c r="D926">
        <v>0.18</v>
      </c>
      <c r="E926" t="str">
        <f>TEXT(fact_plan_revenue[[#This Row],[date]],"mmm")</f>
        <v>Feb</v>
      </c>
    </row>
    <row r="927" spans="1:5" x14ac:dyDescent="0.45">
      <c r="A927" s="1">
        <v>44593</v>
      </c>
      <c r="B927">
        <v>122001</v>
      </c>
      <c r="C927" t="s">
        <v>40</v>
      </c>
      <c r="D927">
        <v>0.16</v>
      </c>
      <c r="E927" t="str">
        <f>TEXT(fact_plan_revenue[[#This Row],[date]],"mmm")</f>
        <v>Feb</v>
      </c>
    </row>
    <row r="928" spans="1:5" x14ac:dyDescent="0.45">
      <c r="A928" s="1">
        <v>44593</v>
      </c>
      <c r="B928">
        <v>122001</v>
      </c>
      <c r="C928" t="s">
        <v>38</v>
      </c>
      <c r="D928">
        <v>0.08</v>
      </c>
      <c r="E928" t="str">
        <f>TEXT(fact_plan_revenue[[#This Row],[date]],"mmm")</f>
        <v>Feb</v>
      </c>
    </row>
    <row r="929" spans="1:5" x14ac:dyDescent="0.45">
      <c r="A929" s="1">
        <v>44593</v>
      </c>
      <c r="B929">
        <v>492001</v>
      </c>
      <c r="C929" t="s">
        <v>42</v>
      </c>
      <c r="D929">
        <v>0.11</v>
      </c>
      <c r="E929" t="str">
        <f>TEXT(fact_plan_revenue[[#This Row],[date]],"mmm")</f>
        <v>Feb</v>
      </c>
    </row>
    <row r="930" spans="1:5" x14ac:dyDescent="0.45">
      <c r="A930" s="1">
        <v>44593</v>
      </c>
      <c r="B930">
        <v>492001</v>
      </c>
      <c r="C930" t="s">
        <v>40</v>
      </c>
      <c r="D930">
        <v>0.06</v>
      </c>
      <c r="E930" t="str">
        <f>TEXT(fact_plan_revenue[[#This Row],[date]],"mmm")</f>
        <v>Feb</v>
      </c>
    </row>
    <row r="931" spans="1:5" x14ac:dyDescent="0.45">
      <c r="A931" s="1">
        <v>44593</v>
      </c>
      <c r="B931">
        <v>492001</v>
      </c>
      <c r="C931" t="s">
        <v>38</v>
      </c>
      <c r="D931">
        <v>0.06</v>
      </c>
      <c r="E931" t="str">
        <f>TEXT(fact_plan_revenue[[#This Row],[date]],"mmm")</f>
        <v>Feb</v>
      </c>
    </row>
    <row r="932" spans="1:5" x14ac:dyDescent="0.45">
      <c r="A932" s="1">
        <v>44621</v>
      </c>
      <c r="B932">
        <v>400001</v>
      </c>
      <c r="C932" t="s">
        <v>42</v>
      </c>
      <c r="D932">
        <v>1.28</v>
      </c>
      <c r="E932" t="str">
        <f>TEXT(fact_plan_revenue[[#This Row],[date]],"mmm")</f>
        <v>Mar</v>
      </c>
    </row>
    <row r="933" spans="1:5" x14ac:dyDescent="0.45">
      <c r="A933" s="1">
        <v>44621</v>
      </c>
      <c r="B933">
        <v>400001</v>
      </c>
      <c r="C933" t="s">
        <v>40</v>
      </c>
      <c r="D933">
        <v>0.55000000000000004</v>
      </c>
      <c r="E933" t="str">
        <f>TEXT(fact_plan_revenue[[#This Row],[date]],"mmm")</f>
        <v>Mar</v>
      </c>
    </row>
    <row r="934" spans="1:5" x14ac:dyDescent="0.45">
      <c r="A934" s="1">
        <v>44621</v>
      </c>
      <c r="B934">
        <v>400001</v>
      </c>
      <c r="C934" t="s">
        <v>38</v>
      </c>
      <c r="D934">
        <v>0.37</v>
      </c>
      <c r="E934" t="str">
        <f>TEXT(fact_plan_revenue[[#This Row],[date]],"mmm")</f>
        <v>Mar</v>
      </c>
    </row>
    <row r="935" spans="1:5" x14ac:dyDescent="0.45">
      <c r="A935" s="1">
        <v>44621</v>
      </c>
      <c r="B935">
        <v>110001</v>
      </c>
      <c r="C935" t="s">
        <v>42</v>
      </c>
      <c r="D935">
        <v>1.46</v>
      </c>
      <c r="E935" t="str">
        <f>TEXT(fact_plan_revenue[[#This Row],[date]],"mmm")</f>
        <v>Mar</v>
      </c>
    </row>
    <row r="936" spans="1:5" x14ac:dyDescent="0.45">
      <c r="A936" s="1">
        <v>44621</v>
      </c>
      <c r="B936">
        <v>110001</v>
      </c>
      <c r="C936" t="s">
        <v>40</v>
      </c>
      <c r="D936">
        <v>0.81</v>
      </c>
      <c r="E936" t="str">
        <f>TEXT(fact_plan_revenue[[#This Row],[date]],"mmm")</f>
        <v>Mar</v>
      </c>
    </row>
    <row r="937" spans="1:5" x14ac:dyDescent="0.45">
      <c r="A937" s="1">
        <v>44621</v>
      </c>
      <c r="B937">
        <v>110001</v>
      </c>
      <c r="C937" t="s">
        <v>38</v>
      </c>
      <c r="D937">
        <v>0.32</v>
      </c>
      <c r="E937" t="str">
        <f>TEXT(fact_plan_revenue[[#This Row],[date]],"mmm")</f>
        <v>Mar</v>
      </c>
    </row>
    <row r="938" spans="1:5" x14ac:dyDescent="0.45">
      <c r="A938" s="1">
        <v>44621</v>
      </c>
      <c r="B938">
        <v>700001</v>
      </c>
      <c r="C938" t="s">
        <v>42</v>
      </c>
      <c r="D938">
        <v>1.77</v>
      </c>
      <c r="E938" t="str">
        <f>TEXT(fact_plan_revenue[[#This Row],[date]],"mmm")</f>
        <v>Mar</v>
      </c>
    </row>
    <row r="939" spans="1:5" x14ac:dyDescent="0.45">
      <c r="A939" s="1">
        <v>44621</v>
      </c>
      <c r="B939">
        <v>700001</v>
      </c>
      <c r="C939" t="s">
        <v>40</v>
      </c>
      <c r="D939">
        <v>0.89</v>
      </c>
      <c r="E939" t="str">
        <f>TEXT(fact_plan_revenue[[#This Row],[date]],"mmm")</f>
        <v>Mar</v>
      </c>
    </row>
    <row r="940" spans="1:5" x14ac:dyDescent="0.45">
      <c r="A940" s="1">
        <v>44621</v>
      </c>
      <c r="B940">
        <v>700001</v>
      </c>
      <c r="C940" t="s">
        <v>38</v>
      </c>
      <c r="D940">
        <v>0.67</v>
      </c>
      <c r="E940" t="str">
        <f>TEXT(fact_plan_revenue[[#This Row],[date]],"mmm")</f>
        <v>Mar</v>
      </c>
    </row>
    <row r="941" spans="1:5" x14ac:dyDescent="0.45">
      <c r="A941" s="1">
        <v>44621</v>
      </c>
      <c r="B941">
        <v>560001</v>
      </c>
      <c r="C941" t="s">
        <v>42</v>
      </c>
      <c r="D941">
        <v>1.24</v>
      </c>
      <c r="E941" t="str">
        <f>TEXT(fact_plan_revenue[[#This Row],[date]],"mmm")</f>
        <v>Mar</v>
      </c>
    </row>
    <row r="942" spans="1:5" x14ac:dyDescent="0.45">
      <c r="A942" s="1">
        <v>44621</v>
      </c>
      <c r="B942">
        <v>560001</v>
      </c>
      <c r="C942" t="s">
        <v>40</v>
      </c>
      <c r="D942">
        <v>0.62</v>
      </c>
      <c r="E942" t="str">
        <f>TEXT(fact_plan_revenue[[#This Row],[date]],"mmm")</f>
        <v>Mar</v>
      </c>
    </row>
    <row r="943" spans="1:5" x14ac:dyDescent="0.45">
      <c r="A943" s="1">
        <v>44621</v>
      </c>
      <c r="B943">
        <v>560001</v>
      </c>
      <c r="C943" t="s">
        <v>38</v>
      </c>
      <c r="D943">
        <v>0.31</v>
      </c>
      <c r="E943" t="str">
        <f>TEXT(fact_plan_revenue[[#This Row],[date]],"mmm")</f>
        <v>Mar</v>
      </c>
    </row>
    <row r="944" spans="1:5" x14ac:dyDescent="0.45">
      <c r="A944" s="1">
        <v>44621</v>
      </c>
      <c r="B944">
        <v>600001</v>
      </c>
      <c r="C944" t="s">
        <v>42</v>
      </c>
      <c r="D944">
        <v>0.74</v>
      </c>
      <c r="E944" t="str">
        <f>TEXT(fact_plan_revenue[[#This Row],[date]],"mmm")</f>
        <v>Mar</v>
      </c>
    </row>
    <row r="945" spans="1:5" x14ac:dyDescent="0.45">
      <c r="A945" s="1">
        <v>44621</v>
      </c>
      <c r="B945">
        <v>600001</v>
      </c>
      <c r="C945" t="s">
        <v>40</v>
      </c>
      <c r="D945">
        <v>0.37</v>
      </c>
      <c r="E945" t="str">
        <f>TEXT(fact_plan_revenue[[#This Row],[date]],"mmm")</f>
        <v>Mar</v>
      </c>
    </row>
    <row r="946" spans="1:5" x14ac:dyDescent="0.45">
      <c r="A946" s="1">
        <v>44621</v>
      </c>
      <c r="B946">
        <v>600001</v>
      </c>
      <c r="C946" t="s">
        <v>38</v>
      </c>
      <c r="D946">
        <v>0.37</v>
      </c>
      <c r="E946" t="str">
        <f>TEXT(fact_plan_revenue[[#This Row],[date]],"mmm")</f>
        <v>Mar</v>
      </c>
    </row>
    <row r="947" spans="1:5" x14ac:dyDescent="0.45">
      <c r="A947" s="1">
        <v>44621</v>
      </c>
      <c r="B947">
        <v>500001</v>
      </c>
      <c r="C947" t="s">
        <v>42</v>
      </c>
      <c r="D947">
        <v>0.87</v>
      </c>
      <c r="E947" t="str">
        <f>TEXT(fact_plan_revenue[[#This Row],[date]],"mmm")</f>
        <v>Mar</v>
      </c>
    </row>
    <row r="948" spans="1:5" x14ac:dyDescent="0.45">
      <c r="A948" s="1">
        <v>44621</v>
      </c>
      <c r="B948">
        <v>500001</v>
      </c>
      <c r="C948" t="s">
        <v>40</v>
      </c>
      <c r="D948">
        <v>0.48</v>
      </c>
      <c r="E948" t="str">
        <f>TEXT(fact_plan_revenue[[#This Row],[date]],"mmm")</f>
        <v>Mar</v>
      </c>
    </row>
    <row r="949" spans="1:5" x14ac:dyDescent="0.45">
      <c r="A949" s="1">
        <v>44621</v>
      </c>
      <c r="B949">
        <v>500001</v>
      </c>
      <c r="C949" t="s">
        <v>38</v>
      </c>
      <c r="D949">
        <v>0.28999999999999998</v>
      </c>
      <c r="E949" t="str">
        <f>TEXT(fact_plan_revenue[[#This Row],[date]],"mmm")</f>
        <v>Mar</v>
      </c>
    </row>
    <row r="950" spans="1:5" x14ac:dyDescent="0.45">
      <c r="A950" s="1">
        <v>44621</v>
      </c>
      <c r="B950">
        <v>411001</v>
      </c>
      <c r="C950" t="s">
        <v>42</v>
      </c>
      <c r="D950">
        <v>0.88</v>
      </c>
      <c r="E950" t="str">
        <f>TEXT(fact_plan_revenue[[#This Row],[date]],"mmm")</f>
        <v>Mar</v>
      </c>
    </row>
    <row r="951" spans="1:5" x14ac:dyDescent="0.45">
      <c r="A951" s="1">
        <v>44621</v>
      </c>
      <c r="B951">
        <v>411001</v>
      </c>
      <c r="C951" t="s">
        <v>40</v>
      </c>
      <c r="D951">
        <v>0.44</v>
      </c>
      <c r="E951" t="str">
        <f>TEXT(fact_plan_revenue[[#This Row],[date]],"mmm")</f>
        <v>Mar</v>
      </c>
    </row>
    <row r="952" spans="1:5" x14ac:dyDescent="0.45">
      <c r="A952" s="1">
        <v>44621</v>
      </c>
      <c r="B952">
        <v>411001</v>
      </c>
      <c r="C952" t="s">
        <v>38</v>
      </c>
      <c r="D952">
        <v>0.11</v>
      </c>
      <c r="E952" t="str">
        <f>TEXT(fact_plan_revenue[[#This Row],[date]],"mmm")</f>
        <v>Mar</v>
      </c>
    </row>
    <row r="953" spans="1:5" x14ac:dyDescent="0.45">
      <c r="A953" s="1">
        <v>44621</v>
      </c>
      <c r="B953">
        <v>380001</v>
      </c>
      <c r="C953" t="s">
        <v>42</v>
      </c>
      <c r="D953">
        <v>0.77</v>
      </c>
      <c r="E953" t="str">
        <f>TEXT(fact_plan_revenue[[#This Row],[date]],"mmm")</f>
        <v>Mar</v>
      </c>
    </row>
    <row r="954" spans="1:5" x14ac:dyDescent="0.45">
      <c r="A954" s="1">
        <v>44621</v>
      </c>
      <c r="B954">
        <v>380001</v>
      </c>
      <c r="C954" t="s">
        <v>40</v>
      </c>
      <c r="D954">
        <v>0.39</v>
      </c>
      <c r="E954" t="str">
        <f>TEXT(fact_plan_revenue[[#This Row],[date]],"mmm")</f>
        <v>Mar</v>
      </c>
    </row>
    <row r="955" spans="1:5" x14ac:dyDescent="0.45">
      <c r="A955" s="1">
        <v>44621</v>
      </c>
      <c r="B955">
        <v>380001</v>
      </c>
      <c r="C955" t="s">
        <v>38</v>
      </c>
      <c r="D955">
        <v>0.39</v>
      </c>
      <c r="E955" t="str">
        <f>TEXT(fact_plan_revenue[[#This Row],[date]],"mmm")</f>
        <v>Mar</v>
      </c>
    </row>
    <row r="956" spans="1:5" x14ac:dyDescent="0.45">
      <c r="A956" s="1">
        <v>44621</v>
      </c>
      <c r="B956">
        <v>302001</v>
      </c>
      <c r="C956" t="s">
        <v>42</v>
      </c>
      <c r="D956">
        <v>0.37</v>
      </c>
      <c r="E956" t="str">
        <f>TEXT(fact_plan_revenue[[#This Row],[date]],"mmm")</f>
        <v>Mar</v>
      </c>
    </row>
    <row r="957" spans="1:5" x14ac:dyDescent="0.45">
      <c r="A957" s="1">
        <v>44621</v>
      </c>
      <c r="B957">
        <v>302001</v>
      </c>
      <c r="C957" t="s">
        <v>40</v>
      </c>
      <c r="D957">
        <v>0.26</v>
      </c>
      <c r="E957" t="str">
        <f>TEXT(fact_plan_revenue[[#This Row],[date]],"mmm")</f>
        <v>Mar</v>
      </c>
    </row>
    <row r="958" spans="1:5" x14ac:dyDescent="0.45">
      <c r="A958" s="1">
        <v>44621</v>
      </c>
      <c r="B958">
        <v>302001</v>
      </c>
      <c r="C958" t="s">
        <v>38</v>
      </c>
      <c r="D958">
        <v>0.05</v>
      </c>
      <c r="E958" t="str">
        <f>TEXT(fact_plan_revenue[[#This Row],[date]],"mmm")</f>
        <v>Mar</v>
      </c>
    </row>
    <row r="959" spans="1:5" x14ac:dyDescent="0.45">
      <c r="A959" s="1">
        <v>44621</v>
      </c>
      <c r="B959">
        <v>226001</v>
      </c>
      <c r="C959" t="s">
        <v>42</v>
      </c>
      <c r="D959">
        <v>0.43</v>
      </c>
      <c r="E959" t="str">
        <f>TEXT(fact_plan_revenue[[#This Row],[date]],"mmm")</f>
        <v>Mar</v>
      </c>
    </row>
    <row r="960" spans="1:5" x14ac:dyDescent="0.45">
      <c r="A960" s="1">
        <v>44621</v>
      </c>
      <c r="B960">
        <v>226001</v>
      </c>
      <c r="C960" t="s">
        <v>40</v>
      </c>
      <c r="D960">
        <v>0.24</v>
      </c>
      <c r="E960" t="str">
        <f>TEXT(fact_plan_revenue[[#This Row],[date]],"mmm")</f>
        <v>Mar</v>
      </c>
    </row>
    <row r="961" spans="1:5" x14ac:dyDescent="0.45">
      <c r="A961" s="1">
        <v>44621</v>
      </c>
      <c r="B961">
        <v>226001</v>
      </c>
      <c r="C961" t="s">
        <v>38</v>
      </c>
      <c r="D961">
        <v>0.09</v>
      </c>
      <c r="E961" t="str">
        <f>TEXT(fact_plan_revenue[[#This Row],[date]],"mmm")</f>
        <v>Mar</v>
      </c>
    </row>
    <row r="962" spans="1:5" x14ac:dyDescent="0.45">
      <c r="A962" s="1">
        <v>44621</v>
      </c>
      <c r="B962">
        <v>800008</v>
      </c>
      <c r="C962" t="s">
        <v>42</v>
      </c>
      <c r="D962">
        <v>0.28000000000000003</v>
      </c>
      <c r="E962" t="str">
        <f>TEXT(fact_plan_revenue[[#This Row],[date]],"mmm")</f>
        <v>Mar</v>
      </c>
    </row>
    <row r="963" spans="1:5" x14ac:dyDescent="0.45">
      <c r="A963" s="1">
        <v>44621</v>
      </c>
      <c r="B963">
        <v>800008</v>
      </c>
      <c r="C963" t="s">
        <v>40</v>
      </c>
      <c r="D963">
        <v>0.19</v>
      </c>
      <c r="E963" t="str">
        <f>TEXT(fact_plan_revenue[[#This Row],[date]],"mmm")</f>
        <v>Mar</v>
      </c>
    </row>
    <row r="964" spans="1:5" x14ac:dyDescent="0.45">
      <c r="A964" s="1">
        <v>44621</v>
      </c>
      <c r="B964">
        <v>800008</v>
      </c>
      <c r="C964" t="s">
        <v>38</v>
      </c>
      <c r="D964">
        <v>0.09</v>
      </c>
      <c r="E964" t="str">
        <f>TEXT(fact_plan_revenue[[#This Row],[date]],"mmm")</f>
        <v>Mar</v>
      </c>
    </row>
    <row r="965" spans="1:5" x14ac:dyDescent="0.45">
      <c r="A965" s="1">
        <v>44621</v>
      </c>
      <c r="B965">
        <v>641001</v>
      </c>
      <c r="C965" t="s">
        <v>42</v>
      </c>
      <c r="D965">
        <v>0.48</v>
      </c>
      <c r="E965" t="str">
        <f>TEXT(fact_plan_revenue[[#This Row],[date]],"mmm")</f>
        <v>Mar</v>
      </c>
    </row>
    <row r="966" spans="1:5" x14ac:dyDescent="0.45">
      <c r="A966" s="1">
        <v>44621</v>
      </c>
      <c r="B966">
        <v>641001</v>
      </c>
      <c r="C966" t="s">
        <v>40</v>
      </c>
      <c r="D966">
        <v>0.24</v>
      </c>
      <c r="E966" t="str">
        <f>TEXT(fact_plan_revenue[[#This Row],[date]],"mmm")</f>
        <v>Mar</v>
      </c>
    </row>
    <row r="967" spans="1:5" x14ac:dyDescent="0.45">
      <c r="A967" s="1">
        <v>44621</v>
      </c>
      <c r="B967">
        <v>641001</v>
      </c>
      <c r="C967" t="s">
        <v>38</v>
      </c>
      <c r="D967">
        <v>0.12</v>
      </c>
      <c r="E967" t="str">
        <f>TEXT(fact_plan_revenue[[#This Row],[date]],"mmm")</f>
        <v>Mar</v>
      </c>
    </row>
    <row r="968" spans="1:5" x14ac:dyDescent="0.45">
      <c r="A968" s="1">
        <v>44621</v>
      </c>
      <c r="B968">
        <v>160017</v>
      </c>
      <c r="C968" t="s">
        <v>42</v>
      </c>
      <c r="D968">
        <v>0.26</v>
      </c>
      <c r="E968" t="str">
        <f>TEXT(fact_plan_revenue[[#This Row],[date]],"mmm")</f>
        <v>Mar</v>
      </c>
    </row>
    <row r="969" spans="1:5" x14ac:dyDescent="0.45">
      <c r="A969" s="1">
        <v>44621</v>
      </c>
      <c r="B969">
        <v>160017</v>
      </c>
      <c r="C969" t="s">
        <v>40</v>
      </c>
      <c r="D969">
        <v>0.09</v>
      </c>
      <c r="E969" t="str">
        <f>TEXT(fact_plan_revenue[[#This Row],[date]],"mmm")</f>
        <v>Mar</v>
      </c>
    </row>
    <row r="970" spans="1:5" x14ac:dyDescent="0.45">
      <c r="A970" s="1">
        <v>44621</v>
      </c>
      <c r="B970">
        <v>160017</v>
      </c>
      <c r="C970" t="s">
        <v>38</v>
      </c>
      <c r="D970">
        <v>0.09</v>
      </c>
      <c r="E970" t="str">
        <f>TEXT(fact_plan_revenue[[#This Row],[date]],"mmm")</f>
        <v>Mar</v>
      </c>
    </row>
    <row r="971" spans="1:5" x14ac:dyDescent="0.45">
      <c r="A971" s="1">
        <v>44621</v>
      </c>
      <c r="B971">
        <v>122001</v>
      </c>
      <c r="C971" t="s">
        <v>42</v>
      </c>
      <c r="D971">
        <v>0.12</v>
      </c>
      <c r="E971" t="str">
        <f>TEXT(fact_plan_revenue[[#This Row],[date]],"mmm")</f>
        <v>Mar</v>
      </c>
    </row>
    <row r="972" spans="1:5" x14ac:dyDescent="0.45">
      <c r="A972" s="1">
        <v>44621</v>
      </c>
      <c r="B972">
        <v>122001</v>
      </c>
      <c r="C972" t="s">
        <v>40</v>
      </c>
      <c r="D972">
        <v>7.0000000000000007E-2</v>
      </c>
      <c r="E972" t="str">
        <f>TEXT(fact_plan_revenue[[#This Row],[date]],"mmm")</f>
        <v>Mar</v>
      </c>
    </row>
    <row r="973" spans="1:5" x14ac:dyDescent="0.45">
      <c r="A973" s="1">
        <v>44621</v>
      </c>
      <c r="B973">
        <v>122001</v>
      </c>
      <c r="C973" t="s">
        <v>38</v>
      </c>
      <c r="D973">
        <v>0.05</v>
      </c>
      <c r="E973" t="str">
        <f>TEXT(fact_plan_revenue[[#This Row],[date]],"mmm")</f>
        <v>Mar</v>
      </c>
    </row>
    <row r="974" spans="1:5" x14ac:dyDescent="0.45">
      <c r="A974" s="1">
        <v>44621</v>
      </c>
      <c r="B974">
        <v>492001</v>
      </c>
      <c r="C974" t="s">
        <v>42</v>
      </c>
      <c r="D974">
        <v>0.11</v>
      </c>
      <c r="E974" t="str">
        <f>TEXT(fact_plan_revenue[[#This Row],[date]],"mmm")</f>
        <v>Mar</v>
      </c>
    </row>
    <row r="975" spans="1:5" x14ac:dyDescent="0.45">
      <c r="A975" s="1">
        <v>44621</v>
      </c>
      <c r="B975">
        <v>492001</v>
      </c>
      <c r="C975" t="s">
        <v>40</v>
      </c>
      <c r="D975">
        <v>0.06</v>
      </c>
      <c r="E975" t="str">
        <f>TEXT(fact_plan_revenue[[#This Row],[date]],"mmm")</f>
        <v>Mar</v>
      </c>
    </row>
    <row r="976" spans="1:5" x14ac:dyDescent="0.45">
      <c r="A976" s="1">
        <v>44621</v>
      </c>
      <c r="B976">
        <v>492001</v>
      </c>
      <c r="C976" t="s">
        <v>38</v>
      </c>
      <c r="D976">
        <v>0.04</v>
      </c>
      <c r="E976" t="str">
        <f>TEXT(fact_plan_revenue[[#This Row],[date]],"mmm")</f>
        <v>Mar</v>
      </c>
    </row>
    <row r="977" spans="1:5" x14ac:dyDescent="0.45">
      <c r="A977" s="1">
        <v>44652</v>
      </c>
      <c r="B977">
        <v>400001</v>
      </c>
      <c r="C977" t="s">
        <v>42</v>
      </c>
      <c r="D977">
        <v>1.53</v>
      </c>
      <c r="E977" t="str">
        <f>TEXT(fact_plan_revenue[[#This Row],[date]],"mmm")</f>
        <v>Apr</v>
      </c>
    </row>
    <row r="978" spans="1:5" x14ac:dyDescent="0.45">
      <c r="A978" s="1">
        <v>44652</v>
      </c>
      <c r="B978">
        <v>400001</v>
      </c>
      <c r="C978" t="s">
        <v>40</v>
      </c>
      <c r="D978">
        <v>0.85</v>
      </c>
      <c r="E978" t="str">
        <f>TEXT(fact_plan_revenue[[#This Row],[date]],"mmm")</f>
        <v>Apr</v>
      </c>
    </row>
    <row r="979" spans="1:5" x14ac:dyDescent="0.45">
      <c r="A979" s="1">
        <v>44652</v>
      </c>
      <c r="B979">
        <v>400001</v>
      </c>
      <c r="C979" t="s">
        <v>38</v>
      </c>
      <c r="D979">
        <v>0.51</v>
      </c>
      <c r="E979" t="str">
        <f>TEXT(fact_plan_revenue[[#This Row],[date]],"mmm")</f>
        <v>Apr</v>
      </c>
    </row>
    <row r="980" spans="1:5" x14ac:dyDescent="0.45">
      <c r="A980" s="1">
        <v>44652</v>
      </c>
      <c r="B980">
        <v>110001</v>
      </c>
      <c r="C980" t="s">
        <v>42</v>
      </c>
      <c r="D980">
        <v>1.23</v>
      </c>
      <c r="E980" t="str">
        <f>TEXT(fact_plan_revenue[[#This Row],[date]],"mmm")</f>
        <v>Apr</v>
      </c>
    </row>
    <row r="981" spans="1:5" x14ac:dyDescent="0.45">
      <c r="A981" s="1">
        <v>44652</v>
      </c>
      <c r="B981">
        <v>110001</v>
      </c>
      <c r="C981" t="s">
        <v>40</v>
      </c>
      <c r="D981">
        <v>0.55000000000000004</v>
      </c>
      <c r="E981" t="str">
        <f>TEXT(fact_plan_revenue[[#This Row],[date]],"mmm")</f>
        <v>Apr</v>
      </c>
    </row>
    <row r="982" spans="1:5" x14ac:dyDescent="0.45">
      <c r="A982" s="1">
        <v>44652</v>
      </c>
      <c r="B982">
        <v>110001</v>
      </c>
      <c r="C982" t="s">
        <v>38</v>
      </c>
      <c r="D982">
        <v>0.41</v>
      </c>
      <c r="E982" t="str">
        <f>TEXT(fact_plan_revenue[[#This Row],[date]],"mmm")</f>
        <v>Apr</v>
      </c>
    </row>
    <row r="983" spans="1:5" x14ac:dyDescent="0.45">
      <c r="A983" s="1">
        <v>44652</v>
      </c>
      <c r="B983">
        <v>700001</v>
      </c>
      <c r="C983" t="s">
        <v>42</v>
      </c>
      <c r="D983">
        <v>1.31</v>
      </c>
      <c r="E983" t="str">
        <f>TEXT(fact_plan_revenue[[#This Row],[date]],"mmm")</f>
        <v>Apr</v>
      </c>
    </row>
    <row r="984" spans="1:5" x14ac:dyDescent="0.45">
      <c r="A984" s="1">
        <v>44652</v>
      </c>
      <c r="B984">
        <v>700001</v>
      </c>
      <c r="C984" t="s">
        <v>40</v>
      </c>
      <c r="D984">
        <v>0.57999999999999996</v>
      </c>
      <c r="E984" t="str">
        <f>TEXT(fact_plan_revenue[[#This Row],[date]],"mmm")</f>
        <v>Apr</v>
      </c>
    </row>
    <row r="985" spans="1:5" x14ac:dyDescent="0.45">
      <c r="A985" s="1">
        <v>44652</v>
      </c>
      <c r="B985">
        <v>700001</v>
      </c>
      <c r="C985" t="s">
        <v>38</v>
      </c>
      <c r="D985">
        <v>0.44</v>
      </c>
      <c r="E985" t="str">
        <f>TEXT(fact_plan_revenue[[#This Row],[date]],"mmm")</f>
        <v>Apr</v>
      </c>
    </row>
    <row r="986" spans="1:5" x14ac:dyDescent="0.45">
      <c r="A986" s="1">
        <v>44652</v>
      </c>
      <c r="B986">
        <v>560001</v>
      </c>
      <c r="C986" t="s">
        <v>42</v>
      </c>
      <c r="D986">
        <v>1.51</v>
      </c>
      <c r="E986" t="str">
        <f>TEXT(fact_plan_revenue[[#This Row],[date]],"mmm")</f>
        <v>Apr</v>
      </c>
    </row>
    <row r="987" spans="1:5" x14ac:dyDescent="0.45">
      <c r="A987" s="1">
        <v>44652</v>
      </c>
      <c r="B987">
        <v>560001</v>
      </c>
      <c r="C987" t="s">
        <v>40</v>
      </c>
      <c r="D987">
        <v>0.45</v>
      </c>
      <c r="E987" t="str">
        <f>TEXT(fact_plan_revenue[[#This Row],[date]],"mmm")</f>
        <v>Apr</v>
      </c>
    </row>
    <row r="988" spans="1:5" x14ac:dyDescent="0.45">
      <c r="A988" s="1">
        <v>44652</v>
      </c>
      <c r="B988">
        <v>560001</v>
      </c>
      <c r="C988" t="s">
        <v>38</v>
      </c>
      <c r="D988">
        <v>0.6</v>
      </c>
      <c r="E988" t="str">
        <f>TEXT(fact_plan_revenue[[#This Row],[date]],"mmm")</f>
        <v>Apr</v>
      </c>
    </row>
    <row r="989" spans="1:5" x14ac:dyDescent="0.45">
      <c r="A989" s="1">
        <v>44652</v>
      </c>
      <c r="B989">
        <v>600001</v>
      </c>
      <c r="C989" t="s">
        <v>42</v>
      </c>
      <c r="D989">
        <v>0.86</v>
      </c>
      <c r="E989" t="str">
        <f>TEXT(fact_plan_revenue[[#This Row],[date]],"mmm")</f>
        <v>Apr</v>
      </c>
    </row>
    <row r="990" spans="1:5" x14ac:dyDescent="0.45">
      <c r="A990" s="1">
        <v>44652</v>
      </c>
      <c r="B990">
        <v>600001</v>
      </c>
      <c r="C990" t="s">
        <v>40</v>
      </c>
      <c r="D990">
        <v>0.49</v>
      </c>
      <c r="E990" t="str">
        <f>TEXT(fact_plan_revenue[[#This Row],[date]],"mmm")</f>
        <v>Apr</v>
      </c>
    </row>
    <row r="991" spans="1:5" x14ac:dyDescent="0.45">
      <c r="A991" s="1">
        <v>44652</v>
      </c>
      <c r="B991">
        <v>600001</v>
      </c>
      <c r="C991" t="s">
        <v>38</v>
      </c>
      <c r="D991">
        <v>0.49</v>
      </c>
      <c r="E991" t="str">
        <f>TEXT(fact_plan_revenue[[#This Row],[date]],"mmm")</f>
        <v>Apr</v>
      </c>
    </row>
    <row r="992" spans="1:5" x14ac:dyDescent="0.45">
      <c r="A992" s="1">
        <v>44652</v>
      </c>
      <c r="B992">
        <v>500001</v>
      </c>
      <c r="C992" t="s">
        <v>42</v>
      </c>
      <c r="D992">
        <v>0.71</v>
      </c>
      <c r="E992" t="str">
        <f>TEXT(fact_plan_revenue[[#This Row],[date]],"mmm")</f>
        <v>Apr</v>
      </c>
    </row>
    <row r="993" spans="1:5" x14ac:dyDescent="0.45">
      <c r="A993" s="1">
        <v>44652</v>
      </c>
      <c r="B993">
        <v>500001</v>
      </c>
      <c r="C993" t="s">
        <v>40</v>
      </c>
      <c r="D993">
        <v>0.4</v>
      </c>
      <c r="E993" t="str">
        <f>TEXT(fact_plan_revenue[[#This Row],[date]],"mmm")</f>
        <v>Apr</v>
      </c>
    </row>
    <row r="994" spans="1:5" x14ac:dyDescent="0.45">
      <c r="A994" s="1">
        <v>44652</v>
      </c>
      <c r="B994">
        <v>500001</v>
      </c>
      <c r="C994" t="s">
        <v>38</v>
      </c>
      <c r="D994">
        <v>0.24</v>
      </c>
      <c r="E994" t="str">
        <f>TEXT(fact_plan_revenue[[#This Row],[date]],"mmm")</f>
        <v>Apr</v>
      </c>
    </row>
    <row r="995" spans="1:5" x14ac:dyDescent="0.45">
      <c r="A995" s="1">
        <v>44652</v>
      </c>
      <c r="B995">
        <v>411001</v>
      </c>
      <c r="C995" t="s">
        <v>42</v>
      </c>
      <c r="D995">
        <v>1.3</v>
      </c>
      <c r="E995" t="str">
        <f>TEXT(fact_plan_revenue[[#This Row],[date]],"mmm")</f>
        <v>Apr</v>
      </c>
    </row>
    <row r="996" spans="1:5" x14ac:dyDescent="0.45">
      <c r="A996" s="1">
        <v>44652</v>
      </c>
      <c r="B996">
        <v>411001</v>
      </c>
      <c r="C996" t="s">
        <v>40</v>
      </c>
      <c r="D996">
        <v>0.81</v>
      </c>
      <c r="E996" t="str">
        <f>TEXT(fact_plan_revenue[[#This Row],[date]],"mmm")</f>
        <v>Apr</v>
      </c>
    </row>
    <row r="997" spans="1:5" x14ac:dyDescent="0.45">
      <c r="A997" s="1">
        <v>44652</v>
      </c>
      <c r="B997">
        <v>411001</v>
      </c>
      <c r="C997" t="s">
        <v>38</v>
      </c>
      <c r="D997">
        <v>0.16</v>
      </c>
      <c r="E997" t="str">
        <f>TEXT(fact_plan_revenue[[#This Row],[date]],"mmm")</f>
        <v>Apr</v>
      </c>
    </row>
    <row r="998" spans="1:5" x14ac:dyDescent="0.45">
      <c r="A998" s="1">
        <v>44652</v>
      </c>
      <c r="B998">
        <v>380001</v>
      </c>
      <c r="C998" t="s">
        <v>42</v>
      </c>
      <c r="D998">
        <v>0.62</v>
      </c>
      <c r="E998" t="str">
        <f>TEXT(fact_plan_revenue[[#This Row],[date]],"mmm")</f>
        <v>Apr</v>
      </c>
    </row>
    <row r="999" spans="1:5" x14ac:dyDescent="0.45">
      <c r="A999" s="1">
        <v>44652</v>
      </c>
      <c r="B999">
        <v>380001</v>
      </c>
      <c r="C999" t="s">
        <v>40</v>
      </c>
      <c r="D999">
        <v>0.53</v>
      </c>
      <c r="E999" t="str">
        <f>TEXT(fact_plan_revenue[[#This Row],[date]],"mmm")</f>
        <v>Apr</v>
      </c>
    </row>
    <row r="1000" spans="1:5" x14ac:dyDescent="0.45">
      <c r="A1000" s="1">
        <v>44652</v>
      </c>
      <c r="B1000">
        <v>380001</v>
      </c>
      <c r="C1000" t="s">
        <v>38</v>
      </c>
      <c r="D1000">
        <v>0.18</v>
      </c>
      <c r="E1000" t="str">
        <f>TEXT(fact_plan_revenue[[#This Row],[date]],"mmm")</f>
        <v>Apr</v>
      </c>
    </row>
    <row r="1001" spans="1:5" x14ac:dyDescent="0.45">
      <c r="A1001" s="1">
        <v>44652</v>
      </c>
      <c r="B1001">
        <v>302001</v>
      </c>
      <c r="C1001" t="s">
        <v>42</v>
      </c>
      <c r="D1001">
        <v>0.42</v>
      </c>
      <c r="E1001" t="str">
        <f>TEXT(fact_plan_revenue[[#This Row],[date]],"mmm")</f>
        <v>Apr</v>
      </c>
    </row>
    <row r="1002" spans="1:5" x14ac:dyDescent="0.45">
      <c r="A1002" s="1">
        <v>44652</v>
      </c>
      <c r="B1002">
        <v>302001</v>
      </c>
      <c r="C1002" t="s">
        <v>40</v>
      </c>
      <c r="D1002">
        <v>0.19</v>
      </c>
      <c r="E1002" t="str">
        <f>TEXT(fact_plan_revenue[[#This Row],[date]],"mmm")</f>
        <v>Apr</v>
      </c>
    </row>
    <row r="1003" spans="1:5" x14ac:dyDescent="0.45">
      <c r="A1003" s="1">
        <v>44652</v>
      </c>
      <c r="B1003">
        <v>302001</v>
      </c>
      <c r="C1003" t="s">
        <v>38</v>
      </c>
      <c r="D1003">
        <v>0.14000000000000001</v>
      </c>
      <c r="E1003" t="str">
        <f>TEXT(fact_plan_revenue[[#This Row],[date]],"mmm")</f>
        <v>Apr</v>
      </c>
    </row>
    <row r="1004" spans="1:5" x14ac:dyDescent="0.45">
      <c r="A1004" s="1">
        <v>44652</v>
      </c>
      <c r="B1004">
        <v>226001</v>
      </c>
      <c r="C1004" t="s">
        <v>42</v>
      </c>
      <c r="D1004">
        <v>0.36</v>
      </c>
      <c r="E1004" t="str">
        <f>TEXT(fact_plan_revenue[[#This Row],[date]],"mmm")</f>
        <v>Apr</v>
      </c>
    </row>
    <row r="1005" spans="1:5" x14ac:dyDescent="0.45">
      <c r="A1005" s="1">
        <v>44652</v>
      </c>
      <c r="B1005">
        <v>226001</v>
      </c>
      <c r="C1005" t="s">
        <v>40</v>
      </c>
      <c r="D1005">
        <v>0.27</v>
      </c>
      <c r="E1005" t="str">
        <f>TEXT(fact_plan_revenue[[#This Row],[date]],"mmm")</f>
        <v>Apr</v>
      </c>
    </row>
    <row r="1006" spans="1:5" x14ac:dyDescent="0.45">
      <c r="A1006" s="1">
        <v>44652</v>
      </c>
      <c r="B1006">
        <v>226001</v>
      </c>
      <c r="C1006" t="s">
        <v>38</v>
      </c>
      <c r="D1006">
        <v>0.09</v>
      </c>
      <c r="E1006" t="str">
        <f>TEXT(fact_plan_revenue[[#This Row],[date]],"mmm")</f>
        <v>Apr</v>
      </c>
    </row>
    <row r="1007" spans="1:5" x14ac:dyDescent="0.45">
      <c r="A1007" s="1">
        <v>44652</v>
      </c>
      <c r="B1007">
        <v>800008</v>
      </c>
      <c r="C1007" t="s">
        <v>42</v>
      </c>
      <c r="D1007">
        <v>0.39</v>
      </c>
      <c r="E1007" t="str">
        <f>TEXT(fact_plan_revenue[[#This Row],[date]],"mmm")</f>
        <v>Apr</v>
      </c>
    </row>
    <row r="1008" spans="1:5" x14ac:dyDescent="0.45">
      <c r="A1008" s="1">
        <v>44652</v>
      </c>
      <c r="B1008">
        <v>800008</v>
      </c>
      <c r="C1008" t="s">
        <v>40</v>
      </c>
      <c r="D1008">
        <v>0.19</v>
      </c>
      <c r="E1008" t="str">
        <f>TEXT(fact_plan_revenue[[#This Row],[date]],"mmm")</f>
        <v>Apr</v>
      </c>
    </row>
    <row r="1009" spans="1:5" x14ac:dyDescent="0.45">
      <c r="A1009" s="1">
        <v>44652</v>
      </c>
      <c r="B1009">
        <v>800008</v>
      </c>
      <c r="C1009" t="s">
        <v>38</v>
      </c>
      <c r="D1009">
        <v>0.16</v>
      </c>
      <c r="E1009" t="str">
        <f>TEXT(fact_plan_revenue[[#This Row],[date]],"mmm")</f>
        <v>Apr</v>
      </c>
    </row>
    <row r="1010" spans="1:5" x14ac:dyDescent="0.45">
      <c r="A1010" s="1">
        <v>44652</v>
      </c>
      <c r="B1010">
        <v>641001</v>
      </c>
      <c r="C1010" t="s">
        <v>42</v>
      </c>
      <c r="D1010">
        <v>0.22</v>
      </c>
      <c r="E1010" t="str">
        <f>TEXT(fact_plan_revenue[[#This Row],[date]],"mmm")</f>
        <v>Apr</v>
      </c>
    </row>
    <row r="1011" spans="1:5" x14ac:dyDescent="0.45">
      <c r="A1011" s="1">
        <v>44652</v>
      </c>
      <c r="B1011">
        <v>641001</v>
      </c>
      <c r="C1011" t="s">
        <v>40</v>
      </c>
      <c r="D1011">
        <v>0.13</v>
      </c>
      <c r="E1011" t="str">
        <f>TEXT(fact_plan_revenue[[#This Row],[date]],"mmm")</f>
        <v>Apr</v>
      </c>
    </row>
    <row r="1012" spans="1:5" x14ac:dyDescent="0.45">
      <c r="A1012" s="1">
        <v>44652</v>
      </c>
      <c r="B1012">
        <v>641001</v>
      </c>
      <c r="C1012" t="s">
        <v>38</v>
      </c>
      <c r="D1012">
        <v>0.13</v>
      </c>
      <c r="E1012" t="str">
        <f>TEXT(fact_plan_revenue[[#This Row],[date]],"mmm")</f>
        <v>Apr</v>
      </c>
    </row>
    <row r="1013" spans="1:5" x14ac:dyDescent="0.45">
      <c r="A1013" s="1">
        <v>44652</v>
      </c>
      <c r="B1013">
        <v>160017</v>
      </c>
      <c r="C1013" t="s">
        <v>42</v>
      </c>
      <c r="D1013">
        <v>0.28999999999999998</v>
      </c>
      <c r="E1013" t="str">
        <f>TEXT(fact_plan_revenue[[#This Row],[date]],"mmm")</f>
        <v>Apr</v>
      </c>
    </row>
    <row r="1014" spans="1:5" x14ac:dyDescent="0.45">
      <c r="A1014" s="1">
        <v>44652</v>
      </c>
      <c r="B1014">
        <v>160017</v>
      </c>
      <c r="C1014" t="s">
        <v>40</v>
      </c>
      <c r="D1014">
        <v>0.18</v>
      </c>
      <c r="E1014" t="str">
        <f>TEXT(fact_plan_revenue[[#This Row],[date]],"mmm")</f>
        <v>Apr</v>
      </c>
    </row>
    <row r="1015" spans="1:5" x14ac:dyDescent="0.45">
      <c r="A1015" s="1">
        <v>44652</v>
      </c>
      <c r="B1015">
        <v>160017</v>
      </c>
      <c r="C1015" t="s">
        <v>38</v>
      </c>
      <c r="D1015">
        <v>0.11</v>
      </c>
      <c r="E1015" t="str">
        <f>TEXT(fact_plan_revenue[[#This Row],[date]],"mmm")</f>
        <v>Apr</v>
      </c>
    </row>
    <row r="1016" spans="1:5" x14ac:dyDescent="0.45">
      <c r="A1016" s="1">
        <v>44652</v>
      </c>
      <c r="B1016">
        <v>122001</v>
      </c>
      <c r="C1016" t="s">
        <v>42</v>
      </c>
      <c r="D1016">
        <v>0.14000000000000001</v>
      </c>
      <c r="E1016" t="str">
        <f>TEXT(fact_plan_revenue[[#This Row],[date]],"mmm")</f>
        <v>Apr</v>
      </c>
    </row>
    <row r="1017" spans="1:5" x14ac:dyDescent="0.45">
      <c r="A1017" s="1">
        <v>44652</v>
      </c>
      <c r="B1017">
        <v>122001</v>
      </c>
      <c r="C1017" t="s">
        <v>40</v>
      </c>
      <c r="D1017">
        <v>0.1</v>
      </c>
      <c r="E1017" t="str">
        <f>TEXT(fact_plan_revenue[[#This Row],[date]],"mmm")</f>
        <v>Apr</v>
      </c>
    </row>
    <row r="1018" spans="1:5" x14ac:dyDescent="0.45">
      <c r="A1018" s="1">
        <v>44652</v>
      </c>
      <c r="B1018">
        <v>122001</v>
      </c>
      <c r="C1018" t="s">
        <v>38</v>
      </c>
      <c r="D1018">
        <v>0.05</v>
      </c>
      <c r="E1018" t="str">
        <f>TEXT(fact_plan_revenue[[#This Row],[date]],"mmm")</f>
        <v>Apr</v>
      </c>
    </row>
    <row r="1019" spans="1:5" x14ac:dyDescent="0.45">
      <c r="A1019" s="1">
        <v>44652</v>
      </c>
      <c r="B1019">
        <v>492001</v>
      </c>
      <c r="C1019" t="s">
        <v>42</v>
      </c>
      <c r="D1019">
        <v>0.11</v>
      </c>
      <c r="E1019" t="str">
        <f>TEXT(fact_plan_revenue[[#This Row],[date]],"mmm")</f>
        <v>Apr</v>
      </c>
    </row>
    <row r="1020" spans="1:5" x14ac:dyDescent="0.45">
      <c r="A1020" s="1">
        <v>44652</v>
      </c>
      <c r="B1020">
        <v>492001</v>
      </c>
      <c r="C1020" t="s">
        <v>40</v>
      </c>
      <c r="D1020">
        <v>0.08</v>
      </c>
      <c r="E1020" t="str">
        <f>TEXT(fact_plan_revenue[[#This Row],[date]],"mmm")</f>
        <v>Apr</v>
      </c>
    </row>
    <row r="1021" spans="1:5" x14ac:dyDescent="0.45">
      <c r="A1021" s="1">
        <v>44652</v>
      </c>
      <c r="B1021">
        <v>492001</v>
      </c>
      <c r="C1021" t="s">
        <v>38</v>
      </c>
      <c r="D1021">
        <v>0.05</v>
      </c>
      <c r="E1021" t="str">
        <f>TEXT(fact_plan_revenue[[#This Row],[date]],"mmm")</f>
        <v>Apr</v>
      </c>
    </row>
    <row r="1022" spans="1:5" x14ac:dyDescent="0.45">
      <c r="A1022" s="1">
        <v>44713</v>
      </c>
      <c r="B1022">
        <v>400001</v>
      </c>
      <c r="C1022" t="s">
        <v>36</v>
      </c>
      <c r="D1022">
        <v>7.24</v>
      </c>
      <c r="E1022" t="str">
        <f>TEXT(fact_plan_revenue[[#This Row],[date]],"mmm")</f>
        <v>Jun</v>
      </c>
    </row>
    <row r="1023" spans="1:5" x14ac:dyDescent="0.45">
      <c r="A1023" s="1">
        <v>44713</v>
      </c>
      <c r="B1023">
        <v>400001</v>
      </c>
      <c r="C1023" t="s">
        <v>34</v>
      </c>
      <c r="D1023">
        <v>4.4000000000000004</v>
      </c>
      <c r="E1023" t="str">
        <f>TEXT(fact_plan_revenue[[#This Row],[date]],"mmm")</f>
        <v>Jun</v>
      </c>
    </row>
    <row r="1024" spans="1:5" x14ac:dyDescent="0.45">
      <c r="A1024" s="1">
        <v>44713</v>
      </c>
      <c r="B1024">
        <v>400001</v>
      </c>
      <c r="C1024" t="s">
        <v>32</v>
      </c>
      <c r="D1024">
        <v>1.29</v>
      </c>
      <c r="E1024" t="str">
        <f>TEXT(fact_plan_revenue[[#This Row],[date]],"mmm")</f>
        <v>Jun</v>
      </c>
    </row>
    <row r="1025" spans="1:5" x14ac:dyDescent="0.45">
      <c r="A1025" s="1">
        <v>44713</v>
      </c>
      <c r="B1025">
        <v>110001</v>
      </c>
      <c r="C1025" t="s">
        <v>36</v>
      </c>
      <c r="D1025">
        <v>4.42</v>
      </c>
      <c r="E1025" t="str">
        <f>TEXT(fact_plan_revenue[[#This Row],[date]],"mmm")</f>
        <v>Jun</v>
      </c>
    </row>
    <row r="1026" spans="1:5" x14ac:dyDescent="0.45">
      <c r="A1026" s="1">
        <v>44713</v>
      </c>
      <c r="B1026">
        <v>110001</v>
      </c>
      <c r="C1026" t="s">
        <v>34</v>
      </c>
      <c r="D1026">
        <v>2.94</v>
      </c>
      <c r="E1026" t="str">
        <f>TEXT(fact_plan_revenue[[#This Row],[date]],"mmm")</f>
        <v>Jun</v>
      </c>
    </row>
    <row r="1027" spans="1:5" x14ac:dyDescent="0.45">
      <c r="A1027" s="1">
        <v>44713</v>
      </c>
      <c r="B1027">
        <v>110001</v>
      </c>
      <c r="C1027" t="s">
        <v>32</v>
      </c>
      <c r="D1027">
        <v>1.18</v>
      </c>
      <c r="E1027" t="str">
        <f>TEXT(fact_plan_revenue[[#This Row],[date]],"mmm")</f>
        <v>Jun</v>
      </c>
    </row>
    <row r="1028" spans="1:5" x14ac:dyDescent="0.45">
      <c r="A1028" s="1">
        <v>44713</v>
      </c>
      <c r="B1028">
        <v>700001</v>
      </c>
      <c r="C1028" t="s">
        <v>36</v>
      </c>
      <c r="D1028">
        <v>4.03</v>
      </c>
      <c r="E1028" t="str">
        <f>TEXT(fact_plan_revenue[[#This Row],[date]],"mmm")</f>
        <v>Jun</v>
      </c>
    </row>
    <row r="1029" spans="1:5" x14ac:dyDescent="0.45">
      <c r="A1029" s="1">
        <v>44713</v>
      </c>
      <c r="B1029">
        <v>700001</v>
      </c>
      <c r="C1029" t="s">
        <v>34</v>
      </c>
      <c r="D1029">
        <v>2.5499999999999998</v>
      </c>
      <c r="E1029" t="str">
        <f>TEXT(fact_plan_revenue[[#This Row],[date]],"mmm")</f>
        <v>Jun</v>
      </c>
    </row>
    <row r="1030" spans="1:5" x14ac:dyDescent="0.45">
      <c r="A1030" s="1">
        <v>44713</v>
      </c>
      <c r="B1030">
        <v>700001</v>
      </c>
      <c r="C1030" t="s">
        <v>32</v>
      </c>
      <c r="D1030">
        <v>0.67</v>
      </c>
      <c r="E1030" t="str">
        <f>TEXT(fact_plan_revenue[[#This Row],[date]],"mmm")</f>
        <v>Jun</v>
      </c>
    </row>
    <row r="1031" spans="1:5" x14ac:dyDescent="0.45">
      <c r="A1031" s="1">
        <v>44713</v>
      </c>
      <c r="B1031">
        <v>560001</v>
      </c>
      <c r="C1031" t="s">
        <v>36</v>
      </c>
      <c r="D1031">
        <v>4.34</v>
      </c>
      <c r="E1031" t="str">
        <f>TEXT(fact_plan_revenue[[#This Row],[date]],"mmm")</f>
        <v>Jun</v>
      </c>
    </row>
    <row r="1032" spans="1:5" x14ac:dyDescent="0.45">
      <c r="A1032" s="1">
        <v>44713</v>
      </c>
      <c r="B1032">
        <v>560001</v>
      </c>
      <c r="C1032" t="s">
        <v>34</v>
      </c>
      <c r="D1032">
        <v>2.73</v>
      </c>
      <c r="E1032" t="str">
        <f>TEXT(fact_plan_revenue[[#This Row],[date]],"mmm")</f>
        <v>Jun</v>
      </c>
    </row>
    <row r="1033" spans="1:5" x14ac:dyDescent="0.45">
      <c r="A1033" s="1">
        <v>44713</v>
      </c>
      <c r="B1033">
        <v>560001</v>
      </c>
      <c r="C1033" t="s">
        <v>32</v>
      </c>
      <c r="D1033">
        <v>0.48</v>
      </c>
      <c r="E1033" t="str">
        <f>TEXT(fact_plan_revenue[[#This Row],[date]],"mmm")</f>
        <v>Jun</v>
      </c>
    </row>
    <row r="1034" spans="1:5" x14ac:dyDescent="0.45">
      <c r="A1034" s="1">
        <v>44713</v>
      </c>
      <c r="B1034">
        <v>600001</v>
      </c>
      <c r="C1034" t="s">
        <v>36</v>
      </c>
      <c r="D1034">
        <v>4.3600000000000003</v>
      </c>
      <c r="E1034" t="str">
        <f>TEXT(fact_plan_revenue[[#This Row],[date]],"mmm")</f>
        <v>Jun</v>
      </c>
    </row>
    <row r="1035" spans="1:5" x14ac:dyDescent="0.45">
      <c r="A1035" s="1">
        <v>44713</v>
      </c>
      <c r="B1035">
        <v>600001</v>
      </c>
      <c r="C1035" t="s">
        <v>34</v>
      </c>
      <c r="D1035">
        <v>2.25</v>
      </c>
      <c r="E1035" t="str">
        <f>TEXT(fact_plan_revenue[[#This Row],[date]],"mmm")</f>
        <v>Jun</v>
      </c>
    </row>
    <row r="1036" spans="1:5" x14ac:dyDescent="0.45">
      <c r="A1036" s="1">
        <v>44713</v>
      </c>
      <c r="B1036">
        <v>600001</v>
      </c>
      <c r="C1036" t="s">
        <v>32</v>
      </c>
      <c r="D1036">
        <v>0.93</v>
      </c>
      <c r="E1036" t="str">
        <f>TEXT(fact_plan_revenue[[#This Row],[date]],"mmm")</f>
        <v>Jun</v>
      </c>
    </row>
    <row r="1037" spans="1:5" x14ac:dyDescent="0.45">
      <c r="A1037" s="1">
        <v>44713</v>
      </c>
      <c r="B1037">
        <v>500001</v>
      </c>
      <c r="C1037" t="s">
        <v>36</v>
      </c>
      <c r="D1037">
        <v>3.19</v>
      </c>
      <c r="E1037" t="str">
        <f>TEXT(fact_plan_revenue[[#This Row],[date]],"mmm")</f>
        <v>Jun</v>
      </c>
    </row>
    <row r="1038" spans="1:5" x14ac:dyDescent="0.45">
      <c r="A1038" s="1">
        <v>44713</v>
      </c>
      <c r="B1038">
        <v>500001</v>
      </c>
      <c r="C1038" t="s">
        <v>34</v>
      </c>
      <c r="D1038">
        <v>2.09</v>
      </c>
      <c r="E1038" t="str">
        <f>TEXT(fact_plan_revenue[[#This Row],[date]],"mmm")</f>
        <v>Jun</v>
      </c>
    </row>
    <row r="1039" spans="1:5" x14ac:dyDescent="0.45">
      <c r="A1039" s="1">
        <v>44713</v>
      </c>
      <c r="B1039">
        <v>500001</v>
      </c>
      <c r="C1039" t="s">
        <v>32</v>
      </c>
      <c r="D1039">
        <v>0.55000000000000004</v>
      </c>
      <c r="E1039" t="str">
        <f>TEXT(fact_plan_revenue[[#This Row],[date]],"mmm")</f>
        <v>Jun</v>
      </c>
    </row>
    <row r="1040" spans="1:5" x14ac:dyDescent="0.45">
      <c r="A1040" s="1">
        <v>44713</v>
      </c>
      <c r="B1040">
        <v>411001</v>
      </c>
      <c r="C1040" t="s">
        <v>36</v>
      </c>
      <c r="D1040">
        <v>2.79</v>
      </c>
      <c r="E1040" t="str">
        <f>TEXT(fact_plan_revenue[[#This Row],[date]],"mmm")</f>
        <v>Jun</v>
      </c>
    </row>
    <row r="1041" spans="1:5" x14ac:dyDescent="0.45">
      <c r="A1041" s="1">
        <v>44713</v>
      </c>
      <c r="B1041">
        <v>411001</v>
      </c>
      <c r="C1041" t="s">
        <v>34</v>
      </c>
      <c r="D1041">
        <v>1.71</v>
      </c>
      <c r="E1041" t="str">
        <f>TEXT(fact_plan_revenue[[#This Row],[date]],"mmm")</f>
        <v>Jun</v>
      </c>
    </row>
    <row r="1042" spans="1:5" x14ac:dyDescent="0.45">
      <c r="A1042" s="1">
        <v>44713</v>
      </c>
      <c r="B1042">
        <v>411001</v>
      </c>
      <c r="C1042" t="s">
        <v>32</v>
      </c>
      <c r="D1042">
        <v>0.36</v>
      </c>
      <c r="E1042" t="str">
        <f>TEXT(fact_plan_revenue[[#This Row],[date]],"mmm")</f>
        <v>Jun</v>
      </c>
    </row>
    <row r="1043" spans="1:5" x14ac:dyDescent="0.45">
      <c r="A1043" s="1">
        <v>44713</v>
      </c>
      <c r="B1043">
        <v>380001</v>
      </c>
      <c r="C1043" t="s">
        <v>36</v>
      </c>
      <c r="D1043">
        <v>2.67</v>
      </c>
      <c r="E1043" t="str">
        <f>TEXT(fact_plan_revenue[[#This Row],[date]],"mmm")</f>
        <v>Jun</v>
      </c>
    </row>
    <row r="1044" spans="1:5" x14ac:dyDescent="0.45">
      <c r="A1044" s="1">
        <v>44713</v>
      </c>
      <c r="B1044">
        <v>380001</v>
      </c>
      <c r="C1044" t="s">
        <v>34</v>
      </c>
      <c r="D1044">
        <v>1.45</v>
      </c>
      <c r="E1044" t="str">
        <f>TEXT(fact_plan_revenue[[#This Row],[date]],"mmm")</f>
        <v>Jun</v>
      </c>
    </row>
    <row r="1045" spans="1:5" x14ac:dyDescent="0.45">
      <c r="A1045" s="1">
        <v>44713</v>
      </c>
      <c r="B1045">
        <v>380001</v>
      </c>
      <c r="C1045" t="s">
        <v>32</v>
      </c>
      <c r="D1045">
        <v>0.56999999999999995</v>
      </c>
      <c r="E1045" t="str">
        <f>TEXT(fact_plan_revenue[[#This Row],[date]],"mmm")</f>
        <v>Jun</v>
      </c>
    </row>
    <row r="1046" spans="1:5" x14ac:dyDescent="0.45">
      <c r="A1046" s="1">
        <v>44713</v>
      </c>
      <c r="B1046">
        <v>302001</v>
      </c>
      <c r="C1046" t="s">
        <v>36</v>
      </c>
      <c r="D1046">
        <v>2.5299999999999998</v>
      </c>
      <c r="E1046" t="str">
        <f>TEXT(fact_plan_revenue[[#This Row],[date]],"mmm")</f>
        <v>Jun</v>
      </c>
    </row>
    <row r="1047" spans="1:5" x14ac:dyDescent="0.45">
      <c r="A1047" s="1">
        <v>44713</v>
      </c>
      <c r="B1047">
        <v>302001</v>
      </c>
      <c r="C1047" t="s">
        <v>34</v>
      </c>
      <c r="D1047">
        <v>1.55</v>
      </c>
      <c r="E1047" t="str">
        <f>TEXT(fact_plan_revenue[[#This Row],[date]],"mmm")</f>
        <v>Jun</v>
      </c>
    </row>
    <row r="1048" spans="1:5" x14ac:dyDescent="0.45">
      <c r="A1048" s="1">
        <v>44713</v>
      </c>
      <c r="B1048">
        <v>302001</v>
      </c>
      <c r="C1048" t="s">
        <v>32</v>
      </c>
      <c r="D1048">
        <v>0.33</v>
      </c>
      <c r="E1048" t="str">
        <f>TEXT(fact_plan_revenue[[#This Row],[date]],"mmm")</f>
        <v>Jun</v>
      </c>
    </row>
    <row r="1049" spans="1:5" x14ac:dyDescent="0.45">
      <c r="A1049" s="1">
        <v>44713</v>
      </c>
      <c r="B1049">
        <v>226001</v>
      </c>
      <c r="C1049" t="s">
        <v>36</v>
      </c>
      <c r="D1049">
        <v>1.24</v>
      </c>
      <c r="E1049" t="str">
        <f>TEXT(fact_plan_revenue[[#This Row],[date]],"mmm")</f>
        <v>Jun</v>
      </c>
    </row>
    <row r="1050" spans="1:5" x14ac:dyDescent="0.45">
      <c r="A1050" s="1">
        <v>44713</v>
      </c>
      <c r="B1050">
        <v>226001</v>
      </c>
      <c r="C1050" t="s">
        <v>34</v>
      </c>
      <c r="D1050">
        <v>0.79</v>
      </c>
      <c r="E1050" t="str">
        <f>TEXT(fact_plan_revenue[[#This Row],[date]],"mmm")</f>
        <v>Jun</v>
      </c>
    </row>
    <row r="1051" spans="1:5" x14ac:dyDescent="0.45">
      <c r="A1051" s="1">
        <v>44713</v>
      </c>
      <c r="B1051">
        <v>226001</v>
      </c>
      <c r="C1051" t="s">
        <v>32</v>
      </c>
      <c r="D1051">
        <v>0.12</v>
      </c>
      <c r="E1051" t="str">
        <f>TEXT(fact_plan_revenue[[#This Row],[date]],"mmm")</f>
        <v>Jun</v>
      </c>
    </row>
    <row r="1052" spans="1:5" x14ac:dyDescent="0.45">
      <c r="A1052" s="1">
        <v>44713</v>
      </c>
      <c r="B1052">
        <v>800008</v>
      </c>
      <c r="C1052" t="s">
        <v>36</v>
      </c>
      <c r="D1052">
        <v>1.76</v>
      </c>
      <c r="E1052" t="str">
        <f>TEXT(fact_plan_revenue[[#This Row],[date]],"mmm")</f>
        <v>Jun</v>
      </c>
    </row>
    <row r="1053" spans="1:5" x14ac:dyDescent="0.45">
      <c r="A1053" s="1">
        <v>44713</v>
      </c>
      <c r="B1053">
        <v>800008</v>
      </c>
      <c r="C1053" t="s">
        <v>34</v>
      </c>
      <c r="D1053">
        <v>1.18</v>
      </c>
      <c r="E1053" t="str">
        <f>TEXT(fact_plan_revenue[[#This Row],[date]],"mmm")</f>
        <v>Jun</v>
      </c>
    </row>
    <row r="1054" spans="1:5" x14ac:dyDescent="0.45">
      <c r="A1054" s="1">
        <v>44713</v>
      </c>
      <c r="B1054">
        <v>800008</v>
      </c>
      <c r="C1054" t="s">
        <v>32</v>
      </c>
      <c r="D1054">
        <v>0.26</v>
      </c>
      <c r="E1054" t="str">
        <f>TEXT(fact_plan_revenue[[#This Row],[date]],"mmm")</f>
        <v>Jun</v>
      </c>
    </row>
    <row r="1055" spans="1:5" x14ac:dyDescent="0.45">
      <c r="A1055" s="1">
        <v>44713</v>
      </c>
      <c r="B1055">
        <v>641001</v>
      </c>
      <c r="C1055" t="s">
        <v>36</v>
      </c>
      <c r="D1055">
        <v>0.89</v>
      </c>
      <c r="E1055" t="str">
        <f>TEXT(fact_plan_revenue[[#This Row],[date]],"mmm")</f>
        <v>Jun</v>
      </c>
    </row>
    <row r="1056" spans="1:5" x14ac:dyDescent="0.45">
      <c r="A1056" s="1">
        <v>44713</v>
      </c>
      <c r="B1056">
        <v>641001</v>
      </c>
      <c r="C1056" t="s">
        <v>34</v>
      </c>
      <c r="D1056">
        <v>0.57999999999999996</v>
      </c>
      <c r="E1056" t="str">
        <f>TEXT(fact_plan_revenue[[#This Row],[date]],"mmm")</f>
        <v>Jun</v>
      </c>
    </row>
    <row r="1057" spans="1:5" x14ac:dyDescent="0.45">
      <c r="A1057" s="1">
        <v>44713</v>
      </c>
      <c r="B1057">
        <v>641001</v>
      </c>
      <c r="C1057" t="s">
        <v>32</v>
      </c>
      <c r="D1057">
        <v>0.14000000000000001</v>
      </c>
      <c r="E1057" t="str">
        <f>TEXT(fact_plan_revenue[[#This Row],[date]],"mmm")</f>
        <v>Jun</v>
      </c>
    </row>
    <row r="1058" spans="1:5" x14ac:dyDescent="0.45">
      <c r="A1058" s="1">
        <v>44713</v>
      </c>
      <c r="B1058">
        <v>160017</v>
      </c>
      <c r="C1058" t="s">
        <v>36</v>
      </c>
      <c r="D1058">
        <v>0.79</v>
      </c>
      <c r="E1058" t="str">
        <f>TEXT(fact_plan_revenue[[#This Row],[date]],"mmm")</f>
        <v>Jun</v>
      </c>
    </row>
    <row r="1059" spans="1:5" x14ac:dyDescent="0.45">
      <c r="A1059" s="1">
        <v>44713</v>
      </c>
      <c r="B1059">
        <v>160017</v>
      </c>
      <c r="C1059" t="s">
        <v>34</v>
      </c>
      <c r="D1059">
        <v>0.5</v>
      </c>
      <c r="E1059" t="str">
        <f>TEXT(fact_plan_revenue[[#This Row],[date]],"mmm")</f>
        <v>Jun</v>
      </c>
    </row>
    <row r="1060" spans="1:5" x14ac:dyDescent="0.45">
      <c r="A1060" s="1">
        <v>44713</v>
      </c>
      <c r="B1060">
        <v>160017</v>
      </c>
      <c r="C1060" t="s">
        <v>32</v>
      </c>
      <c r="D1060">
        <v>0.1</v>
      </c>
      <c r="E1060" t="str">
        <f>TEXT(fact_plan_revenue[[#This Row],[date]],"mmm")</f>
        <v>Jun</v>
      </c>
    </row>
    <row r="1061" spans="1:5" x14ac:dyDescent="0.45">
      <c r="A1061" s="1">
        <v>44713</v>
      </c>
      <c r="B1061">
        <v>122001</v>
      </c>
      <c r="C1061" t="s">
        <v>36</v>
      </c>
      <c r="D1061">
        <v>0.61</v>
      </c>
      <c r="E1061" t="str">
        <f>TEXT(fact_plan_revenue[[#This Row],[date]],"mmm")</f>
        <v>Jun</v>
      </c>
    </row>
    <row r="1062" spans="1:5" x14ac:dyDescent="0.45">
      <c r="A1062" s="1">
        <v>44713</v>
      </c>
      <c r="B1062">
        <v>122001</v>
      </c>
      <c r="C1062" t="s">
        <v>34</v>
      </c>
      <c r="D1062">
        <v>0.4</v>
      </c>
      <c r="E1062" t="str">
        <f>TEXT(fact_plan_revenue[[#This Row],[date]],"mmm")</f>
        <v>Jun</v>
      </c>
    </row>
    <row r="1063" spans="1:5" x14ac:dyDescent="0.45">
      <c r="A1063" s="1">
        <v>44713</v>
      </c>
      <c r="B1063">
        <v>122001</v>
      </c>
      <c r="C1063" t="s">
        <v>32</v>
      </c>
      <c r="D1063">
        <v>0.12</v>
      </c>
      <c r="E1063" t="str">
        <f>TEXT(fact_plan_revenue[[#This Row],[date]],"mmm")</f>
        <v>Jun</v>
      </c>
    </row>
    <row r="1064" spans="1:5" x14ac:dyDescent="0.45">
      <c r="A1064" s="1">
        <v>44713</v>
      </c>
      <c r="B1064">
        <v>492001</v>
      </c>
      <c r="C1064" t="s">
        <v>36</v>
      </c>
      <c r="D1064">
        <v>0.56999999999999995</v>
      </c>
      <c r="E1064" t="str">
        <f>TEXT(fact_plan_revenue[[#This Row],[date]],"mmm")</f>
        <v>Jun</v>
      </c>
    </row>
    <row r="1065" spans="1:5" x14ac:dyDescent="0.45">
      <c r="A1065" s="1">
        <v>44713</v>
      </c>
      <c r="B1065">
        <v>492001</v>
      </c>
      <c r="C1065" t="s">
        <v>34</v>
      </c>
      <c r="D1065">
        <v>0.39</v>
      </c>
      <c r="E1065" t="str">
        <f>TEXT(fact_plan_revenue[[#This Row],[date]],"mmm")</f>
        <v>Jun</v>
      </c>
    </row>
    <row r="1066" spans="1:5" x14ac:dyDescent="0.45">
      <c r="A1066" s="1">
        <v>44713</v>
      </c>
      <c r="B1066">
        <v>492001</v>
      </c>
      <c r="C1066" t="s">
        <v>32</v>
      </c>
      <c r="D1066">
        <v>0.11</v>
      </c>
      <c r="E1066" t="str">
        <f>TEXT(fact_plan_revenue[[#This Row],[date]],"mmm")</f>
        <v>Jun</v>
      </c>
    </row>
    <row r="1067" spans="1:5" x14ac:dyDescent="0.45">
      <c r="A1067" s="1">
        <v>44743</v>
      </c>
      <c r="B1067">
        <v>400001</v>
      </c>
      <c r="C1067" t="s">
        <v>36</v>
      </c>
      <c r="D1067">
        <v>6.03</v>
      </c>
      <c r="E1067" t="str">
        <f>TEXT(fact_plan_revenue[[#This Row],[date]],"mmm")</f>
        <v>Jul</v>
      </c>
    </row>
    <row r="1068" spans="1:5" x14ac:dyDescent="0.45">
      <c r="A1068" s="1">
        <v>44743</v>
      </c>
      <c r="B1068">
        <v>400001</v>
      </c>
      <c r="C1068" t="s">
        <v>34</v>
      </c>
      <c r="D1068">
        <v>4.47</v>
      </c>
      <c r="E1068" t="str">
        <f>TEXT(fact_plan_revenue[[#This Row],[date]],"mmm")</f>
        <v>Jul</v>
      </c>
    </row>
    <row r="1069" spans="1:5" x14ac:dyDescent="0.45">
      <c r="A1069" s="1">
        <v>44743</v>
      </c>
      <c r="B1069">
        <v>400001</v>
      </c>
      <c r="C1069" t="s">
        <v>32</v>
      </c>
      <c r="D1069">
        <v>0.89</v>
      </c>
      <c r="E1069" t="str">
        <f>TEXT(fact_plan_revenue[[#This Row],[date]],"mmm")</f>
        <v>Jul</v>
      </c>
    </row>
    <row r="1070" spans="1:5" x14ac:dyDescent="0.45">
      <c r="A1070" s="1">
        <v>44743</v>
      </c>
      <c r="B1070">
        <v>110001</v>
      </c>
      <c r="C1070" t="s">
        <v>36</v>
      </c>
      <c r="D1070">
        <v>6.87</v>
      </c>
      <c r="E1070" t="str">
        <f>TEXT(fact_plan_revenue[[#This Row],[date]],"mmm")</f>
        <v>Jul</v>
      </c>
    </row>
    <row r="1071" spans="1:5" x14ac:dyDescent="0.45">
      <c r="A1071" s="1">
        <v>44743</v>
      </c>
      <c r="B1071">
        <v>110001</v>
      </c>
      <c r="C1071" t="s">
        <v>34</v>
      </c>
      <c r="D1071">
        <v>3.95</v>
      </c>
      <c r="E1071" t="str">
        <f>TEXT(fact_plan_revenue[[#This Row],[date]],"mmm")</f>
        <v>Jul</v>
      </c>
    </row>
    <row r="1072" spans="1:5" x14ac:dyDescent="0.45">
      <c r="A1072" s="1">
        <v>44743</v>
      </c>
      <c r="B1072">
        <v>110001</v>
      </c>
      <c r="C1072" t="s">
        <v>32</v>
      </c>
      <c r="D1072">
        <v>1.46</v>
      </c>
      <c r="E1072" t="str">
        <f>TEXT(fact_plan_revenue[[#This Row],[date]],"mmm")</f>
        <v>Jul</v>
      </c>
    </row>
    <row r="1073" spans="1:5" x14ac:dyDescent="0.45">
      <c r="A1073" s="1">
        <v>44743</v>
      </c>
      <c r="B1073">
        <v>700001</v>
      </c>
      <c r="C1073" t="s">
        <v>36</v>
      </c>
      <c r="D1073">
        <v>3.82</v>
      </c>
      <c r="E1073" t="str">
        <f>TEXT(fact_plan_revenue[[#This Row],[date]],"mmm")</f>
        <v>Jul</v>
      </c>
    </row>
    <row r="1074" spans="1:5" x14ac:dyDescent="0.45">
      <c r="A1074" s="1">
        <v>44743</v>
      </c>
      <c r="B1074">
        <v>700001</v>
      </c>
      <c r="C1074" t="s">
        <v>34</v>
      </c>
      <c r="D1074">
        <v>2.73</v>
      </c>
      <c r="E1074" t="str">
        <f>TEXT(fact_plan_revenue[[#This Row],[date]],"mmm")</f>
        <v>Jul</v>
      </c>
    </row>
    <row r="1075" spans="1:5" x14ac:dyDescent="0.45">
      <c r="A1075" s="1">
        <v>44743</v>
      </c>
      <c r="B1075">
        <v>700001</v>
      </c>
      <c r="C1075" t="s">
        <v>32</v>
      </c>
      <c r="D1075">
        <v>0.68</v>
      </c>
      <c r="E1075" t="str">
        <f>TEXT(fact_plan_revenue[[#This Row],[date]],"mmm")</f>
        <v>Jul</v>
      </c>
    </row>
    <row r="1076" spans="1:5" x14ac:dyDescent="0.45">
      <c r="A1076" s="1">
        <v>44743</v>
      </c>
      <c r="B1076">
        <v>560001</v>
      </c>
      <c r="C1076" t="s">
        <v>36</v>
      </c>
      <c r="D1076">
        <v>5.37</v>
      </c>
      <c r="E1076" t="str">
        <f>TEXT(fact_plan_revenue[[#This Row],[date]],"mmm")</f>
        <v>Jul</v>
      </c>
    </row>
    <row r="1077" spans="1:5" x14ac:dyDescent="0.45">
      <c r="A1077" s="1">
        <v>44743</v>
      </c>
      <c r="B1077">
        <v>560001</v>
      </c>
      <c r="C1077" t="s">
        <v>34</v>
      </c>
      <c r="D1077">
        <v>2.77</v>
      </c>
      <c r="E1077" t="str">
        <f>TEXT(fact_plan_revenue[[#This Row],[date]],"mmm")</f>
        <v>Jul</v>
      </c>
    </row>
    <row r="1078" spans="1:5" x14ac:dyDescent="0.45">
      <c r="A1078" s="1">
        <v>44743</v>
      </c>
      <c r="B1078">
        <v>560001</v>
      </c>
      <c r="C1078" t="s">
        <v>32</v>
      </c>
      <c r="D1078">
        <v>1.1399999999999999</v>
      </c>
      <c r="E1078" t="str">
        <f>TEXT(fact_plan_revenue[[#This Row],[date]],"mmm")</f>
        <v>Jul</v>
      </c>
    </row>
    <row r="1079" spans="1:5" x14ac:dyDescent="0.45">
      <c r="A1079" s="1">
        <v>44743</v>
      </c>
      <c r="B1079">
        <v>600001</v>
      </c>
      <c r="C1079" t="s">
        <v>36</v>
      </c>
      <c r="D1079">
        <v>6.86</v>
      </c>
      <c r="E1079" t="str">
        <f>TEXT(fact_plan_revenue[[#This Row],[date]],"mmm")</f>
        <v>Jul</v>
      </c>
    </row>
    <row r="1080" spans="1:5" x14ac:dyDescent="0.45">
      <c r="A1080" s="1">
        <v>44743</v>
      </c>
      <c r="B1080">
        <v>600001</v>
      </c>
      <c r="C1080" t="s">
        <v>34</v>
      </c>
      <c r="D1080">
        <v>3.76</v>
      </c>
      <c r="E1080" t="str">
        <f>TEXT(fact_plan_revenue[[#This Row],[date]],"mmm")</f>
        <v>Jul</v>
      </c>
    </row>
    <row r="1081" spans="1:5" x14ac:dyDescent="0.45">
      <c r="A1081" s="1">
        <v>44743</v>
      </c>
      <c r="B1081">
        <v>600001</v>
      </c>
      <c r="C1081" t="s">
        <v>32</v>
      </c>
      <c r="D1081">
        <v>0.66</v>
      </c>
      <c r="E1081" t="str">
        <f>TEXT(fact_plan_revenue[[#This Row],[date]],"mmm")</f>
        <v>Jul</v>
      </c>
    </row>
    <row r="1082" spans="1:5" x14ac:dyDescent="0.45">
      <c r="A1082" s="1">
        <v>44743</v>
      </c>
      <c r="B1082">
        <v>500001</v>
      </c>
      <c r="C1082" t="s">
        <v>36</v>
      </c>
      <c r="D1082">
        <v>4.34</v>
      </c>
      <c r="E1082" t="str">
        <f>TEXT(fact_plan_revenue[[#This Row],[date]],"mmm")</f>
        <v>Jul</v>
      </c>
    </row>
    <row r="1083" spans="1:5" x14ac:dyDescent="0.45">
      <c r="A1083" s="1">
        <v>44743</v>
      </c>
      <c r="B1083">
        <v>500001</v>
      </c>
      <c r="C1083" t="s">
        <v>34</v>
      </c>
      <c r="D1083">
        <v>2.71</v>
      </c>
      <c r="E1083" t="str">
        <f>TEXT(fact_plan_revenue[[#This Row],[date]],"mmm")</f>
        <v>Jul</v>
      </c>
    </row>
    <row r="1084" spans="1:5" x14ac:dyDescent="0.45">
      <c r="A1084" s="1">
        <v>44743</v>
      </c>
      <c r="B1084">
        <v>500001</v>
      </c>
      <c r="C1084" t="s">
        <v>32</v>
      </c>
      <c r="D1084">
        <v>0.41</v>
      </c>
      <c r="E1084" t="str">
        <f>TEXT(fact_plan_revenue[[#This Row],[date]],"mmm")</f>
        <v>Jul</v>
      </c>
    </row>
    <row r="1085" spans="1:5" x14ac:dyDescent="0.45">
      <c r="A1085" s="1">
        <v>44743</v>
      </c>
      <c r="B1085">
        <v>411001</v>
      </c>
      <c r="C1085" t="s">
        <v>36</v>
      </c>
      <c r="D1085">
        <v>3.36</v>
      </c>
      <c r="E1085" t="str">
        <f>TEXT(fact_plan_revenue[[#This Row],[date]],"mmm")</f>
        <v>Jul</v>
      </c>
    </row>
    <row r="1086" spans="1:5" x14ac:dyDescent="0.45">
      <c r="A1086" s="1">
        <v>44743</v>
      </c>
      <c r="B1086">
        <v>411001</v>
      </c>
      <c r="C1086" t="s">
        <v>34</v>
      </c>
      <c r="D1086">
        <v>2.04</v>
      </c>
      <c r="E1086" t="str">
        <f>TEXT(fact_plan_revenue[[#This Row],[date]],"mmm")</f>
        <v>Jul</v>
      </c>
    </row>
    <row r="1087" spans="1:5" x14ac:dyDescent="0.45">
      <c r="A1087" s="1">
        <v>44743</v>
      </c>
      <c r="B1087">
        <v>411001</v>
      </c>
      <c r="C1087" t="s">
        <v>32</v>
      </c>
      <c r="D1087">
        <v>0.51</v>
      </c>
      <c r="E1087" t="str">
        <f>TEXT(fact_plan_revenue[[#This Row],[date]],"mmm")</f>
        <v>Jul</v>
      </c>
    </row>
    <row r="1088" spans="1:5" x14ac:dyDescent="0.45">
      <c r="A1088" s="1">
        <v>44743</v>
      </c>
      <c r="B1088">
        <v>380001</v>
      </c>
      <c r="C1088" t="s">
        <v>36</v>
      </c>
      <c r="D1088">
        <v>2.62</v>
      </c>
      <c r="E1088" t="str">
        <f>TEXT(fact_plan_revenue[[#This Row],[date]],"mmm")</f>
        <v>Jul</v>
      </c>
    </row>
    <row r="1089" spans="1:5" x14ac:dyDescent="0.45">
      <c r="A1089" s="1">
        <v>44743</v>
      </c>
      <c r="B1089">
        <v>380001</v>
      </c>
      <c r="C1089" t="s">
        <v>34</v>
      </c>
      <c r="D1089">
        <v>1.43</v>
      </c>
      <c r="E1089" t="str">
        <f>TEXT(fact_plan_revenue[[#This Row],[date]],"mmm")</f>
        <v>Jul</v>
      </c>
    </row>
    <row r="1090" spans="1:5" x14ac:dyDescent="0.45">
      <c r="A1090" s="1">
        <v>44743</v>
      </c>
      <c r="B1090">
        <v>380001</v>
      </c>
      <c r="C1090" t="s">
        <v>32</v>
      </c>
      <c r="D1090">
        <v>0.4</v>
      </c>
      <c r="E1090" t="str">
        <f>TEXT(fact_plan_revenue[[#This Row],[date]],"mmm")</f>
        <v>Jul</v>
      </c>
    </row>
    <row r="1091" spans="1:5" x14ac:dyDescent="0.45">
      <c r="A1091" s="1">
        <v>44743</v>
      </c>
      <c r="B1091">
        <v>302001</v>
      </c>
      <c r="C1091" t="s">
        <v>36</v>
      </c>
      <c r="D1091">
        <v>1.66</v>
      </c>
      <c r="E1091" t="str">
        <f>TEXT(fact_plan_revenue[[#This Row],[date]],"mmm")</f>
        <v>Jul</v>
      </c>
    </row>
    <row r="1092" spans="1:5" x14ac:dyDescent="0.45">
      <c r="A1092" s="1">
        <v>44743</v>
      </c>
      <c r="B1092">
        <v>302001</v>
      </c>
      <c r="C1092" t="s">
        <v>34</v>
      </c>
      <c r="D1092">
        <v>1.05</v>
      </c>
      <c r="E1092" t="str">
        <f>TEXT(fact_plan_revenue[[#This Row],[date]],"mmm")</f>
        <v>Jul</v>
      </c>
    </row>
    <row r="1093" spans="1:5" x14ac:dyDescent="0.45">
      <c r="A1093" s="1">
        <v>44743</v>
      </c>
      <c r="B1093">
        <v>302001</v>
      </c>
      <c r="C1093" t="s">
        <v>32</v>
      </c>
      <c r="D1093">
        <v>0.39</v>
      </c>
      <c r="E1093" t="str">
        <f>TEXT(fact_plan_revenue[[#This Row],[date]],"mmm")</f>
        <v>Jul</v>
      </c>
    </row>
    <row r="1094" spans="1:5" x14ac:dyDescent="0.45">
      <c r="A1094" s="1">
        <v>44743</v>
      </c>
      <c r="B1094">
        <v>226001</v>
      </c>
      <c r="C1094" t="s">
        <v>36</v>
      </c>
      <c r="D1094">
        <v>2.82</v>
      </c>
      <c r="E1094" t="str">
        <f>TEXT(fact_plan_revenue[[#This Row],[date]],"mmm")</f>
        <v>Jul</v>
      </c>
    </row>
    <row r="1095" spans="1:5" x14ac:dyDescent="0.45">
      <c r="A1095" s="1">
        <v>44743</v>
      </c>
      <c r="B1095">
        <v>226001</v>
      </c>
      <c r="C1095" t="s">
        <v>34</v>
      </c>
      <c r="D1095">
        <v>1.82</v>
      </c>
      <c r="E1095" t="str">
        <f>TEXT(fact_plan_revenue[[#This Row],[date]],"mmm")</f>
        <v>Jul</v>
      </c>
    </row>
    <row r="1096" spans="1:5" x14ac:dyDescent="0.45">
      <c r="A1096" s="1">
        <v>44743</v>
      </c>
      <c r="B1096">
        <v>226001</v>
      </c>
      <c r="C1096" t="s">
        <v>32</v>
      </c>
      <c r="D1096">
        <v>0.55000000000000004</v>
      </c>
      <c r="E1096" t="str">
        <f>TEXT(fact_plan_revenue[[#This Row],[date]],"mmm")</f>
        <v>Jul</v>
      </c>
    </row>
    <row r="1097" spans="1:5" x14ac:dyDescent="0.45">
      <c r="A1097" s="1">
        <v>44743</v>
      </c>
      <c r="B1097">
        <v>800008</v>
      </c>
      <c r="C1097" t="s">
        <v>36</v>
      </c>
      <c r="D1097">
        <v>1.1200000000000001</v>
      </c>
      <c r="E1097" t="str">
        <f>TEXT(fact_plan_revenue[[#This Row],[date]],"mmm")</f>
        <v>Jul</v>
      </c>
    </row>
    <row r="1098" spans="1:5" x14ac:dyDescent="0.45">
      <c r="A1098" s="1">
        <v>44743</v>
      </c>
      <c r="B1098">
        <v>800008</v>
      </c>
      <c r="C1098" t="s">
        <v>34</v>
      </c>
      <c r="D1098">
        <v>0.8</v>
      </c>
      <c r="E1098" t="str">
        <f>TEXT(fact_plan_revenue[[#This Row],[date]],"mmm")</f>
        <v>Jul</v>
      </c>
    </row>
    <row r="1099" spans="1:5" x14ac:dyDescent="0.45">
      <c r="A1099" s="1">
        <v>44743</v>
      </c>
      <c r="B1099">
        <v>800008</v>
      </c>
      <c r="C1099" t="s">
        <v>32</v>
      </c>
      <c r="D1099">
        <v>0.32</v>
      </c>
      <c r="E1099" t="str">
        <f>TEXT(fact_plan_revenue[[#This Row],[date]],"mmm")</f>
        <v>Jul</v>
      </c>
    </row>
    <row r="1100" spans="1:5" x14ac:dyDescent="0.45">
      <c r="A1100" s="1">
        <v>44743</v>
      </c>
      <c r="B1100">
        <v>641001</v>
      </c>
      <c r="C1100" t="s">
        <v>36</v>
      </c>
      <c r="D1100">
        <v>1.4</v>
      </c>
      <c r="E1100" t="str">
        <f>TEXT(fact_plan_revenue[[#This Row],[date]],"mmm")</f>
        <v>Jul</v>
      </c>
    </row>
    <row r="1101" spans="1:5" x14ac:dyDescent="0.45">
      <c r="A1101" s="1">
        <v>44743</v>
      </c>
      <c r="B1101">
        <v>641001</v>
      </c>
      <c r="C1101" t="s">
        <v>34</v>
      </c>
      <c r="D1101">
        <v>0.93</v>
      </c>
      <c r="E1101" t="str">
        <f>TEXT(fact_plan_revenue[[#This Row],[date]],"mmm")</f>
        <v>Jul</v>
      </c>
    </row>
    <row r="1102" spans="1:5" x14ac:dyDescent="0.45">
      <c r="A1102" s="1">
        <v>44743</v>
      </c>
      <c r="B1102">
        <v>641001</v>
      </c>
      <c r="C1102" t="s">
        <v>32</v>
      </c>
      <c r="D1102">
        <v>0.28000000000000003</v>
      </c>
      <c r="E1102" t="str">
        <f>TEXT(fact_plan_revenue[[#This Row],[date]],"mmm")</f>
        <v>Jul</v>
      </c>
    </row>
    <row r="1103" spans="1:5" x14ac:dyDescent="0.45">
      <c r="A1103" s="1">
        <v>44743</v>
      </c>
      <c r="B1103">
        <v>160017</v>
      </c>
      <c r="C1103" t="s">
        <v>36</v>
      </c>
      <c r="D1103">
        <v>0.7</v>
      </c>
      <c r="E1103" t="str">
        <f>TEXT(fact_plan_revenue[[#This Row],[date]],"mmm")</f>
        <v>Jul</v>
      </c>
    </row>
    <row r="1104" spans="1:5" x14ac:dyDescent="0.45">
      <c r="A1104" s="1">
        <v>44743</v>
      </c>
      <c r="B1104">
        <v>160017</v>
      </c>
      <c r="C1104" t="s">
        <v>34</v>
      </c>
      <c r="D1104">
        <v>0.49</v>
      </c>
      <c r="E1104" t="str">
        <f>TEXT(fact_plan_revenue[[#This Row],[date]],"mmm")</f>
        <v>Jul</v>
      </c>
    </row>
    <row r="1105" spans="1:5" x14ac:dyDescent="0.45">
      <c r="A1105" s="1">
        <v>44743</v>
      </c>
      <c r="B1105">
        <v>160017</v>
      </c>
      <c r="C1105" t="s">
        <v>32</v>
      </c>
      <c r="D1105">
        <v>0.17</v>
      </c>
      <c r="E1105" t="str">
        <f>TEXT(fact_plan_revenue[[#This Row],[date]],"mmm")</f>
        <v>Jul</v>
      </c>
    </row>
    <row r="1106" spans="1:5" x14ac:dyDescent="0.45">
      <c r="A1106" s="1">
        <v>44743</v>
      </c>
      <c r="B1106">
        <v>122001</v>
      </c>
      <c r="C1106" t="s">
        <v>36</v>
      </c>
      <c r="D1106">
        <v>1.1000000000000001</v>
      </c>
      <c r="E1106" t="str">
        <f>TEXT(fact_plan_revenue[[#This Row],[date]],"mmm")</f>
        <v>Jul</v>
      </c>
    </row>
    <row r="1107" spans="1:5" x14ac:dyDescent="0.45">
      <c r="A1107" s="1">
        <v>44743</v>
      </c>
      <c r="B1107">
        <v>122001</v>
      </c>
      <c r="C1107" t="s">
        <v>34</v>
      </c>
      <c r="D1107">
        <v>0.7</v>
      </c>
      <c r="E1107" t="str">
        <f>TEXT(fact_plan_revenue[[#This Row],[date]],"mmm")</f>
        <v>Jul</v>
      </c>
    </row>
    <row r="1108" spans="1:5" x14ac:dyDescent="0.45">
      <c r="A1108" s="1">
        <v>44743</v>
      </c>
      <c r="B1108">
        <v>122001</v>
      </c>
      <c r="C1108" t="s">
        <v>32</v>
      </c>
      <c r="D1108">
        <v>0.28999999999999998</v>
      </c>
      <c r="E1108" t="str">
        <f>TEXT(fact_plan_revenue[[#This Row],[date]],"mmm")</f>
        <v>Jul</v>
      </c>
    </row>
    <row r="1109" spans="1:5" x14ac:dyDescent="0.45">
      <c r="A1109" s="1">
        <v>44743</v>
      </c>
      <c r="B1109">
        <v>492001</v>
      </c>
      <c r="C1109" t="s">
        <v>36</v>
      </c>
      <c r="D1109">
        <v>0.5</v>
      </c>
      <c r="E1109" t="str">
        <f>TEXT(fact_plan_revenue[[#This Row],[date]],"mmm")</f>
        <v>Jul</v>
      </c>
    </row>
    <row r="1110" spans="1:5" x14ac:dyDescent="0.45">
      <c r="A1110" s="1">
        <v>44743</v>
      </c>
      <c r="B1110">
        <v>492001</v>
      </c>
      <c r="C1110" t="s">
        <v>34</v>
      </c>
      <c r="D1110">
        <v>0.33</v>
      </c>
      <c r="E1110" t="str">
        <f>TEXT(fact_plan_revenue[[#This Row],[date]],"mmm")</f>
        <v>Jul</v>
      </c>
    </row>
    <row r="1111" spans="1:5" x14ac:dyDescent="0.45">
      <c r="A1111" s="1">
        <v>44743</v>
      </c>
      <c r="B1111">
        <v>492001</v>
      </c>
      <c r="C1111" t="s">
        <v>32</v>
      </c>
      <c r="D1111">
        <v>7.0000000000000007E-2</v>
      </c>
      <c r="E1111" t="str">
        <f>TEXT(fact_plan_revenue[[#This Row],[date]],"mmm")</f>
        <v>Jul</v>
      </c>
    </row>
    <row r="1112" spans="1:5" x14ac:dyDescent="0.45">
      <c r="A1112" s="1">
        <v>44774</v>
      </c>
      <c r="B1112">
        <v>400001</v>
      </c>
      <c r="C1112" t="s">
        <v>36</v>
      </c>
      <c r="D1112">
        <v>5.46</v>
      </c>
      <c r="E1112" t="str">
        <f>TEXT(fact_plan_revenue[[#This Row],[date]],"mmm")</f>
        <v>Aug</v>
      </c>
    </row>
    <row r="1113" spans="1:5" x14ac:dyDescent="0.45">
      <c r="A1113" s="1">
        <v>44774</v>
      </c>
      <c r="B1113">
        <v>400001</v>
      </c>
      <c r="C1113" t="s">
        <v>34</v>
      </c>
      <c r="D1113">
        <v>3.84</v>
      </c>
      <c r="E1113" t="str">
        <f>TEXT(fact_plan_revenue[[#This Row],[date]],"mmm")</f>
        <v>Aug</v>
      </c>
    </row>
    <row r="1114" spans="1:5" x14ac:dyDescent="0.45">
      <c r="A1114" s="1">
        <v>44774</v>
      </c>
      <c r="B1114">
        <v>400001</v>
      </c>
      <c r="C1114" t="s">
        <v>32</v>
      </c>
      <c r="D1114">
        <v>1.01</v>
      </c>
      <c r="E1114" t="str">
        <f>TEXT(fact_plan_revenue[[#This Row],[date]],"mmm")</f>
        <v>Aug</v>
      </c>
    </row>
    <row r="1115" spans="1:5" x14ac:dyDescent="0.45">
      <c r="A1115" s="1">
        <v>44774</v>
      </c>
      <c r="B1115">
        <v>110001</v>
      </c>
      <c r="C1115" t="s">
        <v>36</v>
      </c>
      <c r="D1115">
        <v>5.24</v>
      </c>
      <c r="E1115" t="str">
        <f>TEXT(fact_plan_revenue[[#This Row],[date]],"mmm")</f>
        <v>Aug</v>
      </c>
    </row>
    <row r="1116" spans="1:5" x14ac:dyDescent="0.45">
      <c r="A1116" s="1">
        <v>44774</v>
      </c>
      <c r="B1116">
        <v>110001</v>
      </c>
      <c r="C1116" t="s">
        <v>34</v>
      </c>
      <c r="D1116">
        <v>3.55</v>
      </c>
      <c r="E1116" t="str">
        <f>TEXT(fact_plan_revenue[[#This Row],[date]],"mmm")</f>
        <v>Aug</v>
      </c>
    </row>
    <row r="1117" spans="1:5" x14ac:dyDescent="0.45">
      <c r="A1117" s="1">
        <v>44774</v>
      </c>
      <c r="B1117">
        <v>110001</v>
      </c>
      <c r="C1117" t="s">
        <v>32</v>
      </c>
      <c r="D1117">
        <v>0.75</v>
      </c>
      <c r="E1117" t="str">
        <f>TEXT(fact_plan_revenue[[#This Row],[date]],"mmm")</f>
        <v>Aug</v>
      </c>
    </row>
    <row r="1118" spans="1:5" x14ac:dyDescent="0.45">
      <c r="A1118" s="1">
        <v>44774</v>
      </c>
      <c r="B1118">
        <v>700001</v>
      </c>
      <c r="C1118" t="s">
        <v>36</v>
      </c>
      <c r="D1118">
        <v>9.01</v>
      </c>
      <c r="E1118" t="str">
        <f>TEXT(fact_plan_revenue[[#This Row],[date]],"mmm")</f>
        <v>Aug</v>
      </c>
    </row>
    <row r="1119" spans="1:5" x14ac:dyDescent="0.45">
      <c r="A1119" s="1">
        <v>44774</v>
      </c>
      <c r="B1119">
        <v>700001</v>
      </c>
      <c r="C1119" t="s">
        <v>34</v>
      </c>
      <c r="D1119">
        <v>5.73</v>
      </c>
      <c r="E1119" t="str">
        <f>TEXT(fact_plan_revenue[[#This Row],[date]],"mmm")</f>
        <v>Aug</v>
      </c>
    </row>
    <row r="1120" spans="1:5" x14ac:dyDescent="0.45">
      <c r="A1120" s="1">
        <v>44774</v>
      </c>
      <c r="B1120">
        <v>700001</v>
      </c>
      <c r="C1120" t="s">
        <v>32</v>
      </c>
      <c r="D1120">
        <v>1.36</v>
      </c>
      <c r="E1120" t="str">
        <f>TEXT(fact_plan_revenue[[#This Row],[date]],"mmm")</f>
        <v>Aug</v>
      </c>
    </row>
    <row r="1121" spans="1:5" x14ac:dyDescent="0.45">
      <c r="A1121" s="1">
        <v>44774</v>
      </c>
      <c r="B1121">
        <v>560001</v>
      </c>
      <c r="C1121" t="s">
        <v>36</v>
      </c>
      <c r="D1121">
        <v>5.33</v>
      </c>
      <c r="E1121" t="str">
        <f>TEXT(fact_plan_revenue[[#This Row],[date]],"mmm")</f>
        <v>Aug</v>
      </c>
    </row>
    <row r="1122" spans="1:5" x14ac:dyDescent="0.45">
      <c r="A1122" s="1">
        <v>44774</v>
      </c>
      <c r="B1122">
        <v>560001</v>
      </c>
      <c r="C1122" t="s">
        <v>34</v>
      </c>
      <c r="D1122">
        <v>3.16</v>
      </c>
      <c r="E1122" t="str">
        <f>TEXT(fact_plan_revenue[[#This Row],[date]],"mmm")</f>
        <v>Aug</v>
      </c>
    </row>
    <row r="1123" spans="1:5" x14ac:dyDescent="0.45">
      <c r="A1123" s="1">
        <v>44774</v>
      </c>
      <c r="B1123">
        <v>560001</v>
      </c>
      <c r="C1123" t="s">
        <v>32</v>
      </c>
      <c r="D1123">
        <v>1</v>
      </c>
      <c r="E1123" t="str">
        <f>TEXT(fact_plan_revenue[[#This Row],[date]],"mmm")</f>
        <v>Aug</v>
      </c>
    </row>
    <row r="1124" spans="1:5" x14ac:dyDescent="0.45">
      <c r="A1124" s="1">
        <v>44774</v>
      </c>
      <c r="B1124">
        <v>600001</v>
      </c>
      <c r="C1124" t="s">
        <v>36</v>
      </c>
      <c r="D1124">
        <v>3.98</v>
      </c>
      <c r="E1124" t="str">
        <f>TEXT(fact_plan_revenue[[#This Row],[date]],"mmm")</f>
        <v>Aug</v>
      </c>
    </row>
    <row r="1125" spans="1:5" x14ac:dyDescent="0.45">
      <c r="A1125" s="1">
        <v>44774</v>
      </c>
      <c r="B1125">
        <v>600001</v>
      </c>
      <c r="C1125" t="s">
        <v>34</v>
      </c>
      <c r="D1125">
        <v>2.17</v>
      </c>
      <c r="E1125" t="str">
        <f>TEXT(fact_plan_revenue[[#This Row],[date]],"mmm")</f>
        <v>Aug</v>
      </c>
    </row>
    <row r="1126" spans="1:5" x14ac:dyDescent="0.45">
      <c r="A1126" s="1">
        <v>44774</v>
      </c>
      <c r="B1126">
        <v>600001</v>
      </c>
      <c r="C1126" t="s">
        <v>32</v>
      </c>
      <c r="D1126">
        <v>0.6</v>
      </c>
      <c r="E1126" t="str">
        <f>TEXT(fact_plan_revenue[[#This Row],[date]],"mmm")</f>
        <v>Aug</v>
      </c>
    </row>
    <row r="1127" spans="1:5" x14ac:dyDescent="0.45">
      <c r="A1127" s="1">
        <v>44774</v>
      </c>
      <c r="B1127">
        <v>500001</v>
      </c>
      <c r="C1127" t="s">
        <v>36</v>
      </c>
      <c r="D1127">
        <v>3.2</v>
      </c>
      <c r="E1127" t="str">
        <f>TEXT(fact_plan_revenue[[#This Row],[date]],"mmm")</f>
        <v>Aug</v>
      </c>
    </row>
    <row r="1128" spans="1:5" x14ac:dyDescent="0.45">
      <c r="A1128" s="1">
        <v>44774</v>
      </c>
      <c r="B1128">
        <v>500001</v>
      </c>
      <c r="C1128" t="s">
        <v>34</v>
      </c>
      <c r="D1128">
        <v>1.99</v>
      </c>
      <c r="E1128" t="str">
        <f>TEXT(fact_plan_revenue[[#This Row],[date]],"mmm")</f>
        <v>Aug</v>
      </c>
    </row>
    <row r="1129" spans="1:5" x14ac:dyDescent="0.45">
      <c r="A1129" s="1">
        <v>44774</v>
      </c>
      <c r="B1129">
        <v>500001</v>
      </c>
      <c r="C1129" t="s">
        <v>32</v>
      </c>
      <c r="D1129">
        <v>0.44</v>
      </c>
      <c r="E1129" t="str">
        <f>TEXT(fact_plan_revenue[[#This Row],[date]],"mmm")</f>
        <v>Aug</v>
      </c>
    </row>
    <row r="1130" spans="1:5" x14ac:dyDescent="0.45">
      <c r="A1130" s="1">
        <v>44774</v>
      </c>
      <c r="B1130">
        <v>411001</v>
      </c>
      <c r="C1130" t="s">
        <v>36</v>
      </c>
      <c r="D1130">
        <v>3.39</v>
      </c>
      <c r="E1130" t="str">
        <f>TEXT(fact_plan_revenue[[#This Row],[date]],"mmm")</f>
        <v>Aug</v>
      </c>
    </row>
    <row r="1131" spans="1:5" x14ac:dyDescent="0.45">
      <c r="A1131" s="1">
        <v>44774</v>
      </c>
      <c r="B1131">
        <v>411001</v>
      </c>
      <c r="C1131" t="s">
        <v>34</v>
      </c>
      <c r="D1131">
        <v>2.15</v>
      </c>
      <c r="E1131" t="str">
        <f>TEXT(fact_plan_revenue[[#This Row],[date]],"mmm")</f>
        <v>Aug</v>
      </c>
    </row>
    <row r="1132" spans="1:5" x14ac:dyDescent="0.45">
      <c r="A1132" s="1">
        <v>44774</v>
      </c>
      <c r="B1132">
        <v>411001</v>
      </c>
      <c r="C1132" t="s">
        <v>32</v>
      </c>
      <c r="D1132">
        <v>0.68</v>
      </c>
      <c r="E1132" t="str">
        <f>TEXT(fact_plan_revenue[[#This Row],[date]],"mmm")</f>
        <v>Aug</v>
      </c>
    </row>
    <row r="1133" spans="1:5" x14ac:dyDescent="0.45">
      <c r="A1133" s="1">
        <v>44774</v>
      </c>
      <c r="B1133">
        <v>380001</v>
      </c>
      <c r="C1133" t="s">
        <v>36</v>
      </c>
      <c r="D1133">
        <v>3.21</v>
      </c>
      <c r="E1133" t="str">
        <f>TEXT(fact_plan_revenue[[#This Row],[date]],"mmm")</f>
        <v>Aug</v>
      </c>
    </row>
    <row r="1134" spans="1:5" x14ac:dyDescent="0.45">
      <c r="A1134" s="1">
        <v>44774</v>
      </c>
      <c r="B1134">
        <v>380001</v>
      </c>
      <c r="C1134" t="s">
        <v>34</v>
      </c>
      <c r="D1134">
        <v>2.3199999999999998</v>
      </c>
      <c r="E1134" t="str">
        <f>TEXT(fact_plan_revenue[[#This Row],[date]],"mmm")</f>
        <v>Aug</v>
      </c>
    </row>
    <row r="1135" spans="1:5" x14ac:dyDescent="0.45">
      <c r="A1135" s="1">
        <v>44774</v>
      </c>
      <c r="B1135">
        <v>380001</v>
      </c>
      <c r="C1135" t="s">
        <v>32</v>
      </c>
      <c r="D1135">
        <v>0.77</v>
      </c>
      <c r="E1135" t="str">
        <f>TEXT(fact_plan_revenue[[#This Row],[date]],"mmm")</f>
        <v>Aug</v>
      </c>
    </row>
    <row r="1136" spans="1:5" x14ac:dyDescent="0.45">
      <c r="A1136" s="1">
        <v>44774</v>
      </c>
      <c r="B1136">
        <v>302001</v>
      </c>
      <c r="C1136" t="s">
        <v>36</v>
      </c>
      <c r="D1136">
        <v>1.86</v>
      </c>
      <c r="E1136" t="str">
        <f>TEXT(fact_plan_revenue[[#This Row],[date]],"mmm")</f>
        <v>Aug</v>
      </c>
    </row>
    <row r="1137" spans="1:5" x14ac:dyDescent="0.45">
      <c r="A1137" s="1">
        <v>44774</v>
      </c>
      <c r="B1137">
        <v>302001</v>
      </c>
      <c r="C1137" t="s">
        <v>34</v>
      </c>
      <c r="D1137">
        <v>1.1299999999999999</v>
      </c>
      <c r="E1137" t="str">
        <f>TEXT(fact_plan_revenue[[#This Row],[date]],"mmm")</f>
        <v>Aug</v>
      </c>
    </row>
    <row r="1138" spans="1:5" x14ac:dyDescent="0.45">
      <c r="A1138" s="1">
        <v>44774</v>
      </c>
      <c r="B1138">
        <v>302001</v>
      </c>
      <c r="C1138" t="s">
        <v>32</v>
      </c>
      <c r="D1138">
        <v>0.33</v>
      </c>
      <c r="E1138" t="str">
        <f>TEXT(fact_plan_revenue[[#This Row],[date]],"mmm")</f>
        <v>Aug</v>
      </c>
    </row>
    <row r="1139" spans="1:5" x14ac:dyDescent="0.45">
      <c r="A1139" s="1">
        <v>44774</v>
      </c>
      <c r="B1139">
        <v>226001</v>
      </c>
      <c r="C1139" t="s">
        <v>36</v>
      </c>
      <c r="D1139">
        <v>1.64</v>
      </c>
      <c r="E1139" t="str">
        <f>TEXT(fact_plan_revenue[[#This Row],[date]],"mmm")</f>
        <v>Aug</v>
      </c>
    </row>
    <row r="1140" spans="1:5" x14ac:dyDescent="0.45">
      <c r="A1140" s="1">
        <v>44774</v>
      </c>
      <c r="B1140">
        <v>226001</v>
      </c>
      <c r="C1140" t="s">
        <v>34</v>
      </c>
      <c r="D1140">
        <v>1.21</v>
      </c>
      <c r="E1140" t="str">
        <f>TEXT(fact_plan_revenue[[#This Row],[date]],"mmm")</f>
        <v>Aug</v>
      </c>
    </row>
    <row r="1141" spans="1:5" x14ac:dyDescent="0.45">
      <c r="A1141" s="1">
        <v>44774</v>
      </c>
      <c r="B1141">
        <v>226001</v>
      </c>
      <c r="C1141" t="s">
        <v>32</v>
      </c>
      <c r="D1141">
        <v>0.24</v>
      </c>
      <c r="E1141" t="str">
        <f>TEXT(fact_plan_revenue[[#This Row],[date]],"mmm")</f>
        <v>Aug</v>
      </c>
    </row>
    <row r="1142" spans="1:5" x14ac:dyDescent="0.45">
      <c r="A1142" s="1">
        <v>44774</v>
      </c>
      <c r="B1142">
        <v>800008</v>
      </c>
      <c r="C1142" t="s">
        <v>36</v>
      </c>
      <c r="D1142">
        <v>1.2</v>
      </c>
      <c r="E1142" t="str">
        <f>TEXT(fact_plan_revenue[[#This Row],[date]],"mmm")</f>
        <v>Aug</v>
      </c>
    </row>
    <row r="1143" spans="1:5" x14ac:dyDescent="0.45">
      <c r="A1143" s="1">
        <v>44774</v>
      </c>
      <c r="B1143">
        <v>800008</v>
      </c>
      <c r="C1143" t="s">
        <v>34</v>
      </c>
      <c r="D1143">
        <v>0.81</v>
      </c>
      <c r="E1143" t="str">
        <f>TEXT(fact_plan_revenue[[#This Row],[date]],"mmm")</f>
        <v>Aug</v>
      </c>
    </row>
    <row r="1144" spans="1:5" x14ac:dyDescent="0.45">
      <c r="A1144" s="1">
        <v>44774</v>
      </c>
      <c r="B1144">
        <v>800008</v>
      </c>
      <c r="C1144" t="s">
        <v>32</v>
      </c>
      <c r="D1144">
        <v>0.26</v>
      </c>
      <c r="E1144" t="str">
        <f>TEXT(fact_plan_revenue[[#This Row],[date]],"mmm")</f>
        <v>Aug</v>
      </c>
    </row>
    <row r="1145" spans="1:5" x14ac:dyDescent="0.45">
      <c r="A1145" s="1">
        <v>44774</v>
      </c>
      <c r="B1145">
        <v>641001</v>
      </c>
      <c r="C1145" t="s">
        <v>36</v>
      </c>
      <c r="D1145">
        <v>2.17</v>
      </c>
      <c r="E1145" t="str">
        <f>TEXT(fact_plan_revenue[[#This Row],[date]],"mmm")</f>
        <v>Aug</v>
      </c>
    </row>
    <row r="1146" spans="1:5" x14ac:dyDescent="0.45">
      <c r="A1146" s="1">
        <v>44774</v>
      </c>
      <c r="B1146">
        <v>641001</v>
      </c>
      <c r="C1146" t="s">
        <v>34</v>
      </c>
      <c r="D1146">
        <v>1.36</v>
      </c>
      <c r="E1146" t="str">
        <f>TEXT(fact_plan_revenue[[#This Row],[date]],"mmm")</f>
        <v>Aug</v>
      </c>
    </row>
    <row r="1147" spans="1:5" x14ac:dyDescent="0.45">
      <c r="A1147" s="1">
        <v>44774</v>
      </c>
      <c r="B1147">
        <v>641001</v>
      </c>
      <c r="C1147" t="s">
        <v>32</v>
      </c>
      <c r="D1147">
        <v>0.41</v>
      </c>
      <c r="E1147" t="str">
        <f>TEXT(fact_plan_revenue[[#This Row],[date]],"mmm")</f>
        <v>Aug</v>
      </c>
    </row>
    <row r="1148" spans="1:5" x14ac:dyDescent="0.45">
      <c r="A1148" s="1">
        <v>44774</v>
      </c>
      <c r="B1148">
        <v>160017</v>
      </c>
      <c r="C1148" t="s">
        <v>36</v>
      </c>
      <c r="D1148">
        <v>0.93</v>
      </c>
      <c r="E1148" t="str">
        <f>TEXT(fact_plan_revenue[[#This Row],[date]],"mmm")</f>
        <v>Aug</v>
      </c>
    </row>
    <row r="1149" spans="1:5" x14ac:dyDescent="0.45">
      <c r="A1149" s="1">
        <v>44774</v>
      </c>
      <c r="B1149">
        <v>160017</v>
      </c>
      <c r="C1149" t="s">
        <v>34</v>
      </c>
      <c r="D1149">
        <v>0.55000000000000004</v>
      </c>
      <c r="E1149" t="str">
        <f>TEXT(fact_plan_revenue[[#This Row],[date]],"mmm")</f>
        <v>Aug</v>
      </c>
    </row>
    <row r="1150" spans="1:5" x14ac:dyDescent="0.45">
      <c r="A1150" s="1">
        <v>44774</v>
      </c>
      <c r="B1150">
        <v>160017</v>
      </c>
      <c r="C1150" t="s">
        <v>32</v>
      </c>
      <c r="D1150">
        <v>0.11</v>
      </c>
      <c r="E1150" t="str">
        <f>TEXT(fact_plan_revenue[[#This Row],[date]],"mmm")</f>
        <v>Aug</v>
      </c>
    </row>
    <row r="1151" spans="1:5" x14ac:dyDescent="0.45">
      <c r="A1151" s="1">
        <v>44774</v>
      </c>
      <c r="B1151">
        <v>122001</v>
      </c>
      <c r="C1151" t="s">
        <v>36</v>
      </c>
      <c r="D1151">
        <v>0.73</v>
      </c>
      <c r="E1151" t="str">
        <f>TEXT(fact_plan_revenue[[#This Row],[date]],"mmm")</f>
        <v>Aug</v>
      </c>
    </row>
    <row r="1152" spans="1:5" x14ac:dyDescent="0.45">
      <c r="A1152" s="1">
        <v>44774</v>
      </c>
      <c r="B1152">
        <v>122001</v>
      </c>
      <c r="C1152" t="s">
        <v>34</v>
      </c>
      <c r="D1152">
        <v>0.41</v>
      </c>
      <c r="E1152" t="str">
        <f>TEXT(fact_plan_revenue[[#This Row],[date]],"mmm")</f>
        <v>Aug</v>
      </c>
    </row>
    <row r="1153" spans="1:5" x14ac:dyDescent="0.45">
      <c r="A1153" s="1">
        <v>44774</v>
      </c>
      <c r="B1153">
        <v>122001</v>
      </c>
      <c r="C1153" t="s">
        <v>32</v>
      </c>
      <c r="D1153">
        <v>0.11</v>
      </c>
      <c r="E1153" t="str">
        <f>TEXT(fact_plan_revenue[[#This Row],[date]],"mmm")</f>
        <v>Aug</v>
      </c>
    </row>
    <row r="1154" spans="1:5" x14ac:dyDescent="0.45">
      <c r="A1154" s="1">
        <v>44774</v>
      </c>
      <c r="B1154">
        <v>492001</v>
      </c>
      <c r="C1154" t="s">
        <v>36</v>
      </c>
      <c r="D1154">
        <v>0.44</v>
      </c>
      <c r="E1154" t="str">
        <f>TEXT(fact_plan_revenue[[#This Row],[date]],"mmm")</f>
        <v>Aug</v>
      </c>
    </row>
    <row r="1155" spans="1:5" x14ac:dyDescent="0.45">
      <c r="A1155" s="1">
        <v>44774</v>
      </c>
      <c r="B1155">
        <v>492001</v>
      </c>
      <c r="C1155" t="s">
        <v>34</v>
      </c>
      <c r="D1155">
        <v>0.26</v>
      </c>
      <c r="E1155" t="str">
        <f>TEXT(fact_plan_revenue[[#This Row],[date]],"mmm")</f>
        <v>Aug</v>
      </c>
    </row>
    <row r="1156" spans="1:5" x14ac:dyDescent="0.45">
      <c r="A1156" s="1">
        <v>44774</v>
      </c>
      <c r="B1156">
        <v>492001</v>
      </c>
      <c r="C1156" t="s">
        <v>32</v>
      </c>
      <c r="D1156">
        <v>0.1</v>
      </c>
      <c r="E1156" t="str">
        <f>TEXT(fact_plan_revenue[[#This Row],[date]],"mmm")</f>
        <v>Aug</v>
      </c>
    </row>
    <row r="1157" spans="1:5" x14ac:dyDescent="0.45">
      <c r="A1157" s="1">
        <v>44805</v>
      </c>
      <c r="B1157">
        <v>400001</v>
      </c>
      <c r="C1157" t="s">
        <v>36</v>
      </c>
      <c r="D1157">
        <v>7.36</v>
      </c>
      <c r="E1157" t="str">
        <f>TEXT(fact_plan_revenue[[#This Row],[date]],"mmm")</f>
        <v>Sep</v>
      </c>
    </row>
    <row r="1158" spans="1:5" x14ac:dyDescent="0.45">
      <c r="A1158" s="1">
        <v>44805</v>
      </c>
      <c r="B1158">
        <v>400001</v>
      </c>
      <c r="C1158" t="s">
        <v>34</v>
      </c>
      <c r="D1158">
        <v>4.51</v>
      </c>
      <c r="E1158" t="str">
        <f>TEXT(fact_plan_revenue[[#This Row],[date]],"mmm")</f>
        <v>Sep</v>
      </c>
    </row>
    <row r="1159" spans="1:5" x14ac:dyDescent="0.45">
      <c r="A1159" s="1">
        <v>44805</v>
      </c>
      <c r="B1159">
        <v>400001</v>
      </c>
      <c r="C1159" t="s">
        <v>32</v>
      </c>
      <c r="D1159">
        <v>1.19</v>
      </c>
      <c r="E1159" t="str">
        <f>TEXT(fact_plan_revenue[[#This Row],[date]],"mmm")</f>
        <v>Sep</v>
      </c>
    </row>
    <row r="1160" spans="1:5" x14ac:dyDescent="0.45">
      <c r="A1160" s="1">
        <v>44805</v>
      </c>
      <c r="B1160">
        <v>110001</v>
      </c>
      <c r="C1160" t="s">
        <v>36</v>
      </c>
      <c r="D1160">
        <v>6.69</v>
      </c>
      <c r="E1160" t="str">
        <f>TEXT(fact_plan_revenue[[#This Row],[date]],"mmm")</f>
        <v>Sep</v>
      </c>
    </row>
    <row r="1161" spans="1:5" x14ac:dyDescent="0.45">
      <c r="A1161" s="1">
        <v>44805</v>
      </c>
      <c r="B1161">
        <v>110001</v>
      </c>
      <c r="C1161" t="s">
        <v>34</v>
      </c>
      <c r="D1161">
        <v>3.85</v>
      </c>
      <c r="E1161" t="str">
        <f>TEXT(fact_plan_revenue[[#This Row],[date]],"mmm")</f>
        <v>Sep</v>
      </c>
    </row>
    <row r="1162" spans="1:5" x14ac:dyDescent="0.45">
      <c r="A1162" s="1">
        <v>44805</v>
      </c>
      <c r="B1162">
        <v>110001</v>
      </c>
      <c r="C1162" t="s">
        <v>32</v>
      </c>
      <c r="D1162">
        <v>0.61</v>
      </c>
      <c r="E1162" t="str">
        <f>TEXT(fact_plan_revenue[[#This Row],[date]],"mmm")</f>
        <v>Sep</v>
      </c>
    </row>
    <row r="1163" spans="1:5" x14ac:dyDescent="0.45">
      <c r="A1163" s="1">
        <v>44805</v>
      </c>
      <c r="B1163">
        <v>700001</v>
      </c>
      <c r="C1163" t="s">
        <v>36</v>
      </c>
      <c r="D1163">
        <v>5.71</v>
      </c>
      <c r="E1163" t="str">
        <f>TEXT(fact_plan_revenue[[#This Row],[date]],"mmm")</f>
        <v>Sep</v>
      </c>
    </row>
    <row r="1164" spans="1:5" x14ac:dyDescent="0.45">
      <c r="A1164" s="1">
        <v>44805</v>
      </c>
      <c r="B1164">
        <v>700001</v>
      </c>
      <c r="C1164" t="s">
        <v>34</v>
      </c>
      <c r="D1164">
        <v>3.46</v>
      </c>
      <c r="E1164" t="str">
        <f>TEXT(fact_plan_revenue[[#This Row],[date]],"mmm")</f>
        <v>Sep</v>
      </c>
    </row>
    <row r="1165" spans="1:5" x14ac:dyDescent="0.45">
      <c r="A1165" s="1">
        <v>44805</v>
      </c>
      <c r="B1165">
        <v>700001</v>
      </c>
      <c r="C1165" t="s">
        <v>32</v>
      </c>
      <c r="D1165">
        <v>1.04</v>
      </c>
      <c r="E1165" t="str">
        <f>TEXT(fact_plan_revenue[[#This Row],[date]],"mmm")</f>
        <v>Sep</v>
      </c>
    </row>
    <row r="1166" spans="1:5" x14ac:dyDescent="0.45">
      <c r="A1166" s="1">
        <v>44805</v>
      </c>
      <c r="B1166">
        <v>560001</v>
      </c>
      <c r="C1166" t="s">
        <v>36</v>
      </c>
      <c r="D1166">
        <v>4.29</v>
      </c>
      <c r="E1166" t="str">
        <f>TEXT(fact_plan_revenue[[#This Row],[date]],"mmm")</f>
        <v>Sep</v>
      </c>
    </row>
    <row r="1167" spans="1:5" x14ac:dyDescent="0.45">
      <c r="A1167" s="1">
        <v>44805</v>
      </c>
      <c r="B1167">
        <v>560001</v>
      </c>
      <c r="C1167" t="s">
        <v>34</v>
      </c>
      <c r="D1167">
        <v>3.11</v>
      </c>
      <c r="E1167" t="str">
        <f>TEXT(fact_plan_revenue[[#This Row],[date]],"mmm")</f>
        <v>Sep</v>
      </c>
    </row>
    <row r="1168" spans="1:5" x14ac:dyDescent="0.45">
      <c r="A1168" s="1">
        <v>44805</v>
      </c>
      <c r="B1168">
        <v>560001</v>
      </c>
      <c r="C1168" t="s">
        <v>32</v>
      </c>
      <c r="D1168">
        <v>0.59</v>
      </c>
      <c r="E1168" t="str">
        <f>TEXT(fact_plan_revenue[[#This Row],[date]],"mmm")</f>
        <v>Sep</v>
      </c>
    </row>
    <row r="1169" spans="1:5" x14ac:dyDescent="0.45">
      <c r="A1169" s="1">
        <v>44805</v>
      </c>
      <c r="B1169">
        <v>600001</v>
      </c>
      <c r="C1169" t="s">
        <v>36</v>
      </c>
      <c r="D1169">
        <v>3.62</v>
      </c>
      <c r="E1169" t="str">
        <f>TEXT(fact_plan_revenue[[#This Row],[date]],"mmm")</f>
        <v>Sep</v>
      </c>
    </row>
    <row r="1170" spans="1:5" x14ac:dyDescent="0.45">
      <c r="A1170" s="1">
        <v>44805</v>
      </c>
      <c r="B1170">
        <v>600001</v>
      </c>
      <c r="C1170" t="s">
        <v>34</v>
      </c>
      <c r="D1170">
        <v>2.2599999999999998</v>
      </c>
      <c r="E1170" t="str">
        <f>TEXT(fact_plan_revenue[[#This Row],[date]],"mmm")</f>
        <v>Sep</v>
      </c>
    </row>
    <row r="1171" spans="1:5" x14ac:dyDescent="0.45">
      <c r="A1171" s="1">
        <v>44805</v>
      </c>
      <c r="B1171">
        <v>600001</v>
      </c>
      <c r="C1171" t="s">
        <v>32</v>
      </c>
      <c r="D1171">
        <v>0.34</v>
      </c>
      <c r="E1171" t="str">
        <f>TEXT(fact_plan_revenue[[#This Row],[date]],"mmm")</f>
        <v>Sep</v>
      </c>
    </row>
    <row r="1172" spans="1:5" x14ac:dyDescent="0.45">
      <c r="A1172" s="1">
        <v>44805</v>
      </c>
      <c r="B1172">
        <v>500001</v>
      </c>
      <c r="C1172" t="s">
        <v>36</v>
      </c>
      <c r="D1172">
        <v>2.9</v>
      </c>
      <c r="E1172" t="str">
        <f>TEXT(fact_plan_revenue[[#This Row],[date]],"mmm")</f>
        <v>Sep</v>
      </c>
    </row>
    <row r="1173" spans="1:5" x14ac:dyDescent="0.45">
      <c r="A1173" s="1">
        <v>44805</v>
      </c>
      <c r="B1173">
        <v>500001</v>
      </c>
      <c r="C1173" t="s">
        <v>34</v>
      </c>
      <c r="D1173">
        <v>1.97</v>
      </c>
      <c r="E1173" t="str">
        <f>TEXT(fact_plan_revenue[[#This Row],[date]],"mmm")</f>
        <v>Sep</v>
      </c>
    </row>
    <row r="1174" spans="1:5" x14ac:dyDescent="0.45">
      <c r="A1174" s="1">
        <v>44805</v>
      </c>
      <c r="B1174">
        <v>500001</v>
      </c>
      <c r="C1174" t="s">
        <v>32</v>
      </c>
      <c r="D1174">
        <v>0.75</v>
      </c>
      <c r="E1174" t="str">
        <f>TEXT(fact_plan_revenue[[#This Row],[date]],"mmm")</f>
        <v>Sep</v>
      </c>
    </row>
    <row r="1175" spans="1:5" x14ac:dyDescent="0.45">
      <c r="A1175" s="1">
        <v>44805</v>
      </c>
      <c r="B1175">
        <v>411001</v>
      </c>
      <c r="C1175" t="s">
        <v>36</v>
      </c>
      <c r="D1175">
        <v>6.16</v>
      </c>
      <c r="E1175" t="str">
        <f>TEXT(fact_plan_revenue[[#This Row],[date]],"mmm")</f>
        <v>Sep</v>
      </c>
    </row>
    <row r="1176" spans="1:5" x14ac:dyDescent="0.45">
      <c r="A1176" s="1">
        <v>44805</v>
      </c>
      <c r="B1176">
        <v>411001</v>
      </c>
      <c r="C1176" t="s">
        <v>34</v>
      </c>
      <c r="D1176">
        <v>3.62</v>
      </c>
      <c r="E1176" t="str">
        <f>TEXT(fact_plan_revenue[[#This Row],[date]],"mmm")</f>
        <v>Sep</v>
      </c>
    </row>
    <row r="1177" spans="1:5" x14ac:dyDescent="0.45">
      <c r="A1177" s="1">
        <v>44805</v>
      </c>
      <c r="B1177">
        <v>411001</v>
      </c>
      <c r="C1177" t="s">
        <v>32</v>
      </c>
      <c r="D1177">
        <v>1.27</v>
      </c>
      <c r="E1177" t="str">
        <f>TEXT(fact_plan_revenue[[#This Row],[date]],"mmm")</f>
        <v>Sep</v>
      </c>
    </row>
    <row r="1178" spans="1:5" x14ac:dyDescent="0.45">
      <c r="A1178" s="1">
        <v>44805</v>
      </c>
      <c r="B1178">
        <v>380001</v>
      </c>
      <c r="C1178" t="s">
        <v>36</v>
      </c>
      <c r="D1178">
        <v>2.78</v>
      </c>
      <c r="E1178" t="str">
        <f>TEXT(fact_plan_revenue[[#This Row],[date]],"mmm")</f>
        <v>Sep</v>
      </c>
    </row>
    <row r="1179" spans="1:5" x14ac:dyDescent="0.45">
      <c r="A1179" s="1">
        <v>44805</v>
      </c>
      <c r="B1179">
        <v>380001</v>
      </c>
      <c r="C1179" t="s">
        <v>34</v>
      </c>
      <c r="D1179">
        <v>1.56</v>
      </c>
      <c r="E1179" t="str">
        <f>TEXT(fact_plan_revenue[[#This Row],[date]],"mmm")</f>
        <v>Sep</v>
      </c>
    </row>
    <row r="1180" spans="1:5" x14ac:dyDescent="0.45">
      <c r="A1180" s="1">
        <v>44805</v>
      </c>
      <c r="B1180">
        <v>380001</v>
      </c>
      <c r="C1180" t="s">
        <v>32</v>
      </c>
      <c r="D1180">
        <v>0.69</v>
      </c>
      <c r="E1180" t="str">
        <f>TEXT(fact_plan_revenue[[#This Row],[date]],"mmm")</f>
        <v>Sep</v>
      </c>
    </row>
    <row r="1181" spans="1:5" x14ac:dyDescent="0.45">
      <c r="A1181" s="1">
        <v>44805</v>
      </c>
      <c r="B1181">
        <v>302001</v>
      </c>
      <c r="C1181" t="s">
        <v>36</v>
      </c>
      <c r="D1181">
        <v>2.06</v>
      </c>
      <c r="E1181" t="str">
        <f>TEXT(fact_plan_revenue[[#This Row],[date]],"mmm")</f>
        <v>Sep</v>
      </c>
    </row>
    <row r="1182" spans="1:5" x14ac:dyDescent="0.45">
      <c r="A1182" s="1">
        <v>44805</v>
      </c>
      <c r="B1182">
        <v>302001</v>
      </c>
      <c r="C1182" t="s">
        <v>34</v>
      </c>
      <c r="D1182">
        <v>1.35</v>
      </c>
      <c r="E1182" t="str">
        <f>TEXT(fact_plan_revenue[[#This Row],[date]],"mmm")</f>
        <v>Sep</v>
      </c>
    </row>
    <row r="1183" spans="1:5" x14ac:dyDescent="0.45">
      <c r="A1183" s="1">
        <v>44805</v>
      </c>
      <c r="B1183">
        <v>302001</v>
      </c>
      <c r="C1183" t="s">
        <v>32</v>
      </c>
      <c r="D1183">
        <v>0.19</v>
      </c>
      <c r="E1183" t="str">
        <f>TEXT(fact_plan_revenue[[#This Row],[date]],"mmm")</f>
        <v>Sep</v>
      </c>
    </row>
    <row r="1184" spans="1:5" x14ac:dyDescent="0.45">
      <c r="A1184" s="1">
        <v>44805</v>
      </c>
      <c r="B1184">
        <v>226001</v>
      </c>
      <c r="C1184" t="s">
        <v>36</v>
      </c>
      <c r="D1184">
        <v>1.66</v>
      </c>
      <c r="E1184" t="str">
        <f>TEXT(fact_plan_revenue[[#This Row],[date]],"mmm")</f>
        <v>Sep</v>
      </c>
    </row>
    <row r="1185" spans="1:5" x14ac:dyDescent="0.45">
      <c r="A1185" s="1">
        <v>44805</v>
      </c>
      <c r="B1185">
        <v>226001</v>
      </c>
      <c r="C1185" t="s">
        <v>34</v>
      </c>
      <c r="D1185">
        <v>1.0900000000000001</v>
      </c>
      <c r="E1185" t="str">
        <f>TEXT(fact_plan_revenue[[#This Row],[date]],"mmm")</f>
        <v>Sep</v>
      </c>
    </row>
    <row r="1186" spans="1:5" x14ac:dyDescent="0.45">
      <c r="A1186" s="1">
        <v>44805</v>
      </c>
      <c r="B1186">
        <v>226001</v>
      </c>
      <c r="C1186" t="s">
        <v>32</v>
      </c>
      <c r="D1186">
        <v>0.46</v>
      </c>
      <c r="E1186" t="str">
        <f>TEXT(fact_plan_revenue[[#This Row],[date]],"mmm")</f>
        <v>Sep</v>
      </c>
    </row>
    <row r="1187" spans="1:5" x14ac:dyDescent="0.45">
      <c r="A1187" s="1">
        <v>44805</v>
      </c>
      <c r="B1187">
        <v>800008</v>
      </c>
      <c r="C1187" t="s">
        <v>36</v>
      </c>
      <c r="D1187">
        <v>1.41</v>
      </c>
      <c r="E1187" t="str">
        <f>TEXT(fact_plan_revenue[[#This Row],[date]],"mmm")</f>
        <v>Sep</v>
      </c>
    </row>
    <row r="1188" spans="1:5" x14ac:dyDescent="0.45">
      <c r="A1188" s="1">
        <v>44805</v>
      </c>
      <c r="B1188">
        <v>800008</v>
      </c>
      <c r="C1188" t="s">
        <v>34</v>
      </c>
      <c r="D1188">
        <v>1.02</v>
      </c>
      <c r="E1188" t="str">
        <f>TEXT(fact_plan_revenue[[#This Row],[date]],"mmm")</f>
        <v>Sep</v>
      </c>
    </row>
    <row r="1189" spans="1:5" x14ac:dyDescent="0.45">
      <c r="A1189" s="1">
        <v>44805</v>
      </c>
      <c r="B1189">
        <v>800008</v>
      </c>
      <c r="C1189" t="s">
        <v>32</v>
      </c>
      <c r="D1189">
        <v>0.19</v>
      </c>
      <c r="E1189" t="str">
        <f>TEXT(fact_plan_revenue[[#This Row],[date]],"mmm")</f>
        <v>Sep</v>
      </c>
    </row>
    <row r="1190" spans="1:5" x14ac:dyDescent="0.45">
      <c r="A1190" s="1">
        <v>44805</v>
      </c>
      <c r="B1190">
        <v>641001</v>
      </c>
      <c r="C1190" t="s">
        <v>36</v>
      </c>
      <c r="D1190">
        <v>1.1000000000000001</v>
      </c>
      <c r="E1190" t="str">
        <f>TEXT(fact_plan_revenue[[#This Row],[date]],"mmm")</f>
        <v>Sep</v>
      </c>
    </row>
    <row r="1191" spans="1:5" x14ac:dyDescent="0.45">
      <c r="A1191" s="1">
        <v>44805</v>
      </c>
      <c r="B1191">
        <v>641001</v>
      </c>
      <c r="C1191" t="s">
        <v>34</v>
      </c>
      <c r="D1191">
        <v>0.71</v>
      </c>
      <c r="E1191" t="str">
        <f>TEXT(fact_plan_revenue[[#This Row],[date]],"mmm")</f>
        <v>Sep</v>
      </c>
    </row>
    <row r="1192" spans="1:5" x14ac:dyDescent="0.45">
      <c r="A1192" s="1">
        <v>44805</v>
      </c>
      <c r="B1192">
        <v>641001</v>
      </c>
      <c r="C1192" t="s">
        <v>32</v>
      </c>
      <c r="D1192">
        <v>0.21</v>
      </c>
      <c r="E1192" t="str">
        <f>TEXT(fact_plan_revenue[[#This Row],[date]],"mmm")</f>
        <v>Sep</v>
      </c>
    </row>
    <row r="1193" spans="1:5" x14ac:dyDescent="0.45">
      <c r="A1193" s="1">
        <v>44805</v>
      </c>
      <c r="B1193">
        <v>160017</v>
      </c>
      <c r="C1193" t="s">
        <v>36</v>
      </c>
      <c r="D1193">
        <v>1.1599999999999999</v>
      </c>
      <c r="E1193" t="str">
        <f>TEXT(fact_plan_revenue[[#This Row],[date]],"mmm")</f>
        <v>Sep</v>
      </c>
    </row>
    <row r="1194" spans="1:5" x14ac:dyDescent="0.45">
      <c r="A1194" s="1">
        <v>44805</v>
      </c>
      <c r="B1194">
        <v>160017</v>
      </c>
      <c r="C1194" t="s">
        <v>34</v>
      </c>
      <c r="D1194">
        <v>0.77</v>
      </c>
      <c r="E1194" t="str">
        <f>TEXT(fact_plan_revenue[[#This Row],[date]],"mmm")</f>
        <v>Sep</v>
      </c>
    </row>
    <row r="1195" spans="1:5" x14ac:dyDescent="0.45">
      <c r="A1195" s="1">
        <v>44805</v>
      </c>
      <c r="B1195">
        <v>160017</v>
      </c>
      <c r="C1195" t="s">
        <v>32</v>
      </c>
      <c r="D1195">
        <v>0.15</v>
      </c>
      <c r="E1195" t="str">
        <f>TEXT(fact_plan_revenue[[#This Row],[date]],"mmm")</f>
        <v>Sep</v>
      </c>
    </row>
    <row r="1196" spans="1:5" x14ac:dyDescent="0.45">
      <c r="A1196" s="1">
        <v>44805</v>
      </c>
      <c r="B1196">
        <v>122001</v>
      </c>
      <c r="C1196" t="s">
        <v>36</v>
      </c>
      <c r="D1196">
        <v>0.78</v>
      </c>
      <c r="E1196" t="str">
        <f>TEXT(fact_plan_revenue[[#This Row],[date]],"mmm")</f>
        <v>Sep</v>
      </c>
    </row>
    <row r="1197" spans="1:5" x14ac:dyDescent="0.45">
      <c r="A1197" s="1">
        <v>44805</v>
      </c>
      <c r="B1197">
        <v>122001</v>
      </c>
      <c r="C1197" t="s">
        <v>34</v>
      </c>
      <c r="D1197">
        <v>0.43</v>
      </c>
      <c r="E1197" t="str">
        <f>TEXT(fact_plan_revenue[[#This Row],[date]],"mmm")</f>
        <v>Sep</v>
      </c>
    </row>
    <row r="1198" spans="1:5" x14ac:dyDescent="0.45">
      <c r="A1198" s="1">
        <v>44805</v>
      </c>
      <c r="B1198">
        <v>122001</v>
      </c>
      <c r="C1198" t="s">
        <v>32</v>
      </c>
      <c r="D1198">
        <v>0.09</v>
      </c>
      <c r="E1198" t="str">
        <f>TEXT(fact_plan_revenue[[#This Row],[date]],"mmm")</f>
        <v>Sep</v>
      </c>
    </row>
    <row r="1199" spans="1:5" x14ac:dyDescent="0.45">
      <c r="A1199" s="1">
        <v>44805</v>
      </c>
      <c r="B1199">
        <v>492001</v>
      </c>
      <c r="C1199" t="s">
        <v>36</v>
      </c>
      <c r="D1199">
        <v>0.48</v>
      </c>
      <c r="E1199" t="str">
        <f>TEXT(fact_plan_revenue[[#This Row],[date]],"mmm")</f>
        <v>Sep</v>
      </c>
    </row>
    <row r="1200" spans="1:5" x14ac:dyDescent="0.45">
      <c r="A1200" s="1">
        <v>44805</v>
      </c>
      <c r="B1200">
        <v>492001</v>
      </c>
      <c r="C1200" t="s">
        <v>34</v>
      </c>
      <c r="D1200">
        <v>0.28999999999999998</v>
      </c>
      <c r="E1200" t="str">
        <f>TEXT(fact_plan_revenue[[#This Row],[date]],"mmm")</f>
        <v>Sep</v>
      </c>
    </row>
    <row r="1201" spans="1:5" x14ac:dyDescent="0.45">
      <c r="A1201" s="1">
        <v>44805</v>
      </c>
      <c r="B1201">
        <v>492001</v>
      </c>
      <c r="C1201" t="s">
        <v>32</v>
      </c>
      <c r="D1201">
        <v>0.08</v>
      </c>
      <c r="E1201" t="str">
        <f>TEXT(fact_plan_revenue[[#This Row],[date]],"mmm")</f>
        <v>Sep</v>
      </c>
    </row>
  </sheetData>
  <phoneticPr fontId="17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Drop Down 1">
              <controlPr defaultSize="0" autoLine="0" autoPict="0">
                <anchor moveWithCells="1">
                  <from>
                    <xdr:col>5</xdr:col>
                    <xdr:colOff>60960</xdr:colOff>
                    <xdr:row>2</xdr:row>
                    <xdr:rowOff>125730</xdr:rowOff>
                  </from>
                  <to>
                    <xdr:col>7</xdr:col>
                    <xdr:colOff>15240</xdr:colOff>
                    <xdr:row>3</xdr:row>
                    <xdr:rowOff>121920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704A-33BD-4DAF-943C-0FB6CDA4A368}">
  <dimension ref="B2:N45"/>
  <sheetViews>
    <sheetView showGridLines="0" tabSelected="1" zoomScale="85" zoomScaleNormal="85" workbookViewId="0">
      <selection activeCell="G47" sqref="G47"/>
    </sheetView>
  </sheetViews>
  <sheetFormatPr defaultRowHeight="13.8" x14ac:dyDescent="0.45"/>
  <cols>
    <col min="1" max="1" width="3.046875" customWidth="1"/>
    <col min="2" max="2" width="9.234375" customWidth="1"/>
    <col min="3" max="3" width="6.85546875" customWidth="1"/>
    <col min="5" max="5" width="1.42578125" customWidth="1"/>
    <col min="6" max="6" width="6.47265625" customWidth="1"/>
    <col min="7" max="7" width="7.33203125" customWidth="1"/>
    <col min="8" max="8" width="7.6171875" customWidth="1"/>
    <col min="9" max="9" width="1.47265625" customWidth="1"/>
    <col min="10" max="10" width="7.76171875" customWidth="1"/>
    <col min="11" max="11" width="8.09375" customWidth="1"/>
    <col min="12" max="12" width="10.33203125" customWidth="1"/>
    <col min="13" max="13" width="6.5703125" customWidth="1"/>
  </cols>
  <sheetData>
    <row r="2" spans="2:14" ht="19.5" x14ac:dyDescent="0.6">
      <c r="B2" s="40" t="s">
        <v>114</v>
      </c>
      <c r="C2" s="40"/>
      <c r="D2" s="40"/>
      <c r="E2" s="41"/>
      <c r="F2" s="41"/>
    </row>
    <row r="4" spans="2:14" ht="1.5" customHeight="1" x14ac:dyDescent="0.45">
      <c r="B4" s="54" t="s">
        <v>74</v>
      </c>
      <c r="C4" s="17"/>
      <c r="D4" s="17"/>
      <c r="E4" s="33"/>
      <c r="F4" s="17"/>
      <c r="G4" s="17"/>
      <c r="H4" s="5"/>
      <c r="J4" s="5"/>
      <c r="K4" s="5"/>
      <c r="L4" s="5"/>
    </row>
    <row r="5" spans="2:14" ht="29.7" customHeight="1" x14ac:dyDescent="0.55000000000000004">
      <c r="B5" s="54"/>
      <c r="C5" s="37" t="s">
        <v>22</v>
      </c>
      <c r="D5" s="18">
        <f>SUMIF(fact_atliqo_metrics[before/after5G], "Before 5G", fact_atliqo_metrics[atliqo_revenue_crores])</f>
        <v>1597.6999999999996</v>
      </c>
      <c r="E5" s="34"/>
      <c r="F5" s="38" t="s">
        <v>86</v>
      </c>
      <c r="G5" s="38" t="s">
        <v>22</v>
      </c>
      <c r="H5" s="19">
        <f>SUMIF(fact_atliqo_metrics[before/after5G],"Before 5G",fact_atliqo_metrics[active_users_lakhs])</f>
        <v>843.52999999999986</v>
      </c>
      <c r="I5" s="35"/>
      <c r="J5" s="51" t="s">
        <v>87</v>
      </c>
      <c r="K5" s="48" t="s">
        <v>103</v>
      </c>
      <c r="L5" s="19">
        <f>SUMIF(fact_atliqo_metrics[before/after5G],"Before 5G", fact_atliqo_metrics[unsubscribed_users_lakhs])</f>
        <v>56.33</v>
      </c>
      <c r="M5" s="35"/>
    </row>
    <row r="6" spans="2:14" ht="8.6999999999999993" customHeight="1" x14ac:dyDescent="0.55000000000000004">
      <c r="B6" s="16"/>
      <c r="C6" s="17"/>
      <c r="D6" s="19"/>
      <c r="E6" s="35"/>
      <c r="F6" s="19"/>
      <c r="G6" s="19"/>
      <c r="H6" s="5"/>
      <c r="J6" s="51"/>
      <c r="K6" s="5"/>
      <c r="L6" s="5"/>
      <c r="M6" s="35"/>
    </row>
    <row r="7" spans="2:14" ht="17.399999999999999" x14ac:dyDescent="0.55000000000000004">
      <c r="B7" s="19">
        <f>SUM(fact_atliqo_metrics[atliqo_revenue_crores])</f>
        <v>3187.3599999999997</v>
      </c>
      <c r="C7" s="17" t="s">
        <v>17</v>
      </c>
      <c r="D7" s="18">
        <f>SUMIF(fact_atliqo_metrics[before/after5G], "After 5G",fact_atliqo_metrics[atliqo_revenue_crores])</f>
        <v>1589.6599999999996</v>
      </c>
      <c r="E7" s="34"/>
      <c r="F7" s="19">
        <f>SUM(fact_atliqo_metrics[active_users_lakhs])</f>
        <v>1617.2299999999998</v>
      </c>
      <c r="G7" s="5" t="s">
        <v>17</v>
      </c>
      <c r="H7" s="19">
        <f>SUMIF(fact_atliqo_metrics[before/after5G],"After 5G",fact_atliqo_metrics[active_users_lakhs])</f>
        <v>773.7</v>
      </c>
      <c r="I7" s="35"/>
      <c r="J7" s="19">
        <f xml:space="preserve"> SUM(fact_atliqo_metrics[unsubscribed_users_lakhs])</f>
        <v>125.89999999999999</v>
      </c>
      <c r="K7" s="5" t="s">
        <v>17</v>
      </c>
      <c r="L7" s="19">
        <f>SUMIF(fact_atliqo_metrics[before/after5G],"After 5G", fact_atliqo_metrics[unsubscribed_users_lakhs])</f>
        <v>69.569999999999965</v>
      </c>
      <c r="M7" s="35"/>
    </row>
    <row r="8" spans="2:14" ht="9.6" customHeight="1" x14ac:dyDescent="0.55000000000000004">
      <c r="B8" s="17"/>
      <c r="C8" s="17"/>
      <c r="D8" s="19"/>
      <c r="E8" s="35"/>
      <c r="F8" s="19"/>
      <c r="G8" s="19"/>
      <c r="H8" s="5"/>
      <c r="J8" s="5"/>
      <c r="K8" s="5"/>
      <c r="L8" s="5"/>
      <c r="M8" s="35"/>
    </row>
    <row r="9" spans="2:14" ht="17.399999999999999" x14ac:dyDescent="0.55000000000000004">
      <c r="B9" s="17"/>
      <c r="C9" s="17"/>
      <c r="D9" s="20">
        <f>(D7-D5)/D7</f>
        <v>-5.0576852911943214E-3</v>
      </c>
      <c r="E9" s="36"/>
      <c r="F9" s="39"/>
      <c r="G9" s="39"/>
      <c r="H9" s="23">
        <f>(H7-H5)/H7</f>
        <v>-9.0254620654000015E-2</v>
      </c>
      <c r="I9" s="47"/>
      <c r="J9" s="5"/>
      <c r="K9" s="5"/>
      <c r="L9" s="23">
        <f>(L7-L5)/L7</f>
        <v>0.19031191605577077</v>
      </c>
      <c r="M9" s="47"/>
    </row>
    <row r="10" spans="2:14" x14ac:dyDescent="0.45">
      <c r="J10" s="2"/>
      <c r="K10" s="2"/>
      <c r="L10" s="2"/>
    </row>
    <row r="11" spans="2:14" ht="17.399999999999999" x14ac:dyDescent="0.55000000000000004">
      <c r="B11" s="55" t="s">
        <v>94</v>
      </c>
      <c r="C11" s="55"/>
      <c r="M11" s="56" t="s">
        <v>104</v>
      </c>
      <c r="N11" s="56"/>
    </row>
    <row r="13" spans="2:14" ht="20.100000000000001" customHeight="1" x14ac:dyDescent="0.45">
      <c r="B13" s="50" t="s">
        <v>117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49"/>
    </row>
    <row r="14" spans="2:14" x14ac:dyDescent="0.45">
      <c r="B14" s="45" t="s">
        <v>97</v>
      </c>
      <c r="C14" s="5"/>
      <c r="D14" s="5"/>
      <c r="E14" s="5"/>
      <c r="F14" s="5"/>
      <c r="G14" s="5"/>
      <c r="H14" s="5"/>
      <c r="I14" s="5"/>
      <c r="J14" s="45" t="s">
        <v>97</v>
      </c>
      <c r="K14" s="5"/>
      <c r="L14" s="5"/>
      <c r="M14" s="5"/>
      <c r="N14" s="5"/>
    </row>
    <row r="15" spans="2:14" ht="17.399999999999999" x14ac:dyDescent="0.55000000000000004">
      <c r="B15" s="25" t="s">
        <v>100</v>
      </c>
      <c r="C15" s="19">
        <f>H5</f>
        <v>843.52999999999986</v>
      </c>
      <c r="D15" s="5"/>
      <c r="E15" s="5"/>
      <c r="F15" s="5"/>
      <c r="G15" s="5"/>
      <c r="H15" s="25"/>
      <c r="I15" s="25"/>
      <c r="J15" s="25" t="s">
        <v>100</v>
      </c>
      <c r="K15" s="19">
        <f>SUMIF(fact_atliqo_metrics[before/after5G],"After 5G",fact_atliqo_metrics[active_users_lakhs])</f>
        <v>773.7</v>
      </c>
      <c r="L15" s="5"/>
      <c r="M15" s="5"/>
      <c r="N15" s="5"/>
    </row>
    <row r="16" spans="2:14" ht="17.399999999999999" x14ac:dyDescent="0.55000000000000004">
      <c r="B16" s="25" t="s">
        <v>101</v>
      </c>
      <c r="C16" s="19">
        <f>AVERAGEIF(fact_atliqo_metrics[before/after5G],"Before 5G",fact_atliqo_metrics[active_users_lakhs])</f>
        <v>14.058833333333331</v>
      </c>
      <c r="D16" s="5"/>
      <c r="E16" s="5"/>
      <c r="F16" s="5"/>
      <c r="G16" s="5"/>
      <c r="H16" s="46"/>
      <c r="I16" s="46"/>
      <c r="J16" s="46" t="s">
        <v>101</v>
      </c>
      <c r="K16" s="19">
        <f>AVERAGEIF(fact_atliqo_metrics[before/after5G],"After 5G",fact_atliqo_metrics[active_users_lakhs])</f>
        <v>12.895000000000001</v>
      </c>
      <c r="L16" s="5"/>
      <c r="M16" s="5"/>
      <c r="N16" s="5"/>
    </row>
    <row r="17" spans="2:14" ht="17.399999999999999" x14ac:dyDescent="0.55000000000000004">
      <c r="B17" s="25"/>
      <c r="C17" s="19"/>
      <c r="D17" s="5"/>
      <c r="E17" s="5"/>
      <c r="F17" s="5"/>
      <c r="G17" s="5"/>
      <c r="H17" s="46"/>
      <c r="I17" s="46"/>
      <c r="J17" s="19"/>
      <c r="K17" s="19"/>
      <c r="L17" s="5"/>
      <c r="M17" s="5"/>
      <c r="N17" s="5"/>
    </row>
    <row r="18" spans="2:14" x14ac:dyDescent="0.45">
      <c r="B18" s="45" t="s">
        <v>115</v>
      </c>
      <c r="C18" s="5"/>
      <c r="D18" s="5"/>
      <c r="E18" s="5"/>
      <c r="F18" s="5"/>
      <c r="G18" s="5"/>
      <c r="H18" s="53" t="s">
        <v>115</v>
      </c>
      <c r="I18" s="53"/>
      <c r="J18" s="53"/>
      <c r="K18" s="5"/>
      <c r="L18" s="5"/>
      <c r="M18" s="5"/>
      <c r="N18" s="5"/>
    </row>
    <row r="19" spans="2:14" x14ac:dyDescent="0.45">
      <c r="B19" s="45"/>
      <c r="C19" s="5"/>
      <c r="D19" s="5"/>
      <c r="E19" s="5"/>
      <c r="F19" s="5"/>
      <c r="G19" s="5"/>
      <c r="H19" s="52"/>
      <c r="I19" s="52"/>
      <c r="J19" s="52"/>
      <c r="K19" s="5"/>
      <c r="L19" s="5"/>
      <c r="M19" s="5"/>
      <c r="N19" s="5"/>
    </row>
    <row r="20" spans="2:14" ht="17.399999999999999" x14ac:dyDescent="0.55000000000000004">
      <c r="B20" s="25" t="s">
        <v>100</v>
      </c>
      <c r="C20" s="19">
        <f>L5</f>
        <v>56.33</v>
      </c>
      <c r="D20" s="5"/>
      <c r="E20" s="5"/>
      <c r="F20" s="5"/>
      <c r="G20" s="5"/>
      <c r="H20" s="46"/>
      <c r="I20" s="46"/>
      <c r="J20" s="46" t="s">
        <v>100</v>
      </c>
      <c r="K20" s="19">
        <f>SUMIF(fact_atliqo_metrics[before/after5G],"After 5G", fact_atliqo_metrics[unsubscribed_users_lakhs])</f>
        <v>69.569999999999965</v>
      </c>
      <c r="L20" s="5"/>
      <c r="M20" s="5"/>
      <c r="N20" s="5"/>
    </row>
    <row r="21" spans="2:14" ht="17.399999999999999" x14ac:dyDescent="0.55000000000000004">
      <c r="B21" s="25" t="s">
        <v>101</v>
      </c>
      <c r="C21" s="19">
        <f>AVERAGEIF(fact_atliqo_metrics[before/after5G],"Before 5G", fact_atliqo_metrics[unsubscribed_users_lakhs])</f>
        <v>0.9388333333333333</v>
      </c>
      <c r="D21" s="5"/>
      <c r="E21" s="5"/>
      <c r="F21" s="5"/>
      <c r="G21" s="5"/>
      <c r="H21" s="46"/>
      <c r="I21" s="46"/>
      <c r="J21" s="46" t="s">
        <v>101</v>
      </c>
      <c r="K21" s="19">
        <f>AVERAGEIF(fact_atliqo_metrics[before/after5G],"After 5G", fact_atliqo_metrics[unsubscribed_users_lakhs])</f>
        <v>1.1594999999999993</v>
      </c>
      <c r="L21" s="5"/>
      <c r="M21" s="5"/>
      <c r="N21" s="5"/>
    </row>
    <row r="22" spans="2:14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2:14" x14ac:dyDescent="0.45">
      <c r="B23" s="5"/>
      <c r="C23" s="5" t="s">
        <v>102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2:14" x14ac:dyDescent="0.4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2:14" x14ac:dyDescent="0.4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7" spans="2:14" ht="17.399999999999999" x14ac:dyDescent="0.55000000000000004">
      <c r="B27" s="35" t="s">
        <v>116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56"/>
      <c r="N27" s="56"/>
    </row>
    <row r="29" spans="2:14" ht="18" customHeight="1" x14ac:dyDescent="0.45">
      <c r="B29" s="50" t="s">
        <v>110</v>
      </c>
      <c r="C29" s="50"/>
      <c r="D29" s="50"/>
      <c r="E29" s="50"/>
      <c r="F29" s="50"/>
      <c r="G29" s="50"/>
      <c r="H29" s="50" t="s">
        <v>111</v>
      </c>
      <c r="I29" s="50"/>
      <c r="J29" s="50"/>
      <c r="K29" s="50"/>
      <c r="L29" s="50"/>
      <c r="M29" s="50"/>
      <c r="N29" s="49"/>
    </row>
    <row r="30" spans="2:14" x14ac:dyDescent="0.4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2:14" x14ac:dyDescent="0.4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2:14" x14ac:dyDescent="0.4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2:14" x14ac:dyDescent="0.4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2:14" x14ac:dyDescent="0.4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x14ac:dyDescent="0.4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4" x14ac:dyDescent="0.4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2:14" x14ac:dyDescent="0.4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2:14" x14ac:dyDescent="0.4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2:14" x14ac:dyDescent="0.4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2:14" x14ac:dyDescent="0.4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2:14" x14ac:dyDescent="0.4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2:14" x14ac:dyDescent="0.4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2:14" x14ac:dyDescent="0.4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2:14" x14ac:dyDescent="0.4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2:14" x14ac:dyDescent="0.4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</sheetData>
  <mergeCells count="10">
    <mergeCell ref="B29:G29"/>
    <mergeCell ref="H29:M29"/>
    <mergeCell ref="J5:J6"/>
    <mergeCell ref="H19:J19"/>
    <mergeCell ref="B13:M13"/>
    <mergeCell ref="H18:J18"/>
    <mergeCell ref="B4:B5"/>
    <mergeCell ref="B11:C11"/>
    <mergeCell ref="M27:N27"/>
    <mergeCell ref="M11:N11"/>
  </mergeCells>
  <conditionalFormatting sqref="D9:G9">
    <cfRule type="iconSet" priority="8">
      <iconSet iconSet="3Arrows">
        <cfvo type="percent" val="0"/>
        <cfvo type="num" val="0"/>
        <cfvo type="num" val="0"/>
      </iconSet>
    </cfRule>
  </conditionalFormatting>
  <conditionalFormatting sqref="J10:L10 H9:I9 L9:M9">
    <cfRule type="iconSet" priority="2">
      <iconSet iconSet="3Arrows">
        <cfvo type="percent" val="0"/>
        <cfvo type="num" val="0"/>
        <cfvo type="num" val="0"/>
      </iconSet>
    </cfRule>
  </conditionalFormatting>
  <pageMargins left="0.25" right="0.25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4"/>
  <sheetViews>
    <sheetView showGridLines="0" topLeftCell="A7" zoomScale="85" zoomScaleNormal="85" workbookViewId="0">
      <selection activeCell="D10" sqref="D10"/>
    </sheetView>
  </sheetViews>
  <sheetFormatPr defaultRowHeight="13.8" x14ac:dyDescent="0.45"/>
  <cols>
    <col min="1" max="1" width="2.234375" customWidth="1"/>
    <col min="2" max="2" width="8.76171875" customWidth="1"/>
    <col min="3" max="3" width="9.6640625" customWidth="1"/>
    <col min="4" max="4" width="7.5703125" customWidth="1"/>
    <col min="5" max="5" width="1.90234375" customWidth="1"/>
    <col min="6" max="6" width="8.28515625" customWidth="1"/>
    <col min="8" max="8" width="7.47265625" customWidth="1"/>
    <col min="9" max="9" width="1.09375" customWidth="1"/>
    <col min="10" max="10" width="10.234375" customWidth="1"/>
    <col min="11" max="11" width="9.28515625" customWidth="1"/>
    <col min="12" max="12" width="6.90234375" customWidth="1"/>
    <col min="14" max="14" width="1.6171875" customWidth="1"/>
    <col min="16" max="16" width="3.09375" customWidth="1"/>
    <col min="17" max="17" width="3.140625" customWidth="1"/>
    <col min="19" max="19" width="5.76171875" customWidth="1"/>
    <col min="24" max="24" width="6.09375" customWidth="1"/>
  </cols>
  <sheetData>
    <row r="2" spans="2:14" ht="19.5" x14ac:dyDescent="0.6">
      <c r="B2" s="40" t="s">
        <v>89</v>
      </c>
      <c r="C2" s="40"/>
      <c r="D2" s="40"/>
      <c r="E2" s="41"/>
      <c r="F2" s="41"/>
    </row>
    <row r="3" spans="2:14" ht="26.7" customHeight="1" x14ac:dyDescent="0.45"/>
    <row r="4" spans="2:14" ht="5.7" customHeight="1" x14ac:dyDescent="0.45">
      <c r="B4" s="5"/>
      <c r="C4" s="5"/>
      <c r="D4" s="5"/>
      <c r="F4" s="5"/>
      <c r="G4" s="5"/>
      <c r="H4" s="5"/>
      <c r="J4" s="5"/>
      <c r="K4" s="5"/>
      <c r="L4" s="5"/>
    </row>
    <row r="5" spans="2:14" x14ac:dyDescent="0.45">
      <c r="B5" s="54" t="s">
        <v>74</v>
      </c>
      <c r="C5" s="17"/>
      <c r="D5" s="17"/>
      <c r="F5" s="54" t="s">
        <v>77</v>
      </c>
      <c r="G5" s="17"/>
      <c r="H5" s="21"/>
      <c r="J5" s="54" t="s">
        <v>81</v>
      </c>
      <c r="K5" s="5"/>
      <c r="L5" s="5"/>
    </row>
    <row r="6" spans="2:14" ht="17.399999999999999" x14ac:dyDescent="0.55000000000000004">
      <c r="B6" s="54"/>
      <c r="C6" s="17" t="s">
        <v>22</v>
      </c>
      <c r="D6" s="18">
        <f>SUMIF(fact_atliqo_metrics[before/after5G], "Before 5G", fact_atliqo_metrics[atliqo_revenue_crores])</f>
        <v>1597.6999999999996</v>
      </c>
      <c r="F6" s="54"/>
      <c r="G6" s="17" t="s">
        <v>22</v>
      </c>
      <c r="H6" s="18">
        <f>AVERAGEIF(fact_atliqo_metrics[before/after5G],"Before 5G",fact_atliqo_metrics[atliqo_revenue_crores])</f>
        <v>26.628333333333327</v>
      </c>
      <c r="J6" s="54"/>
      <c r="K6" s="17" t="s">
        <v>22</v>
      </c>
      <c r="L6" s="18">
        <f>AVERAGEIF(fact_atliqo_metrics[before/after5G],"Before 5G", fact_atliqo_metrics[arpu])</f>
        <v>190.23333333333332</v>
      </c>
    </row>
    <row r="7" spans="2:14" ht="6.9" customHeight="1" x14ac:dyDescent="0.55000000000000004">
      <c r="B7" s="16"/>
      <c r="C7" s="17"/>
      <c r="D7" s="19"/>
      <c r="F7" s="17"/>
      <c r="G7" s="17"/>
      <c r="H7" s="19"/>
      <c r="J7" s="17"/>
      <c r="K7" s="17"/>
      <c r="L7" s="19"/>
    </row>
    <row r="8" spans="2:14" ht="17.399999999999999" x14ac:dyDescent="0.55000000000000004">
      <c r="B8" s="19">
        <f>SUM(fact_atliqo_metrics[atliqo_revenue_crores])</f>
        <v>3187.3599999999997</v>
      </c>
      <c r="C8" s="17" t="s">
        <v>17</v>
      </c>
      <c r="D8" s="18">
        <f>SUMIF(fact_atliqo_metrics[before/after5G], "After 5G",fact_atliqo_metrics[atliqo_revenue_crores])</f>
        <v>1589.6599999999996</v>
      </c>
      <c r="F8" s="22">
        <f>AVERAGE(fact_atliqo_metrics[atliqo_revenue_crores])</f>
        <v>26.56133333333333</v>
      </c>
      <c r="G8" s="17" t="s">
        <v>17</v>
      </c>
      <c r="H8" s="18">
        <f>AVERAGEIF(fact_atliqo_metrics[before/after5G],"After 5G", fact_atliqo_metrics[atliqo_revenue_crores])</f>
        <v>26.494333333333326</v>
      </c>
      <c r="J8" s="18">
        <f>AVERAGE(fact_atliqo_metrics[arpu])</f>
        <v>200.74166666666667</v>
      </c>
      <c r="K8" s="17" t="s">
        <v>17</v>
      </c>
      <c r="L8" s="18">
        <f>AVERAGEIF(fact_atliqo_metrics[before/after5G],"After 5G", fact_atliqo_metrics[arpu])</f>
        <v>211.25</v>
      </c>
    </row>
    <row r="9" spans="2:14" ht="7.8" customHeight="1" x14ac:dyDescent="0.55000000000000004">
      <c r="B9" s="17"/>
      <c r="C9" s="17"/>
      <c r="D9" s="19"/>
      <c r="F9" s="21"/>
      <c r="G9" s="21"/>
      <c r="H9" s="19"/>
      <c r="J9" s="17"/>
      <c r="K9" s="17"/>
      <c r="L9" s="19"/>
    </row>
    <row r="10" spans="2:14" ht="17.399999999999999" x14ac:dyDescent="0.55000000000000004">
      <c r="B10" s="17"/>
      <c r="C10" s="17"/>
      <c r="D10" s="20">
        <f>(D8-D6)/D8</f>
        <v>-5.0576852911943214E-3</v>
      </c>
      <c r="F10" s="21"/>
      <c r="G10" s="21"/>
      <c r="H10" s="23">
        <f>(H8-H6)/H8</f>
        <v>-5.0576852911943578E-3</v>
      </c>
      <c r="J10" s="17"/>
      <c r="K10" s="17"/>
      <c r="L10" s="23">
        <f>(L8-L6)/L8</f>
        <v>9.9487179487179556E-2</v>
      </c>
    </row>
    <row r="11" spans="2:14" ht="5.4" customHeight="1" x14ac:dyDescent="0.55000000000000004">
      <c r="B11" s="17"/>
      <c r="C11" s="17"/>
      <c r="D11" s="20"/>
      <c r="F11" s="21"/>
      <c r="G11" s="21"/>
      <c r="H11" s="23"/>
      <c r="J11" s="17"/>
      <c r="K11" s="17"/>
      <c r="L11" s="23"/>
    </row>
    <row r="12" spans="2:14" ht="9.3000000000000007" customHeight="1" x14ac:dyDescent="0.55000000000000004">
      <c r="E12" s="2"/>
      <c r="F12" s="2"/>
      <c r="G12" s="2"/>
      <c r="H12" s="2"/>
      <c r="I12" s="2"/>
      <c r="J12" s="13"/>
      <c r="K12" s="13"/>
      <c r="L12" s="14"/>
      <c r="M12" s="3"/>
    </row>
    <row r="13" spans="2:14" ht="15.6" customHeight="1" x14ac:dyDescent="0.6">
      <c r="B13" s="59" t="s">
        <v>85</v>
      </c>
      <c r="C13" s="59"/>
      <c r="D13" s="59"/>
      <c r="E13" s="2"/>
      <c r="F13" s="2" t="s">
        <v>105</v>
      </c>
      <c r="G13" s="2"/>
      <c r="H13" s="2"/>
      <c r="I13" s="2"/>
      <c r="J13" s="13"/>
      <c r="K13" s="13"/>
      <c r="L13" s="14"/>
      <c r="M13" s="3"/>
    </row>
    <row r="14" spans="2:14" ht="14.4" customHeight="1" x14ac:dyDescent="0.45"/>
    <row r="15" spans="2:14" ht="19.2" customHeight="1" x14ac:dyDescent="0.45">
      <c r="B15" s="50" t="s">
        <v>90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</row>
    <row r="16" spans="2:14" ht="17.7" x14ac:dyDescent="0.6">
      <c r="B16" s="60" t="s">
        <v>80</v>
      </c>
      <c r="C16" s="60"/>
      <c r="D16" s="7"/>
      <c r="E16" s="7"/>
      <c r="F16" s="7"/>
      <c r="G16" s="7"/>
      <c r="H16" s="42"/>
      <c r="I16" s="43"/>
      <c r="J16" s="44" t="s">
        <v>80</v>
      </c>
      <c r="K16" s="44"/>
      <c r="L16" s="5"/>
      <c r="M16" s="8"/>
      <c r="N16" s="5"/>
    </row>
    <row r="17" spans="2:14" ht="14.4" x14ac:dyDescent="0.55000000000000004">
      <c r="B17" s="6"/>
      <c r="C17" s="5"/>
      <c r="D17" s="7"/>
      <c r="E17" s="7"/>
      <c r="F17" s="7"/>
      <c r="G17" s="7"/>
      <c r="H17" s="28"/>
      <c r="I17" s="7"/>
      <c r="J17" s="5"/>
      <c r="K17" s="5"/>
      <c r="L17" s="5"/>
      <c r="M17" s="5"/>
      <c r="N17" s="5"/>
    </row>
    <row r="18" spans="2:14" ht="17.399999999999999" x14ac:dyDescent="0.55000000000000004">
      <c r="B18" s="25" t="s">
        <v>74</v>
      </c>
      <c r="C18" s="12">
        <f>D6</f>
        <v>1597.6999999999996</v>
      </c>
      <c r="D18" s="7"/>
      <c r="E18" s="7"/>
      <c r="F18" s="7"/>
      <c r="G18" s="7"/>
      <c r="H18" s="29" t="s">
        <v>74</v>
      </c>
      <c r="I18" s="7"/>
      <c r="J18" s="12">
        <f>D8</f>
        <v>1589.6599999999996</v>
      </c>
      <c r="K18" s="5"/>
      <c r="L18" s="5"/>
      <c r="M18" s="9"/>
      <c r="N18" s="10"/>
    </row>
    <row r="19" spans="2:14" ht="12" customHeight="1" x14ac:dyDescent="0.55000000000000004">
      <c r="B19" s="25"/>
      <c r="C19" s="10"/>
      <c r="D19" s="7"/>
      <c r="E19" s="7"/>
      <c r="F19" s="7"/>
      <c r="G19" s="7"/>
      <c r="H19" s="30"/>
      <c r="I19" s="7"/>
      <c r="J19" s="26"/>
      <c r="K19" s="5"/>
      <c r="L19" s="5"/>
      <c r="M19" s="5"/>
      <c r="N19" s="5"/>
    </row>
    <row r="20" spans="2:14" ht="17.399999999999999" x14ac:dyDescent="0.55000000000000004">
      <c r="B20" s="25" t="s">
        <v>77</v>
      </c>
      <c r="C20" s="12">
        <f>H6</f>
        <v>26.628333333333327</v>
      </c>
      <c r="D20" s="7"/>
      <c r="E20" s="7"/>
      <c r="F20" s="7"/>
      <c r="G20" s="7"/>
      <c r="H20" s="31" t="s">
        <v>77</v>
      </c>
      <c r="I20" s="7"/>
      <c r="J20" s="12">
        <f>H8</f>
        <v>26.494333333333326</v>
      </c>
      <c r="K20" s="5"/>
      <c r="L20" s="5"/>
      <c r="M20" s="9"/>
      <c r="N20" s="10"/>
    </row>
    <row r="21" spans="2:14" x14ac:dyDescent="0.45">
      <c r="B21" s="26"/>
      <c r="C21" s="5"/>
      <c r="D21" s="7"/>
      <c r="E21" s="7"/>
      <c r="F21" s="7"/>
      <c r="G21" s="7"/>
      <c r="H21" s="30"/>
      <c r="I21" s="7"/>
      <c r="J21" s="26"/>
      <c r="K21" s="5"/>
      <c r="L21" s="5"/>
      <c r="M21" s="5"/>
      <c r="N21" s="5"/>
    </row>
    <row r="22" spans="2:14" ht="17.399999999999999" x14ac:dyDescent="0.55000000000000004">
      <c r="B22" s="25" t="s">
        <v>76</v>
      </c>
      <c r="C22" s="12">
        <f>H8</f>
        <v>26.494333333333326</v>
      </c>
      <c r="D22" s="7"/>
      <c r="E22" s="7"/>
      <c r="F22" s="7"/>
      <c r="G22" s="7"/>
      <c r="H22" s="31" t="s">
        <v>76</v>
      </c>
      <c r="I22" s="7"/>
      <c r="J22" s="12">
        <f>L8</f>
        <v>211.25</v>
      </c>
      <c r="K22" s="5"/>
      <c r="L22" s="5"/>
      <c r="M22" s="9"/>
      <c r="N22" s="10"/>
    </row>
    <row r="23" spans="2:14" ht="17.399999999999999" x14ac:dyDescent="0.55000000000000004">
      <c r="B23" s="9"/>
      <c r="C23" s="10"/>
      <c r="D23" s="7"/>
      <c r="E23" s="7"/>
      <c r="F23" s="7"/>
      <c r="G23" s="7"/>
      <c r="H23" s="30"/>
      <c r="I23" s="7"/>
      <c r="J23" s="24"/>
      <c r="K23" s="5"/>
      <c r="L23" s="5"/>
      <c r="M23" s="5"/>
      <c r="N23" s="5"/>
    </row>
    <row r="24" spans="2:14" x14ac:dyDescent="0.45">
      <c r="B24" s="5"/>
      <c r="C24" s="5"/>
      <c r="D24" s="7"/>
      <c r="E24" s="7"/>
      <c r="F24" s="7"/>
      <c r="G24" s="7"/>
      <c r="H24" s="28"/>
      <c r="I24" s="7"/>
      <c r="J24" s="7"/>
      <c r="K24" s="7"/>
      <c r="L24" s="5"/>
      <c r="M24" s="5"/>
      <c r="N24" s="5"/>
    </row>
    <row r="25" spans="2:14" x14ac:dyDescent="0.45">
      <c r="B25" s="5"/>
      <c r="C25" s="5"/>
      <c r="D25" s="7"/>
      <c r="E25" s="7"/>
      <c r="F25" s="7"/>
      <c r="G25" s="7"/>
      <c r="H25" s="28"/>
      <c r="I25" s="7"/>
      <c r="J25" s="7"/>
      <c r="K25" s="7"/>
      <c r="L25" s="5"/>
      <c r="M25" s="5"/>
      <c r="N25" s="5"/>
    </row>
    <row r="26" spans="2:14" x14ac:dyDescent="0.45">
      <c r="B26" s="5"/>
      <c r="C26" s="5"/>
      <c r="D26" s="7"/>
      <c r="E26" s="7"/>
      <c r="F26" s="7"/>
      <c r="G26" s="7"/>
      <c r="H26" s="28"/>
      <c r="I26" s="7"/>
      <c r="J26" s="7"/>
      <c r="K26" s="7"/>
      <c r="L26" s="5"/>
      <c r="M26" s="5"/>
      <c r="N26" s="5"/>
    </row>
    <row r="27" spans="2:14" x14ac:dyDescent="0.45">
      <c r="B27" s="5"/>
      <c r="C27" s="5"/>
      <c r="D27" s="7"/>
      <c r="E27" s="7"/>
      <c r="F27" s="7"/>
      <c r="G27" s="7"/>
      <c r="H27" s="28"/>
      <c r="I27" s="7"/>
      <c r="J27" s="7"/>
      <c r="K27" s="7"/>
      <c r="L27" s="5"/>
      <c r="M27" s="5"/>
      <c r="N27" s="5"/>
    </row>
    <row r="28" spans="2:14" x14ac:dyDescent="0.45">
      <c r="D28" s="11"/>
      <c r="E28" s="11"/>
      <c r="F28" s="11"/>
      <c r="G28" s="11"/>
      <c r="H28" s="11"/>
      <c r="I28" s="11"/>
      <c r="J28" s="11"/>
      <c r="K28" s="11"/>
    </row>
    <row r="29" spans="2:14" ht="1.8" customHeight="1" x14ac:dyDescent="0.45">
      <c r="D29" s="11"/>
      <c r="E29" s="11"/>
      <c r="F29" s="11"/>
      <c r="G29" s="11"/>
      <c r="H29" s="11"/>
      <c r="I29" s="11"/>
      <c r="J29" s="11"/>
      <c r="K29" s="11"/>
    </row>
    <row r="30" spans="2:14" ht="16.2" customHeight="1" x14ac:dyDescent="0.45">
      <c r="B30" s="57" t="s">
        <v>112</v>
      </c>
      <c r="C30" s="57"/>
      <c r="D30" s="57"/>
      <c r="E30" s="57"/>
      <c r="F30" s="57"/>
      <c r="G30" s="57"/>
      <c r="H30" s="58" t="s">
        <v>113</v>
      </c>
      <c r="I30" s="58"/>
      <c r="J30" s="58"/>
      <c r="K30" s="58"/>
      <c r="L30" s="58"/>
      <c r="M30" s="58"/>
      <c r="N30" s="58"/>
    </row>
    <row r="31" spans="2:14" ht="7.8" customHeight="1" x14ac:dyDescent="0.4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2:14" x14ac:dyDescent="0.4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2:14" x14ac:dyDescent="0.4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2:14" x14ac:dyDescent="0.4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x14ac:dyDescent="0.4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4" x14ac:dyDescent="0.4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2:14" x14ac:dyDescent="0.45">
      <c r="B37" s="5"/>
      <c r="C37" s="5"/>
      <c r="D37" s="5"/>
      <c r="E37" s="5"/>
      <c r="F37" s="5"/>
      <c r="G37" s="5"/>
      <c r="H37" s="5"/>
      <c r="I37" s="5"/>
      <c r="J37" s="5"/>
      <c r="K37" s="5"/>
      <c r="L37" s="32"/>
      <c r="M37" s="5"/>
      <c r="N37" s="5"/>
    </row>
    <row r="38" spans="2:14" x14ac:dyDescent="0.4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2:14" x14ac:dyDescent="0.4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2:14" x14ac:dyDescent="0.4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2:14" x14ac:dyDescent="0.4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2:14" x14ac:dyDescent="0.4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2:14" x14ac:dyDescent="0.4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2:14" x14ac:dyDescent="0.4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</sheetData>
  <mergeCells count="8">
    <mergeCell ref="B30:G30"/>
    <mergeCell ref="H30:N30"/>
    <mergeCell ref="B15:N15"/>
    <mergeCell ref="B5:B6"/>
    <mergeCell ref="F5:F6"/>
    <mergeCell ref="J5:J6"/>
    <mergeCell ref="B13:D13"/>
    <mergeCell ref="B16:C16"/>
  </mergeCells>
  <conditionalFormatting sqref="D10:D11">
    <cfRule type="iconSet" priority="4">
      <iconSet iconSet="3Arrows">
        <cfvo type="percent" val="0"/>
        <cfvo type="num" val="0"/>
        <cfvo type="num" val="0"/>
      </iconSet>
    </cfRule>
  </conditionalFormatting>
  <conditionalFormatting sqref="E12:M13">
    <cfRule type="iconSet" priority="6">
      <iconSet iconSet="3Arrows">
        <cfvo type="percent" val="0"/>
        <cfvo type="num" val="0"/>
        <cfvo type="num" val="0"/>
      </iconSet>
    </cfRule>
  </conditionalFormatting>
  <conditionalFormatting sqref="H10:H11">
    <cfRule type="iconSet" priority="3">
      <iconSet iconSet="3Arrows">
        <cfvo type="percent" val="0"/>
        <cfvo type="num" val="0"/>
        <cfvo type="num" val="0"/>
      </iconSet>
    </cfRule>
  </conditionalFormatting>
  <conditionalFormatting sqref="L10:L11">
    <cfRule type="iconSet" priority="1">
      <iconSet iconSet="3Arrows">
        <cfvo type="percent" val="0"/>
        <cfvo type="num" val="0"/>
        <cfvo type="num" val="0"/>
      </iconSet>
    </cfRule>
  </conditionalFormatting>
  <pageMargins left="0.25" right="0.25" top="0.75" bottom="0.75" header="0.3" footer="0.3"/>
  <pageSetup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0C97-06D5-4406-AA70-4DF61EB6BD2B}">
  <dimension ref="A2:J27"/>
  <sheetViews>
    <sheetView topLeftCell="A6" workbookViewId="0">
      <selection activeCell="J31" sqref="J31"/>
    </sheetView>
  </sheetViews>
  <sheetFormatPr defaultRowHeight="13.8" x14ac:dyDescent="0.45"/>
  <cols>
    <col min="2" max="2" width="10.140625" customWidth="1"/>
    <col min="8" max="8" width="9.1875" bestFit="1" customWidth="1"/>
  </cols>
  <sheetData>
    <row r="2" spans="1:10" x14ac:dyDescent="0.45">
      <c r="B2" s="61" t="s">
        <v>91</v>
      </c>
      <c r="C2" s="61"/>
      <c r="D2" s="61"/>
      <c r="F2" s="61" t="s">
        <v>93</v>
      </c>
      <c r="G2" s="61"/>
      <c r="H2" s="61"/>
    </row>
    <row r="3" spans="1:10" x14ac:dyDescent="0.45">
      <c r="B3" t="s">
        <v>78</v>
      </c>
      <c r="C3" t="s">
        <v>75</v>
      </c>
      <c r="D3" t="s">
        <v>79</v>
      </c>
      <c r="F3" t="s">
        <v>78</v>
      </c>
      <c r="G3" t="s">
        <v>88</v>
      </c>
      <c r="H3" t="s">
        <v>22</v>
      </c>
      <c r="I3" t="s">
        <v>17</v>
      </c>
    </row>
    <row r="4" spans="1:10" x14ac:dyDescent="0.45">
      <c r="B4" t="str" cm="1">
        <f t="array" ref="B4:B11">dim_date[month_name]</f>
        <v>Jan</v>
      </c>
      <c r="C4" s="15">
        <f>SUMIF(fact_atliqo_metrics[Month],B4, fact_atliqo_metrics[atliqo_revenue_crores])</f>
        <v>354.37</v>
      </c>
      <c r="D4" s="15">
        <f xml:space="preserve"> SUMIF(fact_atliqo_metrics[Month],B4,fact_atliqo_metrics[active_users_lakhs])</f>
        <v>191.71</v>
      </c>
      <c r="F4" t="s">
        <v>26</v>
      </c>
      <c r="G4">
        <v>1</v>
      </c>
      <c r="H4" s="15">
        <f xml:space="preserve"> AVERAGEIFS(fact_atliqo_metrics[arpu],fact_atliqo_metrics[Month],F4,fact_atliqo_metrics[time period],G4)</f>
        <v>187.46666666666667</v>
      </c>
      <c r="I4" s="15">
        <f xml:space="preserve"> AVERAGEIFS(fact_atliqo_metrics[arpu],fact_atliqo_metrics[Month],"Jun",fact_atliqo_metrics[time period],G4)</f>
        <v>217.8</v>
      </c>
    </row>
    <row r="5" spans="1:10" x14ac:dyDescent="0.45">
      <c r="B5" t="str">
        <v>Feb</v>
      </c>
      <c r="C5" s="15">
        <f>SUMIF(fact_atliqo_metrics[Month],B5, fact_atliqo_metrics[atliqo_revenue_crores])</f>
        <v>425.69</v>
      </c>
      <c r="D5" s="15">
        <f xml:space="preserve"> SUMIF(fact_atliqo_metrics[Month],B5,fact_atliqo_metrics[active_users_lakhs])</f>
        <v>228.28000000000009</v>
      </c>
      <c r="F5" t="s">
        <v>25</v>
      </c>
      <c r="G5">
        <v>2</v>
      </c>
      <c r="H5" s="15">
        <f xml:space="preserve"> AVERAGEIFS(fact_atliqo_metrics[arpu],fact_atliqo_metrics[Month],F5,fact_atliqo_metrics[time period],G5)</f>
        <v>185.73333333333332</v>
      </c>
      <c r="I5" s="15">
        <f xml:space="preserve"> AVERAGEIFS(fact_atliqo_metrics[arpu],fact_atliqo_metrics[Month],"Jul",fact_atliqo_metrics[time period],G5)</f>
        <v>202.46666666666667</v>
      </c>
    </row>
    <row r="6" spans="1:10" x14ac:dyDescent="0.45">
      <c r="B6" t="str">
        <v>Mar</v>
      </c>
      <c r="C6" s="15">
        <f>SUMIF(fact_atliqo_metrics[Month],B6, fact_atliqo_metrics[atliqo_revenue_crores])</f>
        <v>410.45</v>
      </c>
      <c r="D6" s="15">
        <f xml:space="preserve"> SUMIF(fact_atliqo_metrics[Month],B6,fact_atliqo_metrics[active_users_lakhs])</f>
        <v>212.57999999999998</v>
      </c>
      <c r="F6" t="s">
        <v>24</v>
      </c>
      <c r="G6">
        <v>3</v>
      </c>
      <c r="H6" s="15">
        <f xml:space="preserve"> AVERAGEIFS(fact_atliqo_metrics[arpu],fact_atliqo_metrics[Month],F6,fact_atliqo_metrics[time period],G6)</f>
        <v>196.46666666666667</v>
      </c>
      <c r="I6" s="15">
        <f xml:space="preserve"> AVERAGEIFS(fact_atliqo_metrics[arpu],fact_atliqo_metrics[Month],"Aug",fact_atliqo_metrics[time period],G6)</f>
        <v>209.53333333333333</v>
      </c>
    </row>
    <row r="7" spans="1:10" x14ac:dyDescent="0.45">
      <c r="B7" t="str">
        <v>Apr</v>
      </c>
      <c r="C7" s="15">
        <f>SUMIF(fact_atliqo_metrics[Month],B7, fact_atliqo_metrics[atliqo_revenue_crores])</f>
        <v>407.19000000000005</v>
      </c>
      <c r="D7" s="15">
        <f xml:space="preserve"> SUMIF(fact_atliqo_metrics[Month],B7,fact_atliqo_metrics[active_users_lakhs])</f>
        <v>210.95999999999998</v>
      </c>
      <c r="F7" t="s">
        <v>23</v>
      </c>
      <c r="G7">
        <v>4</v>
      </c>
      <c r="H7" s="15">
        <f xml:space="preserve"> AVERAGEIFS(fact_atliqo_metrics[arpu],fact_atliqo_metrics[Month],F7,fact_atliqo_metrics[time period],G7)</f>
        <v>191.26666666666668</v>
      </c>
      <c r="I7" s="15">
        <f xml:space="preserve"> AVERAGEIFS(fact_atliqo_metrics[arpu],fact_atliqo_metrics[Month],"Sep",fact_atliqo_metrics[time period],G7)</f>
        <v>215.2</v>
      </c>
    </row>
    <row r="8" spans="1:10" x14ac:dyDescent="0.45">
      <c r="B8" t="str">
        <v>Jun</v>
      </c>
      <c r="C8" s="15">
        <f>SUMIF(fact_atliqo_metrics[Month],B8, fact_atliqo_metrics[atliqo_revenue_crores])</f>
        <v>357.56000000000006</v>
      </c>
      <c r="D8" s="15">
        <f xml:space="preserve"> SUMIF(fact_atliqo_metrics[Month],B8,fact_atliqo_metrics[active_users_lakhs])</f>
        <v>169.93999999999997</v>
      </c>
    </row>
    <row r="9" spans="1:10" x14ac:dyDescent="0.45">
      <c r="B9" t="str">
        <v>Jul</v>
      </c>
      <c r="C9" s="15">
        <f>SUMIF(fact_atliqo_metrics[Month],B9, fact_atliqo_metrics[atliqo_revenue_crores])</f>
        <v>412.76000000000005</v>
      </c>
      <c r="D9" s="15">
        <f xml:space="preserve"> SUMIF(fact_atliqo_metrics[Month],B9,fact_atliqo_metrics[active_users_lakhs])</f>
        <v>211.13000000000002</v>
      </c>
    </row>
    <row r="10" spans="1:10" x14ac:dyDescent="0.45">
      <c r="B10" t="str">
        <v>Aug</v>
      </c>
      <c r="C10" s="15">
        <f>SUMIF(fact_atliqo_metrics[Month],B10, fact_atliqo_metrics[atliqo_revenue_crores])</f>
        <v>419.08000000000004</v>
      </c>
      <c r="D10" s="15">
        <f xml:space="preserve"> SUMIF(fact_atliqo_metrics[Month],B10,fact_atliqo_metrics[active_users_lakhs])</f>
        <v>204.41</v>
      </c>
    </row>
    <row r="11" spans="1:10" x14ac:dyDescent="0.45">
      <c r="B11" t="str">
        <v>Sep</v>
      </c>
      <c r="C11" s="15">
        <f>SUMIF(fact_atliqo_metrics[Month],B11, fact_atliqo_metrics[atliqo_revenue_crores])</f>
        <v>400.26000000000005</v>
      </c>
      <c r="D11" s="15">
        <f xml:space="preserve"> SUMIF(fact_atliqo_metrics[Month],B11,fact_atliqo_metrics[active_users_lakhs])</f>
        <v>188.22000000000003</v>
      </c>
    </row>
    <row r="14" spans="1:10" x14ac:dyDescent="0.45">
      <c r="F14" t="s">
        <v>95</v>
      </c>
      <c r="J14" t="s">
        <v>18</v>
      </c>
    </row>
    <row r="15" spans="1:10" x14ac:dyDescent="0.45">
      <c r="B15" s="61" t="s">
        <v>92</v>
      </c>
      <c r="C15" s="61"/>
      <c r="D15" s="61"/>
    </row>
    <row r="16" spans="1:10" x14ac:dyDescent="0.45">
      <c r="A16" t="s">
        <v>78</v>
      </c>
      <c r="B16" t="s">
        <v>82</v>
      </c>
      <c r="C16" t="s">
        <v>84</v>
      </c>
      <c r="D16" t="s">
        <v>17</v>
      </c>
      <c r="F16" t="s">
        <v>78</v>
      </c>
      <c r="G16" t="s">
        <v>88</v>
      </c>
      <c r="H16" t="s">
        <v>97</v>
      </c>
      <c r="I16" t="s">
        <v>98</v>
      </c>
    </row>
    <row r="17" spans="1:9" x14ac:dyDescent="0.45">
      <c r="A17" t="str" cm="1">
        <f t="array" ref="A17:A24">dim_date[month_name]</f>
        <v>Jan</v>
      </c>
      <c r="B17" cm="1">
        <f t="array" ref="B17:B24" xml:space="preserve"> dim_date[time_period]</f>
        <v>1</v>
      </c>
      <c r="C17" s="27">
        <f xml:space="preserve"> SUMIFS(fact_atliqo_metrics[atliqo_revenue_crores],fact_atliqo_metrics[Month],A17,fact_atliqo_metrics[time period],B17)</f>
        <v>354.37</v>
      </c>
      <c r="D17">
        <f xml:space="preserve"> SUMIFS(fact_atliqo_metrics[atliqo_revenue_crores],fact_atliqo_metrics[Month],"Jun",fact_atliqo_metrics[time period],B17)</f>
        <v>357.56000000000006</v>
      </c>
      <c r="F17" t="s">
        <v>26</v>
      </c>
      <c r="G17">
        <v>1</v>
      </c>
      <c r="H17" s="15">
        <f xml:space="preserve"> AVERAGEIFS(fact_atliqo_metrics[active_users_lakhs],fact_atliqo_metrics[Month],"Jan",fact_atliqo_metrics[time period],G17)</f>
        <v>12.780666666666667</v>
      </c>
      <c r="I17" s="15">
        <f xml:space="preserve"> AVERAGEIFS(fact_atliqo_metrics[unsubscribed_users_lakhs],fact_atliqo_metrics[Month],"Jan",fact_atliqo_metrics[time period],G17)</f>
        <v>0.77799999999999991</v>
      </c>
    </row>
    <row r="18" spans="1:9" x14ac:dyDescent="0.45">
      <c r="A18" t="str">
        <v>Feb</v>
      </c>
      <c r="B18">
        <v>2</v>
      </c>
      <c r="C18" s="27">
        <f xml:space="preserve"> SUMIFS(fact_atliqo_metrics[atliqo_revenue_crores],fact_atliqo_metrics[Month],A18,fact_atliqo_metrics[time period],B18)</f>
        <v>425.69</v>
      </c>
      <c r="D18">
        <f xml:space="preserve"> SUMIFS(fact_atliqo_metrics[atliqo_revenue_crores],fact_atliqo_metrics[Month],"Jul",fact_atliqo_metrics[time period],B18)</f>
        <v>412.76000000000005</v>
      </c>
      <c r="F18" t="s">
        <v>25</v>
      </c>
      <c r="G18">
        <v>2</v>
      </c>
      <c r="H18" s="15">
        <f xml:space="preserve"> AVERAGEIFS(fact_atliqo_metrics[active_users_lakhs],fact_atliqo_metrics[Month],"Feb",fact_atliqo_metrics[time period],G18)</f>
        <v>15.218666666666673</v>
      </c>
      <c r="I18" s="15">
        <f xml:space="preserve"> AVERAGEIFS(fact_atliqo_metrics[unsubscribed_users_lakhs],fact_atliqo_metrics[Month],"Feb",fact_atliqo_metrics[time period],G18)</f>
        <v>0.94866666666666677</v>
      </c>
    </row>
    <row r="19" spans="1:9" x14ac:dyDescent="0.45">
      <c r="A19" t="str">
        <v>Mar</v>
      </c>
      <c r="B19">
        <v>3</v>
      </c>
      <c r="C19" s="27">
        <f xml:space="preserve"> SUMIFS(fact_atliqo_metrics[atliqo_revenue_crores],fact_atliqo_metrics[Month],A19,fact_atliqo_metrics[time period],B19)</f>
        <v>410.45</v>
      </c>
      <c r="D19">
        <f xml:space="preserve"> SUMIFS(fact_atliqo_metrics[atliqo_revenue_crores],fact_atliqo_metrics[Month],"Aug",fact_atliqo_metrics[time period],B19)</f>
        <v>419.08000000000004</v>
      </c>
      <c r="F19" t="s">
        <v>24</v>
      </c>
      <c r="G19">
        <v>3</v>
      </c>
      <c r="H19" s="15">
        <f xml:space="preserve"> AVERAGEIFS(fact_atliqo_metrics[active_users_lakhs],fact_atliqo_metrics[Month],"Mar",fact_atliqo_metrics[time period],G19)</f>
        <v>14.171999999999999</v>
      </c>
      <c r="I19" s="15">
        <f xml:space="preserve"> AVERAGEIFS(fact_atliqo_metrics[unsubscribed_users_lakhs],fact_atliqo_metrics[Month],"Mar",fact_atliqo_metrics[time period],G19)</f>
        <v>0.9973333333333334</v>
      </c>
    </row>
    <row r="20" spans="1:9" x14ac:dyDescent="0.45">
      <c r="A20" t="str">
        <v>Apr</v>
      </c>
      <c r="B20">
        <v>4</v>
      </c>
      <c r="C20" s="27">
        <f xml:space="preserve"> SUMIFS(fact_atliqo_metrics[atliqo_revenue_crores],fact_atliqo_metrics[Month],A20,fact_atliqo_metrics[time period],B20)</f>
        <v>407.19000000000005</v>
      </c>
      <c r="D20">
        <f xml:space="preserve"> SUMIFS(fact_atliqo_metrics[atliqo_revenue_crores],fact_atliqo_metrics[Month],"Sep",fact_atliqo_metrics[time period],B20)</f>
        <v>400.26000000000005</v>
      </c>
      <c r="F20" t="s">
        <v>23</v>
      </c>
      <c r="G20">
        <v>4</v>
      </c>
      <c r="H20" s="15">
        <f xml:space="preserve"> AVERAGEIFS(fact_atliqo_metrics[active_users_lakhs],fact_atliqo_metrics[Month],"Apr",fact_atliqo_metrics[time period],G20)</f>
        <v>14.063999999999998</v>
      </c>
      <c r="I20" s="15">
        <f xml:space="preserve"> AVERAGEIFS(fact_atliqo_metrics[unsubscribed_users_lakhs],fact_atliqo_metrics[Month],"Apr",fact_atliqo_metrics[time period],G20)</f>
        <v>1.0313333333333332</v>
      </c>
    </row>
    <row r="21" spans="1:9" x14ac:dyDescent="0.45">
      <c r="A21" t="str">
        <v>Jun</v>
      </c>
      <c r="B21">
        <v>1</v>
      </c>
      <c r="C21" s="27">
        <f xml:space="preserve"> SUMIFS(fact_atliqo_metrics[atliqo_revenue_crores],fact_atliqo_metrics[Month],A21,fact_atliqo_metrics[time period],B21)</f>
        <v>357.56000000000006</v>
      </c>
    </row>
    <row r="22" spans="1:9" x14ac:dyDescent="0.45">
      <c r="A22" t="str">
        <v>Jul</v>
      </c>
      <c r="B22">
        <v>2</v>
      </c>
      <c r="C22" s="27">
        <f xml:space="preserve"> SUMIFS(fact_atliqo_metrics[atliqo_revenue_crores],fact_atliqo_metrics[Month],A22,fact_atliqo_metrics[time period],B22)</f>
        <v>412.76000000000005</v>
      </c>
      <c r="F22" t="s">
        <v>96</v>
      </c>
    </row>
    <row r="23" spans="1:9" x14ac:dyDescent="0.45">
      <c r="A23" t="str">
        <v>Aug</v>
      </c>
      <c r="B23">
        <v>3</v>
      </c>
      <c r="C23" s="27">
        <f xml:space="preserve"> SUMIFS(fact_atliqo_metrics[atliqo_revenue_crores],fact_atliqo_metrics[Month],A23,fact_atliqo_metrics[time period],B23)</f>
        <v>419.08000000000004</v>
      </c>
      <c r="F23" t="s">
        <v>78</v>
      </c>
      <c r="G23" t="s">
        <v>88</v>
      </c>
      <c r="H23" t="s">
        <v>97</v>
      </c>
      <c r="I23" t="s">
        <v>99</v>
      </c>
    </row>
    <row r="24" spans="1:9" x14ac:dyDescent="0.45">
      <c r="A24" t="str">
        <v>Sep</v>
      </c>
      <c r="B24">
        <v>4</v>
      </c>
      <c r="C24" s="27">
        <f xml:space="preserve"> SUMIFS(fact_atliqo_metrics[atliqo_revenue_crores],fact_atliqo_metrics[Month],A24,fact_atliqo_metrics[time period],B24)</f>
        <v>400.26000000000005</v>
      </c>
      <c r="F24" t="s">
        <v>21</v>
      </c>
      <c r="G24">
        <v>1</v>
      </c>
      <c r="H24" s="15">
        <f xml:space="preserve"> AVERAGEIFS(fact_atliqo_metrics[active_users_lakhs],fact_atliqo_metrics[Month],"Jun",fact_atliqo_metrics[time period],G24)</f>
        <v>11.329333333333331</v>
      </c>
      <c r="I24" s="15">
        <f xml:space="preserve"> AVERAGEIFS(fact_atliqo_metrics[unsubscribed_users_lakhs],fact_atliqo_metrics[Month],"Jun",fact_atliqo_metrics[time period],G24)</f>
        <v>1.0373333333333332</v>
      </c>
    </row>
    <row r="25" spans="1:9" x14ac:dyDescent="0.45">
      <c r="F25" t="s">
        <v>20</v>
      </c>
      <c r="G25">
        <v>2</v>
      </c>
      <c r="H25" s="15">
        <f xml:space="preserve"> AVERAGEIFS(fact_atliqo_metrics[active_users_lakhs],fact_atliqo_metrics[Month],"Jul",fact_atliqo_metrics[time period],G25)</f>
        <v>14.075333333333335</v>
      </c>
      <c r="I25" s="15">
        <f xml:space="preserve"> AVERAGEIFS(fact_atliqo_metrics[unsubscribed_users_lakhs],fact_atliqo_metrics[Month],"Jul",fact_atliqo_metrics[time period],G25)</f>
        <v>1.238</v>
      </c>
    </row>
    <row r="26" spans="1:9" x14ac:dyDescent="0.45">
      <c r="F26" t="s">
        <v>19</v>
      </c>
      <c r="G26">
        <v>3</v>
      </c>
      <c r="H26" s="15">
        <f xml:space="preserve"> AVERAGEIFS(fact_atliqo_metrics[active_users_lakhs],fact_atliqo_metrics[Month],"Aug",fact_atliqo_metrics[time period],G26)</f>
        <v>13.627333333333333</v>
      </c>
      <c r="I26" s="15">
        <f xml:space="preserve"> AVERAGEIFS(fact_atliqo_metrics[unsubscribed_users_lakhs],fact_atliqo_metrics[Month],"Aug",fact_atliqo_metrics[time period],G26)</f>
        <v>1.2446666666666668</v>
      </c>
    </row>
    <row r="27" spans="1:9" x14ac:dyDescent="0.45">
      <c r="F27" t="s">
        <v>18</v>
      </c>
      <c r="G27">
        <v>4</v>
      </c>
      <c r="H27" s="15">
        <f xml:space="preserve"> AVERAGEIFS(fact_atliqo_metrics[active_users_lakhs],fact_atliqo_metrics[Month],"Sep",fact_atliqo_metrics[time period],G27)</f>
        <v>12.548000000000002</v>
      </c>
      <c r="I27" s="15">
        <f xml:space="preserve"> AVERAGEIFS(fact_atliqo_metrics[unsubscribed_users_lakhs],fact_atliqo_metrics[Month],"Sep",fact_atliqo_metrics[time period],G27)</f>
        <v>1.1180000000000001</v>
      </c>
    </row>
  </sheetData>
  <mergeCells count="3">
    <mergeCell ref="B2:D2"/>
    <mergeCell ref="F2:H2"/>
    <mergeCell ref="B15:D15"/>
  </mergeCells>
  <phoneticPr fontId="17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F333-2F05-4816-BD94-61CBBB5FF8F7}">
  <dimension ref="B6:C10"/>
  <sheetViews>
    <sheetView workbookViewId="0">
      <selection activeCell="C10" sqref="C10"/>
    </sheetView>
  </sheetViews>
  <sheetFormatPr defaultRowHeight="13.8" x14ac:dyDescent="0.45"/>
  <sheetData>
    <row r="6" spans="2:3" x14ac:dyDescent="0.45">
      <c r="B6">
        <v>20</v>
      </c>
      <c r="C6">
        <v>5</v>
      </c>
    </row>
    <row r="7" spans="2:3" x14ac:dyDescent="0.45">
      <c r="B7">
        <v>24</v>
      </c>
      <c r="C7">
        <v>27.4</v>
      </c>
    </row>
    <row r="9" spans="2:3" x14ac:dyDescent="0.45">
      <c r="B9" t="s">
        <v>118</v>
      </c>
      <c r="C9">
        <f>C7-C6</f>
        <v>22.4</v>
      </c>
    </row>
    <row r="10" spans="2:3" x14ac:dyDescent="0.45">
      <c r="B10" t="s">
        <v>119</v>
      </c>
      <c r="C10" s="2">
        <f>C9/C6</f>
        <v>4.4799999999999995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dim_cities</vt:lpstr>
      <vt:lpstr>dim_date</vt:lpstr>
      <vt:lpstr>dim_plan</vt:lpstr>
      <vt:lpstr>fact_atliqo_metrics</vt:lpstr>
      <vt:lpstr>fact_market_share</vt:lpstr>
      <vt:lpstr>fact_plan_revenue</vt:lpstr>
      <vt:lpstr>User Analysis</vt:lpstr>
      <vt:lpstr>Revenue </vt:lpstr>
      <vt:lpstr>Revenue group</vt:lpstr>
      <vt:lpstr>Sheet1</vt:lpstr>
      <vt:lpstr>'Revenue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pirathip</dc:creator>
  <cp:lastModifiedBy>pirathip subramanian</cp:lastModifiedBy>
  <cp:lastPrinted>2023-07-14T16:56:06Z</cp:lastPrinted>
  <dcterms:created xsi:type="dcterms:W3CDTF">2015-06-05T18:17:20Z</dcterms:created>
  <dcterms:modified xsi:type="dcterms:W3CDTF">2023-07-18T17:02:30Z</dcterms:modified>
</cp:coreProperties>
</file>