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Raj Srivastav\Downloads\"/>
    </mc:Choice>
  </mc:AlternateContent>
  <xr:revisionPtr revIDLastSave="0" documentId="8_{9BA80D94-F552-4C7F-BD1A-BB807C936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5 Productive Employees" sheetId="1" r:id="rId1"/>
    <sheet name="Department-Wise Productivity Co" sheetId="8" r:id="rId2"/>
    <sheet name="Top 3 Employees by PEI" sheetId="9" r:id="rId3"/>
    <sheet name="Correlation Analysis" sheetId="10" r:id="rId4"/>
    <sheet name="Scatter plot" sheetId="11" r:id="rId5"/>
    <sheet name="Underutilized High Performers" sheetId="13" r:id="rId6"/>
    <sheet name="practice" sheetId="15" r:id="rId7"/>
    <sheet name="Most Task-Efficient Employee" sheetId="14" r:id="rId8"/>
  </sheets>
  <definedNames>
    <definedName name="_xlnm._FilterDatabase" localSheetId="1" hidden="1">'Department-Wise Productivity Co'!$A$1:$J$1</definedName>
    <definedName name="_xlnm._FilterDatabase" localSheetId="6" hidden="1">practice!$A$1:$J$26</definedName>
    <definedName name="_xlnm._FilterDatabase" localSheetId="2" hidden="1">'Top 3 Employees by PEI'!$A$1:$K$1</definedName>
    <definedName name="_xlnm._FilterDatabase" localSheetId="5" hidden="1">'Underutilized High Performers'!$A$1:$J$26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4" l="1"/>
  <c r="R2" i="14"/>
  <c r="Q2" i="14"/>
  <c r="P2" i="14"/>
  <c r="N25" i="14"/>
  <c r="N26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" i="14"/>
  <c r="K2" i="15"/>
  <c r="J26" i="15"/>
  <c r="I26" i="15"/>
  <c r="J25" i="15"/>
  <c r="I25" i="15"/>
  <c r="J24" i="15"/>
  <c r="I24" i="15"/>
  <c r="J23" i="15"/>
  <c r="I23" i="15"/>
  <c r="J22" i="15"/>
  <c r="I22" i="15"/>
  <c r="J21" i="15"/>
  <c r="I21" i="15"/>
  <c r="J20" i="15"/>
  <c r="I20" i="15"/>
  <c r="J19" i="15"/>
  <c r="I19" i="15"/>
  <c r="J18" i="15"/>
  <c r="I18" i="15"/>
  <c r="J17" i="15"/>
  <c r="I17" i="15"/>
  <c r="J16" i="15"/>
  <c r="I16" i="15"/>
  <c r="J15" i="15"/>
  <c r="I15" i="15"/>
  <c r="J14" i="15"/>
  <c r="I14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K8" i="13" a="1"/>
  <c r="K8" i="13" s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N7" i="14" s="1"/>
  <c r="J6" i="14"/>
  <c r="J5" i="14"/>
  <c r="J4" i="14"/>
  <c r="J3" i="14"/>
  <c r="J2" i="14"/>
  <c r="K13" i="13" a="1"/>
  <c r="K13" i="13" s="1"/>
  <c r="K2" i="13"/>
  <c r="J26" i="13"/>
  <c r="I26" i="13"/>
  <c r="J25" i="13"/>
  <c r="I25" i="13"/>
  <c r="J24" i="13"/>
  <c r="I24" i="13"/>
  <c r="J23" i="13"/>
  <c r="I23" i="13"/>
  <c r="J22" i="13"/>
  <c r="I22" i="13"/>
  <c r="J21" i="13"/>
  <c r="I21" i="13"/>
  <c r="J20" i="13"/>
  <c r="I20" i="13"/>
  <c r="J19" i="13"/>
  <c r="I19" i="13"/>
  <c r="J18" i="13"/>
  <c r="I18" i="13"/>
  <c r="J17" i="13"/>
  <c r="I17" i="13"/>
  <c r="J16" i="13"/>
  <c r="I16" i="13"/>
  <c r="J15" i="13"/>
  <c r="I15" i="13"/>
  <c r="J14" i="13"/>
  <c r="I14" i="13"/>
  <c r="J13" i="13"/>
  <c r="I13" i="13"/>
  <c r="J12" i="13"/>
  <c r="I12" i="13"/>
  <c r="J11" i="13"/>
  <c r="I11" i="13"/>
  <c r="J10" i="13"/>
  <c r="I10" i="13"/>
  <c r="J9" i="13"/>
  <c r="I9" i="13"/>
  <c r="J8" i="13"/>
  <c r="I8" i="13"/>
  <c r="J7" i="13"/>
  <c r="I7" i="13"/>
  <c r="J6" i="13"/>
  <c r="I6" i="13"/>
  <c r="J5" i="13"/>
  <c r="I5" i="13"/>
  <c r="J4" i="13"/>
  <c r="I4" i="13"/>
  <c r="J3" i="13"/>
  <c r="I3" i="13"/>
  <c r="J2" i="13"/>
  <c r="I2" i="13"/>
  <c r="O2" i="11"/>
  <c r="N2" i="10"/>
  <c r="M2" i="10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J7" i="9"/>
  <c r="J9" i="9"/>
  <c r="J8" i="9"/>
  <c r="J6" i="9"/>
  <c r="J5" i="9"/>
  <c r="J4" i="9"/>
  <c r="J3" i="9"/>
  <c r="J2" i="9"/>
  <c r="J15" i="9"/>
  <c r="J14" i="9"/>
  <c r="J13" i="9"/>
  <c r="J12" i="9"/>
  <c r="J11" i="9"/>
  <c r="J16" i="9"/>
  <c r="J23" i="9"/>
  <c r="J22" i="9"/>
  <c r="J21" i="9"/>
  <c r="J19" i="9"/>
  <c r="J18" i="9"/>
  <c r="J17" i="9"/>
  <c r="J20" i="9"/>
  <c r="J26" i="9"/>
  <c r="J25" i="9"/>
  <c r="K25" i="9" s="1"/>
  <c r="J24" i="9"/>
  <c r="K24" i="9" s="1"/>
  <c r="J10" i="9"/>
  <c r="I24" i="9"/>
  <c r="I25" i="9"/>
  <c r="I26" i="9"/>
  <c r="I20" i="9"/>
  <c r="I17" i="9"/>
  <c r="I18" i="9"/>
  <c r="I19" i="9"/>
  <c r="I21" i="9"/>
  <c r="I22" i="9"/>
  <c r="I23" i="9"/>
  <c r="I16" i="9"/>
  <c r="I11" i="9"/>
  <c r="I12" i="9"/>
  <c r="I13" i="9"/>
  <c r="I14" i="9"/>
  <c r="I15" i="9"/>
  <c r="I2" i="9"/>
  <c r="I3" i="9"/>
  <c r="I4" i="9"/>
  <c r="I5" i="9"/>
  <c r="I6" i="9"/>
  <c r="I8" i="9"/>
  <c r="I9" i="9"/>
  <c r="I7" i="9"/>
  <c r="I10" i="9"/>
  <c r="J2" i="8"/>
  <c r="I2" i="8"/>
  <c r="J3" i="8"/>
  <c r="I3" i="8"/>
  <c r="J4" i="8"/>
  <c r="I4" i="8"/>
  <c r="J5" i="8"/>
  <c r="I5" i="8"/>
  <c r="J6" i="8"/>
  <c r="I6" i="8"/>
  <c r="J7" i="8"/>
  <c r="I7" i="8"/>
  <c r="J8" i="8"/>
  <c r="I8" i="8"/>
  <c r="J9" i="8"/>
  <c r="I9" i="8"/>
  <c r="J10" i="8"/>
  <c r="I10" i="8"/>
  <c r="J11" i="8"/>
  <c r="I11" i="8"/>
  <c r="J12" i="8"/>
  <c r="I12" i="8"/>
  <c r="J13" i="8"/>
  <c r="I13" i="8"/>
  <c r="J14" i="8"/>
  <c r="I14" i="8"/>
  <c r="J15" i="8"/>
  <c r="I15" i="8"/>
  <c r="J16" i="8"/>
  <c r="I16" i="8"/>
  <c r="J17" i="8"/>
  <c r="I17" i="8"/>
  <c r="J18" i="8"/>
  <c r="I18" i="8"/>
  <c r="J19" i="8"/>
  <c r="I19" i="8"/>
  <c r="J20" i="8"/>
  <c r="I20" i="8"/>
  <c r="J21" i="8"/>
  <c r="I21" i="8"/>
  <c r="J22" i="8"/>
  <c r="I22" i="8"/>
  <c r="J23" i="8"/>
  <c r="I23" i="8"/>
  <c r="J24" i="8"/>
  <c r="I24" i="8"/>
  <c r="J25" i="8"/>
  <c r="I25" i="8"/>
  <c r="J26" i="8"/>
  <c r="I26" i="8"/>
  <c r="L2" i="1" a="1"/>
  <c r="L2" i="1" s="1"/>
  <c r="J3" i="1"/>
  <c r="I3" i="1"/>
  <c r="J17" i="1"/>
  <c r="I17" i="1"/>
  <c r="J5" i="1"/>
  <c r="I5" i="1"/>
  <c r="J19" i="1"/>
  <c r="I19" i="1"/>
  <c r="J24" i="1"/>
  <c r="I24" i="1"/>
  <c r="J16" i="1"/>
  <c r="I16" i="1"/>
  <c r="J12" i="1"/>
  <c r="I12" i="1"/>
  <c r="J8" i="1"/>
  <c r="I8" i="1"/>
  <c r="J20" i="1"/>
  <c r="I20" i="1"/>
  <c r="J25" i="1"/>
  <c r="I25" i="1"/>
  <c r="J4" i="1"/>
  <c r="I4" i="1"/>
  <c r="J11" i="1"/>
  <c r="I11" i="1"/>
  <c r="J18" i="1"/>
  <c r="I18" i="1"/>
  <c r="J7" i="1"/>
  <c r="I7" i="1"/>
  <c r="J22" i="1"/>
  <c r="I22" i="1"/>
  <c r="J14" i="1"/>
  <c r="I14" i="1"/>
  <c r="J9" i="1"/>
  <c r="I9" i="1"/>
  <c r="J23" i="1"/>
  <c r="I23" i="1"/>
  <c r="J2" i="1"/>
  <c r="I2" i="1"/>
  <c r="R2" i="1" s="1" a="1"/>
  <c r="R2" i="1" s="1"/>
  <c r="J13" i="1"/>
  <c r="I13" i="1"/>
  <c r="J26" i="1"/>
  <c r="I26" i="1"/>
  <c r="J6" i="1"/>
  <c r="I6" i="1"/>
  <c r="J21" i="1"/>
  <c r="I21" i="1"/>
  <c r="J10" i="1"/>
  <c r="I10" i="1"/>
  <c r="J15" i="1"/>
  <c r="I15" i="1"/>
  <c r="N24" i="14" l="1"/>
  <c r="N20" i="14"/>
  <c r="N16" i="14"/>
  <c r="N12" i="14"/>
  <c r="N8" i="14"/>
  <c r="N4" i="14"/>
  <c r="N22" i="14"/>
  <c r="N18" i="14"/>
  <c r="N14" i="14"/>
  <c r="N10" i="14"/>
  <c r="N6" i="14"/>
  <c r="N21" i="14"/>
  <c r="N17" i="14"/>
  <c r="N13" i="14"/>
  <c r="N9" i="14"/>
  <c r="N5" i="14"/>
  <c r="N2" i="14"/>
  <c r="N23" i="14"/>
  <c r="N19" i="14"/>
  <c r="N15" i="14"/>
  <c r="N11" i="14"/>
  <c r="N3" i="14"/>
  <c r="K18" i="9"/>
  <c r="K23" i="9"/>
  <c r="K13" i="9"/>
  <c r="K3" i="9"/>
  <c r="K8" i="9"/>
  <c r="K9" i="9"/>
  <c r="K10" i="9"/>
  <c r="K20" i="9"/>
  <c r="K21" i="9"/>
  <c r="K11" i="9"/>
  <c r="K15" i="9"/>
  <c r="K5" i="9"/>
  <c r="K7" i="9"/>
  <c r="K17" i="9"/>
  <c r="K22" i="9"/>
  <c r="K12" i="9"/>
  <c r="K2" i="9"/>
  <c r="K6" i="9"/>
  <c r="K26" i="9"/>
  <c r="K19" i="9"/>
  <c r="K16" i="9"/>
  <c r="K14" i="9"/>
  <c r="K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<sst xmlns="http://schemas.openxmlformats.org/spreadsheetml/2006/main" count="515" uniqueCount="49">
  <si>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</si>
  <si>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</si>
  <si>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</si>
  <si>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</si>
  <si>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</si>
  <si>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</si>
  <si>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</si>
  <si>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</si>
  <si>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</si>
  <si>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</si>
  <si>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</si>
  <si>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</si>
  <si>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</si>
  <si>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</si>
  <si>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</si>
  <si>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</si>
  <si>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</si>
  <si>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</si>
  <si>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</si>
  <si>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</si>
  <si>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</si>
  <si>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</si>
  <si>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</si>
  <si>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</si>
  <si>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</si>
  <si>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</si>
  <si>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</si>
  <si>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</si>
  <si>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</si>
  <si>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</si>
  <si>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</si>
  <si>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</si>
  <si>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</si>
  <si>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</si>
  <si>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</si>
  <si>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</si>
  <si>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</si>
  <si>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</si>
  <si>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</si>
  <si>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</si>
  <si>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</si>
  <si>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</si>
  <si>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Rank</t>
  </si>
  <si>
    <t>correlation</t>
  </si>
  <si>
    <t>Average</t>
  </si>
  <si>
    <t>Most Task-Efficient Employee</t>
  </si>
  <si>
    <t>Correlation Analysis</t>
  </si>
  <si>
    <t>Top 3 Employees by PEI</t>
  </si>
  <si>
    <t>Department-Wise Productivity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</si>
</sst>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onsolas"/>
      <family val="3"/>
    </font>
    <font>
      <sz val="10"/>
      <name val="Arial Unicode MS"/>
    </font>
    <font>
      <b/>
      <sz val="12"/>
      <color rgb="FF364766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1" fillId="2" borderId="3" xfId="0" applyFont="1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5" borderId="1" xfId="0" applyFont="1" applyFill="1" applyBorder="1"/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1" xfId="0" applyFont="1" applyBorder="1"/>
    <xf numFmtId="0" fontId="0" fillId="6" borderId="0" xfId="0" applyFill="1"/>
    <xf numFmtId="0" fontId="1" fillId="6" borderId="0" xfId="0" applyFont="1" applyFill="1"/>
    <xf numFmtId="0" fontId="10" fillId="7" borderId="2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0" xfId="0" applyNumberFormat="1"/>
    <xf numFmtId="0" fontId="9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solidFill>
                  <a:schemeClr val="tx1"/>
                </a:solidFill>
              </a:rPr>
              <a:t>Top 5 Productive Employees</a:t>
            </a:r>
            <a:endParaRPr lang="en-IN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2478974228619517"/>
          <c:y val="2.4387847426810053E-2"/>
        </c:manualLayout>
      </c:layout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Productive Employees'!$R$2:$T$2</c:f>
              <c:strCache>
                <c:ptCount val="3"/>
                <c:pt idx="0">
                  <c:v>101</c:v>
                </c:pt>
                <c:pt idx="1">
                  <c:v>Aakash</c:v>
                </c:pt>
                <c:pt idx="2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5 Productive Employees'!$U$1:$AA$1</c:f>
              <c:strCache>
                <c:ptCount val="7"/>
                <c:pt idx="0">
                  <c:v>Hours_Worked</c:v>
                </c:pt>
                <c:pt idx="1">
                  <c:v>Tasks_Completed</c:v>
                </c:pt>
                <c:pt idx="2">
                  <c:v>Productivity_Score</c:v>
                </c:pt>
                <c:pt idx="3">
                  <c:v>Performance_Rating</c:v>
                </c:pt>
                <c:pt idx="4">
                  <c:v>PEI</c:v>
                </c:pt>
                <c:pt idx="5">
                  <c:v>PEI</c:v>
                </c:pt>
                <c:pt idx="6">
                  <c:v>Tasks_per_Hour</c:v>
                </c:pt>
              </c:strCache>
            </c:strRef>
          </c:cat>
          <c:val>
            <c:numRef>
              <c:f>'Top 5 Productive Employees'!$U$2:$AA$2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6-42F2-8B6E-60132A449206}"/>
            </c:ext>
          </c:extLst>
        </c:ser>
        <c:ser>
          <c:idx val="1"/>
          <c:order val="1"/>
          <c:tx>
            <c:strRef>
              <c:f>'Top 5 Productive Employees'!$R$3:$T$3</c:f>
              <c:strCache>
                <c:ptCount val="3"/>
                <c:pt idx="0">
                  <c:v>102</c:v>
                </c:pt>
                <c:pt idx="1">
                  <c:v>Meera</c:v>
                </c:pt>
                <c:pt idx="2">
                  <c:v>Marketing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5 Productive Employees'!$U$1:$AA$1</c:f>
              <c:strCache>
                <c:ptCount val="7"/>
                <c:pt idx="0">
                  <c:v>Hours_Worked</c:v>
                </c:pt>
                <c:pt idx="1">
                  <c:v>Tasks_Completed</c:v>
                </c:pt>
                <c:pt idx="2">
                  <c:v>Productivity_Score</c:v>
                </c:pt>
                <c:pt idx="3">
                  <c:v>Performance_Rating</c:v>
                </c:pt>
                <c:pt idx="4">
                  <c:v>PEI</c:v>
                </c:pt>
                <c:pt idx="5">
                  <c:v>PEI</c:v>
                </c:pt>
                <c:pt idx="6">
                  <c:v>Tasks_per_Hour</c:v>
                </c:pt>
              </c:strCache>
            </c:strRef>
          </c:cat>
          <c:val>
            <c:numRef>
              <c:f>'Top 5 Productive Employees'!$U$3:$AA$3</c:f>
              <c:numCache>
                <c:formatCode>General</c:formatCode>
                <c:ptCount val="7"/>
                <c:pt idx="0">
                  <c:v>47</c:v>
                </c:pt>
                <c:pt idx="1">
                  <c:v>79</c:v>
                </c:pt>
                <c:pt idx="2">
                  <c:v>99</c:v>
                </c:pt>
                <c:pt idx="3">
                  <c:v>5</c:v>
                </c:pt>
                <c:pt idx="4">
                  <c:v>10.531914893617021</c:v>
                </c:pt>
                <c:pt idx="5">
                  <c:v>10.531914893617021</c:v>
                </c:pt>
                <c:pt idx="6">
                  <c:v>1.6808510638297873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6-42F2-8B6E-60132A449206}"/>
            </c:ext>
          </c:extLst>
        </c:ser>
        <c:ser>
          <c:idx val="2"/>
          <c:order val="2"/>
          <c:tx>
            <c:strRef>
              <c:f>'Top 5 Productive Employees'!$R$4:$T$4</c:f>
              <c:strCache>
                <c:ptCount val="3"/>
                <c:pt idx="0">
                  <c:v>103</c:v>
                </c:pt>
                <c:pt idx="1">
                  <c:v>Suresh</c:v>
                </c:pt>
                <c:pt idx="2">
                  <c:v>HR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5 Productive Employees'!$U$1:$AA$1</c:f>
              <c:strCache>
                <c:ptCount val="7"/>
                <c:pt idx="0">
                  <c:v>Hours_Worked</c:v>
                </c:pt>
                <c:pt idx="1">
                  <c:v>Tasks_Completed</c:v>
                </c:pt>
                <c:pt idx="2">
                  <c:v>Productivity_Score</c:v>
                </c:pt>
                <c:pt idx="3">
                  <c:v>Performance_Rating</c:v>
                </c:pt>
                <c:pt idx="4">
                  <c:v>PEI</c:v>
                </c:pt>
                <c:pt idx="5">
                  <c:v>PEI</c:v>
                </c:pt>
                <c:pt idx="6">
                  <c:v>Tasks_per_Hour</c:v>
                </c:pt>
              </c:strCache>
            </c:strRef>
          </c:cat>
          <c:val>
            <c:numRef>
              <c:f>'Top 5 Productive Employees'!$U$4:$AA$4</c:f>
              <c:numCache>
                <c:formatCode>General</c:formatCode>
                <c:ptCount val="7"/>
                <c:pt idx="0">
                  <c:v>48</c:v>
                </c:pt>
                <c:pt idx="1">
                  <c:v>78</c:v>
                </c:pt>
                <c:pt idx="2">
                  <c:v>98</c:v>
                </c:pt>
                <c:pt idx="3">
                  <c:v>5</c:v>
                </c:pt>
                <c:pt idx="4">
                  <c:v>10.20833333333333</c:v>
                </c:pt>
                <c:pt idx="5">
                  <c:v>10.208333333333334</c:v>
                </c:pt>
                <c:pt idx="6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46-42F2-8B6E-60132A449206}"/>
            </c:ext>
          </c:extLst>
        </c:ser>
        <c:ser>
          <c:idx val="3"/>
          <c:order val="3"/>
          <c:tx>
            <c:strRef>
              <c:f>'Top 5 Productive Employees'!$R$5:$T$5</c:f>
              <c:strCache>
                <c:ptCount val="3"/>
                <c:pt idx="0">
                  <c:v>104</c:v>
                </c:pt>
                <c:pt idx="1">
                  <c:v>Riya</c:v>
                </c:pt>
                <c:pt idx="2">
                  <c:v>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5 Productive Employees'!$U$1:$AA$1</c:f>
              <c:strCache>
                <c:ptCount val="7"/>
                <c:pt idx="0">
                  <c:v>Hours_Worked</c:v>
                </c:pt>
                <c:pt idx="1">
                  <c:v>Tasks_Completed</c:v>
                </c:pt>
                <c:pt idx="2">
                  <c:v>Productivity_Score</c:v>
                </c:pt>
                <c:pt idx="3">
                  <c:v>Performance_Rating</c:v>
                </c:pt>
                <c:pt idx="4">
                  <c:v>PEI</c:v>
                </c:pt>
                <c:pt idx="5">
                  <c:v>PEI</c:v>
                </c:pt>
                <c:pt idx="6">
                  <c:v>Tasks_per_Hour</c:v>
                </c:pt>
              </c:strCache>
            </c:strRef>
          </c:cat>
          <c:val>
            <c:numRef>
              <c:f>'Top 5 Productive Employees'!$U$5:$AA$5</c:f>
              <c:numCache>
                <c:formatCode>General</c:formatCode>
                <c:ptCount val="7"/>
                <c:pt idx="0">
                  <c:v>46</c:v>
                </c:pt>
                <c:pt idx="1">
                  <c:v>77</c:v>
                </c:pt>
                <c:pt idx="2">
                  <c:v>96</c:v>
                </c:pt>
                <c:pt idx="3">
                  <c:v>5</c:v>
                </c:pt>
                <c:pt idx="4">
                  <c:v>10.434782608695651</c:v>
                </c:pt>
                <c:pt idx="5">
                  <c:v>10.434782608695652</c:v>
                </c:pt>
                <c:pt idx="6">
                  <c:v>1.673913043478261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6-42F2-8B6E-60132A449206}"/>
            </c:ext>
          </c:extLst>
        </c:ser>
        <c:ser>
          <c:idx val="4"/>
          <c:order val="4"/>
          <c:tx>
            <c:strRef>
              <c:f>'Top 5 Productive Employees'!$R$6:$T$6</c:f>
              <c:strCache>
                <c:ptCount val="3"/>
                <c:pt idx="0">
                  <c:v>105</c:v>
                </c:pt>
                <c:pt idx="1">
                  <c:v>Prakash</c:v>
                </c:pt>
                <c:pt idx="2">
                  <c:v>Finance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'Top 5 Productive Employees'!$U$1:$AA$1</c:f>
              <c:strCache>
                <c:ptCount val="7"/>
                <c:pt idx="0">
                  <c:v>Hours_Worked</c:v>
                </c:pt>
                <c:pt idx="1">
                  <c:v>Tasks_Completed</c:v>
                </c:pt>
                <c:pt idx="2">
                  <c:v>Productivity_Score</c:v>
                </c:pt>
                <c:pt idx="3">
                  <c:v>Performance_Rating</c:v>
                </c:pt>
                <c:pt idx="4">
                  <c:v>PEI</c:v>
                </c:pt>
                <c:pt idx="5">
                  <c:v>PEI</c:v>
                </c:pt>
                <c:pt idx="6">
                  <c:v>Tasks_per_Hour</c:v>
                </c:pt>
              </c:strCache>
            </c:strRef>
          </c:cat>
          <c:val>
            <c:numRef>
              <c:f>'Top 5 Productive Employees'!$U$6:$AA$6</c:f>
              <c:numCache>
                <c:formatCode>General</c:formatCode>
                <c:ptCount val="7"/>
                <c:pt idx="0">
                  <c:v>45</c:v>
                </c:pt>
                <c:pt idx="1">
                  <c:v>75</c:v>
                </c:pt>
                <c:pt idx="2">
                  <c:v>95</c:v>
                </c:pt>
                <c:pt idx="3">
                  <c:v>5</c:v>
                </c:pt>
                <c:pt idx="4">
                  <c:v>10.555555555555561</c:v>
                </c:pt>
                <c:pt idx="5">
                  <c:v>10.555555555555555</c:v>
                </c:pt>
                <c:pt idx="6">
                  <c:v>1.6666666666666667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46-42F2-8B6E-60132A449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254352"/>
        <c:axId val="2066251472"/>
      </c:barChart>
      <c:catAx>
        <c:axId val="20662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251472"/>
        <c:crosses val="autoZero"/>
        <c:auto val="1"/>
        <c:lblAlgn val="ctr"/>
        <c:lblOffset val="100"/>
        <c:noMultiLvlLbl val="0"/>
      </c:catAx>
      <c:valAx>
        <c:axId val="20662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2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Scatter plot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'Scatter plot'!$L$1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'Scatter plot'!$L$2:$L$26</c:f>
              <c:numCache>
                <c:formatCode>General</c:formatCode>
                <c:ptCount val="2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40</c:v>
                </c:pt>
                <c:pt idx="9">
                  <c:v>41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35</c:v>
                </c:pt>
                <c:pt idx="14">
                  <c:v>36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0-4040-AFC5-2A326986A2A1}"/>
            </c:ext>
          </c:extLst>
        </c:ser>
        <c:ser>
          <c:idx val="1"/>
          <c:order val="1"/>
          <c:tx>
            <c:strRef>
              <c:f>'Scatter plot'!$M$1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'Scatter plot'!$M$2:$M$26</c:f>
              <c:numCache>
                <c:formatCode>General</c:formatCode>
                <c:ptCount val="2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90</c:v>
                </c:pt>
                <c:pt idx="9">
                  <c:v>89</c:v>
                </c:pt>
                <c:pt idx="10">
                  <c:v>87</c:v>
                </c:pt>
                <c:pt idx="11">
                  <c:v>85</c:v>
                </c:pt>
                <c:pt idx="12">
                  <c:v>83</c:v>
                </c:pt>
                <c:pt idx="13">
                  <c:v>80</c:v>
                </c:pt>
                <c:pt idx="14">
                  <c:v>78</c:v>
                </c:pt>
                <c:pt idx="15">
                  <c:v>76</c:v>
                </c:pt>
                <c:pt idx="16">
                  <c:v>75</c:v>
                </c:pt>
                <c:pt idx="17">
                  <c:v>74</c:v>
                </c:pt>
                <c:pt idx="18">
                  <c:v>72</c:v>
                </c:pt>
                <c:pt idx="19">
                  <c:v>70</c:v>
                </c:pt>
                <c:pt idx="20">
                  <c:v>68</c:v>
                </c:pt>
                <c:pt idx="21">
                  <c:v>65</c:v>
                </c:pt>
                <c:pt idx="22">
                  <c:v>64</c:v>
                </c:pt>
                <c:pt idx="23">
                  <c:v>62</c:v>
                </c:pt>
                <c:pt idx="2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0-4040-AFC5-2A326986A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080272"/>
        <c:axId val="2141078352"/>
      </c:lineChart>
      <c:catAx>
        <c:axId val="214108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78352"/>
        <c:crosses val="autoZero"/>
        <c:auto val="1"/>
        <c:lblAlgn val="ctr"/>
        <c:lblOffset val="100"/>
        <c:noMultiLvlLbl val="0"/>
      </c:catAx>
      <c:valAx>
        <c:axId val="21410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8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6803</xdr:colOff>
      <xdr:row>6</xdr:row>
      <xdr:rowOff>180067</xdr:rowOff>
    </xdr:from>
    <xdr:to>
      <xdr:col>26</xdr:col>
      <xdr:colOff>903967</xdr:colOff>
      <xdr:row>23</xdr:row>
      <xdr:rowOff>170542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336029-6547-C396-2F63-CD35298B0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3806</xdr:colOff>
      <xdr:row>2</xdr:row>
      <xdr:rowOff>155810</xdr:rowOff>
    </xdr:from>
    <xdr:to>
      <xdr:col>21</xdr:col>
      <xdr:colOff>308607</xdr:colOff>
      <xdr:row>17</xdr:row>
      <xdr:rowOff>171051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3D9BE5-4410-E1A7-6A6F-370B9F0A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Raj Srivastav" refreshedDate="45772.943860185187" createdVersion="8" refreshedVersion="8" minRefreshableVersion="3" recordCount="25" xr:uid="{9A50040F-C2AF-4276-BBD6-B0605DD30C2B}">
  <cacheSource type="worksheet">
    <worksheetSource ref="C1:F26" sheet="Department-Wise Productivity Co"/>
  </cacheSource>
  <cacheFields count="4"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50"/>
    <n v="80"/>
    <n v="100"/>
  </r>
  <r>
    <x v="1"/>
    <n v="47"/>
    <n v="79"/>
    <n v="99"/>
  </r>
  <r>
    <x v="2"/>
    <n v="48"/>
    <n v="78"/>
    <n v="98"/>
  </r>
  <r>
    <x v="3"/>
    <n v="46"/>
    <n v="77"/>
    <n v="96"/>
  </r>
  <r>
    <x v="4"/>
    <n v="45"/>
    <n v="75"/>
    <n v="95"/>
  </r>
  <r>
    <x v="0"/>
    <n v="44"/>
    <n v="73"/>
    <n v="94"/>
  </r>
  <r>
    <x v="3"/>
    <n v="43"/>
    <n v="75"/>
    <n v="93"/>
  </r>
  <r>
    <x v="2"/>
    <n v="42"/>
    <n v="70"/>
    <n v="92"/>
  </r>
  <r>
    <x v="1"/>
    <n v="40"/>
    <n v="65"/>
    <n v="90"/>
  </r>
  <r>
    <x v="0"/>
    <n v="41"/>
    <n v="66"/>
    <n v="89"/>
  </r>
  <r>
    <x v="4"/>
    <n v="39"/>
    <n v="60"/>
    <n v="87"/>
  </r>
  <r>
    <x v="1"/>
    <n v="38"/>
    <n v="58"/>
    <n v="85"/>
  </r>
  <r>
    <x v="2"/>
    <n v="37"/>
    <n v="55"/>
    <n v="83"/>
  </r>
  <r>
    <x v="0"/>
    <n v="35"/>
    <n v="50"/>
    <n v="80"/>
  </r>
  <r>
    <x v="3"/>
    <n v="36"/>
    <n v="52"/>
    <n v="78"/>
  </r>
  <r>
    <x v="4"/>
    <n v="34"/>
    <n v="48"/>
    <n v="76"/>
  </r>
  <r>
    <x v="2"/>
    <n v="33"/>
    <n v="45"/>
    <n v="75"/>
  </r>
  <r>
    <x v="1"/>
    <n v="32"/>
    <n v="44"/>
    <n v="74"/>
  </r>
  <r>
    <x v="3"/>
    <n v="31"/>
    <n v="42"/>
    <n v="72"/>
  </r>
  <r>
    <x v="0"/>
    <n v="30"/>
    <n v="40"/>
    <n v="70"/>
  </r>
  <r>
    <x v="4"/>
    <n v="29"/>
    <n v="38"/>
    <n v="68"/>
  </r>
  <r>
    <x v="2"/>
    <n v="28"/>
    <n v="35"/>
    <n v="65"/>
  </r>
  <r>
    <x v="1"/>
    <n v="27"/>
    <n v="34"/>
    <n v="64"/>
  </r>
  <r>
    <x v="0"/>
    <n v="26"/>
    <n v="32"/>
    <n v="62"/>
  </r>
  <r>
    <x v="3"/>
    <n v="25"/>
    <n v="30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C7B81-B836-4D83-9E01-314B05F4FDE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L3:M9" firstHeaderRow="1" firstDataRow="1" firstDataCol="1"/>
  <pivotFields count="4"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3" subtotal="stdDevp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6" row="5">
    <wetp:webextensionref xmlns:r="http://schemas.openxmlformats.org/officeDocument/2006/relationships" r:id="rId1"/>
  </wetp:taskpane>
  <wetp:taskpane dockstate="right" visibility="0" width="401" row="5">
    <wetp:webextensionref xmlns:r="http://schemas.openxmlformats.org/officeDocument/2006/relationships" r:id="rId2"/>
  </wetp:taskpane>
  <wetp:taskpane dockstate="right" visibility="0" width="481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235CDF88-4D47-46F8-AF4B-DFAF508CF35D}">
  <we:reference id="wa200001584" version="3.0.4.6" store="en-US" storeType="OMEX"/>
  <we:alternateReferences>
    <we:reference id="wa200001584" version="3.0.4.6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C3111E0-833A-4EF3-B49E-F0AFD347D56C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b21e0fb1-9779-477b-bd55-048eefe0c6f9&quot;"/>
    <we:property name="workbook-title" value="&quot;Employee_Productivity_Assignment_Solved.xls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32687456-8E96-4696-873B-AE9985FF6B7C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48" zoomScaleNormal="62" workbookViewId="0">
      <selection activeCell="H44" sqref="H44"/>
    </sheetView>
  </sheetViews>
  <sheetFormatPr defaultRowHeight="14.4"/>
  <cols>
    <col min="4" max="4" width="13.33203125" bestFit="1" customWidth="1"/>
    <col min="5" max="5" width="15.44140625" bestFit="1" customWidth="1"/>
    <col min="6" max="6" width="16.33203125" bestFit="1" customWidth="1"/>
    <col min="10" max="10" width="14.21875" bestFit="1" customWidth="1"/>
    <col min="12" max="12" width="8.44140625" bestFit="1" customWidth="1"/>
    <col min="13" max="13" width="11.5546875" bestFit="1" customWidth="1"/>
    <col min="14" max="14" width="6.21875" customWidth="1"/>
    <col min="15" max="15" width="8.21875" customWidth="1"/>
    <col min="16" max="16" width="7" customWidth="1"/>
    <col min="18" max="18" width="12.109375" customWidth="1"/>
    <col min="19" max="19" width="7.6640625" bestFit="1" customWidth="1"/>
    <col min="20" max="20" width="11.5546875" bestFit="1" customWidth="1"/>
    <col min="21" max="21" width="6.77734375" customWidth="1"/>
    <col min="23" max="23" width="7.6640625" customWidth="1"/>
    <col min="24" max="24" width="6" customWidth="1"/>
    <col min="27" max="27" width="13.6640625" customWidth="1"/>
  </cols>
  <sheetData>
    <row r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R1" s="5" t="s">
        <v>0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7</v>
      </c>
      <c r="AA1" s="5" t="s">
        <v>8</v>
      </c>
    </row>
    <row r="2" spans="1:27">
      <c r="A2" s="6">
        <v>101</v>
      </c>
      <c r="B2" s="6" t="s">
        <v>9</v>
      </c>
      <c r="C2" s="6" t="s">
        <v>10</v>
      </c>
      <c r="D2" s="6">
        <v>50</v>
      </c>
      <c r="E2" s="6">
        <v>80</v>
      </c>
      <c r="F2" s="6">
        <v>100</v>
      </c>
      <c r="G2" s="6">
        <v>5</v>
      </c>
      <c r="H2" s="6">
        <v>10</v>
      </c>
      <c r="I2" s="6">
        <f t="shared" ref="I2:I26" si="0">(F2*G2)/D2</f>
        <v>10</v>
      </c>
      <c r="J2" s="6">
        <f t="shared" ref="J2:J26" si="1">E2/D2</f>
        <v>1.6</v>
      </c>
      <c r="L2" s="7" t="str" cm="1">
        <f t="array" ref="L2:P26">_xlfn._xlws.SORT(_xlfn._xlws.FILTER('Top 5 Productive Employees'!B2:F26,'Top 5 Productive Employees'!F2:F26&lt;&gt;""),5,-1)</f>
        <v>Aakash</v>
      </c>
      <c r="M2" s="6" t="str">
        <v>Sales</v>
      </c>
      <c r="N2" s="6">
        <v>50</v>
      </c>
      <c r="O2" s="6">
        <v>80</v>
      </c>
      <c r="P2" s="6">
        <v>100</v>
      </c>
      <c r="R2" s="6" cm="1">
        <f t="array" ref="R2:AA6">_xlfn._xlws.FILTER(A2:J26,F2:F26&gt;=95)</f>
        <v>101</v>
      </c>
      <c r="S2" s="6" t="str">
        <v>Aakash</v>
      </c>
      <c r="T2" s="6" t="str">
        <v>Sales</v>
      </c>
      <c r="U2" s="6">
        <v>50</v>
      </c>
      <c r="V2" s="6">
        <v>80</v>
      </c>
      <c r="W2" s="6">
        <v>100</v>
      </c>
      <c r="X2" s="6">
        <v>5</v>
      </c>
      <c r="Y2" s="6">
        <v>10</v>
      </c>
      <c r="Z2" s="6">
        <v>10</v>
      </c>
      <c r="AA2" s="6">
        <v>1.6</v>
      </c>
    </row>
    <row r="3" spans="1:27">
      <c r="A3" s="6">
        <v>102</v>
      </c>
      <c r="B3" s="6" t="s">
        <v>11</v>
      </c>
      <c r="C3" s="6" t="s">
        <v>12</v>
      </c>
      <c r="D3" s="6">
        <v>47</v>
      </c>
      <c r="E3" s="6">
        <v>79</v>
      </c>
      <c r="F3" s="6">
        <v>99</v>
      </c>
      <c r="G3" s="6">
        <v>5</v>
      </c>
      <c r="H3" s="6">
        <v>10.531914893617021</v>
      </c>
      <c r="I3" s="6">
        <f t="shared" si="0"/>
        <v>10.531914893617021</v>
      </c>
      <c r="J3" s="6">
        <f t="shared" si="1"/>
        <v>1.6808510638297873</v>
      </c>
      <c r="L3" s="6" t="str">
        <v>Meera</v>
      </c>
      <c r="M3" s="6" t="str">
        <v>Marketing</v>
      </c>
      <c r="N3" s="6">
        <v>47</v>
      </c>
      <c r="O3" s="6">
        <v>79</v>
      </c>
      <c r="P3" s="6">
        <v>99</v>
      </c>
      <c r="R3" s="6">
        <v>102</v>
      </c>
      <c r="S3" s="6" t="str">
        <v>Meera</v>
      </c>
      <c r="T3" s="6" t="str">
        <v>Marketing</v>
      </c>
      <c r="U3" s="6">
        <v>47</v>
      </c>
      <c r="V3" s="6">
        <v>79</v>
      </c>
      <c r="W3" s="6">
        <v>99</v>
      </c>
      <c r="X3" s="6">
        <v>5</v>
      </c>
      <c r="Y3" s="6">
        <v>10.531914893617021</v>
      </c>
      <c r="Z3" s="6">
        <v>10.531914893617021</v>
      </c>
      <c r="AA3" s="6">
        <v>1.6808510638297873</v>
      </c>
    </row>
    <row r="4" spans="1:27">
      <c r="A4" s="6">
        <v>103</v>
      </c>
      <c r="B4" s="6" t="s">
        <v>13</v>
      </c>
      <c r="C4" s="6" t="s">
        <v>14</v>
      </c>
      <c r="D4" s="6">
        <v>48</v>
      </c>
      <c r="E4" s="6">
        <v>78</v>
      </c>
      <c r="F4" s="6">
        <v>98</v>
      </c>
      <c r="G4" s="6">
        <v>5</v>
      </c>
      <c r="H4" s="6">
        <v>10.20833333333333</v>
      </c>
      <c r="I4" s="6">
        <f t="shared" si="0"/>
        <v>10.208333333333334</v>
      </c>
      <c r="J4" s="6">
        <f t="shared" si="1"/>
        <v>1.625</v>
      </c>
      <c r="L4" s="6" t="str">
        <v>Suresh</v>
      </c>
      <c r="M4" s="6" t="str">
        <v>HR</v>
      </c>
      <c r="N4" s="6">
        <v>48</v>
      </c>
      <c r="O4" s="6">
        <v>78</v>
      </c>
      <c r="P4" s="6">
        <v>98</v>
      </c>
      <c r="R4" s="6">
        <v>103</v>
      </c>
      <c r="S4" s="6" t="str">
        <v>Suresh</v>
      </c>
      <c r="T4" s="6" t="str">
        <v>HR</v>
      </c>
      <c r="U4" s="6">
        <v>48</v>
      </c>
      <c r="V4" s="6">
        <v>78</v>
      </c>
      <c r="W4" s="6">
        <v>98</v>
      </c>
      <c r="X4" s="6">
        <v>5</v>
      </c>
      <c r="Y4" s="6">
        <v>10.20833333333333</v>
      </c>
      <c r="Z4" s="6">
        <v>10.208333333333334</v>
      </c>
      <c r="AA4" s="6">
        <v>1.625</v>
      </c>
    </row>
    <row r="5" spans="1:27">
      <c r="A5" s="6">
        <v>104</v>
      </c>
      <c r="B5" s="6" t="s">
        <v>15</v>
      </c>
      <c r="C5" s="6" t="s">
        <v>16</v>
      </c>
      <c r="D5" s="6">
        <v>46</v>
      </c>
      <c r="E5" s="6">
        <v>77</v>
      </c>
      <c r="F5" s="6">
        <v>96</v>
      </c>
      <c r="G5" s="6">
        <v>5</v>
      </c>
      <c r="H5" s="6">
        <v>10.434782608695651</v>
      </c>
      <c r="I5" s="6">
        <f t="shared" si="0"/>
        <v>10.434782608695652</v>
      </c>
      <c r="J5" s="6">
        <f t="shared" si="1"/>
        <v>1.673913043478261</v>
      </c>
      <c r="L5" s="6" t="str">
        <v>Riya</v>
      </c>
      <c r="M5" s="6" t="str">
        <v>IT</v>
      </c>
      <c r="N5" s="6">
        <v>46</v>
      </c>
      <c r="O5" s="6">
        <v>77</v>
      </c>
      <c r="P5" s="6">
        <v>96</v>
      </c>
      <c r="R5" s="6">
        <v>104</v>
      </c>
      <c r="S5" s="6" t="str">
        <v>Riya</v>
      </c>
      <c r="T5" s="6" t="str">
        <v>IT</v>
      </c>
      <c r="U5" s="6">
        <v>46</v>
      </c>
      <c r="V5" s="6">
        <v>77</v>
      </c>
      <c r="W5" s="6">
        <v>96</v>
      </c>
      <c r="X5" s="6">
        <v>5</v>
      </c>
      <c r="Y5" s="6">
        <v>10.434782608695651</v>
      </c>
      <c r="Z5" s="6">
        <v>10.434782608695652</v>
      </c>
      <c r="AA5" s="6">
        <v>1.673913043478261</v>
      </c>
    </row>
    <row r="6" spans="1:27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f t="shared" si="0"/>
        <v>10.555555555555555</v>
      </c>
      <c r="J6" s="6">
        <f t="shared" si="1"/>
        <v>1.6666666666666667</v>
      </c>
      <c r="L6" s="6" t="str">
        <v>Prakash</v>
      </c>
      <c r="M6" s="6" t="str">
        <v>Finance</v>
      </c>
      <c r="N6" s="6">
        <v>45</v>
      </c>
      <c r="O6" s="6">
        <v>75</v>
      </c>
      <c r="P6" s="6">
        <v>95</v>
      </c>
      <c r="R6" s="6">
        <v>105</v>
      </c>
      <c r="S6" s="6" t="str">
        <v>Prakash</v>
      </c>
      <c r="T6" s="6" t="str">
        <v>Finance</v>
      </c>
      <c r="U6" s="6">
        <v>45</v>
      </c>
      <c r="V6" s="6">
        <v>75</v>
      </c>
      <c r="W6" s="6">
        <v>95</v>
      </c>
      <c r="X6" s="6">
        <v>5</v>
      </c>
      <c r="Y6" s="6">
        <v>10.555555555555561</v>
      </c>
      <c r="Z6" s="6">
        <v>10.555555555555555</v>
      </c>
      <c r="AA6" s="6">
        <v>1.6666666666666667</v>
      </c>
    </row>
    <row r="7" spans="1:27">
      <c r="A7" s="6">
        <v>106</v>
      </c>
      <c r="B7" s="6" t="s">
        <v>19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  <c r="H7" s="6">
        <v>10.68181818181818</v>
      </c>
      <c r="I7" s="6">
        <f t="shared" si="0"/>
        <v>10.681818181818182</v>
      </c>
      <c r="J7" s="6">
        <f t="shared" si="1"/>
        <v>1.6590909090909092</v>
      </c>
      <c r="L7" s="6" t="str">
        <v>Neha</v>
      </c>
      <c r="M7" s="6" t="str">
        <v>Sales</v>
      </c>
      <c r="N7" s="6">
        <v>44</v>
      </c>
      <c r="O7" s="6">
        <v>73</v>
      </c>
      <c r="P7" s="6">
        <v>94</v>
      </c>
    </row>
    <row r="8" spans="1:27">
      <c r="A8" s="6">
        <v>107</v>
      </c>
      <c r="B8" s="6" t="s">
        <v>20</v>
      </c>
      <c r="C8" s="6" t="s">
        <v>16</v>
      </c>
      <c r="D8" s="6">
        <v>43</v>
      </c>
      <c r="E8" s="6">
        <v>75</v>
      </c>
      <c r="F8" s="6">
        <v>93</v>
      </c>
      <c r="G8" s="6">
        <v>5</v>
      </c>
      <c r="H8" s="6">
        <v>10.813953488372089</v>
      </c>
      <c r="I8" s="6">
        <f t="shared" si="0"/>
        <v>10.813953488372093</v>
      </c>
      <c r="J8" s="6">
        <f t="shared" si="1"/>
        <v>1.7441860465116279</v>
      </c>
      <c r="L8" s="6" t="str">
        <v>Rahul</v>
      </c>
      <c r="M8" s="6" t="str">
        <v>IT</v>
      </c>
      <c r="N8" s="6">
        <v>43</v>
      </c>
      <c r="O8" s="6">
        <v>75</v>
      </c>
      <c r="P8" s="6">
        <v>93</v>
      </c>
    </row>
    <row r="9" spans="1:27">
      <c r="A9" s="6">
        <v>108</v>
      </c>
      <c r="B9" s="6" t="s">
        <v>21</v>
      </c>
      <c r="C9" s="6" t="s">
        <v>14</v>
      </c>
      <c r="D9" s="6">
        <v>42</v>
      </c>
      <c r="E9" s="6">
        <v>70</v>
      </c>
      <c r="F9" s="6">
        <v>92</v>
      </c>
      <c r="G9" s="6">
        <v>5</v>
      </c>
      <c r="H9" s="6">
        <v>10.952380952380951</v>
      </c>
      <c r="I9" s="6">
        <f t="shared" si="0"/>
        <v>10.952380952380953</v>
      </c>
      <c r="J9" s="6">
        <f t="shared" si="1"/>
        <v>1.6666666666666667</v>
      </c>
      <c r="L9" s="6" t="str">
        <v>Priya</v>
      </c>
      <c r="M9" s="6" t="str">
        <v>HR</v>
      </c>
      <c r="N9" s="6">
        <v>42</v>
      </c>
      <c r="O9" s="6">
        <v>70</v>
      </c>
      <c r="P9" s="6">
        <v>92</v>
      </c>
    </row>
    <row r="10" spans="1:27">
      <c r="A10" s="6">
        <v>109</v>
      </c>
      <c r="B10" s="6" t="s">
        <v>22</v>
      </c>
      <c r="C10" s="6" t="s">
        <v>12</v>
      </c>
      <c r="D10" s="6">
        <v>40</v>
      </c>
      <c r="E10" s="6">
        <v>65</v>
      </c>
      <c r="F10" s="6">
        <v>90</v>
      </c>
      <c r="G10" s="6">
        <v>5</v>
      </c>
      <c r="H10" s="6">
        <v>11.25</v>
      </c>
      <c r="I10" s="6">
        <f t="shared" si="0"/>
        <v>11.25</v>
      </c>
      <c r="J10" s="6">
        <f t="shared" si="1"/>
        <v>1.625</v>
      </c>
      <c r="L10" s="6" t="str">
        <v>Kunal</v>
      </c>
      <c r="M10" s="6" t="str">
        <v>Marketing</v>
      </c>
      <c r="N10" s="6">
        <v>40</v>
      </c>
      <c r="O10" s="6">
        <v>65</v>
      </c>
      <c r="P10" s="6">
        <v>90</v>
      </c>
    </row>
    <row r="11" spans="1:27">
      <c r="A11" s="6">
        <v>110</v>
      </c>
      <c r="B11" s="6" t="s">
        <v>23</v>
      </c>
      <c r="C11" s="6" t="s">
        <v>10</v>
      </c>
      <c r="D11" s="6">
        <v>41</v>
      </c>
      <c r="E11" s="6">
        <v>66</v>
      </c>
      <c r="F11" s="6">
        <v>89</v>
      </c>
      <c r="G11" s="6">
        <v>4</v>
      </c>
      <c r="H11" s="6">
        <v>8.6829268292682933</v>
      </c>
      <c r="I11" s="6">
        <f t="shared" si="0"/>
        <v>8.6829268292682933</v>
      </c>
      <c r="J11" s="6">
        <f t="shared" si="1"/>
        <v>1.6097560975609757</v>
      </c>
      <c r="L11" s="6" t="str">
        <v>Sneha</v>
      </c>
      <c r="M11" s="6" t="str">
        <v>Sales</v>
      </c>
      <c r="N11" s="6">
        <v>41</v>
      </c>
      <c r="O11" s="6">
        <v>66</v>
      </c>
      <c r="P11" s="6">
        <v>89</v>
      </c>
    </row>
    <row r="12" spans="1:27">
      <c r="A12" s="6">
        <v>111</v>
      </c>
      <c r="B12" s="6" t="s">
        <v>24</v>
      </c>
      <c r="C12" s="6" t="s">
        <v>18</v>
      </c>
      <c r="D12" s="6">
        <v>39</v>
      </c>
      <c r="E12" s="6">
        <v>60</v>
      </c>
      <c r="F12" s="6">
        <v>87</v>
      </c>
      <c r="G12" s="6">
        <v>4</v>
      </c>
      <c r="H12" s="6">
        <v>8.9230769230769234</v>
      </c>
      <c r="I12" s="6">
        <f t="shared" si="0"/>
        <v>8.9230769230769234</v>
      </c>
      <c r="J12" s="6">
        <f t="shared" si="1"/>
        <v>1.5384615384615385</v>
      </c>
      <c r="L12" s="6" t="str">
        <v>Amit</v>
      </c>
      <c r="M12" s="6" t="str">
        <v>Finance</v>
      </c>
      <c r="N12" s="6">
        <v>39</v>
      </c>
      <c r="O12" s="6">
        <v>60</v>
      </c>
      <c r="P12" s="6">
        <v>87</v>
      </c>
    </row>
    <row r="13" spans="1:27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f t="shared" si="0"/>
        <v>8.9473684210526319</v>
      </c>
      <c r="J13" s="6">
        <f t="shared" si="1"/>
        <v>1.5263157894736843</v>
      </c>
      <c r="L13" s="6" t="str">
        <v>Pooja</v>
      </c>
      <c r="M13" s="6" t="str">
        <v>Marketing</v>
      </c>
      <c r="N13" s="6">
        <v>38</v>
      </c>
      <c r="O13" s="6">
        <v>58</v>
      </c>
      <c r="P13" s="6">
        <v>85</v>
      </c>
    </row>
    <row r="14" spans="1:27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f t="shared" si="0"/>
        <v>8.9729729729729737</v>
      </c>
      <c r="J14" s="6">
        <f t="shared" si="1"/>
        <v>1.4864864864864864</v>
      </c>
      <c r="L14" s="6" t="str">
        <v>Varun</v>
      </c>
      <c r="M14" s="6" t="str">
        <v>HR</v>
      </c>
      <c r="N14" s="6">
        <v>37</v>
      </c>
      <c r="O14" s="6">
        <v>55</v>
      </c>
      <c r="P14" s="6">
        <v>83</v>
      </c>
    </row>
    <row r="15" spans="1:27">
      <c r="A15" s="6">
        <v>114</v>
      </c>
      <c r="B15" s="6" t="s">
        <v>27</v>
      </c>
      <c r="C15" s="6" t="s">
        <v>10</v>
      </c>
      <c r="D15" s="6">
        <v>35</v>
      </c>
      <c r="E15" s="6">
        <v>50</v>
      </c>
      <c r="F15" s="6">
        <v>80</v>
      </c>
      <c r="G15" s="6">
        <v>4</v>
      </c>
      <c r="H15" s="6">
        <v>9.1428571428571423</v>
      </c>
      <c r="I15" s="6">
        <f t="shared" si="0"/>
        <v>9.1428571428571423</v>
      </c>
      <c r="J15" s="6">
        <f t="shared" si="1"/>
        <v>1.4285714285714286</v>
      </c>
      <c r="L15" s="6" t="str">
        <v>Deepak</v>
      </c>
      <c r="M15" s="6" t="str">
        <v>Sales</v>
      </c>
      <c r="N15" s="6">
        <v>35</v>
      </c>
      <c r="O15" s="6">
        <v>50</v>
      </c>
      <c r="P15" s="6">
        <v>80</v>
      </c>
    </row>
    <row r="16" spans="1:27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f t="shared" si="0"/>
        <v>8.6666666666666661</v>
      </c>
      <c r="J16" s="6">
        <f t="shared" si="1"/>
        <v>1.4444444444444444</v>
      </c>
      <c r="L16" s="6" t="str">
        <v>Rakesh</v>
      </c>
      <c r="M16" s="6" t="str">
        <v>IT</v>
      </c>
      <c r="N16" s="6">
        <v>36</v>
      </c>
      <c r="O16" s="6">
        <v>52</v>
      </c>
      <c r="P16" s="6">
        <v>78</v>
      </c>
    </row>
    <row r="17" spans="1:16">
      <c r="A17" s="6">
        <v>116</v>
      </c>
      <c r="B17" s="6" t="s">
        <v>29</v>
      </c>
      <c r="C17" s="6" t="s">
        <v>18</v>
      </c>
      <c r="D17" s="6">
        <v>34</v>
      </c>
      <c r="E17" s="6">
        <v>48</v>
      </c>
      <c r="F17" s="6">
        <v>76</v>
      </c>
      <c r="G17" s="6">
        <v>3</v>
      </c>
      <c r="H17" s="6">
        <v>6.7058823529411766</v>
      </c>
      <c r="I17" s="6">
        <f t="shared" si="0"/>
        <v>6.7058823529411766</v>
      </c>
      <c r="J17" s="6">
        <f t="shared" si="1"/>
        <v>1.411764705882353</v>
      </c>
      <c r="L17" s="6" t="str">
        <v>Kavita</v>
      </c>
      <c r="M17" s="6" t="str">
        <v>Finance</v>
      </c>
      <c r="N17" s="6">
        <v>34</v>
      </c>
      <c r="O17" s="6">
        <v>48</v>
      </c>
      <c r="P17" s="6">
        <v>76</v>
      </c>
    </row>
    <row r="18" spans="1:16">
      <c r="A18" s="6">
        <v>117</v>
      </c>
      <c r="B18" s="6" t="s">
        <v>30</v>
      </c>
      <c r="C18" s="6" t="s">
        <v>14</v>
      </c>
      <c r="D18" s="6">
        <v>33</v>
      </c>
      <c r="E18" s="6">
        <v>45</v>
      </c>
      <c r="F18" s="6">
        <v>75</v>
      </c>
      <c r="G18" s="6">
        <v>3</v>
      </c>
      <c r="H18" s="6">
        <v>6.8181818181818183</v>
      </c>
      <c r="I18" s="6">
        <f t="shared" si="0"/>
        <v>6.8181818181818183</v>
      </c>
      <c r="J18" s="6">
        <f t="shared" si="1"/>
        <v>1.3636363636363635</v>
      </c>
      <c r="L18" s="6" t="str">
        <v>Sanjay</v>
      </c>
      <c r="M18" s="6" t="str">
        <v>HR</v>
      </c>
      <c r="N18" s="6">
        <v>33</v>
      </c>
      <c r="O18" s="6">
        <v>45</v>
      </c>
      <c r="P18" s="6">
        <v>75</v>
      </c>
    </row>
    <row r="19" spans="1:16">
      <c r="A19" s="6">
        <v>118</v>
      </c>
      <c r="B19" s="6" t="s">
        <v>31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  <c r="H19" s="6">
        <v>6.9375</v>
      </c>
      <c r="I19" s="6">
        <f t="shared" si="0"/>
        <v>6.9375</v>
      </c>
      <c r="J19" s="6">
        <f t="shared" si="1"/>
        <v>1.375</v>
      </c>
      <c r="L19" s="6" t="str">
        <v>Arjun</v>
      </c>
      <c r="M19" s="6" t="str">
        <v>Marketing</v>
      </c>
      <c r="N19" s="6">
        <v>32</v>
      </c>
      <c r="O19" s="6">
        <v>44</v>
      </c>
      <c r="P19" s="6">
        <v>74</v>
      </c>
    </row>
    <row r="20" spans="1:16">
      <c r="A20" s="6">
        <v>119</v>
      </c>
      <c r="B20" s="6" t="s">
        <v>32</v>
      </c>
      <c r="C20" s="6" t="s">
        <v>16</v>
      </c>
      <c r="D20" s="6">
        <v>31</v>
      </c>
      <c r="E20" s="6">
        <v>42</v>
      </c>
      <c r="F20" s="6">
        <v>72</v>
      </c>
      <c r="G20" s="6">
        <v>3</v>
      </c>
      <c r="H20" s="6">
        <v>6.967741935483871</v>
      </c>
      <c r="I20" s="6">
        <f t="shared" si="0"/>
        <v>6.967741935483871</v>
      </c>
      <c r="J20" s="6">
        <f t="shared" si="1"/>
        <v>1.3548387096774193</v>
      </c>
      <c r="L20" s="6" t="str">
        <v>Anjali</v>
      </c>
      <c r="M20" s="6" t="str">
        <v>IT</v>
      </c>
      <c r="N20" s="6">
        <v>31</v>
      </c>
      <c r="O20" s="6">
        <v>42</v>
      </c>
      <c r="P20" s="6">
        <v>72</v>
      </c>
    </row>
    <row r="21" spans="1:16">
      <c r="A21" s="6">
        <v>120</v>
      </c>
      <c r="B21" s="6" t="s">
        <v>33</v>
      </c>
      <c r="C21" s="6" t="s">
        <v>10</v>
      </c>
      <c r="D21" s="6">
        <v>30</v>
      </c>
      <c r="E21" s="6">
        <v>40</v>
      </c>
      <c r="F21" s="6">
        <v>70</v>
      </c>
      <c r="G21" s="6">
        <v>3</v>
      </c>
      <c r="H21" s="6">
        <v>7</v>
      </c>
      <c r="I21" s="6">
        <f t="shared" si="0"/>
        <v>7</v>
      </c>
      <c r="J21" s="6">
        <f t="shared" si="1"/>
        <v>1.3333333333333333</v>
      </c>
      <c r="L21" s="6" t="str">
        <v>Suman</v>
      </c>
      <c r="M21" s="6" t="str">
        <v>Sales</v>
      </c>
      <c r="N21" s="6">
        <v>30</v>
      </c>
      <c r="O21" s="6">
        <v>40</v>
      </c>
      <c r="P21" s="6">
        <v>70</v>
      </c>
    </row>
    <row r="22" spans="1:16">
      <c r="A22" s="6">
        <v>121</v>
      </c>
      <c r="B22" s="6" t="s">
        <v>34</v>
      </c>
      <c r="C22" s="6" t="s">
        <v>18</v>
      </c>
      <c r="D22" s="6">
        <v>29</v>
      </c>
      <c r="E22" s="6">
        <v>38</v>
      </c>
      <c r="F22" s="6">
        <v>68</v>
      </c>
      <c r="G22" s="6">
        <v>3</v>
      </c>
      <c r="H22" s="6">
        <v>7.0344827586206904</v>
      </c>
      <c r="I22" s="6">
        <f t="shared" si="0"/>
        <v>7.0344827586206895</v>
      </c>
      <c r="J22" s="6">
        <f t="shared" si="1"/>
        <v>1.3103448275862069</v>
      </c>
      <c r="L22" s="6" t="str">
        <v>Mohan</v>
      </c>
      <c r="M22" s="6" t="str">
        <v>Finance</v>
      </c>
      <c r="N22" s="6">
        <v>29</v>
      </c>
      <c r="O22" s="6">
        <v>38</v>
      </c>
      <c r="P22" s="6">
        <v>68</v>
      </c>
    </row>
    <row r="23" spans="1:16">
      <c r="A23" s="6">
        <v>122</v>
      </c>
      <c r="B23" s="6" t="s">
        <v>35</v>
      </c>
      <c r="C23" s="6" t="s">
        <v>14</v>
      </c>
      <c r="D23" s="6">
        <v>28</v>
      </c>
      <c r="E23" s="6">
        <v>35</v>
      </c>
      <c r="F23" s="6">
        <v>65</v>
      </c>
      <c r="G23" s="6">
        <v>3</v>
      </c>
      <c r="H23" s="6">
        <v>6.9642857142857144</v>
      </c>
      <c r="I23" s="6">
        <f t="shared" si="0"/>
        <v>6.9642857142857144</v>
      </c>
      <c r="J23" s="6">
        <f t="shared" si="1"/>
        <v>1.25</v>
      </c>
      <c r="L23" s="6" t="str">
        <v>Jyoti</v>
      </c>
      <c r="M23" s="6" t="str">
        <v>HR</v>
      </c>
      <c r="N23" s="6">
        <v>28</v>
      </c>
      <c r="O23" s="6">
        <v>35</v>
      </c>
      <c r="P23" s="6">
        <v>65</v>
      </c>
    </row>
    <row r="24" spans="1:16">
      <c r="A24" s="6">
        <v>123</v>
      </c>
      <c r="B24" s="6" t="s">
        <v>36</v>
      </c>
      <c r="C24" s="6" t="s">
        <v>12</v>
      </c>
      <c r="D24" s="6">
        <v>27</v>
      </c>
      <c r="E24" s="6">
        <v>34</v>
      </c>
      <c r="F24" s="6">
        <v>64</v>
      </c>
      <c r="G24" s="6">
        <v>2</v>
      </c>
      <c r="H24" s="6">
        <v>4.7407407407407396</v>
      </c>
      <c r="I24" s="6">
        <f t="shared" si="0"/>
        <v>4.7407407407407405</v>
      </c>
      <c r="J24" s="6">
        <f t="shared" si="1"/>
        <v>1.2592592592592593</v>
      </c>
      <c r="L24" s="6" t="str">
        <v>Neeraj</v>
      </c>
      <c r="M24" s="6" t="str">
        <v>Marketing</v>
      </c>
      <c r="N24" s="6">
        <v>27</v>
      </c>
      <c r="O24" s="6">
        <v>34</v>
      </c>
      <c r="P24" s="6">
        <v>64</v>
      </c>
    </row>
    <row r="25" spans="1:16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f t="shared" si="0"/>
        <v>4.7692307692307692</v>
      </c>
      <c r="J25" s="6">
        <f t="shared" si="1"/>
        <v>1.2307692307692308</v>
      </c>
      <c r="L25" s="6" t="str">
        <v>Akash</v>
      </c>
      <c r="M25" s="6" t="str">
        <v>Sales</v>
      </c>
      <c r="N25" s="6">
        <v>26</v>
      </c>
      <c r="O25" s="6">
        <v>32</v>
      </c>
      <c r="P25" s="6">
        <v>62</v>
      </c>
    </row>
    <row r="26" spans="1:16">
      <c r="A26" s="6">
        <v>125</v>
      </c>
      <c r="B26" s="6" t="s">
        <v>38</v>
      </c>
      <c r="C26" s="6" t="s">
        <v>16</v>
      </c>
      <c r="D26" s="6">
        <v>25</v>
      </c>
      <c r="E26" s="6">
        <v>30</v>
      </c>
      <c r="F26" s="6">
        <v>60</v>
      </c>
      <c r="G26" s="6">
        <v>2</v>
      </c>
      <c r="H26" s="6">
        <v>4.8</v>
      </c>
      <c r="I26" s="6">
        <f t="shared" si="0"/>
        <v>4.8</v>
      </c>
      <c r="J26" s="6">
        <f t="shared" si="1"/>
        <v>1.2</v>
      </c>
      <c r="L26" s="6" t="str">
        <v>Tanya</v>
      </c>
      <c r="M26" s="6" t="str">
        <v>IT</v>
      </c>
      <c r="N26" s="6">
        <v>25</v>
      </c>
      <c r="O26" s="6">
        <v>30</v>
      </c>
      <c r="P26" s="6">
        <v>60</v>
      </c>
    </row>
  </sheetData>
  <sortState xmlns:xlrd2="http://schemas.microsoft.com/office/spreadsheetml/2017/richdata2" ref="D2:J26">
    <sortCondition descending="1" ref="F2:F2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1CF3-C4F2-41FF-BC98-6A7B44AE2E63}">
  <dimension ref="A1:M26"/>
  <sheetViews>
    <sheetView zoomScale="57" workbookViewId="0">
      <selection activeCell="L14" sqref="L14"/>
    </sheetView>
  </sheetViews>
  <sheetFormatPr defaultRowHeight="14.4"/>
  <cols>
    <col min="1" max="1" width="12.77734375" customWidth="1"/>
    <col min="2" max="2" width="8.77734375" bestFit="1" customWidth="1"/>
    <col min="3" max="3" width="11.77734375" bestFit="1" customWidth="1"/>
    <col min="4" max="4" width="14.44140625" bestFit="1" customWidth="1"/>
    <col min="5" max="5" width="16.6640625" bestFit="1" customWidth="1"/>
    <col min="6" max="6" width="17.5546875" bestFit="1" customWidth="1"/>
    <col min="7" max="7" width="19.33203125" bestFit="1" customWidth="1"/>
    <col min="8" max="9" width="12.77734375" bestFit="1" customWidth="1"/>
    <col min="10" max="10" width="15.44140625" bestFit="1" customWidth="1"/>
    <col min="12" max="12" width="12.6640625" bestFit="1" customWidth="1"/>
    <col min="13" max="13" width="27.109375" bestFit="1" customWidth="1"/>
    <col min="14" max="15" width="4.33203125" bestFit="1" customWidth="1"/>
    <col min="16" max="16" width="10.109375" bestFit="1" customWidth="1"/>
    <col min="17" max="17" width="5.77734375" bestFit="1" customWidth="1"/>
    <col min="18" max="18" width="11.4414062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L1" s="32" t="s">
        <v>48</v>
      </c>
      <c r="M1" s="33"/>
    </row>
    <row r="2" spans="1:13">
      <c r="A2" s="6">
        <v>125</v>
      </c>
      <c r="B2" s="6" t="s">
        <v>38</v>
      </c>
      <c r="C2" s="6" t="s">
        <v>16</v>
      </c>
      <c r="D2" s="6">
        <v>25</v>
      </c>
      <c r="E2" s="6">
        <v>30</v>
      </c>
      <c r="F2" s="6">
        <v>60</v>
      </c>
      <c r="G2" s="6">
        <v>2</v>
      </c>
      <c r="H2" s="6">
        <v>4.8</v>
      </c>
      <c r="I2" s="6">
        <f>(F2*G2)/D2</f>
        <v>4.8</v>
      </c>
      <c r="J2" s="6">
        <f>E2/D2</f>
        <v>1.2</v>
      </c>
      <c r="L2" s="33"/>
      <c r="M2" s="33"/>
    </row>
    <row r="3" spans="1:13">
      <c r="A3" s="6">
        <v>124</v>
      </c>
      <c r="B3" s="6" t="s">
        <v>37</v>
      </c>
      <c r="C3" s="6" t="s">
        <v>10</v>
      </c>
      <c r="D3" s="6">
        <v>26</v>
      </c>
      <c r="E3" s="6">
        <v>32</v>
      </c>
      <c r="F3" s="6">
        <v>62</v>
      </c>
      <c r="G3" s="6">
        <v>2</v>
      </c>
      <c r="H3" s="6">
        <v>4.7692307692307692</v>
      </c>
      <c r="I3" s="6">
        <f>(F3*G3)/D3</f>
        <v>4.7692307692307692</v>
      </c>
      <c r="J3" s="6">
        <f>E3/D3</f>
        <v>1.2307692307692308</v>
      </c>
      <c r="L3" s="8" t="s">
        <v>39</v>
      </c>
      <c r="M3" t="s">
        <v>41</v>
      </c>
    </row>
    <row r="4" spans="1:13">
      <c r="A4" s="6">
        <v>123</v>
      </c>
      <c r="B4" s="6" t="s">
        <v>36</v>
      </c>
      <c r="C4" s="6" t="s">
        <v>12</v>
      </c>
      <c r="D4" s="6">
        <v>27</v>
      </c>
      <c r="E4" s="6">
        <v>34</v>
      </c>
      <c r="F4" s="6">
        <v>64</v>
      </c>
      <c r="G4" s="6">
        <v>2</v>
      </c>
      <c r="H4" s="6">
        <v>4.7407407407407396</v>
      </c>
      <c r="I4" s="6">
        <f>(F4*G4)/D4</f>
        <v>4.7407407407407405</v>
      </c>
      <c r="J4" s="6">
        <f>E4/D4</f>
        <v>1.2592592592592593</v>
      </c>
      <c r="L4" s="9" t="s">
        <v>18</v>
      </c>
      <c r="M4" s="31">
        <v>10.307764064044152</v>
      </c>
    </row>
    <row r="5" spans="1:13">
      <c r="A5" s="6">
        <v>122</v>
      </c>
      <c r="B5" s="6" t="s">
        <v>35</v>
      </c>
      <c r="C5" s="6" t="s">
        <v>14</v>
      </c>
      <c r="D5" s="6">
        <v>28</v>
      </c>
      <c r="E5" s="6">
        <v>35</v>
      </c>
      <c r="F5" s="6">
        <v>65</v>
      </c>
      <c r="G5" s="6">
        <v>3</v>
      </c>
      <c r="H5" s="6">
        <v>6.9642857142857144</v>
      </c>
      <c r="I5" s="6">
        <f>(F5*G5)/D5</f>
        <v>6.9642857142857144</v>
      </c>
      <c r="J5" s="6">
        <f>E5/D5</f>
        <v>1.25</v>
      </c>
      <c r="L5" s="9" t="s">
        <v>14</v>
      </c>
      <c r="M5" s="31">
        <v>11.77454882362802</v>
      </c>
    </row>
    <row r="6" spans="1:13">
      <c r="A6" s="6">
        <v>121</v>
      </c>
      <c r="B6" s="6" t="s">
        <v>34</v>
      </c>
      <c r="C6" s="6" t="s">
        <v>18</v>
      </c>
      <c r="D6" s="6">
        <v>29</v>
      </c>
      <c r="E6" s="6">
        <v>38</v>
      </c>
      <c r="F6" s="6">
        <v>68</v>
      </c>
      <c r="G6" s="6">
        <v>3</v>
      </c>
      <c r="H6" s="6">
        <v>7.0344827586206904</v>
      </c>
      <c r="I6" s="6">
        <f>(F6*G6)/D6</f>
        <v>7.0344827586206895</v>
      </c>
      <c r="J6" s="6">
        <f>E6/D6</f>
        <v>1.3103448275862069</v>
      </c>
      <c r="L6" s="9" t="s">
        <v>16</v>
      </c>
      <c r="M6" s="31">
        <v>13.362634470792052</v>
      </c>
    </row>
    <row r="7" spans="1:13">
      <c r="A7" s="6">
        <v>120</v>
      </c>
      <c r="B7" s="6" t="s">
        <v>33</v>
      </c>
      <c r="C7" s="6" t="s">
        <v>10</v>
      </c>
      <c r="D7" s="6">
        <v>30</v>
      </c>
      <c r="E7" s="6">
        <v>40</v>
      </c>
      <c r="F7" s="6">
        <v>70</v>
      </c>
      <c r="G7" s="6">
        <v>3</v>
      </c>
      <c r="H7" s="6">
        <v>7</v>
      </c>
      <c r="I7" s="6">
        <f>(F7*G7)/D7</f>
        <v>7</v>
      </c>
      <c r="J7" s="6">
        <f>E7/D7</f>
        <v>1.3333333333333333</v>
      </c>
      <c r="L7" s="9" t="s">
        <v>12</v>
      </c>
      <c r="M7" s="31">
        <v>12.240914998479484</v>
      </c>
    </row>
    <row r="8" spans="1:13">
      <c r="A8" s="6">
        <v>119</v>
      </c>
      <c r="B8" s="6" t="s">
        <v>32</v>
      </c>
      <c r="C8" s="6" t="s">
        <v>16</v>
      </c>
      <c r="D8" s="6">
        <v>31</v>
      </c>
      <c r="E8" s="6">
        <v>42</v>
      </c>
      <c r="F8" s="6">
        <v>72</v>
      </c>
      <c r="G8" s="6">
        <v>3</v>
      </c>
      <c r="H8" s="6">
        <v>6.967741935483871</v>
      </c>
      <c r="I8" s="6">
        <f>(F8*G8)/D8</f>
        <v>6.967741935483871</v>
      </c>
      <c r="J8" s="6">
        <f>E8/D8</f>
        <v>1.3548387096774193</v>
      </c>
      <c r="L8" s="9" t="s">
        <v>10</v>
      </c>
      <c r="M8" s="31">
        <v>13.313526955694348</v>
      </c>
    </row>
    <row r="9" spans="1:13">
      <c r="A9" s="6">
        <v>118</v>
      </c>
      <c r="B9" s="6" t="s">
        <v>31</v>
      </c>
      <c r="C9" s="6" t="s">
        <v>12</v>
      </c>
      <c r="D9" s="6">
        <v>32</v>
      </c>
      <c r="E9" s="6">
        <v>44</v>
      </c>
      <c r="F9" s="6">
        <v>74</v>
      </c>
      <c r="G9" s="6">
        <v>3</v>
      </c>
      <c r="H9" s="6">
        <v>6.9375</v>
      </c>
      <c r="I9" s="6">
        <f>(F9*G9)/D9</f>
        <v>6.9375</v>
      </c>
      <c r="J9" s="6">
        <f>E9/D9</f>
        <v>1.375</v>
      </c>
      <c r="L9" s="9" t="s">
        <v>40</v>
      </c>
      <c r="M9" s="31">
        <v>12.412896519346321</v>
      </c>
    </row>
    <row r="10" spans="1:13">
      <c r="A10" s="6">
        <v>117</v>
      </c>
      <c r="B10" s="6" t="s">
        <v>30</v>
      </c>
      <c r="C10" s="6" t="s">
        <v>14</v>
      </c>
      <c r="D10" s="6">
        <v>33</v>
      </c>
      <c r="E10" s="6">
        <v>45</v>
      </c>
      <c r="F10" s="6">
        <v>75</v>
      </c>
      <c r="G10" s="6">
        <v>3</v>
      </c>
      <c r="H10" s="6">
        <v>6.8181818181818183</v>
      </c>
      <c r="I10" s="6">
        <f>(F10*G10)/D10</f>
        <v>6.8181818181818183</v>
      </c>
      <c r="J10" s="6">
        <f>E10/D10</f>
        <v>1.3636363636363635</v>
      </c>
    </row>
    <row r="11" spans="1:13">
      <c r="A11" s="6">
        <v>116</v>
      </c>
      <c r="B11" s="6" t="s">
        <v>29</v>
      </c>
      <c r="C11" s="6" t="s">
        <v>18</v>
      </c>
      <c r="D11" s="6">
        <v>34</v>
      </c>
      <c r="E11" s="6">
        <v>48</v>
      </c>
      <c r="F11" s="6">
        <v>76</v>
      </c>
      <c r="G11" s="6">
        <v>3</v>
      </c>
      <c r="H11" s="6">
        <v>6.7058823529411766</v>
      </c>
      <c r="I11" s="6">
        <f>(F11*G11)/D11</f>
        <v>6.7058823529411766</v>
      </c>
      <c r="J11" s="6">
        <f>E11/D11</f>
        <v>1.411764705882353</v>
      </c>
    </row>
    <row r="12" spans="1:13">
      <c r="A12" s="6">
        <v>115</v>
      </c>
      <c r="B12" s="6" t="s">
        <v>28</v>
      </c>
      <c r="C12" s="6" t="s">
        <v>16</v>
      </c>
      <c r="D12" s="6">
        <v>36</v>
      </c>
      <c r="E12" s="6">
        <v>52</v>
      </c>
      <c r="F12" s="6">
        <v>78</v>
      </c>
      <c r="G12" s="6">
        <v>4</v>
      </c>
      <c r="H12" s="6">
        <v>8.6666666666666661</v>
      </c>
      <c r="I12" s="6">
        <f>(F12*G12)/D12</f>
        <v>8.6666666666666661</v>
      </c>
      <c r="J12" s="6">
        <f>E12/D12</f>
        <v>1.4444444444444444</v>
      </c>
    </row>
    <row r="13" spans="1:13">
      <c r="A13" s="6">
        <v>114</v>
      </c>
      <c r="B13" s="6" t="s">
        <v>27</v>
      </c>
      <c r="C13" s="6" t="s">
        <v>10</v>
      </c>
      <c r="D13" s="6">
        <v>35</v>
      </c>
      <c r="E13" s="6">
        <v>50</v>
      </c>
      <c r="F13" s="6">
        <v>80</v>
      </c>
      <c r="G13" s="6">
        <v>4</v>
      </c>
      <c r="H13" s="6">
        <v>9.1428571428571423</v>
      </c>
      <c r="I13" s="6">
        <f>(F13*G13)/D13</f>
        <v>9.1428571428571423</v>
      </c>
      <c r="J13" s="6">
        <f>E13/D13</f>
        <v>1.4285714285714286</v>
      </c>
    </row>
    <row r="14" spans="1:13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f>(F14*G14)/D14</f>
        <v>8.9729729729729737</v>
      </c>
      <c r="J14" s="6">
        <f>E14/D14</f>
        <v>1.4864864864864864</v>
      </c>
    </row>
    <row r="15" spans="1:13">
      <c r="A15" s="6">
        <v>112</v>
      </c>
      <c r="B15" s="6" t="s">
        <v>25</v>
      </c>
      <c r="C15" s="6" t="s">
        <v>12</v>
      </c>
      <c r="D15" s="6">
        <v>38</v>
      </c>
      <c r="E15" s="6">
        <v>58</v>
      </c>
      <c r="F15" s="6">
        <v>85</v>
      </c>
      <c r="G15" s="6">
        <v>4</v>
      </c>
      <c r="H15" s="6">
        <v>8.9473684210526319</v>
      </c>
      <c r="I15" s="6">
        <f>(F15*G15)/D15</f>
        <v>8.9473684210526319</v>
      </c>
      <c r="J15" s="6">
        <f>E15/D15</f>
        <v>1.5263157894736843</v>
      </c>
    </row>
    <row r="16" spans="1:13">
      <c r="A16" s="6">
        <v>111</v>
      </c>
      <c r="B16" s="6" t="s">
        <v>24</v>
      </c>
      <c r="C16" s="6" t="s">
        <v>18</v>
      </c>
      <c r="D16" s="6">
        <v>39</v>
      </c>
      <c r="E16" s="6">
        <v>60</v>
      </c>
      <c r="F16" s="6">
        <v>87</v>
      </c>
      <c r="G16" s="6">
        <v>4</v>
      </c>
      <c r="H16" s="6">
        <v>8.9230769230769234</v>
      </c>
      <c r="I16" s="6">
        <f>(F16*G16)/D16</f>
        <v>8.9230769230769234</v>
      </c>
      <c r="J16" s="6">
        <f>E16/D16</f>
        <v>1.5384615384615385</v>
      </c>
    </row>
    <row r="17" spans="1:10">
      <c r="A17" s="6">
        <v>110</v>
      </c>
      <c r="B17" s="6" t="s">
        <v>23</v>
      </c>
      <c r="C17" s="6" t="s">
        <v>10</v>
      </c>
      <c r="D17" s="6">
        <v>41</v>
      </c>
      <c r="E17" s="6">
        <v>66</v>
      </c>
      <c r="F17" s="6">
        <v>89</v>
      </c>
      <c r="G17" s="6">
        <v>4</v>
      </c>
      <c r="H17" s="6">
        <v>8.6829268292682933</v>
      </c>
      <c r="I17" s="6">
        <f>(F17*G17)/D17</f>
        <v>8.6829268292682933</v>
      </c>
      <c r="J17" s="6">
        <f>E17/D17</f>
        <v>1.6097560975609757</v>
      </c>
    </row>
    <row r="18" spans="1:10">
      <c r="A18" s="6">
        <v>109</v>
      </c>
      <c r="B18" s="6" t="s">
        <v>22</v>
      </c>
      <c r="C18" s="6" t="s">
        <v>12</v>
      </c>
      <c r="D18" s="6">
        <v>40</v>
      </c>
      <c r="E18" s="6">
        <v>65</v>
      </c>
      <c r="F18" s="6">
        <v>90</v>
      </c>
      <c r="G18" s="6">
        <v>5</v>
      </c>
      <c r="H18" s="6">
        <v>11.25</v>
      </c>
      <c r="I18" s="6">
        <f>(F18*G18)/D18</f>
        <v>11.25</v>
      </c>
      <c r="J18" s="6">
        <f>E18/D18</f>
        <v>1.625</v>
      </c>
    </row>
    <row r="19" spans="1:10">
      <c r="A19" s="6">
        <v>108</v>
      </c>
      <c r="B19" s="6" t="s">
        <v>21</v>
      </c>
      <c r="C19" s="6" t="s">
        <v>14</v>
      </c>
      <c r="D19" s="6">
        <v>42</v>
      </c>
      <c r="E19" s="6">
        <v>70</v>
      </c>
      <c r="F19" s="6">
        <v>92</v>
      </c>
      <c r="G19" s="6">
        <v>5</v>
      </c>
      <c r="H19" s="6">
        <v>10.952380952380951</v>
      </c>
      <c r="I19" s="6">
        <f>(F19*G19)/D19</f>
        <v>10.952380952380953</v>
      </c>
      <c r="J19" s="6">
        <f>E19/D19</f>
        <v>1.6666666666666667</v>
      </c>
    </row>
    <row r="20" spans="1:10">
      <c r="A20" s="6">
        <v>107</v>
      </c>
      <c r="B20" s="6" t="s">
        <v>20</v>
      </c>
      <c r="C20" s="6" t="s">
        <v>16</v>
      </c>
      <c r="D20" s="6">
        <v>43</v>
      </c>
      <c r="E20" s="6">
        <v>75</v>
      </c>
      <c r="F20" s="6">
        <v>93</v>
      </c>
      <c r="G20" s="6">
        <v>5</v>
      </c>
      <c r="H20" s="6">
        <v>10.813953488372089</v>
      </c>
      <c r="I20" s="6">
        <f>(F20*G20)/D20</f>
        <v>10.813953488372093</v>
      </c>
      <c r="J20" s="6">
        <f>E20/D20</f>
        <v>1.7441860465116279</v>
      </c>
    </row>
    <row r="21" spans="1:10">
      <c r="A21" s="6">
        <v>106</v>
      </c>
      <c r="B21" s="6" t="s">
        <v>19</v>
      </c>
      <c r="C21" s="6" t="s">
        <v>10</v>
      </c>
      <c r="D21" s="6">
        <v>44</v>
      </c>
      <c r="E21" s="6">
        <v>73</v>
      </c>
      <c r="F21" s="6">
        <v>94</v>
      </c>
      <c r="G21" s="6">
        <v>5</v>
      </c>
      <c r="H21" s="6">
        <v>10.68181818181818</v>
      </c>
      <c r="I21" s="6">
        <f>(F21*G21)/D21</f>
        <v>10.681818181818182</v>
      </c>
      <c r="J21" s="6">
        <f>E21/D21</f>
        <v>1.6590909090909092</v>
      </c>
    </row>
    <row r="22" spans="1:10">
      <c r="A22" s="6">
        <v>105</v>
      </c>
      <c r="B22" s="6" t="s">
        <v>17</v>
      </c>
      <c r="C22" s="6" t="s">
        <v>18</v>
      </c>
      <c r="D22" s="6">
        <v>45</v>
      </c>
      <c r="E22" s="6">
        <v>75</v>
      </c>
      <c r="F22" s="6">
        <v>95</v>
      </c>
      <c r="G22" s="6">
        <v>5</v>
      </c>
      <c r="H22" s="6">
        <v>10.555555555555561</v>
      </c>
      <c r="I22" s="6">
        <f>(F22*G22)/D22</f>
        <v>10.555555555555555</v>
      </c>
      <c r="J22" s="6">
        <f>E22/D22</f>
        <v>1.6666666666666667</v>
      </c>
    </row>
    <row r="23" spans="1:10">
      <c r="A23" s="6">
        <v>104</v>
      </c>
      <c r="B23" s="6" t="s">
        <v>15</v>
      </c>
      <c r="C23" s="6" t="s">
        <v>16</v>
      </c>
      <c r="D23" s="6">
        <v>46</v>
      </c>
      <c r="E23" s="6">
        <v>77</v>
      </c>
      <c r="F23" s="6">
        <v>96</v>
      </c>
      <c r="G23" s="6">
        <v>5</v>
      </c>
      <c r="H23" s="6">
        <v>10.434782608695651</v>
      </c>
      <c r="I23" s="6">
        <f>(F23*G23)/D23</f>
        <v>10.434782608695652</v>
      </c>
      <c r="J23" s="6">
        <f>E23/D23</f>
        <v>1.673913043478261</v>
      </c>
    </row>
    <row r="24" spans="1:10">
      <c r="A24" s="6">
        <v>103</v>
      </c>
      <c r="B24" s="6" t="s">
        <v>13</v>
      </c>
      <c r="C24" s="6" t="s">
        <v>14</v>
      </c>
      <c r="D24" s="6">
        <v>48</v>
      </c>
      <c r="E24" s="6">
        <v>78</v>
      </c>
      <c r="F24" s="6">
        <v>98</v>
      </c>
      <c r="G24" s="6">
        <v>5</v>
      </c>
      <c r="H24" s="6">
        <v>10.20833333333333</v>
      </c>
      <c r="I24" s="6">
        <f>(F24*G24)/D24</f>
        <v>10.208333333333334</v>
      </c>
      <c r="J24" s="6">
        <f>E24/D24</f>
        <v>1.625</v>
      </c>
    </row>
    <row r="25" spans="1:10">
      <c r="A25" s="6">
        <v>102</v>
      </c>
      <c r="B25" s="6" t="s">
        <v>11</v>
      </c>
      <c r="C25" s="6" t="s">
        <v>12</v>
      </c>
      <c r="D25" s="6">
        <v>47</v>
      </c>
      <c r="E25" s="6">
        <v>79</v>
      </c>
      <c r="F25" s="6">
        <v>99</v>
      </c>
      <c r="G25" s="6">
        <v>5</v>
      </c>
      <c r="H25" s="6">
        <v>10.531914893617021</v>
      </c>
      <c r="I25" s="6">
        <f>(F25*G25)/D25</f>
        <v>10.531914893617021</v>
      </c>
      <c r="J25" s="6">
        <f>E25/D25</f>
        <v>1.6808510638297873</v>
      </c>
    </row>
    <row r="26" spans="1:10">
      <c r="A26" s="6">
        <v>101</v>
      </c>
      <c r="B26" s="6" t="s">
        <v>9</v>
      </c>
      <c r="C26" s="6" t="s">
        <v>10</v>
      </c>
      <c r="D26" s="6">
        <v>50</v>
      </c>
      <c r="E26" s="6">
        <v>80</v>
      </c>
      <c r="F26" s="6">
        <v>100</v>
      </c>
      <c r="G26" s="6">
        <v>5</v>
      </c>
      <c r="H26" s="6">
        <v>10</v>
      </c>
      <c r="I26" s="6">
        <f>(F26*G26)/D26</f>
        <v>10</v>
      </c>
      <c r="J26" s="6">
        <f>E26/D26</f>
        <v>1.6</v>
      </c>
    </row>
  </sheetData>
  <autoFilter ref="A1:J1" xr:uid="{E3451CF3-C4F2-41FF-BC98-6A7B44AE2E63}">
    <sortState xmlns:xlrd2="http://schemas.microsoft.com/office/spreadsheetml/2017/richdata2" ref="A2:J26">
      <sortCondition ref="F1"/>
    </sortState>
  </autoFilter>
  <mergeCells count="1">
    <mergeCell ref="L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56BB-4C8A-4EB2-93B5-C8927E108FA5}">
  <dimension ref="A1:N26"/>
  <sheetViews>
    <sheetView zoomScale="74" workbookViewId="0">
      <selection activeCell="L2" sqref="L2:N4"/>
    </sheetView>
  </sheetViews>
  <sheetFormatPr defaultRowHeight="14.4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2" bestFit="1" customWidth="1"/>
    <col min="9" max="9" width="14.5546875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7" t="s">
        <v>7</v>
      </c>
      <c r="K1" s="26" t="s">
        <v>42</v>
      </c>
    </row>
    <row r="2" spans="1:14">
      <c r="A2" s="6">
        <v>109</v>
      </c>
      <c r="B2" s="6" t="s">
        <v>22</v>
      </c>
      <c r="C2" s="6" t="s">
        <v>12</v>
      </c>
      <c r="D2" s="6">
        <v>40</v>
      </c>
      <c r="E2" s="6">
        <v>65</v>
      </c>
      <c r="F2" s="6">
        <v>90</v>
      </c>
      <c r="G2" s="6">
        <v>5</v>
      </c>
      <c r="H2" s="6">
        <v>11.25</v>
      </c>
      <c r="I2" s="6">
        <f t="shared" ref="I2:I26" si="0">E2/D2</f>
        <v>1.625</v>
      </c>
      <c r="J2" s="6">
        <f>(F2*G2)/D2</f>
        <v>11.25</v>
      </c>
      <c r="K2" s="6">
        <f>RANK(J2,$J$2:$J$26)</f>
        <v>1</v>
      </c>
      <c r="L2" s="28" t="s">
        <v>47</v>
      </c>
      <c r="M2" s="29"/>
      <c r="N2" s="29"/>
    </row>
    <row r="3" spans="1:14">
      <c r="A3" s="6">
        <v>108</v>
      </c>
      <c r="B3" s="6" t="s">
        <v>21</v>
      </c>
      <c r="C3" s="6" t="s">
        <v>14</v>
      </c>
      <c r="D3" s="6">
        <v>42</v>
      </c>
      <c r="E3" s="6">
        <v>70</v>
      </c>
      <c r="F3" s="6">
        <v>92</v>
      </c>
      <c r="G3" s="6">
        <v>5</v>
      </c>
      <c r="H3" s="6">
        <v>10.952380952380951</v>
      </c>
      <c r="I3" s="6">
        <f t="shared" si="0"/>
        <v>1.6666666666666667</v>
      </c>
      <c r="J3" s="6">
        <f>(F3*G3)/D3</f>
        <v>10.952380952380953</v>
      </c>
      <c r="K3" s="6">
        <f>RANK(J3,$J$2:$J$26)</f>
        <v>2</v>
      </c>
      <c r="L3" s="30"/>
      <c r="M3" s="29"/>
      <c r="N3" s="29"/>
    </row>
    <row r="4" spans="1:14">
      <c r="A4" s="6">
        <v>107</v>
      </c>
      <c r="B4" s="6" t="s">
        <v>20</v>
      </c>
      <c r="C4" s="6" t="s">
        <v>16</v>
      </c>
      <c r="D4" s="6">
        <v>43</v>
      </c>
      <c r="E4" s="6">
        <v>75</v>
      </c>
      <c r="F4" s="6">
        <v>93</v>
      </c>
      <c r="G4" s="6">
        <v>5</v>
      </c>
      <c r="H4" s="6">
        <v>10.813953488372089</v>
      </c>
      <c r="I4" s="6">
        <f t="shared" si="0"/>
        <v>1.7441860465116279</v>
      </c>
      <c r="J4" s="6">
        <f>(F4*G4)/D4</f>
        <v>10.813953488372093</v>
      </c>
      <c r="K4" s="6">
        <f>RANK(J4,$J$2:$J$26)</f>
        <v>3</v>
      </c>
      <c r="L4" s="30"/>
      <c r="M4" s="29"/>
      <c r="N4" s="29"/>
    </row>
    <row r="5" spans="1:14">
      <c r="A5" s="6">
        <v>106</v>
      </c>
      <c r="B5" s="6" t="s">
        <v>19</v>
      </c>
      <c r="C5" s="6" t="s">
        <v>10</v>
      </c>
      <c r="D5" s="6">
        <v>44</v>
      </c>
      <c r="E5" s="6">
        <v>73</v>
      </c>
      <c r="F5" s="6">
        <v>94</v>
      </c>
      <c r="G5" s="6">
        <v>5</v>
      </c>
      <c r="H5" s="6">
        <v>10.68181818181818</v>
      </c>
      <c r="I5" s="6">
        <f t="shared" si="0"/>
        <v>1.6590909090909092</v>
      </c>
      <c r="J5">
        <f>(F5*G5)/D5</f>
        <v>10.681818181818182</v>
      </c>
      <c r="K5">
        <f>RANK(J5,$J$2:$J$26)</f>
        <v>4</v>
      </c>
    </row>
    <row r="6" spans="1:14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f t="shared" si="0"/>
        <v>1.6666666666666667</v>
      </c>
      <c r="J6">
        <f>(F6*G6)/D6</f>
        <v>10.555555555555555</v>
      </c>
      <c r="K6">
        <f>RANK(J6,$J$2:$J$26)</f>
        <v>5</v>
      </c>
    </row>
    <row r="7" spans="1:14">
      <c r="A7" s="6">
        <v>102</v>
      </c>
      <c r="B7" s="6" t="s">
        <v>11</v>
      </c>
      <c r="C7" s="6" t="s">
        <v>12</v>
      </c>
      <c r="D7" s="6">
        <v>47</v>
      </c>
      <c r="E7" s="6">
        <v>79</v>
      </c>
      <c r="F7" s="6">
        <v>99</v>
      </c>
      <c r="G7" s="6">
        <v>5</v>
      </c>
      <c r="H7" s="6">
        <v>10.531914893617021</v>
      </c>
      <c r="I7" s="6">
        <f t="shared" si="0"/>
        <v>1.6808510638297873</v>
      </c>
      <c r="J7">
        <f>(F7*G7)/D7</f>
        <v>10.531914893617021</v>
      </c>
      <c r="K7">
        <f>RANK(J7,$J$2:$J$26)</f>
        <v>6</v>
      </c>
    </row>
    <row r="8" spans="1:14">
      <c r="A8" s="6">
        <v>104</v>
      </c>
      <c r="B8" s="6" t="s">
        <v>15</v>
      </c>
      <c r="C8" s="6" t="s">
        <v>16</v>
      </c>
      <c r="D8" s="6">
        <v>46</v>
      </c>
      <c r="E8" s="6">
        <v>77</v>
      </c>
      <c r="F8" s="6">
        <v>96</v>
      </c>
      <c r="G8" s="6">
        <v>5</v>
      </c>
      <c r="H8" s="6">
        <v>10.434782608695651</v>
      </c>
      <c r="I8" s="6">
        <f t="shared" si="0"/>
        <v>1.673913043478261</v>
      </c>
      <c r="J8">
        <f>(F8*G8)/D8</f>
        <v>10.434782608695652</v>
      </c>
      <c r="K8">
        <f>RANK(J8,$J$2:$J$26)</f>
        <v>7</v>
      </c>
    </row>
    <row r="9" spans="1:14">
      <c r="A9" s="6">
        <v>103</v>
      </c>
      <c r="B9" s="6" t="s">
        <v>13</v>
      </c>
      <c r="C9" s="6" t="s">
        <v>14</v>
      </c>
      <c r="D9" s="6">
        <v>48</v>
      </c>
      <c r="E9" s="6">
        <v>78</v>
      </c>
      <c r="F9" s="6">
        <v>98</v>
      </c>
      <c r="G9" s="6">
        <v>5</v>
      </c>
      <c r="H9" s="6">
        <v>10.20833333333333</v>
      </c>
      <c r="I9" s="6">
        <f t="shared" si="0"/>
        <v>1.625</v>
      </c>
      <c r="J9">
        <f>(F9*G9)/D9</f>
        <v>10.208333333333334</v>
      </c>
      <c r="K9">
        <f>RANK(J9,$J$2:$J$26)</f>
        <v>8</v>
      </c>
    </row>
    <row r="10" spans="1:14">
      <c r="A10" s="6">
        <v>101</v>
      </c>
      <c r="B10" s="6" t="s">
        <v>9</v>
      </c>
      <c r="C10" s="6" t="s">
        <v>10</v>
      </c>
      <c r="D10" s="6">
        <v>50</v>
      </c>
      <c r="E10" s="6">
        <v>80</v>
      </c>
      <c r="F10" s="6">
        <v>100</v>
      </c>
      <c r="G10" s="6">
        <v>5</v>
      </c>
      <c r="H10" s="6">
        <v>10</v>
      </c>
      <c r="I10" s="6">
        <f t="shared" si="0"/>
        <v>1.6</v>
      </c>
      <c r="J10">
        <f>(F10*G10)/D10</f>
        <v>10</v>
      </c>
      <c r="K10">
        <f>RANK(J10,$J$2:$J$26)</f>
        <v>9</v>
      </c>
    </row>
    <row r="11" spans="1:14">
      <c r="A11" s="6">
        <v>114</v>
      </c>
      <c r="B11" s="6" t="s">
        <v>27</v>
      </c>
      <c r="C11" s="6" t="s">
        <v>10</v>
      </c>
      <c r="D11" s="6">
        <v>35</v>
      </c>
      <c r="E11" s="6">
        <v>50</v>
      </c>
      <c r="F11" s="6">
        <v>80</v>
      </c>
      <c r="G11" s="6">
        <v>4</v>
      </c>
      <c r="H11" s="6">
        <v>9.1428571428571423</v>
      </c>
      <c r="I11" s="6">
        <f t="shared" si="0"/>
        <v>1.4285714285714286</v>
      </c>
      <c r="J11">
        <f>(F11*G11)/D11</f>
        <v>9.1428571428571423</v>
      </c>
      <c r="K11">
        <f>RANK(J11,$J$2:$J$26)</f>
        <v>10</v>
      </c>
    </row>
    <row r="12" spans="1:14">
      <c r="A12" s="6">
        <v>113</v>
      </c>
      <c r="B12" s="6" t="s">
        <v>26</v>
      </c>
      <c r="C12" s="6" t="s">
        <v>14</v>
      </c>
      <c r="D12" s="6">
        <v>37</v>
      </c>
      <c r="E12" s="6">
        <v>55</v>
      </c>
      <c r="F12" s="6">
        <v>83</v>
      </c>
      <c r="G12" s="6">
        <v>4</v>
      </c>
      <c r="H12" s="6">
        <v>8.9729729729729737</v>
      </c>
      <c r="I12" s="6">
        <f t="shared" si="0"/>
        <v>1.4864864864864864</v>
      </c>
      <c r="J12">
        <f>(F12*G12)/D12</f>
        <v>8.9729729729729737</v>
      </c>
      <c r="K12">
        <f>RANK(J12,$J$2:$J$26)</f>
        <v>11</v>
      </c>
    </row>
    <row r="13" spans="1:14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f t="shared" si="0"/>
        <v>1.5263157894736843</v>
      </c>
      <c r="J13">
        <f>(F13*G13)/D13</f>
        <v>8.9473684210526319</v>
      </c>
      <c r="K13">
        <f>RANK(J13,$J$2:$J$26)</f>
        <v>12</v>
      </c>
    </row>
    <row r="14" spans="1:14">
      <c r="A14" s="6">
        <v>111</v>
      </c>
      <c r="B14" s="6" t="s">
        <v>24</v>
      </c>
      <c r="C14" s="6" t="s">
        <v>18</v>
      </c>
      <c r="D14" s="6">
        <v>39</v>
      </c>
      <c r="E14" s="6">
        <v>60</v>
      </c>
      <c r="F14" s="6">
        <v>87</v>
      </c>
      <c r="G14" s="6">
        <v>4</v>
      </c>
      <c r="H14" s="6">
        <v>8.9230769230769234</v>
      </c>
      <c r="I14" s="6">
        <f t="shared" si="0"/>
        <v>1.5384615384615385</v>
      </c>
      <c r="J14">
        <f>(F14*G14)/D14</f>
        <v>8.9230769230769234</v>
      </c>
      <c r="K14">
        <f>RANK(J14,$J$2:$J$26)</f>
        <v>13</v>
      </c>
    </row>
    <row r="15" spans="1:14">
      <c r="A15" s="6">
        <v>110</v>
      </c>
      <c r="B15" s="6" t="s">
        <v>23</v>
      </c>
      <c r="C15" s="6" t="s">
        <v>10</v>
      </c>
      <c r="D15" s="6">
        <v>41</v>
      </c>
      <c r="E15" s="6">
        <v>66</v>
      </c>
      <c r="F15" s="6">
        <v>89</v>
      </c>
      <c r="G15" s="6">
        <v>4</v>
      </c>
      <c r="H15" s="6">
        <v>8.6829268292682933</v>
      </c>
      <c r="I15" s="6">
        <f t="shared" si="0"/>
        <v>1.6097560975609757</v>
      </c>
      <c r="J15">
        <f>(F15*G15)/D15</f>
        <v>8.6829268292682933</v>
      </c>
      <c r="K15">
        <f>RANK(J15,$J$2:$J$26)</f>
        <v>14</v>
      </c>
    </row>
    <row r="16" spans="1:14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f t="shared" si="0"/>
        <v>1.4444444444444444</v>
      </c>
      <c r="J16">
        <f>(F16*G16)/D16</f>
        <v>8.6666666666666661</v>
      </c>
      <c r="K16">
        <f>RANK(J16,$J$2:$J$26)</f>
        <v>15</v>
      </c>
    </row>
    <row r="17" spans="1:11">
      <c r="A17" s="6">
        <v>121</v>
      </c>
      <c r="B17" s="6" t="s">
        <v>34</v>
      </c>
      <c r="C17" s="6" t="s">
        <v>18</v>
      </c>
      <c r="D17" s="6">
        <v>29</v>
      </c>
      <c r="E17" s="6">
        <v>38</v>
      </c>
      <c r="F17" s="6">
        <v>68</v>
      </c>
      <c r="G17" s="6">
        <v>3</v>
      </c>
      <c r="H17" s="6">
        <v>7.0344827586206904</v>
      </c>
      <c r="I17" s="6">
        <f t="shared" si="0"/>
        <v>1.3103448275862069</v>
      </c>
      <c r="J17">
        <f>(F17*G17)/D17</f>
        <v>7.0344827586206895</v>
      </c>
      <c r="K17">
        <f>RANK(J17,$J$2:$J$26)</f>
        <v>16</v>
      </c>
    </row>
    <row r="18" spans="1:11">
      <c r="A18" s="6">
        <v>120</v>
      </c>
      <c r="B18" s="6" t="s">
        <v>33</v>
      </c>
      <c r="C18" s="6" t="s">
        <v>10</v>
      </c>
      <c r="D18" s="6">
        <v>30</v>
      </c>
      <c r="E18" s="6">
        <v>40</v>
      </c>
      <c r="F18" s="6">
        <v>70</v>
      </c>
      <c r="G18" s="6">
        <v>3</v>
      </c>
      <c r="H18" s="6">
        <v>7</v>
      </c>
      <c r="I18" s="6">
        <f t="shared" si="0"/>
        <v>1.3333333333333333</v>
      </c>
      <c r="J18">
        <f>(F18*G18)/D18</f>
        <v>7</v>
      </c>
      <c r="K18">
        <f>RANK(J18,$J$2:$J$26)</f>
        <v>17</v>
      </c>
    </row>
    <row r="19" spans="1:11">
      <c r="A19" s="6">
        <v>119</v>
      </c>
      <c r="B19" s="6" t="s">
        <v>32</v>
      </c>
      <c r="C19" s="6" t="s">
        <v>16</v>
      </c>
      <c r="D19" s="6">
        <v>31</v>
      </c>
      <c r="E19" s="6">
        <v>42</v>
      </c>
      <c r="F19" s="6">
        <v>72</v>
      </c>
      <c r="G19" s="6">
        <v>3</v>
      </c>
      <c r="H19" s="6">
        <v>6.967741935483871</v>
      </c>
      <c r="I19" s="6">
        <f t="shared" si="0"/>
        <v>1.3548387096774193</v>
      </c>
      <c r="J19">
        <f>(F19*G19)/D19</f>
        <v>6.967741935483871</v>
      </c>
      <c r="K19">
        <f>RANK(J19,$J$2:$J$26)</f>
        <v>18</v>
      </c>
    </row>
    <row r="20" spans="1:11">
      <c r="A20" s="6">
        <v>122</v>
      </c>
      <c r="B20" s="6" t="s">
        <v>35</v>
      </c>
      <c r="C20" s="6" t="s">
        <v>14</v>
      </c>
      <c r="D20" s="6">
        <v>28</v>
      </c>
      <c r="E20" s="6">
        <v>35</v>
      </c>
      <c r="F20" s="6">
        <v>65</v>
      </c>
      <c r="G20" s="6">
        <v>3</v>
      </c>
      <c r="H20" s="6">
        <v>6.9642857142857144</v>
      </c>
      <c r="I20" s="6">
        <f t="shared" si="0"/>
        <v>1.25</v>
      </c>
      <c r="J20">
        <f>(F20*G20)/D20</f>
        <v>6.9642857142857144</v>
      </c>
      <c r="K20">
        <f>RANK(J20,$J$2:$J$26)</f>
        <v>19</v>
      </c>
    </row>
    <row r="21" spans="1:11">
      <c r="A21" s="6">
        <v>118</v>
      </c>
      <c r="B21" s="6" t="s">
        <v>31</v>
      </c>
      <c r="C21" s="6" t="s">
        <v>12</v>
      </c>
      <c r="D21" s="6">
        <v>32</v>
      </c>
      <c r="E21" s="6">
        <v>44</v>
      </c>
      <c r="F21" s="6">
        <v>74</v>
      </c>
      <c r="G21" s="6">
        <v>3</v>
      </c>
      <c r="H21" s="6">
        <v>6.9375</v>
      </c>
      <c r="I21" s="6">
        <f t="shared" si="0"/>
        <v>1.375</v>
      </c>
      <c r="J21">
        <f>(F21*G21)/D21</f>
        <v>6.9375</v>
      </c>
      <c r="K21">
        <f>RANK(J21,$J$2:$J$26)</f>
        <v>20</v>
      </c>
    </row>
    <row r="22" spans="1:11">
      <c r="A22" s="6">
        <v>117</v>
      </c>
      <c r="B22" s="6" t="s">
        <v>30</v>
      </c>
      <c r="C22" s="6" t="s">
        <v>14</v>
      </c>
      <c r="D22" s="6">
        <v>33</v>
      </c>
      <c r="E22" s="6">
        <v>45</v>
      </c>
      <c r="F22" s="6">
        <v>75</v>
      </c>
      <c r="G22" s="6">
        <v>3</v>
      </c>
      <c r="H22" s="6">
        <v>6.8181818181818183</v>
      </c>
      <c r="I22" s="6">
        <f t="shared" si="0"/>
        <v>1.3636363636363635</v>
      </c>
      <c r="J22">
        <f>(F22*G22)/D22</f>
        <v>6.8181818181818183</v>
      </c>
      <c r="K22">
        <f>RANK(J22,$J$2:$J$26)</f>
        <v>21</v>
      </c>
    </row>
    <row r="23" spans="1:11">
      <c r="A23" s="6">
        <v>116</v>
      </c>
      <c r="B23" s="6" t="s">
        <v>29</v>
      </c>
      <c r="C23" s="6" t="s">
        <v>18</v>
      </c>
      <c r="D23" s="6">
        <v>34</v>
      </c>
      <c r="E23" s="6">
        <v>48</v>
      </c>
      <c r="F23" s="6">
        <v>76</v>
      </c>
      <c r="G23" s="6">
        <v>3</v>
      </c>
      <c r="H23" s="6">
        <v>6.7058823529411766</v>
      </c>
      <c r="I23" s="6">
        <f t="shared" si="0"/>
        <v>1.411764705882353</v>
      </c>
      <c r="J23">
        <f>(F23*G23)/D23</f>
        <v>6.7058823529411766</v>
      </c>
      <c r="K23">
        <f>RANK(J23,$J$2:$J$26)</f>
        <v>22</v>
      </c>
    </row>
    <row r="24" spans="1:11">
      <c r="A24" s="6">
        <v>125</v>
      </c>
      <c r="B24" s="6" t="s">
        <v>38</v>
      </c>
      <c r="C24" s="6" t="s">
        <v>16</v>
      </c>
      <c r="D24" s="6">
        <v>25</v>
      </c>
      <c r="E24" s="6">
        <v>30</v>
      </c>
      <c r="F24" s="6">
        <v>60</v>
      </c>
      <c r="G24" s="6">
        <v>2</v>
      </c>
      <c r="H24" s="6">
        <v>4.8</v>
      </c>
      <c r="I24" s="6">
        <f t="shared" si="0"/>
        <v>1.2</v>
      </c>
      <c r="J24">
        <f>(F24*G24)/D24</f>
        <v>4.8</v>
      </c>
      <c r="K24">
        <f>RANK(J24,$J$2:$J$26)</f>
        <v>23</v>
      </c>
    </row>
    <row r="25" spans="1:11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f t="shared" si="0"/>
        <v>1.2307692307692308</v>
      </c>
      <c r="J25">
        <f>(F25*G25)/D25</f>
        <v>4.7692307692307692</v>
      </c>
      <c r="K25">
        <f>RANK(J25,$J$2:$J$26)</f>
        <v>24</v>
      </c>
    </row>
    <row r="26" spans="1:11">
      <c r="A26" s="6">
        <v>123</v>
      </c>
      <c r="B26" s="6" t="s">
        <v>36</v>
      </c>
      <c r="C26" s="6" t="s">
        <v>12</v>
      </c>
      <c r="D26" s="6">
        <v>27</v>
      </c>
      <c r="E26" s="6">
        <v>34</v>
      </c>
      <c r="F26" s="6">
        <v>64</v>
      </c>
      <c r="G26" s="6">
        <v>2</v>
      </c>
      <c r="H26" s="6">
        <v>4.7407407407407396</v>
      </c>
      <c r="I26" s="6">
        <f t="shared" si="0"/>
        <v>1.2592592592592593</v>
      </c>
      <c r="J26">
        <f>(F26*G26)/D26</f>
        <v>4.7407407407407405</v>
      </c>
      <c r="K26">
        <f>RANK(J26,$J$2:$J$26)</f>
        <v>25</v>
      </c>
    </row>
  </sheetData>
  <autoFilter ref="A1:K1" xr:uid="{604656BB-4C8A-4EB2-93B5-C8927E108FA5}"/>
  <mergeCells count="1">
    <mergeCell ref="L2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7628-C6A5-4319-A6A9-B5425FCB0720}">
  <dimension ref="A1:N29"/>
  <sheetViews>
    <sheetView zoomScale="55" zoomScaleNormal="76" workbookViewId="0">
      <selection activeCell="L2" sqref="L2:N4"/>
    </sheetView>
  </sheetViews>
  <sheetFormatPr defaultRowHeight="14.4"/>
  <cols>
    <col min="10" max="10" width="15.33203125" bestFit="1" customWidth="1"/>
    <col min="11" max="11" width="15" customWidth="1"/>
    <col min="13" max="13" width="18.5546875" bestFit="1" customWidth="1"/>
    <col min="14" max="14" width="16.88671875" bestFit="1" customWidth="1"/>
  </cols>
  <sheetData>
    <row r="1" spans="1:14" ht="21">
      <c r="A1" s="5" t="s">
        <v>0</v>
      </c>
      <c r="B1" s="5" t="s">
        <v>1</v>
      </c>
      <c r="C1" s="5" t="s">
        <v>2</v>
      </c>
      <c r="D1" s="13" t="s">
        <v>3</v>
      </c>
      <c r="E1" s="13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M1" s="23" t="s">
        <v>46</v>
      </c>
      <c r="N1" s="24"/>
    </row>
    <row r="2" spans="1:14" ht="21">
      <c r="A2" s="6">
        <v>101</v>
      </c>
      <c r="B2" s="6" t="s">
        <v>9</v>
      </c>
      <c r="C2" s="6" t="s">
        <v>10</v>
      </c>
      <c r="D2" s="14">
        <v>50</v>
      </c>
      <c r="E2" s="14">
        <v>80</v>
      </c>
      <c r="F2" s="6">
        <v>100</v>
      </c>
      <c r="G2" s="6">
        <v>5</v>
      </c>
      <c r="H2" s="6">
        <v>10</v>
      </c>
      <c r="I2" s="6">
        <f t="shared" ref="I2:I26" si="0">(F2*G2)/D2</f>
        <v>10</v>
      </c>
      <c r="J2" s="6">
        <f t="shared" ref="J2:J26" si="1">E2/D2</f>
        <v>1.6</v>
      </c>
      <c r="K2" s="12"/>
      <c r="M2" s="25">
        <f>CORREL(D2:D26,G2:G26)</f>
        <v>0.94623485838187738</v>
      </c>
      <c r="N2" s="25">
        <f>CORREL(G2:G26,E2:E26)</f>
        <v>0.9574553703647628</v>
      </c>
    </row>
    <row r="3" spans="1:14">
      <c r="A3" s="6">
        <v>102</v>
      </c>
      <c r="B3" s="6" t="s">
        <v>11</v>
      </c>
      <c r="C3" s="6" t="s">
        <v>12</v>
      </c>
      <c r="D3" s="14">
        <v>47</v>
      </c>
      <c r="E3" s="14">
        <v>79</v>
      </c>
      <c r="F3" s="6">
        <v>99</v>
      </c>
      <c r="G3" s="6">
        <v>5</v>
      </c>
      <c r="H3" s="6">
        <v>10.531914893617021</v>
      </c>
      <c r="I3" s="6">
        <f t="shared" si="0"/>
        <v>10.531914893617021</v>
      </c>
      <c r="J3" s="6">
        <f t="shared" si="1"/>
        <v>1.6808510638297873</v>
      </c>
      <c r="K3" s="12"/>
    </row>
    <row r="4" spans="1:14">
      <c r="A4" s="6">
        <v>103</v>
      </c>
      <c r="B4" s="6" t="s">
        <v>13</v>
      </c>
      <c r="C4" s="6" t="s">
        <v>14</v>
      </c>
      <c r="D4" s="14">
        <v>48</v>
      </c>
      <c r="E4" s="14">
        <v>78</v>
      </c>
      <c r="F4" s="6">
        <v>98</v>
      </c>
      <c r="G4" s="6">
        <v>5</v>
      </c>
      <c r="H4" s="6">
        <v>10.20833333333333</v>
      </c>
      <c r="I4" s="6">
        <f t="shared" si="0"/>
        <v>10.208333333333334</v>
      </c>
      <c r="J4" s="6">
        <f t="shared" si="1"/>
        <v>1.625</v>
      </c>
      <c r="K4" s="12"/>
    </row>
    <row r="5" spans="1:14">
      <c r="A5" s="6">
        <v>104</v>
      </c>
      <c r="B5" s="6" t="s">
        <v>15</v>
      </c>
      <c r="C5" s="6" t="s">
        <v>16</v>
      </c>
      <c r="D5" s="14">
        <v>46</v>
      </c>
      <c r="E5" s="14">
        <v>77</v>
      </c>
      <c r="F5" s="6">
        <v>96</v>
      </c>
      <c r="G5" s="6">
        <v>5</v>
      </c>
      <c r="H5" s="6">
        <v>10.434782608695651</v>
      </c>
      <c r="I5" s="6">
        <f t="shared" si="0"/>
        <v>10.434782608695652</v>
      </c>
      <c r="J5" s="6">
        <f t="shared" si="1"/>
        <v>1.673913043478261</v>
      </c>
      <c r="K5" s="12"/>
      <c r="N5" s="11"/>
    </row>
    <row r="6" spans="1:14">
      <c r="A6" s="6">
        <v>105</v>
      </c>
      <c r="B6" s="6" t="s">
        <v>17</v>
      </c>
      <c r="C6" s="6" t="s">
        <v>18</v>
      </c>
      <c r="D6" s="14">
        <v>45</v>
      </c>
      <c r="E6" s="14">
        <v>75</v>
      </c>
      <c r="F6" s="6">
        <v>95</v>
      </c>
      <c r="G6" s="6">
        <v>5</v>
      </c>
      <c r="H6" s="6">
        <v>10.555555555555561</v>
      </c>
      <c r="I6" s="6">
        <f t="shared" si="0"/>
        <v>10.555555555555555</v>
      </c>
      <c r="J6" s="6">
        <f t="shared" si="1"/>
        <v>1.6666666666666667</v>
      </c>
      <c r="K6" s="12"/>
    </row>
    <row r="7" spans="1:14">
      <c r="A7" s="6">
        <v>106</v>
      </c>
      <c r="B7" s="6" t="s">
        <v>19</v>
      </c>
      <c r="C7" s="6" t="s">
        <v>10</v>
      </c>
      <c r="D7" s="14">
        <v>44</v>
      </c>
      <c r="E7" s="14">
        <v>73</v>
      </c>
      <c r="F7" s="6">
        <v>94</v>
      </c>
      <c r="G7" s="6">
        <v>5</v>
      </c>
      <c r="H7" s="6">
        <v>10.68181818181818</v>
      </c>
      <c r="I7" s="6">
        <f t="shared" si="0"/>
        <v>10.681818181818182</v>
      </c>
      <c r="J7" s="6">
        <f t="shared" si="1"/>
        <v>1.6590909090909092</v>
      </c>
      <c r="K7" s="12"/>
    </row>
    <row r="8" spans="1:14">
      <c r="A8" s="6">
        <v>107</v>
      </c>
      <c r="B8" s="6" t="s">
        <v>20</v>
      </c>
      <c r="C8" s="6" t="s">
        <v>16</v>
      </c>
      <c r="D8" s="14">
        <v>43</v>
      </c>
      <c r="E8" s="14">
        <v>75</v>
      </c>
      <c r="F8" s="6">
        <v>93</v>
      </c>
      <c r="G8" s="6">
        <v>5</v>
      </c>
      <c r="H8" s="6">
        <v>10.813953488372089</v>
      </c>
      <c r="I8" s="6">
        <f t="shared" si="0"/>
        <v>10.813953488372093</v>
      </c>
      <c r="J8" s="6">
        <f t="shared" si="1"/>
        <v>1.7441860465116279</v>
      </c>
      <c r="K8" s="12"/>
    </row>
    <row r="9" spans="1:14">
      <c r="A9" s="6">
        <v>108</v>
      </c>
      <c r="B9" s="6" t="s">
        <v>21</v>
      </c>
      <c r="C9" s="6" t="s">
        <v>14</v>
      </c>
      <c r="D9" s="14">
        <v>42</v>
      </c>
      <c r="E9" s="14">
        <v>70</v>
      </c>
      <c r="F9" s="6">
        <v>92</v>
      </c>
      <c r="G9" s="6">
        <v>5</v>
      </c>
      <c r="H9" s="6">
        <v>10.952380952380951</v>
      </c>
      <c r="I9" s="6">
        <f t="shared" si="0"/>
        <v>10.952380952380953</v>
      </c>
      <c r="J9" s="6">
        <f t="shared" si="1"/>
        <v>1.6666666666666667</v>
      </c>
      <c r="K9" s="12"/>
    </row>
    <row r="10" spans="1:14">
      <c r="A10" s="6">
        <v>109</v>
      </c>
      <c r="B10" s="6" t="s">
        <v>22</v>
      </c>
      <c r="C10" s="6" t="s">
        <v>12</v>
      </c>
      <c r="D10" s="14">
        <v>40</v>
      </c>
      <c r="E10" s="14">
        <v>65</v>
      </c>
      <c r="F10" s="6">
        <v>90</v>
      </c>
      <c r="G10" s="6">
        <v>5</v>
      </c>
      <c r="H10" s="6">
        <v>11.25</v>
      </c>
      <c r="I10" s="6">
        <f t="shared" si="0"/>
        <v>11.25</v>
      </c>
      <c r="J10" s="6">
        <f t="shared" si="1"/>
        <v>1.625</v>
      </c>
      <c r="K10" s="12"/>
    </row>
    <row r="11" spans="1:14">
      <c r="A11" s="6">
        <v>110</v>
      </c>
      <c r="B11" s="6" t="s">
        <v>23</v>
      </c>
      <c r="C11" s="6" t="s">
        <v>10</v>
      </c>
      <c r="D11" s="14">
        <v>41</v>
      </c>
      <c r="E11" s="14">
        <v>66</v>
      </c>
      <c r="F11" s="6">
        <v>89</v>
      </c>
      <c r="G11" s="6">
        <v>4</v>
      </c>
      <c r="H11" s="6">
        <v>8.6829268292682933</v>
      </c>
      <c r="I11" s="6">
        <f t="shared" si="0"/>
        <v>8.6829268292682933</v>
      </c>
      <c r="J11" s="6">
        <f t="shared" si="1"/>
        <v>1.6097560975609757</v>
      </c>
      <c r="K11" s="12"/>
    </row>
    <row r="12" spans="1:14">
      <c r="A12" s="6">
        <v>111</v>
      </c>
      <c r="B12" s="6" t="s">
        <v>24</v>
      </c>
      <c r="C12" s="6" t="s">
        <v>18</v>
      </c>
      <c r="D12" s="14">
        <v>39</v>
      </c>
      <c r="E12" s="14">
        <v>60</v>
      </c>
      <c r="F12" s="6">
        <v>87</v>
      </c>
      <c r="G12" s="6">
        <v>4</v>
      </c>
      <c r="H12" s="6">
        <v>8.9230769230769234</v>
      </c>
      <c r="I12" s="6">
        <f t="shared" si="0"/>
        <v>8.9230769230769234</v>
      </c>
      <c r="J12" s="6">
        <f t="shared" si="1"/>
        <v>1.5384615384615385</v>
      </c>
      <c r="K12" s="12"/>
    </row>
    <row r="13" spans="1:14">
      <c r="A13" s="6">
        <v>112</v>
      </c>
      <c r="B13" s="6" t="s">
        <v>25</v>
      </c>
      <c r="C13" s="6" t="s">
        <v>12</v>
      </c>
      <c r="D13" s="14">
        <v>38</v>
      </c>
      <c r="E13" s="14">
        <v>58</v>
      </c>
      <c r="F13" s="6">
        <v>85</v>
      </c>
      <c r="G13" s="6">
        <v>4</v>
      </c>
      <c r="H13" s="6">
        <v>8.9473684210526319</v>
      </c>
      <c r="I13" s="6">
        <f t="shared" si="0"/>
        <v>8.9473684210526319</v>
      </c>
      <c r="J13" s="6">
        <f t="shared" si="1"/>
        <v>1.5263157894736843</v>
      </c>
      <c r="K13" s="12"/>
    </row>
    <row r="14" spans="1:14">
      <c r="A14" s="6">
        <v>113</v>
      </c>
      <c r="B14" s="6" t="s">
        <v>26</v>
      </c>
      <c r="C14" s="6" t="s">
        <v>14</v>
      </c>
      <c r="D14" s="14">
        <v>37</v>
      </c>
      <c r="E14" s="14">
        <v>55</v>
      </c>
      <c r="F14" s="6">
        <v>83</v>
      </c>
      <c r="G14" s="6">
        <v>4</v>
      </c>
      <c r="H14" s="6">
        <v>8.9729729729729737</v>
      </c>
      <c r="I14" s="6">
        <f t="shared" si="0"/>
        <v>8.9729729729729737</v>
      </c>
      <c r="J14" s="6">
        <f t="shared" si="1"/>
        <v>1.4864864864864864</v>
      </c>
      <c r="K14" s="12"/>
    </row>
    <row r="15" spans="1:14">
      <c r="A15" s="6">
        <v>114</v>
      </c>
      <c r="B15" s="6" t="s">
        <v>27</v>
      </c>
      <c r="C15" s="6" t="s">
        <v>10</v>
      </c>
      <c r="D15" s="14">
        <v>35</v>
      </c>
      <c r="E15" s="14">
        <v>50</v>
      </c>
      <c r="F15" s="6">
        <v>80</v>
      </c>
      <c r="G15" s="6">
        <v>4</v>
      </c>
      <c r="H15" s="6">
        <v>9.1428571428571423</v>
      </c>
      <c r="I15" s="6">
        <f t="shared" si="0"/>
        <v>9.1428571428571423</v>
      </c>
      <c r="J15" s="6">
        <f t="shared" si="1"/>
        <v>1.4285714285714286</v>
      </c>
      <c r="K15" s="12"/>
    </row>
    <row r="16" spans="1:14">
      <c r="A16" s="6">
        <v>115</v>
      </c>
      <c r="B16" s="6" t="s">
        <v>28</v>
      </c>
      <c r="C16" s="6" t="s">
        <v>16</v>
      </c>
      <c r="D16" s="14">
        <v>36</v>
      </c>
      <c r="E16" s="14">
        <v>52</v>
      </c>
      <c r="F16" s="6">
        <v>78</v>
      </c>
      <c r="G16" s="6">
        <v>4</v>
      </c>
      <c r="H16" s="6">
        <v>8.6666666666666661</v>
      </c>
      <c r="I16" s="6">
        <f t="shared" si="0"/>
        <v>8.6666666666666661</v>
      </c>
      <c r="J16" s="6">
        <f t="shared" si="1"/>
        <v>1.4444444444444444</v>
      </c>
      <c r="K16" s="12"/>
    </row>
    <row r="17" spans="1:11">
      <c r="A17" s="6">
        <v>116</v>
      </c>
      <c r="B17" s="6" t="s">
        <v>29</v>
      </c>
      <c r="C17" s="6" t="s">
        <v>18</v>
      </c>
      <c r="D17" s="14">
        <v>34</v>
      </c>
      <c r="E17" s="14">
        <v>48</v>
      </c>
      <c r="F17" s="6">
        <v>76</v>
      </c>
      <c r="G17" s="6">
        <v>3</v>
      </c>
      <c r="H17" s="6">
        <v>6.7058823529411766</v>
      </c>
      <c r="I17" s="6">
        <f t="shared" si="0"/>
        <v>6.7058823529411766</v>
      </c>
      <c r="J17" s="6">
        <f t="shared" si="1"/>
        <v>1.411764705882353</v>
      </c>
      <c r="K17" s="12"/>
    </row>
    <row r="18" spans="1:11">
      <c r="A18" s="6">
        <v>117</v>
      </c>
      <c r="B18" s="6" t="s">
        <v>30</v>
      </c>
      <c r="C18" s="6" t="s">
        <v>14</v>
      </c>
      <c r="D18" s="14">
        <v>33</v>
      </c>
      <c r="E18" s="14">
        <v>45</v>
      </c>
      <c r="F18" s="6">
        <v>75</v>
      </c>
      <c r="G18" s="6">
        <v>3</v>
      </c>
      <c r="H18" s="6">
        <v>6.8181818181818183</v>
      </c>
      <c r="I18" s="6">
        <f t="shared" si="0"/>
        <v>6.8181818181818183</v>
      </c>
      <c r="J18" s="6">
        <f t="shared" si="1"/>
        <v>1.3636363636363635</v>
      </c>
      <c r="K18" s="12"/>
    </row>
    <row r="19" spans="1:11">
      <c r="A19" s="6">
        <v>118</v>
      </c>
      <c r="B19" s="6" t="s">
        <v>31</v>
      </c>
      <c r="C19" s="6" t="s">
        <v>12</v>
      </c>
      <c r="D19" s="14">
        <v>32</v>
      </c>
      <c r="E19" s="14">
        <v>44</v>
      </c>
      <c r="F19" s="6">
        <v>74</v>
      </c>
      <c r="G19" s="6">
        <v>3</v>
      </c>
      <c r="H19" s="6">
        <v>6.9375</v>
      </c>
      <c r="I19" s="6">
        <f t="shared" si="0"/>
        <v>6.9375</v>
      </c>
      <c r="J19" s="6">
        <f t="shared" si="1"/>
        <v>1.375</v>
      </c>
      <c r="K19" s="12"/>
    </row>
    <row r="20" spans="1:11">
      <c r="A20" s="6">
        <v>119</v>
      </c>
      <c r="B20" s="6" t="s">
        <v>32</v>
      </c>
      <c r="C20" s="6" t="s">
        <v>16</v>
      </c>
      <c r="D20" s="14">
        <v>31</v>
      </c>
      <c r="E20" s="14">
        <v>42</v>
      </c>
      <c r="F20" s="6">
        <v>72</v>
      </c>
      <c r="G20" s="6">
        <v>3</v>
      </c>
      <c r="H20" s="6">
        <v>6.967741935483871</v>
      </c>
      <c r="I20" s="6">
        <f t="shared" si="0"/>
        <v>6.967741935483871</v>
      </c>
      <c r="J20" s="6">
        <f t="shared" si="1"/>
        <v>1.3548387096774193</v>
      </c>
      <c r="K20" s="12"/>
    </row>
    <row r="21" spans="1:11">
      <c r="A21" s="6">
        <v>120</v>
      </c>
      <c r="B21" s="6" t="s">
        <v>33</v>
      </c>
      <c r="C21" s="6" t="s">
        <v>10</v>
      </c>
      <c r="D21" s="14">
        <v>30</v>
      </c>
      <c r="E21" s="14">
        <v>40</v>
      </c>
      <c r="F21" s="6">
        <v>70</v>
      </c>
      <c r="G21" s="6">
        <v>3</v>
      </c>
      <c r="H21" s="6">
        <v>7</v>
      </c>
      <c r="I21" s="6">
        <f t="shared" si="0"/>
        <v>7</v>
      </c>
      <c r="J21" s="6">
        <f t="shared" si="1"/>
        <v>1.3333333333333333</v>
      </c>
      <c r="K21" s="12"/>
    </row>
    <row r="22" spans="1:11">
      <c r="A22" s="6">
        <v>121</v>
      </c>
      <c r="B22" s="6" t="s">
        <v>34</v>
      </c>
      <c r="C22" s="6" t="s">
        <v>18</v>
      </c>
      <c r="D22" s="14">
        <v>29</v>
      </c>
      <c r="E22" s="14">
        <v>38</v>
      </c>
      <c r="F22" s="6">
        <v>68</v>
      </c>
      <c r="G22" s="6">
        <v>3</v>
      </c>
      <c r="H22" s="6">
        <v>7.0344827586206904</v>
      </c>
      <c r="I22" s="6">
        <f t="shared" si="0"/>
        <v>7.0344827586206895</v>
      </c>
      <c r="J22" s="6">
        <f t="shared" si="1"/>
        <v>1.3103448275862069</v>
      </c>
      <c r="K22" s="12"/>
    </row>
    <row r="23" spans="1:11">
      <c r="A23" s="6">
        <v>122</v>
      </c>
      <c r="B23" s="6" t="s">
        <v>35</v>
      </c>
      <c r="C23" s="6" t="s">
        <v>14</v>
      </c>
      <c r="D23" s="14">
        <v>28</v>
      </c>
      <c r="E23" s="14">
        <v>35</v>
      </c>
      <c r="F23" s="6">
        <v>65</v>
      </c>
      <c r="G23" s="6">
        <v>3</v>
      </c>
      <c r="H23" s="6">
        <v>6.9642857142857144</v>
      </c>
      <c r="I23" s="6">
        <f t="shared" si="0"/>
        <v>6.9642857142857144</v>
      </c>
      <c r="J23" s="6">
        <f t="shared" si="1"/>
        <v>1.25</v>
      </c>
      <c r="K23" s="12"/>
    </row>
    <row r="24" spans="1:11">
      <c r="A24" s="6">
        <v>123</v>
      </c>
      <c r="B24" s="6" t="s">
        <v>36</v>
      </c>
      <c r="C24" s="6" t="s">
        <v>12</v>
      </c>
      <c r="D24" s="14">
        <v>27</v>
      </c>
      <c r="E24" s="14">
        <v>34</v>
      </c>
      <c r="F24" s="6">
        <v>64</v>
      </c>
      <c r="G24" s="6">
        <v>2</v>
      </c>
      <c r="H24" s="6">
        <v>4.7407407407407396</v>
      </c>
      <c r="I24" s="6">
        <f t="shared" si="0"/>
        <v>4.7407407407407405</v>
      </c>
      <c r="J24" s="6">
        <f t="shared" si="1"/>
        <v>1.2592592592592593</v>
      </c>
      <c r="K24" s="12"/>
    </row>
    <row r="25" spans="1:11">
      <c r="A25" s="6">
        <v>124</v>
      </c>
      <c r="B25" s="6" t="s">
        <v>37</v>
      </c>
      <c r="C25" s="6" t="s">
        <v>10</v>
      </c>
      <c r="D25" s="14">
        <v>26</v>
      </c>
      <c r="E25" s="14">
        <v>32</v>
      </c>
      <c r="F25" s="6">
        <v>62</v>
      </c>
      <c r="G25" s="6">
        <v>2</v>
      </c>
      <c r="H25" s="6">
        <v>4.7692307692307692</v>
      </c>
      <c r="I25" s="6">
        <f t="shared" si="0"/>
        <v>4.7692307692307692</v>
      </c>
      <c r="J25" s="6">
        <f t="shared" si="1"/>
        <v>1.2307692307692308</v>
      </c>
      <c r="K25" s="12"/>
    </row>
    <row r="26" spans="1:11">
      <c r="A26" s="6">
        <v>125</v>
      </c>
      <c r="B26" s="6" t="s">
        <v>38</v>
      </c>
      <c r="C26" s="6" t="s">
        <v>16</v>
      </c>
      <c r="D26" s="14">
        <v>25</v>
      </c>
      <c r="E26" s="14">
        <v>30</v>
      </c>
      <c r="F26" s="6">
        <v>60</v>
      </c>
      <c r="G26" s="6">
        <v>2</v>
      </c>
      <c r="H26" s="6">
        <v>4.8</v>
      </c>
      <c r="I26" s="6">
        <f t="shared" si="0"/>
        <v>4.8</v>
      </c>
      <c r="J26" s="6">
        <f t="shared" si="1"/>
        <v>1.2</v>
      </c>
      <c r="K26" s="12"/>
    </row>
    <row r="27" spans="1:11">
      <c r="K27" s="1"/>
    </row>
    <row r="28" spans="1:11">
      <c r="K28" s="1"/>
    </row>
    <row r="29" spans="1:11">
      <c r="K29" s="1"/>
    </row>
  </sheetData>
  <mergeCells count="1"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B64A-3582-4783-A4F4-79A7AC73DC4B}">
  <dimension ref="A1:O26"/>
  <sheetViews>
    <sheetView zoomScale="67" workbookViewId="0">
      <selection activeCell="L2" sqref="L2:N4"/>
    </sheetView>
  </sheetViews>
  <sheetFormatPr defaultRowHeight="14.4"/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L1" s="5" t="s">
        <v>3</v>
      </c>
      <c r="M1" s="5" t="s">
        <v>5</v>
      </c>
      <c r="O1" s="10" t="s">
        <v>43</v>
      </c>
    </row>
    <row r="2" spans="1:15" ht="16.2">
      <c r="A2" s="6">
        <v>101</v>
      </c>
      <c r="B2" s="6" t="s">
        <v>9</v>
      </c>
      <c r="C2" s="6" t="s">
        <v>10</v>
      </c>
      <c r="D2" s="6">
        <v>50</v>
      </c>
      <c r="E2" s="6">
        <v>80</v>
      </c>
      <c r="F2" s="6">
        <v>100</v>
      </c>
      <c r="G2" s="6">
        <v>5</v>
      </c>
      <c r="H2" s="6">
        <v>10</v>
      </c>
      <c r="I2" s="6">
        <f t="shared" ref="I2:I26" si="0">(F2*G2)/D2</f>
        <v>10</v>
      </c>
      <c r="J2" s="6">
        <f t="shared" ref="J2:J26" si="1">E2/D2</f>
        <v>1.6</v>
      </c>
      <c r="L2" s="6">
        <v>50</v>
      </c>
      <c r="M2" s="6">
        <v>100</v>
      </c>
      <c r="O2" s="15">
        <f>CORREL(L2:L26, M2:M26)</f>
        <v>0.99249842295704516</v>
      </c>
    </row>
    <row r="3" spans="1:15">
      <c r="A3" s="6">
        <v>102</v>
      </c>
      <c r="B3" s="6" t="s">
        <v>11</v>
      </c>
      <c r="C3" s="6" t="s">
        <v>12</v>
      </c>
      <c r="D3" s="6">
        <v>47</v>
      </c>
      <c r="E3" s="6">
        <v>79</v>
      </c>
      <c r="F3" s="6">
        <v>99</v>
      </c>
      <c r="G3" s="6">
        <v>5</v>
      </c>
      <c r="H3" s="6">
        <v>10.531914893617021</v>
      </c>
      <c r="I3" s="6">
        <f t="shared" si="0"/>
        <v>10.531914893617021</v>
      </c>
      <c r="J3" s="6">
        <f t="shared" si="1"/>
        <v>1.6808510638297873</v>
      </c>
      <c r="L3" s="6">
        <v>47</v>
      </c>
      <c r="M3" s="6">
        <v>99</v>
      </c>
    </row>
    <row r="4" spans="1:15">
      <c r="A4" s="6">
        <v>103</v>
      </c>
      <c r="B4" s="6" t="s">
        <v>13</v>
      </c>
      <c r="C4" s="6" t="s">
        <v>14</v>
      </c>
      <c r="D4" s="6">
        <v>48</v>
      </c>
      <c r="E4" s="6">
        <v>78</v>
      </c>
      <c r="F4" s="6">
        <v>98</v>
      </c>
      <c r="G4" s="6">
        <v>5</v>
      </c>
      <c r="H4" s="6">
        <v>10.20833333333333</v>
      </c>
      <c r="I4" s="6">
        <f t="shared" si="0"/>
        <v>10.208333333333334</v>
      </c>
      <c r="J4" s="6">
        <f t="shared" si="1"/>
        <v>1.625</v>
      </c>
      <c r="L4" s="6">
        <v>48</v>
      </c>
      <c r="M4" s="6">
        <v>98</v>
      </c>
    </row>
    <row r="5" spans="1:15">
      <c r="A5" s="6">
        <v>104</v>
      </c>
      <c r="B5" s="6" t="s">
        <v>15</v>
      </c>
      <c r="C5" s="6" t="s">
        <v>16</v>
      </c>
      <c r="D5" s="6">
        <v>46</v>
      </c>
      <c r="E5" s="6">
        <v>77</v>
      </c>
      <c r="F5" s="6">
        <v>96</v>
      </c>
      <c r="G5" s="6">
        <v>5</v>
      </c>
      <c r="H5" s="6">
        <v>10.434782608695651</v>
      </c>
      <c r="I5" s="6">
        <f t="shared" si="0"/>
        <v>10.434782608695652</v>
      </c>
      <c r="J5" s="6">
        <f t="shared" si="1"/>
        <v>1.673913043478261</v>
      </c>
      <c r="L5" s="6">
        <v>46</v>
      </c>
      <c r="M5" s="6">
        <v>96</v>
      </c>
    </row>
    <row r="6" spans="1:15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f t="shared" si="0"/>
        <v>10.555555555555555</v>
      </c>
      <c r="J6" s="6">
        <f t="shared" si="1"/>
        <v>1.6666666666666667</v>
      </c>
      <c r="L6" s="6">
        <v>45</v>
      </c>
      <c r="M6" s="6">
        <v>95</v>
      </c>
    </row>
    <row r="7" spans="1:15">
      <c r="A7" s="6">
        <v>106</v>
      </c>
      <c r="B7" s="6" t="s">
        <v>19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  <c r="H7" s="6">
        <v>10.68181818181818</v>
      </c>
      <c r="I7" s="6">
        <f t="shared" si="0"/>
        <v>10.681818181818182</v>
      </c>
      <c r="J7" s="6">
        <f t="shared" si="1"/>
        <v>1.6590909090909092</v>
      </c>
      <c r="L7" s="6">
        <v>44</v>
      </c>
      <c r="M7" s="6">
        <v>94</v>
      </c>
    </row>
    <row r="8" spans="1:15">
      <c r="A8" s="6">
        <v>107</v>
      </c>
      <c r="B8" s="6" t="s">
        <v>20</v>
      </c>
      <c r="C8" s="6" t="s">
        <v>16</v>
      </c>
      <c r="D8" s="6">
        <v>43</v>
      </c>
      <c r="E8" s="6">
        <v>75</v>
      </c>
      <c r="F8" s="6">
        <v>93</v>
      </c>
      <c r="G8" s="6">
        <v>5</v>
      </c>
      <c r="H8" s="6">
        <v>10.813953488372089</v>
      </c>
      <c r="I8" s="6">
        <f t="shared" si="0"/>
        <v>10.813953488372093</v>
      </c>
      <c r="J8" s="6">
        <f t="shared" si="1"/>
        <v>1.7441860465116279</v>
      </c>
      <c r="L8" s="6">
        <v>43</v>
      </c>
      <c r="M8" s="6">
        <v>93</v>
      </c>
    </row>
    <row r="9" spans="1:15">
      <c r="A9" s="6">
        <v>108</v>
      </c>
      <c r="B9" s="6" t="s">
        <v>21</v>
      </c>
      <c r="C9" s="6" t="s">
        <v>14</v>
      </c>
      <c r="D9" s="6">
        <v>42</v>
      </c>
      <c r="E9" s="6">
        <v>70</v>
      </c>
      <c r="F9" s="6">
        <v>92</v>
      </c>
      <c r="G9" s="6">
        <v>5</v>
      </c>
      <c r="H9" s="6">
        <v>10.952380952380951</v>
      </c>
      <c r="I9" s="6">
        <f t="shared" si="0"/>
        <v>10.952380952380953</v>
      </c>
      <c r="J9" s="6">
        <f t="shared" si="1"/>
        <v>1.6666666666666667</v>
      </c>
      <c r="L9" s="6">
        <v>42</v>
      </c>
      <c r="M9" s="6">
        <v>92</v>
      </c>
    </row>
    <row r="10" spans="1:15">
      <c r="A10" s="6">
        <v>109</v>
      </c>
      <c r="B10" s="6" t="s">
        <v>22</v>
      </c>
      <c r="C10" s="6" t="s">
        <v>12</v>
      </c>
      <c r="D10" s="6">
        <v>40</v>
      </c>
      <c r="E10" s="6">
        <v>65</v>
      </c>
      <c r="F10" s="6">
        <v>90</v>
      </c>
      <c r="G10" s="6">
        <v>5</v>
      </c>
      <c r="H10" s="6">
        <v>11.25</v>
      </c>
      <c r="I10" s="6">
        <f t="shared" si="0"/>
        <v>11.25</v>
      </c>
      <c r="J10" s="6">
        <f t="shared" si="1"/>
        <v>1.625</v>
      </c>
      <c r="L10" s="6">
        <v>40</v>
      </c>
      <c r="M10" s="6">
        <v>90</v>
      </c>
    </row>
    <row r="11" spans="1:15">
      <c r="A11" s="6">
        <v>110</v>
      </c>
      <c r="B11" s="6" t="s">
        <v>23</v>
      </c>
      <c r="C11" s="6" t="s">
        <v>10</v>
      </c>
      <c r="D11" s="6">
        <v>41</v>
      </c>
      <c r="E11" s="6">
        <v>66</v>
      </c>
      <c r="F11" s="6">
        <v>89</v>
      </c>
      <c r="G11" s="6">
        <v>4</v>
      </c>
      <c r="H11" s="6">
        <v>8.6829268292682933</v>
      </c>
      <c r="I11" s="6">
        <f t="shared" si="0"/>
        <v>8.6829268292682933</v>
      </c>
      <c r="J11" s="6">
        <f t="shared" si="1"/>
        <v>1.6097560975609757</v>
      </c>
      <c r="L11" s="6">
        <v>41</v>
      </c>
      <c r="M11" s="6">
        <v>89</v>
      </c>
    </row>
    <row r="12" spans="1:15">
      <c r="A12" s="6">
        <v>111</v>
      </c>
      <c r="B12" s="6" t="s">
        <v>24</v>
      </c>
      <c r="C12" s="6" t="s">
        <v>18</v>
      </c>
      <c r="D12" s="6">
        <v>39</v>
      </c>
      <c r="E12" s="6">
        <v>60</v>
      </c>
      <c r="F12" s="6">
        <v>87</v>
      </c>
      <c r="G12" s="6">
        <v>4</v>
      </c>
      <c r="H12" s="6">
        <v>8.9230769230769234</v>
      </c>
      <c r="I12" s="6">
        <f t="shared" si="0"/>
        <v>8.9230769230769234</v>
      </c>
      <c r="J12" s="6">
        <f t="shared" si="1"/>
        <v>1.5384615384615385</v>
      </c>
      <c r="L12" s="6">
        <v>39</v>
      </c>
      <c r="M12" s="6">
        <v>87</v>
      </c>
    </row>
    <row r="13" spans="1:15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f t="shared" si="0"/>
        <v>8.9473684210526319</v>
      </c>
      <c r="J13" s="6">
        <f t="shared" si="1"/>
        <v>1.5263157894736843</v>
      </c>
      <c r="L13" s="6">
        <v>38</v>
      </c>
      <c r="M13" s="6">
        <v>85</v>
      </c>
    </row>
    <row r="14" spans="1:15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f t="shared" si="0"/>
        <v>8.9729729729729737</v>
      </c>
      <c r="J14" s="6">
        <f t="shared" si="1"/>
        <v>1.4864864864864864</v>
      </c>
      <c r="L14" s="6">
        <v>37</v>
      </c>
      <c r="M14" s="6">
        <v>83</v>
      </c>
    </row>
    <row r="15" spans="1:15">
      <c r="A15" s="6">
        <v>114</v>
      </c>
      <c r="B15" s="6" t="s">
        <v>27</v>
      </c>
      <c r="C15" s="6" t="s">
        <v>10</v>
      </c>
      <c r="D15" s="6">
        <v>35</v>
      </c>
      <c r="E15" s="6">
        <v>50</v>
      </c>
      <c r="F15" s="6">
        <v>80</v>
      </c>
      <c r="G15" s="6">
        <v>4</v>
      </c>
      <c r="H15" s="6">
        <v>9.1428571428571423</v>
      </c>
      <c r="I15" s="6">
        <f t="shared" si="0"/>
        <v>9.1428571428571423</v>
      </c>
      <c r="J15" s="6">
        <f t="shared" si="1"/>
        <v>1.4285714285714286</v>
      </c>
      <c r="L15" s="6">
        <v>35</v>
      </c>
      <c r="M15" s="6">
        <v>80</v>
      </c>
    </row>
    <row r="16" spans="1:15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f t="shared" si="0"/>
        <v>8.6666666666666661</v>
      </c>
      <c r="J16" s="6">
        <f t="shared" si="1"/>
        <v>1.4444444444444444</v>
      </c>
      <c r="L16" s="6">
        <v>36</v>
      </c>
      <c r="M16" s="6">
        <v>78</v>
      </c>
    </row>
    <row r="17" spans="1:13">
      <c r="A17" s="6">
        <v>116</v>
      </c>
      <c r="B17" s="6" t="s">
        <v>29</v>
      </c>
      <c r="C17" s="6" t="s">
        <v>18</v>
      </c>
      <c r="D17" s="6">
        <v>34</v>
      </c>
      <c r="E17" s="6">
        <v>48</v>
      </c>
      <c r="F17" s="6">
        <v>76</v>
      </c>
      <c r="G17" s="6">
        <v>3</v>
      </c>
      <c r="H17" s="6">
        <v>6.7058823529411766</v>
      </c>
      <c r="I17" s="6">
        <f t="shared" si="0"/>
        <v>6.7058823529411766</v>
      </c>
      <c r="J17" s="6">
        <f t="shared" si="1"/>
        <v>1.411764705882353</v>
      </c>
      <c r="L17" s="6">
        <v>34</v>
      </c>
      <c r="M17" s="6">
        <v>76</v>
      </c>
    </row>
    <row r="18" spans="1:13">
      <c r="A18" s="6">
        <v>117</v>
      </c>
      <c r="B18" s="6" t="s">
        <v>30</v>
      </c>
      <c r="C18" s="6" t="s">
        <v>14</v>
      </c>
      <c r="D18" s="6">
        <v>33</v>
      </c>
      <c r="E18" s="6">
        <v>45</v>
      </c>
      <c r="F18" s="6">
        <v>75</v>
      </c>
      <c r="G18" s="6">
        <v>3</v>
      </c>
      <c r="H18" s="6">
        <v>6.8181818181818183</v>
      </c>
      <c r="I18" s="6">
        <f t="shared" si="0"/>
        <v>6.8181818181818183</v>
      </c>
      <c r="J18" s="6">
        <f t="shared" si="1"/>
        <v>1.3636363636363635</v>
      </c>
      <c r="L18" s="6">
        <v>33</v>
      </c>
      <c r="M18" s="6">
        <v>75</v>
      </c>
    </row>
    <row r="19" spans="1:13">
      <c r="A19" s="6">
        <v>118</v>
      </c>
      <c r="B19" s="6" t="s">
        <v>31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  <c r="H19" s="6">
        <v>6.9375</v>
      </c>
      <c r="I19" s="6">
        <f t="shared" si="0"/>
        <v>6.9375</v>
      </c>
      <c r="J19" s="6">
        <f t="shared" si="1"/>
        <v>1.375</v>
      </c>
      <c r="L19" s="6">
        <v>32</v>
      </c>
      <c r="M19" s="6">
        <v>74</v>
      </c>
    </row>
    <row r="20" spans="1:13">
      <c r="A20" s="6">
        <v>119</v>
      </c>
      <c r="B20" s="6" t="s">
        <v>32</v>
      </c>
      <c r="C20" s="6" t="s">
        <v>16</v>
      </c>
      <c r="D20" s="6">
        <v>31</v>
      </c>
      <c r="E20" s="6">
        <v>42</v>
      </c>
      <c r="F20" s="6">
        <v>72</v>
      </c>
      <c r="G20" s="6">
        <v>3</v>
      </c>
      <c r="H20" s="6">
        <v>6.967741935483871</v>
      </c>
      <c r="I20" s="6">
        <f t="shared" si="0"/>
        <v>6.967741935483871</v>
      </c>
      <c r="J20" s="6">
        <f t="shared" si="1"/>
        <v>1.3548387096774193</v>
      </c>
      <c r="L20" s="6">
        <v>31</v>
      </c>
      <c r="M20" s="6">
        <v>72</v>
      </c>
    </row>
    <row r="21" spans="1:13">
      <c r="A21" s="6">
        <v>120</v>
      </c>
      <c r="B21" s="6" t="s">
        <v>33</v>
      </c>
      <c r="C21" s="6" t="s">
        <v>10</v>
      </c>
      <c r="D21" s="6">
        <v>30</v>
      </c>
      <c r="E21" s="6">
        <v>40</v>
      </c>
      <c r="F21" s="6">
        <v>70</v>
      </c>
      <c r="G21" s="6">
        <v>3</v>
      </c>
      <c r="H21" s="6">
        <v>7</v>
      </c>
      <c r="I21" s="6">
        <f t="shared" si="0"/>
        <v>7</v>
      </c>
      <c r="J21" s="6">
        <f t="shared" si="1"/>
        <v>1.3333333333333333</v>
      </c>
      <c r="L21" s="6">
        <v>30</v>
      </c>
      <c r="M21" s="6">
        <v>70</v>
      </c>
    </row>
    <row r="22" spans="1:13">
      <c r="A22" s="6">
        <v>121</v>
      </c>
      <c r="B22" s="6" t="s">
        <v>34</v>
      </c>
      <c r="C22" s="6" t="s">
        <v>18</v>
      </c>
      <c r="D22" s="6">
        <v>29</v>
      </c>
      <c r="E22" s="6">
        <v>38</v>
      </c>
      <c r="F22" s="6">
        <v>68</v>
      </c>
      <c r="G22" s="6">
        <v>3</v>
      </c>
      <c r="H22" s="6">
        <v>7.0344827586206904</v>
      </c>
      <c r="I22" s="6">
        <f t="shared" si="0"/>
        <v>7.0344827586206895</v>
      </c>
      <c r="J22" s="6">
        <f t="shared" si="1"/>
        <v>1.3103448275862069</v>
      </c>
      <c r="L22" s="6">
        <v>29</v>
      </c>
      <c r="M22" s="6">
        <v>68</v>
      </c>
    </row>
    <row r="23" spans="1:13">
      <c r="A23" s="6">
        <v>122</v>
      </c>
      <c r="B23" s="6" t="s">
        <v>35</v>
      </c>
      <c r="C23" s="6" t="s">
        <v>14</v>
      </c>
      <c r="D23" s="6">
        <v>28</v>
      </c>
      <c r="E23" s="6">
        <v>35</v>
      </c>
      <c r="F23" s="6">
        <v>65</v>
      </c>
      <c r="G23" s="6">
        <v>3</v>
      </c>
      <c r="H23" s="6">
        <v>6.9642857142857144</v>
      </c>
      <c r="I23" s="6">
        <f t="shared" si="0"/>
        <v>6.9642857142857144</v>
      </c>
      <c r="J23" s="6">
        <f t="shared" si="1"/>
        <v>1.25</v>
      </c>
      <c r="L23" s="6">
        <v>28</v>
      </c>
      <c r="M23" s="6">
        <v>65</v>
      </c>
    </row>
    <row r="24" spans="1:13">
      <c r="A24" s="6">
        <v>123</v>
      </c>
      <c r="B24" s="6" t="s">
        <v>36</v>
      </c>
      <c r="C24" s="6" t="s">
        <v>12</v>
      </c>
      <c r="D24" s="6">
        <v>27</v>
      </c>
      <c r="E24" s="6">
        <v>34</v>
      </c>
      <c r="F24" s="6">
        <v>64</v>
      </c>
      <c r="G24" s="6">
        <v>2</v>
      </c>
      <c r="H24" s="6">
        <v>4.7407407407407396</v>
      </c>
      <c r="I24" s="6">
        <f t="shared" si="0"/>
        <v>4.7407407407407405</v>
      </c>
      <c r="J24" s="6">
        <f t="shared" si="1"/>
        <v>1.2592592592592593</v>
      </c>
      <c r="L24" s="6">
        <v>27</v>
      </c>
      <c r="M24" s="6">
        <v>64</v>
      </c>
    </row>
    <row r="25" spans="1:13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f t="shared" si="0"/>
        <v>4.7692307692307692</v>
      </c>
      <c r="J25" s="6">
        <f t="shared" si="1"/>
        <v>1.2307692307692308</v>
      </c>
      <c r="L25" s="6">
        <v>26</v>
      </c>
      <c r="M25" s="6">
        <v>62</v>
      </c>
    </row>
    <row r="26" spans="1:13">
      <c r="A26" s="6">
        <v>125</v>
      </c>
      <c r="B26" s="6" t="s">
        <v>38</v>
      </c>
      <c r="C26" s="6" t="s">
        <v>16</v>
      </c>
      <c r="D26" s="6">
        <v>25</v>
      </c>
      <c r="E26" s="6">
        <v>30</v>
      </c>
      <c r="F26" s="6">
        <v>60</v>
      </c>
      <c r="G26" s="6">
        <v>2</v>
      </c>
      <c r="H26" s="6">
        <v>4.8</v>
      </c>
      <c r="I26" s="6">
        <f t="shared" si="0"/>
        <v>4.8</v>
      </c>
      <c r="J26" s="6">
        <f t="shared" si="1"/>
        <v>1.2</v>
      </c>
      <c r="L26" s="6">
        <v>25</v>
      </c>
      <c r="M26" s="6">
        <v>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E904-2417-4DBB-9D4B-2FACB80DFD20}">
  <dimension ref="A1:P31"/>
  <sheetViews>
    <sheetView zoomScale="53" zoomScaleNormal="80" workbookViewId="0">
      <selection sqref="A1:J26"/>
    </sheetView>
  </sheetViews>
  <sheetFormatPr defaultRowHeight="14.4"/>
  <cols>
    <col min="10" max="10" width="14.5546875" bestFit="1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K1" s="16" t="s">
        <v>44</v>
      </c>
    </row>
    <row r="2" spans="1:16">
      <c r="A2" s="6">
        <v>101</v>
      </c>
      <c r="B2" s="6" t="s">
        <v>9</v>
      </c>
      <c r="C2" s="6" t="s">
        <v>10</v>
      </c>
      <c r="D2" s="6">
        <v>50</v>
      </c>
      <c r="E2" s="6">
        <v>80</v>
      </c>
      <c r="F2" s="6">
        <v>100</v>
      </c>
      <c r="G2" s="6">
        <v>5</v>
      </c>
      <c r="H2" s="6">
        <v>10</v>
      </c>
      <c r="I2" s="6">
        <f t="shared" ref="I2:I26" si="0">(F2*G2)/D2</f>
        <v>10</v>
      </c>
      <c r="J2" s="6">
        <f t="shared" ref="J2:J26" si="1">E2/D2</f>
        <v>1.6</v>
      </c>
      <c r="K2" s="2">
        <f>AVERAGE(D2:D26)</f>
        <v>37.04</v>
      </c>
    </row>
    <row r="3" spans="1:16">
      <c r="A3" s="6">
        <v>102</v>
      </c>
      <c r="B3" s="6" t="s">
        <v>11</v>
      </c>
      <c r="C3" s="6" t="s">
        <v>12</v>
      </c>
      <c r="D3" s="6">
        <v>47</v>
      </c>
      <c r="E3" s="6">
        <v>79</v>
      </c>
      <c r="F3" s="6">
        <v>99</v>
      </c>
      <c r="G3" s="6">
        <v>5</v>
      </c>
      <c r="H3" s="6">
        <v>10.531914893617021</v>
      </c>
      <c r="I3" s="6">
        <f t="shared" si="0"/>
        <v>10.531914893617021</v>
      </c>
      <c r="J3" s="6">
        <f t="shared" si="1"/>
        <v>1.6808510638297873</v>
      </c>
      <c r="K3" s="1"/>
    </row>
    <row r="4" spans="1:16">
      <c r="A4" s="6">
        <v>103</v>
      </c>
      <c r="B4" s="6" t="s">
        <v>13</v>
      </c>
      <c r="C4" s="6" t="s">
        <v>14</v>
      </c>
      <c r="D4" s="6">
        <v>48</v>
      </c>
      <c r="E4" s="6">
        <v>78</v>
      </c>
      <c r="F4" s="6">
        <v>98</v>
      </c>
      <c r="G4" s="6">
        <v>5</v>
      </c>
      <c r="H4" s="6">
        <v>10.20833333333333</v>
      </c>
      <c r="I4" s="6">
        <f t="shared" si="0"/>
        <v>10.208333333333334</v>
      </c>
      <c r="J4" s="6">
        <f t="shared" si="1"/>
        <v>1.625</v>
      </c>
      <c r="K4" s="1"/>
    </row>
    <row r="5" spans="1:16">
      <c r="A5" s="6">
        <v>104</v>
      </c>
      <c r="B5" s="6" t="s">
        <v>15</v>
      </c>
      <c r="C5" s="6" t="s">
        <v>16</v>
      </c>
      <c r="D5" s="6">
        <v>46</v>
      </c>
      <c r="E5" s="6">
        <v>77</v>
      </c>
      <c r="F5" s="6">
        <v>96</v>
      </c>
      <c r="G5" s="6">
        <v>5</v>
      </c>
      <c r="H5" s="6">
        <v>10.434782608695651</v>
      </c>
      <c r="I5" s="6">
        <f t="shared" si="0"/>
        <v>10.434782608695652</v>
      </c>
      <c r="J5" s="6">
        <f t="shared" si="1"/>
        <v>1.673913043478261</v>
      </c>
      <c r="K5" s="1"/>
    </row>
    <row r="6" spans="1:16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f t="shared" si="0"/>
        <v>10.555555555555555</v>
      </c>
      <c r="J6" s="6">
        <f t="shared" si="1"/>
        <v>1.6666666666666667</v>
      </c>
      <c r="K6" s="1"/>
    </row>
    <row r="7" spans="1:16">
      <c r="A7" s="6">
        <v>106</v>
      </c>
      <c r="B7" s="6" t="s">
        <v>19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  <c r="H7" s="6">
        <v>10.68181818181818</v>
      </c>
      <c r="I7" s="6">
        <f t="shared" si="0"/>
        <v>10.681818181818182</v>
      </c>
      <c r="J7" s="6">
        <f t="shared" si="1"/>
        <v>1.6590909090909092</v>
      </c>
      <c r="K7" s="1"/>
    </row>
    <row r="8" spans="1:16">
      <c r="A8" s="6">
        <v>107</v>
      </c>
      <c r="B8" s="6" t="s">
        <v>20</v>
      </c>
      <c r="C8" s="6" t="s">
        <v>16</v>
      </c>
      <c r="D8" s="6">
        <v>43</v>
      </c>
      <c r="E8" s="6">
        <v>75</v>
      </c>
      <c r="F8" s="6">
        <v>93</v>
      </c>
      <c r="G8" s="6">
        <v>5</v>
      </c>
      <c r="H8" s="6">
        <v>10.813953488372089</v>
      </c>
      <c r="I8" s="6">
        <f t="shared" si="0"/>
        <v>10.813953488372093</v>
      </c>
      <c r="J8" s="6">
        <f t="shared" si="1"/>
        <v>1.7441860465116279</v>
      </c>
      <c r="K8" s="4" t="str" cm="1">
        <f t="array" ref="K8:P10">_xlfn._xlws.FILTER(B2:G26, (G2:G26 &gt;= 4) * (D2:D26 &lt; AVERAGE(D2:D26)) )</f>
        <v>Varun</v>
      </c>
      <c r="L8" s="3" t="str">
        <v>HR</v>
      </c>
      <c r="M8" s="3">
        <v>37</v>
      </c>
      <c r="N8" s="3">
        <v>55</v>
      </c>
      <c r="O8" s="3">
        <v>83</v>
      </c>
      <c r="P8" s="3">
        <v>4</v>
      </c>
    </row>
    <row r="9" spans="1:16">
      <c r="A9" s="6">
        <v>108</v>
      </c>
      <c r="B9" s="6" t="s">
        <v>21</v>
      </c>
      <c r="C9" s="6" t="s">
        <v>14</v>
      </c>
      <c r="D9" s="6">
        <v>42</v>
      </c>
      <c r="E9" s="6">
        <v>70</v>
      </c>
      <c r="F9" s="6">
        <v>92</v>
      </c>
      <c r="G9" s="6">
        <v>5</v>
      </c>
      <c r="H9" s="6">
        <v>10.952380952380951</v>
      </c>
      <c r="I9" s="6">
        <f t="shared" si="0"/>
        <v>10.952380952380953</v>
      </c>
      <c r="J9" s="6">
        <f t="shared" si="1"/>
        <v>1.6666666666666667</v>
      </c>
      <c r="K9" s="3" t="str">
        <v>Deepak</v>
      </c>
      <c r="L9" s="3" t="str">
        <v>Sales</v>
      </c>
      <c r="M9" s="3">
        <v>35</v>
      </c>
      <c r="N9" s="3">
        <v>50</v>
      </c>
      <c r="O9" s="3">
        <v>80</v>
      </c>
      <c r="P9" s="3">
        <v>4</v>
      </c>
    </row>
    <row r="10" spans="1:16">
      <c r="A10" s="6">
        <v>109</v>
      </c>
      <c r="B10" s="6" t="s">
        <v>22</v>
      </c>
      <c r="C10" s="6" t="s">
        <v>12</v>
      </c>
      <c r="D10" s="6">
        <v>40</v>
      </c>
      <c r="E10" s="6">
        <v>65</v>
      </c>
      <c r="F10" s="6">
        <v>90</v>
      </c>
      <c r="G10" s="6">
        <v>5</v>
      </c>
      <c r="H10" s="6">
        <v>11.25</v>
      </c>
      <c r="I10" s="6">
        <f t="shared" si="0"/>
        <v>11.25</v>
      </c>
      <c r="J10" s="6">
        <f t="shared" si="1"/>
        <v>1.625</v>
      </c>
      <c r="K10" s="3" t="str">
        <v>Rakesh</v>
      </c>
      <c r="L10" s="3" t="str">
        <v>IT</v>
      </c>
      <c r="M10" s="3">
        <v>36</v>
      </c>
      <c r="N10" s="3">
        <v>52</v>
      </c>
      <c r="O10" s="3">
        <v>78</v>
      </c>
      <c r="P10" s="3">
        <v>4</v>
      </c>
    </row>
    <row r="11" spans="1:16">
      <c r="A11" s="6">
        <v>110</v>
      </c>
      <c r="B11" s="6" t="s">
        <v>23</v>
      </c>
      <c r="C11" s="6" t="s">
        <v>10</v>
      </c>
      <c r="D11" s="6">
        <v>41</v>
      </c>
      <c r="E11" s="6">
        <v>66</v>
      </c>
      <c r="F11" s="6">
        <v>89</v>
      </c>
      <c r="G11" s="6">
        <v>4</v>
      </c>
      <c r="H11" s="6">
        <v>8.6829268292682933</v>
      </c>
      <c r="I11" s="6">
        <f t="shared" si="0"/>
        <v>8.6829268292682933</v>
      </c>
      <c r="J11" s="6">
        <f t="shared" si="1"/>
        <v>1.6097560975609757</v>
      </c>
    </row>
    <row r="12" spans="1:16">
      <c r="A12" s="6">
        <v>111</v>
      </c>
      <c r="B12" s="6" t="s">
        <v>24</v>
      </c>
      <c r="C12" s="6" t="s">
        <v>18</v>
      </c>
      <c r="D12" s="6">
        <v>39</v>
      </c>
      <c r="E12" s="6">
        <v>60</v>
      </c>
      <c r="F12" s="6">
        <v>87</v>
      </c>
      <c r="G12" s="6">
        <v>4</v>
      </c>
      <c r="H12" s="6">
        <v>8.9230769230769234</v>
      </c>
      <c r="I12" s="6">
        <f t="shared" si="0"/>
        <v>8.9230769230769234</v>
      </c>
      <c r="J12" s="6">
        <f t="shared" si="1"/>
        <v>1.5384615384615385</v>
      </c>
    </row>
    <row r="13" spans="1:16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f t="shared" si="0"/>
        <v>8.9473684210526319</v>
      </c>
      <c r="J13" s="6">
        <f t="shared" si="1"/>
        <v>1.5263157894736843</v>
      </c>
      <c r="K13" s="4" t="str" cm="1">
        <f t="array" ref="K13:P15">_xlfn._xlws.FILTER(B2:G26, (G2:G26 &gt;= 4) * (D2:D26 &lt; AVERAGE(D2:D26)) )</f>
        <v>Varun</v>
      </c>
      <c r="L13" s="3" t="str">
        <v>HR</v>
      </c>
      <c r="M13" s="3">
        <v>37</v>
      </c>
      <c r="N13" s="3">
        <v>55</v>
      </c>
      <c r="O13" s="3">
        <v>83</v>
      </c>
      <c r="P13" s="3">
        <v>4</v>
      </c>
    </row>
    <row r="14" spans="1:16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f t="shared" si="0"/>
        <v>8.9729729729729737</v>
      </c>
      <c r="J14" s="6">
        <f t="shared" si="1"/>
        <v>1.4864864864864864</v>
      </c>
      <c r="K14" s="3" t="str">
        <v>Deepak</v>
      </c>
      <c r="L14" s="3" t="str">
        <v>Sales</v>
      </c>
      <c r="M14" s="3">
        <v>35</v>
      </c>
      <c r="N14" s="3">
        <v>50</v>
      </c>
      <c r="O14" s="3">
        <v>80</v>
      </c>
      <c r="P14" s="3">
        <v>4</v>
      </c>
    </row>
    <row r="15" spans="1:16">
      <c r="A15" s="6">
        <v>114</v>
      </c>
      <c r="B15" s="6" t="s">
        <v>27</v>
      </c>
      <c r="C15" s="6" t="s">
        <v>10</v>
      </c>
      <c r="D15" s="6">
        <v>35</v>
      </c>
      <c r="E15" s="6">
        <v>50</v>
      </c>
      <c r="F15" s="6">
        <v>80</v>
      </c>
      <c r="G15" s="6">
        <v>4</v>
      </c>
      <c r="H15" s="6">
        <v>9.1428571428571423</v>
      </c>
      <c r="I15" s="6">
        <f t="shared" si="0"/>
        <v>9.1428571428571423</v>
      </c>
      <c r="J15" s="6">
        <f t="shared" si="1"/>
        <v>1.4285714285714286</v>
      </c>
      <c r="K15" s="3" t="str">
        <v>Rakesh</v>
      </c>
      <c r="L15" s="3" t="str">
        <v>IT</v>
      </c>
      <c r="M15" s="3">
        <v>36</v>
      </c>
      <c r="N15" s="3">
        <v>52</v>
      </c>
      <c r="O15" s="3">
        <v>78</v>
      </c>
      <c r="P15" s="3">
        <v>4</v>
      </c>
    </row>
    <row r="16" spans="1:16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f t="shared" si="0"/>
        <v>8.6666666666666661</v>
      </c>
      <c r="J16" s="6">
        <f t="shared" si="1"/>
        <v>1.4444444444444444</v>
      </c>
    </row>
    <row r="17" spans="1:11">
      <c r="A17" s="6">
        <v>116</v>
      </c>
      <c r="B17" s="6" t="s">
        <v>29</v>
      </c>
      <c r="C17" s="6" t="s">
        <v>18</v>
      </c>
      <c r="D17" s="6">
        <v>34</v>
      </c>
      <c r="E17" s="6">
        <v>48</v>
      </c>
      <c r="F17" s="6">
        <v>76</v>
      </c>
      <c r="G17" s="6">
        <v>3</v>
      </c>
      <c r="H17" s="6">
        <v>6.7058823529411766</v>
      </c>
      <c r="I17" s="6">
        <f t="shared" si="0"/>
        <v>6.7058823529411766</v>
      </c>
      <c r="J17" s="6">
        <f t="shared" si="1"/>
        <v>1.411764705882353</v>
      </c>
    </row>
    <row r="18" spans="1:11">
      <c r="A18" s="6">
        <v>117</v>
      </c>
      <c r="B18" s="6" t="s">
        <v>30</v>
      </c>
      <c r="C18" s="6" t="s">
        <v>14</v>
      </c>
      <c r="D18" s="6">
        <v>33</v>
      </c>
      <c r="E18" s="6">
        <v>45</v>
      </c>
      <c r="F18" s="6">
        <v>75</v>
      </c>
      <c r="G18" s="6">
        <v>3</v>
      </c>
      <c r="H18" s="6">
        <v>6.8181818181818183</v>
      </c>
      <c r="I18" s="6">
        <f t="shared" si="0"/>
        <v>6.8181818181818183</v>
      </c>
      <c r="J18" s="6">
        <f t="shared" si="1"/>
        <v>1.3636363636363635</v>
      </c>
    </row>
    <row r="19" spans="1:11">
      <c r="A19" s="6">
        <v>118</v>
      </c>
      <c r="B19" s="6" t="s">
        <v>31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  <c r="H19" s="6">
        <v>6.9375</v>
      </c>
      <c r="I19" s="6">
        <f t="shared" si="0"/>
        <v>6.9375</v>
      </c>
      <c r="J19" s="6">
        <f t="shared" si="1"/>
        <v>1.375</v>
      </c>
    </row>
    <row r="20" spans="1:11">
      <c r="A20" s="6">
        <v>119</v>
      </c>
      <c r="B20" s="6" t="s">
        <v>32</v>
      </c>
      <c r="C20" s="6" t="s">
        <v>16</v>
      </c>
      <c r="D20" s="6">
        <v>31</v>
      </c>
      <c r="E20" s="6">
        <v>42</v>
      </c>
      <c r="F20" s="6">
        <v>72</v>
      </c>
      <c r="G20" s="6">
        <v>3</v>
      </c>
      <c r="H20" s="6">
        <v>6.967741935483871</v>
      </c>
      <c r="I20" s="6">
        <f t="shared" si="0"/>
        <v>6.967741935483871</v>
      </c>
      <c r="J20" s="6">
        <f t="shared" si="1"/>
        <v>1.3548387096774193</v>
      </c>
    </row>
    <row r="21" spans="1:11">
      <c r="A21" s="6">
        <v>120</v>
      </c>
      <c r="B21" s="6" t="s">
        <v>33</v>
      </c>
      <c r="C21" s="6" t="s">
        <v>10</v>
      </c>
      <c r="D21" s="6">
        <v>30</v>
      </c>
      <c r="E21" s="6">
        <v>40</v>
      </c>
      <c r="F21" s="6">
        <v>70</v>
      </c>
      <c r="G21" s="6">
        <v>3</v>
      </c>
      <c r="H21" s="6">
        <v>7</v>
      </c>
      <c r="I21" s="6">
        <f t="shared" si="0"/>
        <v>7</v>
      </c>
      <c r="J21" s="6">
        <f t="shared" si="1"/>
        <v>1.3333333333333333</v>
      </c>
    </row>
    <row r="22" spans="1:11">
      <c r="A22" s="6">
        <v>121</v>
      </c>
      <c r="B22" s="6" t="s">
        <v>34</v>
      </c>
      <c r="C22" s="6" t="s">
        <v>18</v>
      </c>
      <c r="D22" s="6">
        <v>29</v>
      </c>
      <c r="E22" s="6">
        <v>38</v>
      </c>
      <c r="F22" s="6">
        <v>68</v>
      </c>
      <c r="G22" s="6">
        <v>3</v>
      </c>
      <c r="H22" s="6">
        <v>7.0344827586206904</v>
      </c>
      <c r="I22" s="6">
        <f t="shared" si="0"/>
        <v>7.0344827586206895</v>
      </c>
      <c r="J22" s="6">
        <f t="shared" si="1"/>
        <v>1.3103448275862069</v>
      </c>
    </row>
    <row r="23" spans="1:11">
      <c r="A23" s="6">
        <v>122</v>
      </c>
      <c r="B23" s="6" t="s">
        <v>35</v>
      </c>
      <c r="C23" s="6" t="s">
        <v>14</v>
      </c>
      <c r="D23" s="6">
        <v>28</v>
      </c>
      <c r="E23" s="6">
        <v>35</v>
      </c>
      <c r="F23" s="6">
        <v>65</v>
      </c>
      <c r="G23" s="6">
        <v>3</v>
      </c>
      <c r="H23" s="6">
        <v>6.9642857142857144</v>
      </c>
      <c r="I23" s="6">
        <f t="shared" si="0"/>
        <v>6.9642857142857144</v>
      </c>
      <c r="J23" s="6">
        <f t="shared" si="1"/>
        <v>1.25</v>
      </c>
    </row>
    <row r="24" spans="1:11">
      <c r="A24" s="6">
        <v>123</v>
      </c>
      <c r="B24" s="6" t="s">
        <v>36</v>
      </c>
      <c r="C24" s="6" t="s">
        <v>12</v>
      </c>
      <c r="D24" s="6">
        <v>27</v>
      </c>
      <c r="E24" s="6">
        <v>34</v>
      </c>
      <c r="F24" s="6">
        <v>64</v>
      </c>
      <c r="G24" s="6">
        <v>2</v>
      </c>
      <c r="H24" s="6">
        <v>4.7407407407407396</v>
      </c>
      <c r="I24" s="6">
        <f t="shared" si="0"/>
        <v>4.7407407407407405</v>
      </c>
      <c r="J24" s="6">
        <f t="shared" si="1"/>
        <v>1.2592592592592593</v>
      </c>
    </row>
    <row r="25" spans="1:11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f t="shared" si="0"/>
        <v>4.7692307692307692</v>
      </c>
      <c r="J25" s="6">
        <f t="shared" si="1"/>
        <v>1.2307692307692308</v>
      </c>
    </row>
    <row r="26" spans="1:11">
      <c r="A26" s="6">
        <v>125</v>
      </c>
      <c r="B26" s="6" t="s">
        <v>38</v>
      </c>
      <c r="C26" s="6" t="s">
        <v>16</v>
      </c>
      <c r="D26" s="6">
        <v>25</v>
      </c>
      <c r="E26" s="6">
        <v>30</v>
      </c>
      <c r="F26" s="6">
        <v>60</v>
      </c>
      <c r="G26" s="6">
        <v>2</v>
      </c>
      <c r="H26" s="6">
        <v>4.8</v>
      </c>
      <c r="I26" s="6">
        <f t="shared" si="0"/>
        <v>4.8</v>
      </c>
      <c r="J26" s="6">
        <f t="shared" si="1"/>
        <v>1.2</v>
      </c>
    </row>
    <row r="28" spans="1:11">
      <c r="K28" s="1"/>
    </row>
    <row r="29" spans="1:11">
      <c r="C29" t="s">
        <v>0</v>
      </c>
      <c r="D29" t="s">
        <v>1</v>
      </c>
      <c r="E29" t="s">
        <v>6</v>
      </c>
      <c r="K29" s="1"/>
    </row>
    <row r="30" spans="1:11">
      <c r="K30" s="1"/>
    </row>
    <row r="31" spans="1:11">
      <c r="K31" s="1"/>
    </row>
  </sheetData>
  <autoFilter ref="A1:J26" xr:uid="{CE32E904-2417-4DBB-9D4B-2FACB80DFD2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92B-0562-411F-AC9B-731CDD8B4A20}">
  <dimension ref="A1:K26"/>
  <sheetViews>
    <sheetView workbookViewId="0">
      <selection activeCell="K2" sqref="K2"/>
    </sheetView>
  </sheetViews>
  <sheetFormatPr defaultRowHeight="14.4"/>
  <cols>
    <col min="1" max="1" width="12.109375" bestFit="1" customWidth="1"/>
    <col min="2" max="2" width="7.33203125" bestFit="1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9" width="12" bestFit="1" customWidth="1"/>
    <col min="10" max="10" width="14.554687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</row>
    <row r="2" spans="1:11">
      <c r="A2" s="6">
        <v>101</v>
      </c>
      <c r="B2" s="6" t="s">
        <v>9</v>
      </c>
      <c r="C2" s="6" t="s">
        <v>10</v>
      </c>
      <c r="D2" s="6">
        <v>50</v>
      </c>
      <c r="E2" s="6">
        <v>80</v>
      </c>
      <c r="F2" s="6">
        <v>100</v>
      </c>
      <c r="G2" s="6">
        <v>5</v>
      </c>
      <c r="H2" s="6">
        <v>10</v>
      </c>
      <c r="I2" s="6">
        <f t="shared" ref="I2:I26" si="0">(F2*G2)/D2</f>
        <v>10</v>
      </c>
      <c r="J2" s="6">
        <f t="shared" ref="J2:J26" si="1">E2/D2</f>
        <v>1.6</v>
      </c>
      <c r="K2">
        <f>J6</f>
        <v>1.6666666666666667</v>
      </c>
    </row>
    <row r="3" spans="1:11">
      <c r="A3" s="6">
        <v>102</v>
      </c>
      <c r="B3" s="6" t="s">
        <v>11</v>
      </c>
      <c r="C3" s="6" t="s">
        <v>12</v>
      </c>
      <c r="D3" s="6">
        <v>47</v>
      </c>
      <c r="E3" s="6">
        <v>79</v>
      </c>
      <c r="F3" s="6">
        <v>99</v>
      </c>
      <c r="G3" s="6">
        <v>5</v>
      </c>
      <c r="H3" s="6">
        <v>10.531914893617021</v>
      </c>
      <c r="I3" s="6">
        <f t="shared" si="0"/>
        <v>10.531914893617021</v>
      </c>
      <c r="J3" s="6">
        <f t="shared" si="1"/>
        <v>1.6808510638297873</v>
      </c>
    </row>
    <row r="4" spans="1:11">
      <c r="A4" s="6">
        <v>103</v>
      </c>
      <c r="B4" s="6" t="s">
        <v>13</v>
      </c>
      <c r="C4" s="6" t="s">
        <v>14</v>
      </c>
      <c r="D4" s="6">
        <v>48</v>
      </c>
      <c r="E4" s="6">
        <v>78</v>
      </c>
      <c r="F4" s="6">
        <v>98</v>
      </c>
      <c r="G4" s="6">
        <v>5</v>
      </c>
      <c r="H4" s="6">
        <v>10.20833333333333</v>
      </c>
      <c r="I4" s="6">
        <f t="shared" si="0"/>
        <v>10.208333333333334</v>
      </c>
      <c r="J4" s="6">
        <f t="shared" si="1"/>
        <v>1.625</v>
      </c>
    </row>
    <row r="5" spans="1:11">
      <c r="A5" s="6">
        <v>104</v>
      </c>
      <c r="B5" s="6" t="s">
        <v>15</v>
      </c>
      <c r="C5" s="6" t="s">
        <v>16</v>
      </c>
      <c r="D5" s="6">
        <v>46</v>
      </c>
      <c r="E5" s="6">
        <v>77</v>
      </c>
      <c r="F5" s="6">
        <v>96</v>
      </c>
      <c r="G5" s="6">
        <v>5</v>
      </c>
      <c r="H5" s="6">
        <v>10.434782608695651</v>
      </c>
      <c r="I5" s="6">
        <f t="shared" si="0"/>
        <v>10.434782608695652</v>
      </c>
      <c r="J5" s="6">
        <f t="shared" si="1"/>
        <v>1.673913043478261</v>
      </c>
    </row>
    <row r="6" spans="1:11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f t="shared" si="0"/>
        <v>10.555555555555555</v>
      </c>
      <c r="J6" s="6">
        <f t="shared" si="1"/>
        <v>1.6666666666666667</v>
      </c>
    </row>
    <row r="7" spans="1:11">
      <c r="A7" s="6">
        <v>106</v>
      </c>
      <c r="B7" s="6" t="s">
        <v>19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  <c r="H7" s="6">
        <v>10.68181818181818</v>
      </c>
      <c r="I7" s="6">
        <f t="shared" si="0"/>
        <v>10.681818181818182</v>
      </c>
      <c r="J7" s="6">
        <f t="shared" si="1"/>
        <v>1.6590909090909092</v>
      </c>
    </row>
    <row r="8" spans="1:11">
      <c r="A8" s="6">
        <v>107</v>
      </c>
      <c r="B8" s="6" t="s">
        <v>20</v>
      </c>
      <c r="C8" s="6" t="s">
        <v>16</v>
      </c>
      <c r="D8" s="6">
        <v>43</v>
      </c>
      <c r="E8" s="6">
        <v>75</v>
      </c>
      <c r="F8" s="6">
        <v>93</v>
      </c>
      <c r="G8" s="6">
        <v>5</v>
      </c>
      <c r="H8" s="6">
        <v>10.813953488372089</v>
      </c>
      <c r="I8" s="6">
        <f t="shared" si="0"/>
        <v>10.813953488372093</v>
      </c>
      <c r="J8" s="6">
        <f t="shared" si="1"/>
        <v>1.7441860465116279</v>
      </c>
    </row>
    <row r="9" spans="1:11">
      <c r="A9" s="6">
        <v>108</v>
      </c>
      <c r="B9" s="6" t="s">
        <v>21</v>
      </c>
      <c r="C9" s="6" t="s">
        <v>14</v>
      </c>
      <c r="D9" s="6">
        <v>42</v>
      </c>
      <c r="E9" s="6">
        <v>70</v>
      </c>
      <c r="F9" s="6">
        <v>92</v>
      </c>
      <c r="G9" s="6">
        <v>5</v>
      </c>
      <c r="H9" s="6">
        <v>10.952380952380951</v>
      </c>
      <c r="I9" s="6">
        <f t="shared" si="0"/>
        <v>10.952380952380953</v>
      </c>
      <c r="J9" s="6">
        <f t="shared" si="1"/>
        <v>1.6666666666666667</v>
      </c>
    </row>
    <row r="10" spans="1:11">
      <c r="A10" s="6">
        <v>109</v>
      </c>
      <c r="B10" s="6" t="s">
        <v>22</v>
      </c>
      <c r="C10" s="6" t="s">
        <v>12</v>
      </c>
      <c r="D10" s="6">
        <v>40</v>
      </c>
      <c r="E10" s="6">
        <v>65</v>
      </c>
      <c r="F10" s="6">
        <v>90</v>
      </c>
      <c r="G10" s="6">
        <v>5</v>
      </c>
      <c r="H10" s="6">
        <v>11.25</v>
      </c>
      <c r="I10" s="6">
        <f t="shared" si="0"/>
        <v>11.25</v>
      </c>
      <c r="J10" s="6">
        <f t="shared" si="1"/>
        <v>1.625</v>
      </c>
    </row>
    <row r="11" spans="1:11">
      <c r="A11" s="6">
        <v>110</v>
      </c>
      <c r="B11" s="6" t="s">
        <v>23</v>
      </c>
      <c r="C11" s="6" t="s">
        <v>10</v>
      </c>
      <c r="D11" s="6">
        <v>41</v>
      </c>
      <c r="E11" s="6">
        <v>66</v>
      </c>
      <c r="F11" s="6">
        <v>89</v>
      </c>
      <c r="G11" s="6">
        <v>4</v>
      </c>
      <c r="H11" s="6">
        <v>8.6829268292682933</v>
      </c>
      <c r="I11" s="6">
        <f t="shared" si="0"/>
        <v>8.6829268292682933</v>
      </c>
      <c r="J11" s="6">
        <f t="shared" si="1"/>
        <v>1.6097560975609757</v>
      </c>
    </row>
    <row r="12" spans="1:11">
      <c r="A12" s="6">
        <v>111</v>
      </c>
      <c r="B12" s="6" t="s">
        <v>24</v>
      </c>
      <c r="C12" s="6" t="s">
        <v>18</v>
      </c>
      <c r="D12" s="6">
        <v>39</v>
      </c>
      <c r="E12" s="6">
        <v>60</v>
      </c>
      <c r="F12" s="6">
        <v>87</v>
      </c>
      <c r="G12" s="6">
        <v>4</v>
      </c>
      <c r="H12" s="6">
        <v>8.9230769230769234</v>
      </c>
      <c r="I12" s="6">
        <f t="shared" si="0"/>
        <v>8.9230769230769234</v>
      </c>
      <c r="J12" s="6">
        <f t="shared" si="1"/>
        <v>1.5384615384615385</v>
      </c>
    </row>
    <row r="13" spans="1:11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f t="shared" si="0"/>
        <v>8.9473684210526319</v>
      </c>
      <c r="J13" s="6">
        <f t="shared" si="1"/>
        <v>1.5263157894736843</v>
      </c>
    </row>
    <row r="14" spans="1:11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f t="shared" si="0"/>
        <v>8.9729729729729737</v>
      </c>
      <c r="J14" s="6">
        <f t="shared" si="1"/>
        <v>1.4864864864864864</v>
      </c>
    </row>
    <row r="15" spans="1:11">
      <c r="A15" s="6">
        <v>114</v>
      </c>
      <c r="B15" s="6" t="s">
        <v>27</v>
      </c>
      <c r="C15" s="6" t="s">
        <v>10</v>
      </c>
      <c r="D15" s="6">
        <v>35</v>
      </c>
      <c r="E15" s="6">
        <v>50</v>
      </c>
      <c r="F15" s="6">
        <v>80</v>
      </c>
      <c r="G15" s="6">
        <v>4</v>
      </c>
      <c r="H15" s="6">
        <v>9.1428571428571423</v>
      </c>
      <c r="I15" s="6">
        <f t="shared" si="0"/>
        <v>9.1428571428571423</v>
      </c>
      <c r="J15" s="6">
        <f t="shared" si="1"/>
        <v>1.4285714285714286</v>
      </c>
    </row>
    <row r="16" spans="1:11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f t="shared" si="0"/>
        <v>8.6666666666666661</v>
      </c>
      <c r="J16" s="6">
        <f t="shared" si="1"/>
        <v>1.4444444444444444</v>
      </c>
    </row>
    <row r="17" spans="1:10">
      <c r="A17" s="6">
        <v>116</v>
      </c>
      <c r="B17" s="6" t="s">
        <v>29</v>
      </c>
      <c r="C17" s="6" t="s">
        <v>18</v>
      </c>
      <c r="D17" s="6">
        <v>34</v>
      </c>
      <c r="E17" s="6">
        <v>48</v>
      </c>
      <c r="F17" s="6">
        <v>76</v>
      </c>
      <c r="G17" s="6">
        <v>3</v>
      </c>
      <c r="H17" s="6">
        <v>6.7058823529411766</v>
      </c>
      <c r="I17" s="6">
        <f t="shared" si="0"/>
        <v>6.7058823529411766</v>
      </c>
      <c r="J17" s="6">
        <f t="shared" si="1"/>
        <v>1.411764705882353</v>
      </c>
    </row>
    <row r="18" spans="1:10">
      <c r="A18" s="6">
        <v>117</v>
      </c>
      <c r="B18" s="6" t="s">
        <v>30</v>
      </c>
      <c r="C18" s="6" t="s">
        <v>14</v>
      </c>
      <c r="D18" s="6">
        <v>33</v>
      </c>
      <c r="E18" s="6">
        <v>45</v>
      </c>
      <c r="F18" s="6">
        <v>75</v>
      </c>
      <c r="G18" s="6">
        <v>3</v>
      </c>
      <c r="H18" s="6">
        <v>6.8181818181818183</v>
      </c>
      <c r="I18" s="6">
        <f t="shared" si="0"/>
        <v>6.8181818181818183</v>
      </c>
      <c r="J18" s="6">
        <f t="shared" si="1"/>
        <v>1.3636363636363635</v>
      </c>
    </row>
    <row r="19" spans="1:10">
      <c r="A19" s="6">
        <v>118</v>
      </c>
      <c r="B19" s="6" t="s">
        <v>31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  <c r="H19" s="6">
        <v>6.9375</v>
      </c>
      <c r="I19" s="6">
        <f t="shared" si="0"/>
        <v>6.9375</v>
      </c>
      <c r="J19" s="6">
        <f t="shared" si="1"/>
        <v>1.375</v>
      </c>
    </row>
    <row r="20" spans="1:10">
      <c r="A20" s="6">
        <v>119</v>
      </c>
      <c r="B20" s="6" t="s">
        <v>32</v>
      </c>
      <c r="C20" s="6" t="s">
        <v>16</v>
      </c>
      <c r="D20" s="6">
        <v>31</v>
      </c>
      <c r="E20" s="6">
        <v>42</v>
      </c>
      <c r="F20" s="6">
        <v>72</v>
      </c>
      <c r="G20" s="6">
        <v>3</v>
      </c>
      <c r="H20" s="6">
        <v>6.967741935483871</v>
      </c>
      <c r="I20" s="6">
        <f t="shared" si="0"/>
        <v>6.967741935483871</v>
      </c>
      <c r="J20" s="6">
        <f t="shared" si="1"/>
        <v>1.3548387096774193</v>
      </c>
    </row>
    <row r="21" spans="1:10">
      <c r="A21" s="6">
        <v>120</v>
      </c>
      <c r="B21" s="6" t="s">
        <v>33</v>
      </c>
      <c r="C21" s="6" t="s">
        <v>10</v>
      </c>
      <c r="D21" s="6">
        <v>30</v>
      </c>
      <c r="E21" s="6">
        <v>40</v>
      </c>
      <c r="F21" s="6">
        <v>70</v>
      </c>
      <c r="G21" s="6">
        <v>3</v>
      </c>
      <c r="H21" s="6">
        <v>7</v>
      </c>
      <c r="I21" s="6">
        <f t="shared" si="0"/>
        <v>7</v>
      </c>
      <c r="J21" s="6">
        <f t="shared" si="1"/>
        <v>1.3333333333333333</v>
      </c>
    </row>
    <row r="22" spans="1:10">
      <c r="A22" s="6">
        <v>121</v>
      </c>
      <c r="B22" s="6" t="s">
        <v>34</v>
      </c>
      <c r="C22" s="6" t="s">
        <v>18</v>
      </c>
      <c r="D22" s="6">
        <v>29</v>
      </c>
      <c r="E22" s="6">
        <v>38</v>
      </c>
      <c r="F22" s="6">
        <v>68</v>
      </c>
      <c r="G22" s="6">
        <v>3</v>
      </c>
      <c r="H22" s="6">
        <v>7.0344827586206904</v>
      </c>
      <c r="I22" s="6">
        <f t="shared" si="0"/>
        <v>7.0344827586206895</v>
      </c>
      <c r="J22" s="6">
        <f t="shared" si="1"/>
        <v>1.3103448275862069</v>
      </c>
    </row>
    <row r="23" spans="1:10">
      <c r="A23" s="6">
        <v>122</v>
      </c>
      <c r="B23" s="6" t="s">
        <v>35</v>
      </c>
      <c r="C23" s="6" t="s">
        <v>14</v>
      </c>
      <c r="D23" s="6">
        <v>28</v>
      </c>
      <c r="E23" s="6">
        <v>35</v>
      </c>
      <c r="F23" s="6">
        <v>65</v>
      </c>
      <c r="G23" s="6">
        <v>3</v>
      </c>
      <c r="H23" s="6">
        <v>6.9642857142857144</v>
      </c>
      <c r="I23" s="6">
        <f t="shared" si="0"/>
        <v>6.9642857142857144</v>
      </c>
      <c r="J23" s="6">
        <f t="shared" si="1"/>
        <v>1.25</v>
      </c>
    </row>
    <row r="24" spans="1:10">
      <c r="A24" s="6">
        <v>123</v>
      </c>
      <c r="B24" s="6" t="s">
        <v>36</v>
      </c>
      <c r="C24" s="6" t="s">
        <v>12</v>
      </c>
      <c r="D24" s="6">
        <v>27</v>
      </c>
      <c r="E24" s="6">
        <v>34</v>
      </c>
      <c r="F24" s="6">
        <v>64</v>
      </c>
      <c r="G24" s="6">
        <v>2</v>
      </c>
      <c r="H24" s="6">
        <v>4.7407407407407396</v>
      </c>
      <c r="I24" s="6">
        <f t="shared" si="0"/>
        <v>4.7407407407407405</v>
      </c>
      <c r="J24" s="6">
        <f t="shared" si="1"/>
        <v>1.2592592592592593</v>
      </c>
    </row>
    <row r="25" spans="1:10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f t="shared" si="0"/>
        <v>4.7692307692307692</v>
      </c>
      <c r="J25" s="6">
        <f t="shared" si="1"/>
        <v>1.2307692307692308</v>
      </c>
    </row>
    <row r="26" spans="1:10">
      <c r="A26" s="6">
        <v>125</v>
      </c>
      <c r="B26" s="6" t="s">
        <v>38</v>
      </c>
      <c r="C26" s="6" t="s">
        <v>16</v>
      </c>
      <c r="D26" s="6">
        <v>25</v>
      </c>
      <c r="E26" s="6">
        <v>30</v>
      </c>
      <c r="F26" s="6">
        <v>60</v>
      </c>
      <c r="G26" s="6">
        <v>2</v>
      </c>
      <c r="H26" s="6">
        <v>4.8</v>
      </c>
      <c r="I26" s="6">
        <f t="shared" si="0"/>
        <v>4.8</v>
      </c>
      <c r="J26" s="6">
        <f t="shared" si="1"/>
        <v>1.2</v>
      </c>
    </row>
  </sheetData>
  <autoFilter ref="A1:J26" xr:uid="{310B492B-0562-411F-AC9B-731CDD8B4A2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72FA-06DE-487A-9325-813C8A2904E2}">
  <dimension ref="A1:S26"/>
  <sheetViews>
    <sheetView zoomScale="83" workbookViewId="0">
      <selection activeCell="L24" sqref="L24"/>
    </sheetView>
  </sheetViews>
  <sheetFormatPr defaultRowHeight="14.4"/>
  <cols>
    <col min="4" max="4" width="14.33203125" bestFit="1" customWidth="1"/>
    <col min="5" max="5" width="15.88671875" bestFit="1" customWidth="1"/>
    <col min="10" max="10" width="15.109375" bestFit="1" customWidth="1"/>
    <col min="11" max="11" width="8.88671875" style="19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</v>
      </c>
      <c r="J1" s="5" t="s">
        <v>8</v>
      </c>
      <c r="K1"/>
      <c r="P1" s="20" t="s">
        <v>45</v>
      </c>
      <c r="Q1" s="21"/>
      <c r="R1" s="21"/>
      <c r="S1" s="21"/>
    </row>
    <row r="2" spans="1:19" ht="15.6">
      <c r="A2" s="6">
        <v>101</v>
      </c>
      <c r="B2" s="6" t="s">
        <v>9</v>
      </c>
      <c r="C2" s="6" t="s">
        <v>10</v>
      </c>
      <c r="D2" s="6">
        <v>50</v>
      </c>
      <c r="E2" s="6">
        <v>80</v>
      </c>
      <c r="F2" s="6">
        <v>100</v>
      </c>
      <c r="G2" s="6">
        <v>5</v>
      </c>
      <c r="H2" s="6">
        <v>10</v>
      </c>
      <c r="I2" s="6">
        <v>50</v>
      </c>
      <c r="J2" s="6">
        <f>E2/D2</f>
        <v>1.6</v>
      </c>
      <c r="K2" s="18"/>
      <c r="M2" s="17">
        <f>E2/D2</f>
        <v>1.6</v>
      </c>
      <c r="N2" s="17">
        <f>MAX(J2:J26)</f>
        <v>1.7441860465116279</v>
      </c>
      <c r="P2" s="22" t="str">
        <f>_xlfn.XLOOKUP(MAX(J2:J26), J2:J26, B2:B26)</f>
        <v>Rahul</v>
      </c>
      <c r="Q2" s="22" t="str">
        <f>_xlfn.XLOOKUP(MAX(J2:J26), J2:J26, C2:C26)</f>
        <v>IT</v>
      </c>
      <c r="R2" s="22">
        <f>_xlfn.XLOOKUP(MAX(J2:J26), J2:J26, F2:F26)</f>
        <v>93</v>
      </c>
      <c r="S2" s="22">
        <f>_xlfn.XLOOKUP(MAX(J2:J26), J2:J26, G2:G26)</f>
        <v>5</v>
      </c>
    </row>
    <row r="3" spans="1:19">
      <c r="A3" s="6">
        <v>102</v>
      </c>
      <c r="B3" s="6" t="s">
        <v>11</v>
      </c>
      <c r="C3" s="6" t="s">
        <v>12</v>
      </c>
      <c r="D3" s="6">
        <v>47</v>
      </c>
      <c r="E3" s="6">
        <v>79</v>
      </c>
      <c r="F3" s="6">
        <v>99</v>
      </c>
      <c r="G3" s="6">
        <v>5</v>
      </c>
      <c r="H3" s="6">
        <v>10.531914893617021</v>
      </c>
      <c r="I3" s="6">
        <v>47</v>
      </c>
      <c r="J3" s="6">
        <f>E3/D3</f>
        <v>1.6808510638297873</v>
      </c>
      <c r="K3" s="18"/>
      <c r="M3" s="17">
        <f t="shared" ref="M3:M26" si="0">E3/D3</f>
        <v>1.6808510638297873</v>
      </c>
      <c r="N3" s="17">
        <f t="shared" ref="N3:N26" si="1">MAX(J3:J27)</f>
        <v>1.7441860465116279</v>
      </c>
    </row>
    <row r="4" spans="1:19">
      <c r="A4" s="6">
        <v>103</v>
      </c>
      <c r="B4" s="6" t="s">
        <v>13</v>
      </c>
      <c r="C4" s="6" t="s">
        <v>14</v>
      </c>
      <c r="D4" s="6">
        <v>48</v>
      </c>
      <c r="E4" s="6">
        <v>78</v>
      </c>
      <c r="F4" s="6">
        <v>98</v>
      </c>
      <c r="G4" s="6">
        <v>5</v>
      </c>
      <c r="H4" s="6">
        <v>10.20833333333333</v>
      </c>
      <c r="I4" s="6">
        <v>48</v>
      </c>
      <c r="J4" s="6">
        <f>E4/D4</f>
        <v>1.625</v>
      </c>
      <c r="K4" s="18"/>
      <c r="M4" s="17">
        <f t="shared" si="0"/>
        <v>1.625</v>
      </c>
      <c r="N4" s="17">
        <f t="shared" si="1"/>
        <v>1.7441860465116279</v>
      </c>
    </row>
    <row r="5" spans="1:19">
      <c r="A5" s="6">
        <v>104</v>
      </c>
      <c r="B5" s="6" t="s">
        <v>15</v>
      </c>
      <c r="C5" s="6" t="s">
        <v>16</v>
      </c>
      <c r="D5" s="6">
        <v>46</v>
      </c>
      <c r="E5" s="6">
        <v>77</v>
      </c>
      <c r="F5" s="6">
        <v>96</v>
      </c>
      <c r="G5" s="6">
        <v>5</v>
      </c>
      <c r="H5" s="6">
        <v>10.434782608695651</v>
      </c>
      <c r="I5" s="6">
        <v>46</v>
      </c>
      <c r="J5" s="6">
        <f>E5/D5</f>
        <v>1.673913043478261</v>
      </c>
      <c r="K5" s="18"/>
      <c r="M5" s="17">
        <f t="shared" si="0"/>
        <v>1.673913043478261</v>
      </c>
      <c r="N5" s="17">
        <f t="shared" si="1"/>
        <v>1.7441860465116279</v>
      </c>
    </row>
    <row r="6" spans="1:19">
      <c r="A6" s="6">
        <v>105</v>
      </c>
      <c r="B6" s="6" t="s">
        <v>17</v>
      </c>
      <c r="C6" s="6" t="s">
        <v>18</v>
      </c>
      <c r="D6" s="6">
        <v>45</v>
      </c>
      <c r="E6" s="6">
        <v>75</v>
      </c>
      <c r="F6" s="6">
        <v>95</v>
      </c>
      <c r="G6" s="6">
        <v>5</v>
      </c>
      <c r="H6" s="6">
        <v>10.555555555555561</v>
      </c>
      <c r="I6" s="6">
        <v>45</v>
      </c>
      <c r="J6" s="6">
        <f>E6/D6</f>
        <v>1.6666666666666667</v>
      </c>
      <c r="K6" s="18"/>
      <c r="M6" s="17">
        <f t="shared" si="0"/>
        <v>1.6666666666666667</v>
      </c>
      <c r="N6" s="17">
        <f t="shared" si="1"/>
        <v>1.7441860465116279</v>
      </c>
    </row>
    <row r="7" spans="1:19">
      <c r="A7" s="6">
        <v>106</v>
      </c>
      <c r="B7" s="6" t="s">
        <v>19</v>
      </c>
      <c r="C7" s="6" t="s">
        <v>10</v>
      </c>
      <c r="D7" s="6">
        <v>44</v>
      </c>
      <c r="E7" s="6">
        <v>73</v>
      </c>
      <c r="F7" s="6">
        <v>94</v>
      </c>
      <c r="G7" s="6">
        <v>5</v>
      </c>
      <c r="H7" s="6">
        <v>10.68181818181818</v>
      </c>
      <c r="I7" s="6">
        <v>44</v>
      </c>
      <c r="J7" s="6">
        <f>E7/D7</f>
        <v>1.6590909090909092</v>
      </c>
      <c r="K7" s="18"/>
      <c r="M7" s="17">
        <f t="shared" si="0"/>
        <v>1.6590909090909092</v>
      </c>
      <c r="N7" s="17">
        <f t="shared" si="1"/>
        <v>1.7441860465116279</v>
      </c>
    </row>
    <row r="8" spans="1:19">
      <c r="A8" s="6">
        <v>107</v>
      </c>
      <c r="B8" s="6" t="s">
        <v>20</v>
      </c>
      <c r="C8" s="6" t="s">
        <v>16</v>
      </c>
      <c r="D8" s="6">
        <v>43</v>
      </c>
      <c r="E8" s="6">
        <v>75</v>
      </c>
      <c r="F8" s="6">
        <v>93</v>
      </c>
      <c r="G8" s="6">
        <v>5</v>
      </c>
      <c r="H8" s="6">
        <v>10.813953488372089</v>
      </c>
      <c r="I8" s="6">
        <v>43</v>
      </c>
      <c r="J8" s="6">
        <f>E8/D8</f>
        <v>1.7441860465116279</v>
      </c>
      <c r="K8" s="18"/>
      <c r="M8" s="17">
        <f t="shared" si="0"/>
        <v>1.7441860465116279</v>
      </c>
      <c r="N8" s="17">
        <f t="shared" si="1"/>
        <v>1.7441860465116279</v>
      </c>
    </row>
    <row r="9" spans="1:19">
      <c r="A9" s="6">
        <v>108</v>
      </c>
      <c r="B9" s="6" t="s">
        <v>21</v>
      </c>
      <c r="C9" s="6" t="s">
        <v>14</v>
      </c>
      <c r="D9" s="6">
        <v>42</v>
      </c>
      <c r="E9" s="6">
        <v>70</v>
      </c>
      <c r="F9" s="6">
        <v>92</v>
      </c>
      <c r="G9" s="6">
        <v>5</v>
      </c>
      <c r="H9" s="6">
        <v>10.952380952380951</v>
      </c>
      <c r="I9" s="6">
        <v>42</v>
      </c>
      <c r="J9" s="6">
        <f>E9/D9</f>
        <v>1.6666666666666667</v>
      </c>
      <c r="K9" s="18"/>
      <c r="M9" s="17">
        <f t="shared" si="0"/>
        <v>1.6666666666666667</v>
      </c>
      <c r="N9" s="17">
        <f t="shared" si="1"/>
        <v>1.6666666666666667</v>
      </c>
    </row>
    <row r="10" spans="1:19">
      <c r="A10" s="6">
        <v>109</v>
      </c>
      <c r="B10" s="6" t="s">
        <v>22</v>
      </c>
      <c r="C10" s="6" t="s">
        <v>12</v>
      </c>
      <c r="D10" s="6">
        <v>40</v>
      </c>
      <c r="E10" s="6">
        <v>65</v>
      </c>
      <c r="F10" s="6">
        <v>90</v>
      </c>
      <c r="G10" s="6">
        <v>5</v>
      </c>
      <c r="H10" s="6">
        <v>11.25</v>
      </c>
      <c r="I10" s="6">
        <v>40</v>
      </c>
      <c r="J10" s="6">
        <f>E10/D10</f>
        <v>1.625</v>
      </c>
      <c r="K10" s="18"/>
      <c r="M10" s="17">
        <f t="shared" si="0"/>
        <v>1.625</v>
      </c>
      <c r="N10" s="17">
        <f t="shared" si="1"/>
        <v>1.625</v>
      </c>
    </row>
    <row r="11" spans="1:19">
      <c r="A11" s="6">
        <v>110</v>
      </c>
      <c r="B11" s="6" t="s">
        <v>23</v>
      </c>
      <c r="C11" s="6" t="s">
        <v>10</v>
      </c>
      <c r="D11" s="6">
        <v>41</v>
      </c>
      <c r="E11" s="6">
        <v>66</v>
      </c>
      <c r="F11" s="6">
        <v>89</v>
      </c>
      <c r="G11" s="6">
        <v>4</v>
      </c>
      <c r="H11" s="6">
        <v>8.6829268292682933</v>
      </c>
      <c r="I11" s="6">
        <v>41</v>
      </c>
      <c r="J11" s="6">
        <f>E11/D11</f>
        <v>1.6097560975609757</v>
      </c>
      <c r="K11" s="18"/>
      <c r="M11" s="17">
        <f t="shared" si="0"/>
        <v>1.6097560975609757</v>
      </c>
      <c r="N11" s="17">
        <f t="shared" si="1"/>
        <v>1.6097560975609757</v>
      </c>
    </row>
    <row r="12" spans="1:19">
      <c r="A12" s="6">
        <v>111</v>
      </c>
      <c r="B12" s="6" t="s">
        <v>24</v>
      </c>
      <c r="C12" s="6" t="s">
        <v>18</v>
      </c>
      <c r="D12" s="6">
        <v>39</v>
      </c>
      <c r="E12" s="6">
        <v>60</v>
      </c>
      <c r="F12" s="6">
        <v>87</v>
      </c>
      <c r="G12" s="6">
        <v>4</v>
      </c>
      <c r="H12" s="6">
        <v>8.9230769230769234</v>
      </c>
      <c r="I12" s="6">
        <v>39</v>
      </c>
      <c r="J12" s="6">
        <f>E12/D12</f>
        <v>1.5384615384615385</v>
      </c>
      <c r="K12" s="18"/>
      <c r="M12" s="17">
        <f t="shared" si="0"/>
        <v>1.5384615384615385</v>
      </c>
      <c r="N12" s="17">
        <f t="shared" si="1"/>
        <v>1.5384615384615385</v>
      </c>
    </row>
    <row r="13" spans="1:19">
      <c r="A13" s="6">
        <v>112</v>
      </c>
      <c r="B13" s="6" t="s">
        <v>25</v>
      </c>
      <c r="C13" s="6" t="s">
        <v>12</v>
      </c>
      <c r="D13" s="6">
        <v>38</v>
      </c>
      <c r="E13" s="6">
        <v>58</v>
      </c>
      <c r="F13" s="6">
        <v>85</v>
      </c>
      <c r="G13" s="6">
        <v>4</v>
      </c>
      <c r="H13" s="6">
        <v>8.9473684210526319</v>
      </c>
      <c r="I13" s="6">
        <v>38</v>
      </c>
      <c r="J13" s="6">
        <f>E13/D13</f>
        <v>1.5263157894736843</v>
      </c>
      <c r="K13" s="18"/>
      <c r="M13" s="17">
        <f t="shared" si="0"/>
        <v>1.5263157894736843</v>
      </c>
      <c r="N13" s="17">
        <f t="shared" si="1"/>
        <v>1.5263157894736843</v>
      </c>
    </row>
    <row r="14" spans="1:19">
      <c r="A14" s="6">
        <v>113</v>
      </c>
      <c r="B14" s="6" t="s">
        <v>26</v>
      </c>
      <c r="C14" s="6" t="s">
        <v>14</v>
      </c>
      <c r="D14" s="6">
        <v>37</v>
      </c>
      <c r="E14" s="6">
        <v>55</v>
      </c>
      <c r="F14" s="6">
        <v>83</v>
      </c>
      <c r="G14" s="6">
        <v>4</v>
      </c>
      <c r="H14" s="6">
        <v>8.9729729729729737</v>
      </c>
      <c r="I14" s="6">
        <v>37</v>
      </c>
      <c r="J14" s="6">
        <f>E14/D14</f>
        <v>1.4864864864864864</v>
      </c>
      <c r="K14" s="18"/>
      <c r="M14" s="17">
        <f t="shared" si="0"/>
        <v>1.4864864864864864</v>
      </c>
      <c r="N14" s="17">
        <f t="shared" si="1"/>
        <v>1.4864864864864864</v>
      </c>
    </row>
    <row r="15" spans="1:19">
      <c r="A15" s="6">
        <v>114</v>
      </c>
      <c r="B15" s="6" t="s">
        <v>27</v>
      </c>
      <c r="C15" s="6" t="s">
        <v>10</v>
      </c>
      <c r="D15" s="6">
        <v>35</v>
      </c>
      <c r="E15" s="6">
        <v>50</v>
      </c>
      <c r="F15" s="6">
        <v>80</v>
      </c>
      <c r="G15" s="6">
        <v>4</v>
      </c>
      <c r="H15" s="6">
        <v>9.1428571428571423</v>
      </c>
      <c r="I15" s="6">
        <v>35</v>
      </c>
      <c r="J15" s="6">
        <f>E15/D15</f>
        <v>1.4285714285714286</v>
      </c>
      <c r="K15" s="18"/>
      <c r="M15" s="17">
        <f t="shared" si="0"/>
        <v>1.4285714285714286</v>
      </c>
      <c r="N15" s="17">
        <f t="shared" si="1"/>
        <v>1.4444444444444444</v>
      </c>
    </row>
    <row r="16" spans="1:19">
      <c r="A16" s="6">
        <v>115</v>
      </c>
      <c r="B16" s="6" t="s">
        <v>28</v>
      </c>
      <c r="C16" s="6" t="s">
        <v>16</v>
      </c>
      <c r="D16" s="6">
        <v>36</v>
      </c>
      <c r="E16" s="6">
        <v>52</v>
      </c>
      <c r="F16" s="6">
        <v>78</v>
      </c>
      <c r="G16" s="6">
        <v>4</v>
      </c>
      <c r="H16" s="6">
        <v>8.6666666666666661</v>
      </c>
      <c r="I16" s="6">
        <v>36</v>
      </c>
      <c r="J16" s="6">
        <f>E16/D16</f>
        <v>1.4444444444444444</v>
      </c>
      <c r="K16" s="18"/>
      <c r="M16" s="17">
        <f t="shared" si="0"/>
        <v>1.4444444444444444</v>
      </c>
      <c r="N16" s="17">
        <f t="shared" si="1"/>
        <v>1.4444444444444444</v>
      </c>
    </row>
    <row r="17" spans="1:14">
      <c r="A17" s="6">
        <v>116</v>
      </c>
      <c r="B17" s="6" t="s">
        <v>29</v>
      </c>
      <c r="C17" s="6" t="s">
        <v>18</v>
      </c>
      <c r="D17" s="6">
        <v>34</v>
      </c>
      <c r="E17" s="6">
        <v>48</v>
      </c>
      <c r="F17" s="6">
        <v>76</v>
      </c>
      <c r="G17" s="6">
        <v>3</v>
      </c>
      <c r="H17" s="6">
        <v>6.7058823529411766</v>
      </c>
      <c r="I17" s="6">
        <v>34</v>
      </c>
      <c r="J17" s="6">
        <f>E17/D17</f>
        <v>1.411764705882353</v>
      </c>
      <c r="K17" s="18"/>
      <c r="M17" s="17">
        <f t="shared" si="0"/>
        <v>1.411764705882353</v>
      </c>
      <c r="N17" s="17">
        <f t="shared" si="1"/>
        <v>1.411764705882353</v>
      </c>
    </row>
    <row r="18" spans="1:14">
      <c r="A18" s="6">
        <v>117</v>
      </c>
      <c r="B18" s="6" t="s">
        <v>30</v>
      </c>
      <c r="C18" s="6" t="s">
        <v>14</v>
      </c>
      <c r="D18" s="6">
        <v>33</v>
      </c>
      <c r="E18" s="6">
        <v>45</v>
      </c>
      <c r="F18" s="6">
        <v>75</v>
      </c>
      <c r="G18" s="6">
        <v>3</v>
      </c>
      <c r="H18" s="6">
        <v>6.8181818181818183</v>
      </c>
      <c r="I18" s="6">
        <v>33</v>
      </c>
      <c r="J18" s="6">
        <f>E18/D18</f>
        <v>1.3636363636363635</v>
      </c>
      <c r="K18" s="18"/>
      <c r="M18" s="17">
        <f t="shared" si="0"/>
        <v>1.3636363636363635</v>
      </c>
      <c r="N18" s="17">
        <f t="shared" si="1"/>
        <v>1.375</v>
      </c>
    </row>
    <row r="19" spans="1:14">
      <c r="A19" s="6">
        <v>118</v>
      </c>
      <c r="B19" s="6" t="s">
        <v>31</v>
      </c>
      <c r="C19" s="6" t="s">
        <v>12</v>
      </c>
      <c r="D19" s="6">
        <v>32</v>
      </c>
      <c r="E19" s="6">
        <v>44</v>
      </c>
      <c r="F19" s="6">
        <v>74</v>
      </c>
      <c r="G19" s="6">
        <v>3</v>
      </c>
      <c r="H19" s="6">
        <v>6.9375</v>
      </c>
      <c r="I19" s="6">
        <v>32</v>
      </c>
      <c r="J19" s="6">
        <f>E19/D19</f>
        <v>1.375</v>
      </c>
      <c r="K19" s="18"/>
      <c r="M19" s="17">
        <f t="shared" si="0"/>
        <v>1.375</v>
      </c>
      <c r="N19" s="17">
        <f t="shared" si="1"/>
        <v>1.375</v>
      </c>
    </row>
    <row r="20" spans="1:14">
      <c r="A20" s="6">
        <v>119</v>
      </c>
      <c r="B20" s="6" t="s">
        <v>32</v>
      </c>
      <c r="C20" s="6" t="s">
        <v>16</v>
      </c>
      <c r="D20" s="6">
        <v>31</v>
      </c>
      <c r="E20" s="6">
        <v>42</v>
      </c>
      <c r="F20" s="6">
        <v>72</v>
      </c>
      <c r="G20" s="6">
        <v>3</v>
      </c>
      <c r="H20" s="6">
        <v>6.967741935483871</v>
      </c>
      <c r="I20" s="6">
        <v>31</v>
      </c>
      <c r="J20" s="6">
        <f>E20/D20</f>
        <v>1.3548387096774193</v>
      </c>
      <c r="K20" s="18"/>
      <c r="M20" s="17">
        <f t="shared" si="0"/>
        <v>1.3548387096774193</v>
      </c>
      <c r="N20" s="17">
        <f t="shared" si="1"/>
        <v>1.3548387096774193</v>
      </c>
    </row>
    <row r="21" spans="1:14">
      <c r="A21" s="6">
        <v>120</v>
      </c>
      <c r="B21" s="6" t="s">
        <v>33</v>
      </c>
      <c r="C21" s="6" t="s">
        <v>10</v>
      </c>
      <c r="D21" s="6">
        <v>30</v>
      </c>
      <c r="E21" s="6">
        <v>40</v>
      </c>
      <c r="F21" s="6">
        <v>70</v>
      </c>
      <c r="G21" s="6">
        <v>3</v>
      </c>
      <c r="H21" s="6">
        <v>7</v>
      </c>
      <c r="I21" s="6">
        <v>30</v>
      </c>
      <c r="J21" s="6">
        <f>E21/D21</f>
        <v>1.3333333333333333</v>
      </c>
      <c r="K21" s="18"/>
      <c r="M21" s="17">
        <f t="shared" si="0"/>
        <v>1.3333333333333333</v>
      </c>
      <c r="N21" s="17">
        <f t="shared" si="1"/>
        <v>1.3333333333333333</v>
      </c>
    </row>
    <row r="22" spans="1:14">
      <c r="A22" s="6">
        <v>121</v>
      </c>
      <c r="B22" s="6" t="s">
        <v>34</v>
      </c>
      <c r="C22" s="6" t="s">
        <v>18</v>
      </c>
      <c r="D22" s="6">
        <v>29</v>
      </c>
      <c r="E22" s="6">
        <v>38</v>
      </c>
      <c r="F22" s="6">
        <v>68</v>
      </c>
      <c r="G22" s="6">
        <v>3</v>
      </c>
      <c r="H22" s="6">
        <v>7.0344827586206904</v>
      </c>
      <c r="I22" s="6">
        <v>29</v>
      </c>
      <c r="J22" s="6">
        <f>E22/D22</f>
        <v>1.3103448275862069</v>
      </c>
      <c r="K22" s="18"/>
      <c r="M22" s="17">
        <f t="shared" si="0"/>
        <v>1.3103448275862069</v>
      </c>
      <c r="N22" s="17">
        <f t="shared" si="1"/>
        <v>1.3103448275862069</v>
      </c>
    </row>
    <row r="23" spans="1:14">
      <c r="A23" s="6">
        <v>122</v>
      </c>
      <c r="B23" s="6" t="s">
        <v>35</v>
      </c>
      <c r="C23" s="6" t="s">
        <v>14</v>
      </c>
      <c r="D23" s="6">
        <v>28</v>
      </c>
      <c r="E23" s="6">
        <v>35</v>
      </c>
      <c r="F23" s="6">
        <v>65</v>
      </c>
      <c r="G23" s="6">
        <v>3</v>
      </c>
      <c r="H23" s="6">
        <v>6.9642857142857144</v>
      </c>
      <c r="I23" s="6">
        <v>28</v>
      </c>
      <c r="J23" s="6">
        <f>E23/D23</f>
        <v>1.25</v>
      </c>
      <c r="K23" s="18"/>
      <c r="M23" s="17">
        <f t="shared" si="0"/>
        <v>1.25</v>
      </c>
      <c r="N23" s="17">
        <f t="shared" si="1"/>
        <v>1.2592592592592593</v>
      </c>
    </row>
    <row r="24" spans="1:14">
      <c r="A24" s="6">
        <v>123</v>
      </c>
      <c r="B24" s="6" t="s">
        <v>36</v>
      </c>
      <c r="C24" s="6" t="s">
        <v>12</v>
      </c>
      <c r="D24" s="6">
        <v>27</v>
      </c>
      <c r="E24" s="6">
        <v>34</v>
      </c>
      <c r="F24" s="6">
        <v>64</v>
      </c>
      <c r="G24" s="6">
        <v>2</v>
      </c>
      <c r="H24" s="6">
        <v>4.7407407407407396</v>
      </c>
      <c r="I24" s="6">
        <v>27</v>
      </c>
      <c r="J24" s="6">
        <f>E24/D24</f>
        <v>1.2592592592592593</v>
      </c>
      <c r="K24" s="18"/>
      <c r="M24" s="17">
        <f t="shared" si="0"/>
        <v>1.2592592592592593</v>
      </c>
      <c r="N24" s="17">
        <f t="shared" si="1"/>
        <v>1.2592592592592593</v>
      </c>
    </row>
    <row r="25" spans="1:14">
      <c r="A25" s="6">
        <v>124</v>
      </c>
      <c r="B25" s="6" t="s">
        <v>37</v>
      </c>
      <c r="C25" s="6" t="s">
        <v>10</v>
      </c>
      <c r="D25" s="6">
        <v>26</v>
      </c>
      <c r="E25" s="6">
        <v>32</v>
      </c>
      <c r="F25" s="6">
        <v>62</v>
      </c>
      <c r="G25" s="6">
        <v>2</v>
      </c>
      <c r="H25" s="6">
        <v>4.7692307692307692</v>
      </c>
      <c r="I25" s="6">
        <v>26</v>
      </c>
      <c r="J25" s="6">
        <f>E25/D25</f>
        <v>1.2307692307692308</v>
      </c>
      <c r="K25" s="18"/>
      <c r="M25" s="17">
        <f t="shared" si="0"/>
        <v>1.2307692307692308</v>
      </c>
      <c r="N25" s="17">
        <f t="shared" si="1"/>
        <v>1.2307692307692308</v>
      </c>
    </row>
    <row r="26" spans="1:14">
      <c r="A26" s="6">
        <v>125</v>
      </c>
      <c r="B26" s="6" t="s">
        <v>38</v>
      </c>
      <c r="C26" s="6" t="s">
        <v>16</v>
      </c>
      <c r="D26" s="6">
        <v>25</v>
      </c>
      <c r="E26" s="6">
        <v>30</v>
      </c>
      <c r="F26" s="6">
        <v>60</v>
      </c>
      <c r="G26" s="6">
        <v>2</v>
      </c>
      <c r="H26" s="6">
        <v>4.8</v>
      </c>
      <c r="I26" s="6">
        <v>25</v>
      </c>
      <c r="J26" s="6">
        <f>E26/D26</f>
        <v>1.2</v>
      </c>
      <c r="K26" s="18"/>
      <c r="M26" s="17">
        <f t="shared" si="0"/>
        <v>1.2</v>
      </c>
      <c r="N26" s="17">
        <f t="shared" si="1"/>
        <v>1.2</v>
      </c>
    </row>
  </sheetData>
  <sortState xmlns:xlrd2="http://schemas.microsoft.com/office/spreadsheetml/2017/richdata2" ref="A2:K26">
    <sortCondition ref="A2:A26"/>
  </sortState>
  <mergeCells count="1"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5 Productive Employees</vt:lpstr>
      <vt:lpstr>Department-Wise Productivity Co</vt:lpstr>
      <vt:lpstr>Top 3 Employees by PEI</vt:lpstr>
      <vt:lpstr>Correlation Analysis</vt:lpstr>
      <vt:lpstr>Scatter plot</vt:lpstr>
      <vt:lpstr>Underutilized High Performers</vt:lpstr>
      <vt:lpstr>practice</vt:lpstr>
      <vt:lpstr>Most Task-Efficient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Srivastav</dc:creator>
  <cp:lastModifiedBy>Aditya raj Srivastava</cp:lastModifiedBy>
  <dcterms:created xsi:type="dcterms:W3CDTF">2025-04-19T18:11:47Z</dcterms:created>
  <dcterms:modified xsi:type="dcterms:W3CDTF">2025-04-26T05:01:33Z</dcterms:modified>
</cp:coreProperties>
</file>