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516" tabRatio="955" activeTab="27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2" sheetId="13" r:id="rId11"/>
    <sheet name="13" sheetId="14" r:id="rId12"/>
    <sheet name="14" sheetId="15" r:id="rId13"/>
    <sheet name="15" sheetId="16" r:id="rId14"/>
    <sheet name="11" sheetId="12" r:id="rId15"/>
    <sheet name="16" sheetId="17" r:id="rId16"/>
    <sheet name="17" sheetId="18" r:id="rId17"/>
    <sheet name="18" sheetId="21" r:id="rId18"/>
    <sheet name="19" sheetId="22" r:id="rId19"/>
    <sheet name="20" sheetId="23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  <sheet name="31" sheetId="34" r:id="rId31"/>
    <sheet name="32" sheetId="35" r:id="rId32"/>
    <sheet name="33" sheetId="36" r:id="rId33"/>
    <sheet name="34" sheetId="37" r:id="rId34"/>
    <sheet name="35" sheetId="38" r:id="rId35"/>
    <sheet name="36" sheetId="39" r:id="rId36"/>
    <sheet name="37" sheetId="40" r:id="rId37"/>
    <sheet name="38" sheetId="41" r:id="rId38"/>
    <sheet name="39" sheetId="42" r:id="rId39"/>
  </sheets>
  <definedNames>
    <definedName name="_xlnm._FilterDatabase" localSheetId="14" hidden="1">'11'!$B$4:$C$14</definedName>
    <definedName name="_xlnm._FilterDatabase" localSheetId="8" hidden="1">'9'!$G$4:$G$14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3" l="1"/>
  <c r="E5" i="24"/>
  <c r="E4" i="23"/>
  <c r="D8" i="23"/>
  <c r="F22" i="23"/>
  <c r="D5" i="23"/>
  <c r="I23" i="23" l="1"/>
  <c r="C5" i="42"/>
  <c r="C5" i="41"/>
  <c r="C5" i="40" l="1"/>
  <c r="C6" i="40"/>
  <c r="C7" i="40"/>
  <c r="C8" i="40"/>
  <c r="C9" i="40"/>
  <c r="C10" i="40"/>
  <c r="C11" i="40"/>
  <c r="C12" i="40"/>
  <c r="C13" i="40"/>
  <c r="C14" i="40"/>
  <c r="C15" i="40"/>
  <c r="C16" i="40"/>
  <c r="C4" i="40"/>
  <c r="C14" i="38"/>
  <c r="C13" i="38"/>
  <c r="C14" i="37"/>
  <c r="C14" i="36"/>
  <c r="C5" i="35"/>
  <c r="C6" i="35"/>
  <c r="C4" i="35"/>
  <c r="E6" i="34"/>
  <c r="E5" i="34"/>
  <c r="E4" i="34"/>
  <c r="C4" i="34"/>
  <c r="D4" i="34" s="1"/>
  <c r="D6" i="34"/>
  <c r="D5" i="34"/>
  <c r="C6" i="34"/>
  <c r="C5" i="34"/>
  <c r="C8" i="33" l="1"/>
  <c r="C6" i="33"/>
  <c r="C7" i="33"/>
  <c r="C5" i="33"/>
  <c r="C4" i="33"/>
  <c r="D5" i="32"/>
  <c r="D6" i="32"/>
  <c r="D7" i="32"/>
  <c r="D8" i="32"/>
  <c r="D9" i="32"/>
  <c r="D10" i="32"/>
  <c r="D11" i="32"/>
  <c r="D4" i="32"/>
  <c r="D5" i="31"/>
  <c r="D6" i="31"/>
  <c r="D7" i="31"/>
  <c r="D8" i="31"/>
  <c r="D9" i="31"/>
  <c r="D10" i="31"/>
  <c r="D11" i="31"/>
  <c r="D4" i="31"/>
  <c r="D5" i="29"/>
  <c r="D6" i="29"/>
  <c r="D4" i="29"/>
  <c r="E6" i="28"/>
  <c r="E7" i="28"/>
  <c r="E8" i="28"/>
  <c r="E9" i="28"/>
  <c r="E5" i="28"/>
  <c r="C6" i="27"/>
  <c r="C7" i="27"/>
  <c r="C5" i="27"/>
  <c r="D6" i="26"/>
  <c r="D5" i="26"/>
  <c r="E6" i="25"/>
  <c r="E7" i="25"/>
  <c r="E5" i="25"/>
  <c r="D5" i="24"/>
  <c r="D6" i="24"/>
  <c r="D4" i="24"/>
  <c r="C5" i="23"/>
  <c r="C5" i="24"/>
  <c r="C6" i="24"/>
  <c r="C4" i="24"/>
  <c r="D6" i="25"/>
  <c r="D7" i="25"/>
  <c r="D5" i="25"/>
  <c r="D6" i="22"/>
  <c r="D7" i="22"/>
  <c r="D5" i="22"/>
  <c r="C6" i="22"/>
  <c r="C7" i="22"/>
  <c r="C5" i="22"/>
  <c r="H10" i="21"/>
  <c r="F5" i="21"/>
  <c r="C6" i="17"/>
  <c r="C5" i="17"/>
  <c r="C4" i="17"/>
  <c r="D5" i="18"/>
  <c r="D6" i="18"/>
  <c r="D4" i="18"/>
  <c r="C15" i="13"/>
  <c r="C14" i="13"/>
  <c r="C16" i="12"/>
  <c r="C15" i="12"/>
  <c r="I9" i="11"/>
  <c r="H9" i="11"/>
  <c r="I6" i="11"/>
  <c r="I7" i="11"/>
  <c r="I8" i="11"/>
  <c r="I5" i="11"/>
  <c r="H6" i="11"/>
  <c r="H7" i="11"/>
  <c r="H8" i="11"/>
  <c r="H5" i="11"/>
  <c r="C15" i="10"/>
  <c r="C7" i="9"/>
  <c r="C6" i="9"/>
  <c r="C5" i="9"/>
  <c r="F13" i="8"/>
  <c r="F14" i="8"/>
  <c r="F15" i="8"/>
  <c r="F16" i="8"/>
  <c r="F12" i="8"/>
  <c r="C5" i="8"/>
  <c r="C7" i="8"/>
  <c r="C6" i="8"/>
  <c r="C4" i="8"/>
  <c r="E4" i="6"/>
  <c r="E5" i="6"/>
  <c r="E6" i="6"/>
  <c r="E3" i="6"/>
  <c r="E7" i="6"/>
  <c r="C5" i="7"/>
  <c r="C6" i="7"/>
  <c r="C7" i="7"/>
  <c r="C8" i="7"/>
  <c r="C9" i="7"/>
  <c r="C10" i="7"/>
  <c r="C4" i="7"/>
  <c r="E18" i="6"/>
  <c r="E15" i="6"/>
  <c r="E16" i="6"/>
  <c r="E17" i="6"/>
  <c r="E14" i="6"/>
  <c r="L7" i="6"/>
  <c r="L4" i="6"/>
  <c r="L5" i="6"/>
  <c r="L6" i="6"/>
  <c r="L3" i="6"/>
  <c r="D7" i="6"/>
  <c r="D20" i="4"/>
  <c r="B20" i="5"/>
  <c r="B20" i="4"/>
  <c r="G23" i="3"/>
  <c r="B21" i="3"/>
  <c r="C9" i="2" l="1"/>
  <c r="H13" i="2"/>
  <c r="H14" i="2"/>
  <c r="B9" i="2"/>
  <c r="C4" i="30" l="1"/>
  <c r="E4" i="30" s="1"/>
  <c r="F4" i="30" l="1"/>
  <c r="D4" i="30"/>
</calcChain>
</file>

<file path=xl/sharedStrings.xml><?xml version="1.0" encoding="utf-8"?>
<sst xmlns="http://schemas.openxmlformats.org/spreadsheetml/2006/main" count="290" uniqueCount="147">
  <si>
    <t>Example</t>
  </si>
  <si>
    <t>Product</t>
  </si>
  <si>
    <t>Price</t>
  </si>
  <si>
    <t>Quantity</t>
  </si>
  <si>
    <t>Rice</t>
  </si>
  <si>
    <t>Wheat</t>
  </si>
  <si>
    <t>Bread</t>
  </si>
  <si>
    <t>Oil</t>
  </si>
  <si>
    <t>d</t>
  </si>
  <si>
    <t>Egg</t>
  </si>
  <si>
    <t>a</t>
  </si>
  <si>
    <t>Milk</t>
  </si>
  <si>
    <t>Total</t>
  </si>
  <si>
    <t>Count</t>
  </si>
  <si>
    <t>Example :-</t>
  </si>
  <si>
    <t>ID</t>
  </si>
  <si>
    <t>@</t>
  </si>
  <si>
    <t>A</t>
  </si>
  <si>
    <t>A8</t>
  </si>
  <si>
    <t>Example:-</t>
  </si>
  <si>
    <t>Computer</t>
  </si>
  <si>
    <t>Keyboard</t>
  </si>
  <si>
    <t>Mouse</t>
  </si>
  <si>
    <t>Printer</t>
  </si>
  <si>
    <t>The ranges must have the same dimensions or Excel will display the #VALUE!</t>
  </si>
  <si>
    <t>The SUMPRODUCT function treats any entries that are not numeric as if they were zeros</t>
  </si>
  <si>
    <t>Name</t>
  </si>
  <si>
    <t>Length of String</t>
  </si>
  <si>
    <t xml:space="preserve">Pawan   </t>
  </si>
  <si>
    <t>Ajit</t>
  </si>
  <si>
    <t>Manish</t>
  </si>
  <si>
    <t>John</t>
  </si>
  <si>
    <t>George</t>
  </si>
  <si>
    <t>Jessica</t>
  </si>
  <si>
    <t>Examples:-</t>
  </si>
  <si>
    <t>Value</t>
  </si>
  <si>
    <t>Converted Value</t>
  </si>
  <si>
    <t>A  B  C     D</t>
  </si>
  <si>
    <t>Pawan      Kharbanda</t>
  </si>
  <si>
    <t>234      5</t>
  </si>
  <si>
    <t>Roll No.</t>
  </si>
  <si>
    <t>Marks</t>
  </si>
  <si>
    <t>Average</t>
  </si>
  <si>
    <t>Value1</t>
  </si>
  <si>
    <t>Value2</t>
  </si>
  <si>
    <t>Value3</t>
  </si>
  <si>
    <t>Value4</t>
  </si>
  <si>
    <t>Value5</t>
  </si>
  <si>
    <t>Value6</t>
  </si>
  <si>
    <t>AverageA</t>
  </si>
  <si>
    <t>Mike</t>
  </si>
  <si>
    <t>Text</t>
  </si>
  <si>
    <t>Using Formulae</t>
  </si>
  <si>
    <t>ALAN JONES</t>
  </si>
  <si>
    <t>PaWAN KharBANDA</t>
  </si>
  <si>
    <t>Alan Jones</t>
  </si>
  <si>
    <t>ALANJONES</t>
  </si>
  <si>
    <t>Text 1</t>
  </si>
  <si>
    <t>Text 2</t>
  </si>
  <si>
    <t>Hello</t>
  </si>
  <si>
    <t>hello</t>
  </si>
  <si>
    <t>HELLO</t>
  </si>
  <si>
    <t>Date</t>
  </si>
  <si>
    <t>Day</t>
  </si>
  <si>
    <t>End</t>
  </si>
  <si>
    <t>Start</t>
  </si>
  <si>
    <t>Result</t>
  </si>
  <si>
    <t>Start Date</t>
  </si>
  <si>
    <t>End Date</t>
  </si>
  <si>
    <t>Holidays</t>
  </si>
  <si>
    <t>Chrismas eve</t>
  </si>
  <si>
    <t>Chrismas day</t>
  </si>
  <si>
    <t>Month</t>
  </si>
  <si>
    <t>Year</t>
  </si>
  <si>
    <t>Months</t>
  </si>
  <si>
    <t>DOB</t>
  </si>
  <si>
    <t>Current Date</t>
  </si>
  <si>
    <t>Years</t>
  </si>
  <si>
    <t>Days</t>
  </si>
  <si>
    <t>`</t>
  </si>
  <si>
    <t>Using Range</t>
  </si>
  <si>
    <t>Jessica Squires</t>
  </si>
  <si>
    <t>Pawan Kharbanda</t>
  </si>
  <si>
    <t>Jessica Jones</t>
  </si>
  <si>
    <t>Vikram Singh</t>
  </si>
  <si>
    <t>Neha Bansal</t>
  </si>
  <si>
    <t>Amit Soni</t>
  </si>
  <si>
    <t>Rakesh Kumar</t>
  </si>
  <si>
    <t>Min Value</t>
  </si>
  <si>
    <t>Max Value</t>
  </si>
  <si>
    <t>Data</t>
  </si>
  <si>
    <t>Rank</t>
  </si>
  <si>
    <t>Hi Pawan Pawan</t>
  </si>
  <si>
    <t>Hi Pawan, my last name is Pawan</t>
  </si>
  <si>
    <t>Hi Pawan</t>
  </si>
  <si>
    <t>Hi Pawan, my first name is Pawan</t>
  </si>
  <si>
    <t>COUNT</t>
  </si>
  <si>
    <t>SUM</t>
  </si>
  <si>
    <t>SUMPRODUCT</t>
  </si>
  <si>
    <t>TEXT FORMULA</t>
  </si>
  <si>
    <t>TRIM</t>
  </si>
  <si>
    <t>average</t>
  </si>
  <si>
    <t>AVERAGE</t>
  </si>
  <si>
    <t>AVERAGEA</t>
  </si>
  <si>
    <t>N/A</t>
  </si>
  <si>
    <t>TrimMean</t>
  </si>
  <si>
    <t>Mean</t>
  </si>
  <si>
    <t>Median</t>
  </si>
  <si>
    <t>DAY funciton</t>
  </si>
  <si>
    <t>WEEKDAY</t>
  </si>
  <si>
    <t>DAYS</t>
  </si>
  <si>
    <t>REMARKS</t>
  </si>
  <si>
    <t>weekend excluded</t>
  </si>
  <si>
    <t>weekend + holidays excluded</t>
  </si>
  <si>
    <t>Remarks</t>
  </si>
  <si>
    <t>One month after</t>
  </si>
  <si>
    <t>one month before</t>
  </si>
  <si>
    <t>2 years later</t>
  </si>
  <si>
    <t>EDATE</t>
  </si>
  <si>
    <t>DATEDIF</t>
  </si>
  <si>
    <t>Y</t>
  </si>
  <si>
    <t>M</t>
  </si>
  <si>
    <t>D</t>
  </si>
  <si>
    <t>YM</t>
  </si>
  <si>
    <t>YD</t>
  </si>
  <si>
    <t>MD</t>
  </si>
  <si>
    <t>the number of complete years in the period</t>
  </si>
  <si>
    <t>the number of complete months in the period</t>
  </si>
  <si>
    <t>the number of daus in the period</t>
  </si>
  <si>
    <t>The difference between the months in start_date and end_date</t>
  </si>
  <si>
    <t>the difference between the days in start_date and end_date</t>
  </si>
  <si>
    <t>The difference between the days in start_date and end_date</t>
  </si>
  <si>
    <t>LEFT</t>
  </si>
  <si>
    <t>RIGHT</t>
  </si>
  <si>
    <t>**LEFT(Cell,(FIND("Space",Cell)-1))**</t>
  </si>
  <si>
    <t>Can be used to dynamically find first word in a cell</t>
  </si>
  <si>
    <t>**-1 removes  rightmost extra space**</t>
  </si>
  <si>
    <t>Search is not case sensitive</t>
  </si>
  <si>
    <t>small and larege can be used to find kth small or largest value</t>
  </si>
  <si>
    <t>substitute</t>
  </si>
  <si>
    <t xml:space="preserve">to substitute a word with another one </t>
  </si>
  <si>
    <t>replace</t>
  </si>
  <si>
    <t>4564789812456789</t>
  </si>
  <si>
    <t>MIN</t>
  </si>
  <si>
    <t>COUNTA</t>
  </si>
  <si>
    <t>COUNTBLANK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</si>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</sst>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0000"/>
    <numFmt numFmtId="166" formatCode="0.0"/>
    <numFmt numFmtId="167" formatCode="mm/dd/yyyy"/>
    <numFmt numFmtId="168" formatCode="[$-14009]dd\ mmmm\ yyyy;@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6363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2" fillId="0" borderId="0" xfId="0" applyFont="1"/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0" fillId="4" borderId="3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0" xfId="0" applyFont="1" applyFill="1"/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 applyAlignment="1">
      <alignment horizontal="center" vertical="center"/>
    </xf>
    <xf numFmtId="0" fontId="0" fillId="0" borderId="0" xfId="0" applyBorder="1"/>
    <xf numFmtId="0" fontId="1" fillId="7" borderId="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10" borderId="3" xfId="0" applyFill="1" applyBorder="1"/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/>
    <xf numFmtId="0" fontId="0" fillId="10" borderId="10" xfId="0" applyFill="1" applyBorder="1" applyAlignment="1">
      <alignment horizontal="center" vertical="center"/>
    </xf>
    <xf numFmtId="0" fontId="0" fillId="0" borderId="17" xfId="0" quotePrefix="1" applyFill="1" applyBorder="1"/>
    <xf numFmtId="14" fontId="0" fillId="0" borderId="0" xfId="0" applyNumberFormat="1"/>
    <xf numFmtId="20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5" fontId="0" fillId="0" borderId="1" xfId="0" applyNumberFormat="1" applyBorder="1"/>
    <xf numFmtId="164" fontId="0" fillId="4" borderId="1" xfId="0" applyNumberFormat="1" applyFill="1" applyBorder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5" fillId="0" borderId="0" xfId="0" applyFont="1" applyAlignment="1">
      <alignment vertical="center"/>
    </xf>
    <xf numFmtId="15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1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13" borderId="0" xfId="0" applyFill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4" fillId="0" borderId="0" xfId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2" fontId="0" fillId="0" borderId="0" xfId="0" applyNumberFormat="1"/>
    <xf numFmtId="14" fontId="0" fillId="4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4" borderId="0" xfId="0" applyFill="1"/>
    <xf numFmtId="0" fontId="13" fillId="14" borderId="0" xfId="0" applyFont="1" applyFill="1"/>
    <xf numFmtId="0" fontId="7" fillId="14" borderId="0" xfId="0" applyFont="1" applyFill="1"/>
    <xf numFmtId="0" fontId="15" fillId="14" borderId="0" xfId="0" applyFont="1" applyFill="1"/>
    <xf numFmtId="0" fontId="2" fillId="14" borderId="0" xfId="0" applyFont="1" applyFill="1"/>
    <xf numFmtId="0" fontId="8" fillId="14" borderId="0" xfId="0" applyFont="1" applyFill="1"/>
    <xf numFmtId="0" fontId="8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4" fillId="14" borderId="0" xfId="0" applyFont="1" applyFill="1"/>
    <xf numFmtId="0" fontId="16" fillId="14" borderId="0" xfId="0" applyFont="1" applyFill="1"/>
    <xf numFmtId="0" fontId="8" fillId="1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Q14"/>
  <sheetViews>
    <sheetView showGridLines="0" workbookViewId="0">
      <pane ySplit="1" topLeftCell="A2" activePane="bottomLeft" state="frozen"/>
      <selection activeCell="B1" sqref="B1"/>
      <selection pane="bottomLeft" activeCell="L24" sqref="L24"/>
    </sheetView>
  </sheetViews>
  <sheetFormatPr defaultRowHeight="14.4" x14ac:dyDescent="0.3"/>
  <cols>
    <col min="4" max="4" width="6.109375" bestFit="1" customWidth="1"/>
    <col min="17" max="17" width="10.6640625" bestFit="1" customWidth="1"/>
  </cols>
  <sheetData>
    <row r="2" spans="1:17" x14ac:dyDescent="0.3">
      <c r="A2" s="4" t="s">
        <v>1</v>
      </c>
      <c r="B2" s="4" t="s">
        <v>2</v>
      </c>
      <c r="C2" s="4" t="s">
        <v>3</v>
      </c>
    </row>
    <row r="3" spans="1:17" ht="25.8" x14ac:dyDescent="0.5">
      <c r="A3" s="5" t="s">
        <v>4</v>
      </c>
      <c r="B3" s="5">
        <v>120</v>
      </c>
      <c r="C3" s="5">
        <v>45</v>
      </c>
      <c r="G3" s="98"/>
      <c r="H3" s="98"/>
      <c r="I3" s="98"/>
    </row>
    <row r="4" spans="1:17" ht="25.8" x14ac:dyDescent="0.5">
      <c r="A4" s="5" t="s">
        <v>5</v>
      </c>
      <c r="B4" s="5">
        <v>123</v>
      </c>
      <c r="C4" s="5">
        <v>23</v>
      </c>
      <c r="G4" s="98"/>
      <c r="H4" s="99" t="s">
        <v>97</v>
      </c>
      <c r="I4" s="98"/>
    </row>
    <row r="5" spans="1:17" ht="25.8" x14ac:dyDescent="0.5">
      <c r="A5" s="5" t="s">
        <v>6</v>
      </c>
      <c r="B5" s="5">
        <v>28</v>
      </c>
      <c r="C5" s="5">
        <v>5</v>
      </c>
      <c r="G5" s="98"/>
      <c r="H5" s="98"/>
      <c r="I5" s="98"/>
    </row>
    <row r="6" spans="1:17" ht="25.8" x14ac:dyDescent="0.5">
      <c r="A6" s="5" t="s">
        <v>7</v>
      </c>
      <c r="B6" s="5">
        <v>234</v>
      </c>
      <c r="C6" s="5" t="s">
        <v>8</v>
      </c>
      <c r="G6" s="98"/>
      <c r="H6" s="98"/>
      <c r="I6" s="98"/>
      <c r="J6" s="88"/>
      <c r="K6" s="88"/>
      <c r="L6" s="88"/>
      <c r="M6" s="88"/>
      <c r="N6" s="88"/>
      <c r="O6" s="88"/>
      <c r="P6" s="88"/>
      <c r="Q6" s="88"/>
    </row>
    <row r="7" spans="1:17" x14ac:dyDescent="0.3">
      <c r="A7" s="5" t="s">
        <v>9</v>
      </c>
      <c r="B7" s="5" t="s">
        <v>10</v>
      </c>
      <c r="C7" s="5">
        <v>33</v>
      </c>
    </row>
    <row r="8" spans="1:17" x14ac:dyDescent="0.3">
      <c r="A8" s="5" t="s">
        <v>11</v>
      </c>
      <c r="B8" s="5">
        <v>56</v>
      </c>
      <c r="C8" s="5">
        <v>5</v>
      </c>
    </row>
    <row r="9" spans="1:17" x14ac:dyDescent="0.3">
      <c r="A9" s="6" t="s">
        <v>12</v>
      </c>
      <c r="B9" s="7">
        <f>SUM(B3:B8)</f>
        <v>561</v>
      </c>
      <c r="C9" s="7">
        <f>SUM(C3:C8)</f>
        <v>111</v>
      </c>
    </row>
    <row r="12" spans="1:17" x14ac:dyDescent="0.3">
      <c r="A12" s="4" t="s">
        <v>1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9</v>
      </c>
      <c r="G12" s="5" t="s">
        <v>11</v>
      </c>
      <c r="H12" s="8" t="s">
        <v>12</v>
      </c>
    </row>
    <row r="13" spans="1:17" x14ac:dyDescent="0.3">
      <c r="A13" s="4" t="s">
        <v>2</v>
      </c>
      <c r="B13" s="5">
        <v>120</v>
      </c>
      <c r="C13" s="5">
        <v>123</v>
      </c>
      <c r="D13" s="5">
        <v>28</v>
      </c>
      <c r="E13" s="5">
        <v>234</v>
      </c>
      <c r="F13" s="5">
        <v>45</v>
      </c>
      <c r="G13" s="5">
        <v>56</v>
      </c>
      <c r="H13" s="9">
        <f>SUM(B13:G13)</f>
        <v>606</v>
      </c>
    </row>
    <row r="14" spans="1:17" x14ac:dyDescent="0.3">
      <c r="A14" s="4" t="s">
        <v>3</v>
      </c>
      <c r="B14" s="5">
        <v>45</v>
      </c>
      <c r="C14" s="5">
        <v>23</v>
      </c>
      <c r="D14" s="5">
        <v>5</v>
      </c>
      <c r="E14" s="5">
        <v>65</v>
      </c>
      <c r="F14" s="5">
        <v>33</v>
      </c>
      <c r="G14" s="5">
        <v>5</v>
      </c>
      <c r="H14" s="10">
        <f>SUM(B14:G14)</f>
        <v>176</v>
      </c>
    </row>
  </sheetData>
  <mergeCells count="1">
    <mergeCell ref="J6:Q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"/>
  <sheetViews>
    <sheetView showGridLines="0" workbookViewId="0">
      <pane ySplit="1" topLeftCell="A2" activePane="bottomLeft" state="frozen"/>
      <selection activeCell="B1" sqref="B1"/>
      <selection pane="bottomLeft" activeCell="L3" sqref="L3:P10"/>
    </sheetView>
  </sheetViews>
  <sheetFormatPr defaultRowHeight="14.4" x14ac:dyDescent="0.3"/>
  <cols>
    <col min="17" max="17" width="10.6640625" bestFit="1" customWidth="1"/>
  </cols>
  <sheetData>
    <row r="2" spans="1:16" x14ac:dyDescent="0.3">
      <c r="A2" t="s">
        <v>0</v>
      </c>
    </row>
    <row r="3" spans="1:16" ht="15" thickBot="1" x14ac:dyDescent="0.35">
      <c r="L3" s="96"/>
      <c r="M3" s="107" t="s">
        <v>102</v>
      </c>
      <c r="N3" s="107"/>
      <c r="O3" s="107"/>
      <c r="P3" s="96"/>
    </row>
    <row r="4" spans="1:16" x14ac:dyDescent="0.3">
      <c r="B4" s="35" t="s">
        <v>43</v>
      </c>
      <c r="C4" s="36" t="s">
        <v>44</v>
      </c>
      <c r="D4" s="36" t="s">
        <v>45</v>
      </c>
      <c r="E4" s="36" t="s">
        <v>46</v>
      </c>
      <c r="F4" s="36" t="s">
        <v>47</v>
      </c>
      <c r="G4" s="37" t="s">
        <v>48</v>
      </c>
      <c r="H4" s="38" t="s">
        <v>42</v>
      </c>
      <c r="I4" s="39" t="s">
        <v>49</v>
      </c>
      <c r="L4" s="96"/>
      <c r="M4" s="107"/>
      <c r="N4" s="107"/>
      <c r="O4" s="107"/>
      <c r="P4" s="96"/>
    </row>
    <row r="5" spans="1:16" x14ac:dyDescent="0.3">
      <c r="B5" s="40">
        <v>2</v>
      </c>
      <c r="C5" s="17">
        <v>4</v>
      </c>
      <c r="D5" s="17">
        <v>6</v>
      </c>
      <c r="E5" s="17">
        <v>8</v>
      </c>
      <c r="F5" s="17">
        <v>5</v>
      </c>
      <c r="G5" s="31">
        <v>8</v>
      </c>
      <c r="H5" s="40">
        <f>AVERAGE(B5:G5)</f>
        <v>5.5</v>
      </c>
      <c r="I5" s="41">
        <f>AVERAGEA(B5:G5)</f>
        <v>5.5</v>
      </c>
      <c r="L5" s="96"/>
      <c r="M5" s="107"/>
      <c r="N5" s="107"/>
      <c r="O5" s="107"/>
      <c r="P5" s="96"/>
    </row>
    <row r="6" spans="1:16" x14ac:dyDescent="0.3">
      <c r="B6" s="40">
        <v>2</v>
      </c>
      <c r="C6" s="17" t="b">
        <v>0</v>
      </c>
      <c r="D6" s="17">
        <v>6</v>
      </c>
      <c r="E6" s="17">
        <v>8</v>
      </c>
      <c r="F6" s="17">
        <v>9</v>
      </c>
      <c r="G6" s="31">
        <v>10</v>
      </c>
      <c r="H6" s="40">
        <f t="shared" ref="H6:H8" si="0">AVERAGE(B6:G6)</f>
        <v>7</v>
      </c>
      <c r="I6" s="41">
        <f t="shared" ref="I6:I8" si="1">AVERAGEA(B6:G6)</f>
        <v>5.833333333333333</v>
      </c>
      <c r="L6" s="96"/>
      <c r="M6" s="107" t="s">
        <v>103</v>
      </c>
      <c r="N6" s="107"/>
      <c r="O6" s="107"/>
      <c r="P6" s="96"/>
    </row>
    <row r="7" spans="1:16" x14ac:dyDescent="0.3">
      <c r="B7" s="40">
        <v>7</v>
      </c>
      <c r="C7" s="17">
        <v>6</v>
      </c>
      <c r="D7" s="17" t="b">
        <v>1</v>
      </c>
      <c r="E7" s="17" t="s">
        <v>50</v>
      </c>
      <c r="F7" s="17">
        <v>6</v>
      </c>
      <c r="G7" s="31">
        <v>8</v>
      </c>
      <c r="H7" s="40">
        <f t="shared" si="0"/>
        <v>6.75</v>
      </c>
      <c r="I7" s="41">
        <f t="shared" si="1"/>
        <v>4.666666666666667</v>
      </c>
      <c r="L7" s="96"/>
      <c r="M7" s="107"/>
      <c r="N7" s="107"/>
      <c r="O7" s="107"/>
      <c r="P7" s="96"/>
    </row>
    <row r="8" spans="1:16" ht="15" thickBot="1" x14ac:dyDescent="0.35">
      <c r="B8" s="42">
        <v>1</v>
      </c>
      <c r="C8" s="43">
        <v>3</v>
      </c>
      <c r="D8" s="43" t="b">
        <v>1</v>
      </c>
      <c r="E8" s="43" t="b">
        <v>1</v>
      </c>
      <c r="F8" s="43" t="e">
        <v>#N/A</v>
      </c>
      <c r="G8" s="44">
        <v>5</v>
      </c>
      <c r="H8" s="40" t="e">
        <f t="shared" si="0"/>
        <v>#N/A</v>
      </c>
      <c r="I8" s="41" t="e">
        <f t="shared" si="1"/>
        <v>#N/A</v>
      </c>
      <c r="L8" s="96"/>
      <c r="M8" s="107"/>
      <c r="N8" s="107"/>
      <c r="O8" s="107"/>
      <c r="P8" s="96"/>
    </row>
    <row r="9" spans="1:16" ht="15" thickBot="1" x14ac:dyDescent="0.35">
      <c r="B9" s="42">
        <v>1</v>
      </c>
      <c r="C9" s="43">
        <v>3</v>
      </c>
      <c r="D9" s="43" t="b">
        <v>1</v>
      </c>
      <c r="E9" s="43" t="b">
        <v>1</v>
      </c>
      <c r="F9" s="43" t="s">
        <v>104</v>
      </c>
      <c r="G9" s="44">
        <v>5</v>
      </c>
      <c r="H9" s="40">
        <f t="shared" ref="H9" si="2">AVERAGE(B9:G9)</f>
        <v>3</v>
      </c>
      <c r="I9" s="41">
        <f t="shared" ref="I9" si="3">AVERAGEA(B9:G9)</f>
        <v>1.8333333333333333</v>
      </c>
      <c r="L9" s="96"/>
      <c r="M9" s="96"/>
      <c r="N9" s="96"/>
      <c r="O9" s="96"/>
      <c r="P9" s="96"/>
    </row>
    <row r="10" spans="1:16" x14ac:dyDescent="0.3">
      <c r="L10" s="96"/>
      <c r="M10" s="96"/>
      <c r="N10" s="96"/>
      <c r="O10" s="96"/>
      <c r="P10" s="96"/>
    </row>
  </sheetData>
  <mergeCells count="2">
    <mergeCell ref="M3:O5"/>
    <mergeCell ref="M6:O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5"/>
  <sheetViews>
    <sheetView showGridLines="0" workbookViewId="0">
      <pane ySplit="1" topLeftCell="A2" activePane="bottomLeft" state="frozen"/>
      <selection activeCell="B1" sqref="B1"/>
      <selection pane="bottomLeft" activeCell="C15" sqref="C15"/>
    </sheetView>
  </sheetViews>
  <sheetFormatPr defaultRowHeight="14.4" x14ac:dyDescent="0.3"/>
  <cols>
    <col min="15" max="15" width="10.6640625" bestFit="1" customWidth="1"/>
  </cols>
  <sheetData>
    <row r="1" spans="1:3" x14ac:dyDescent="0.3">
      <c r="A1" t="s">
        <v>0</v>
      </c>
    </row>
    <row r="3" spans="1:3" x14ac:dyDescent="0.3">
      <c r="B3" s="17" t="s">
        <v>40</v>
      </c>
      <c r="C3" s="17" t="s">
        <v>41</v>
      </c>
    </row>
    <row r="4" spans="1:3" x14ac:dyDescent="0.3">
      <c r="B4" s="11">
        <v>1</v>
      </c>
      <c r="C4" s="17">
        <v>76</v>
      </c>
    </row>
    <row r="5" spans="1:3" x14ac:dyDescent="0.3">
      <c r="B5" s="11">
        <v>2</v>
      </c>
      <c r="C5" s="17">
        <v>34</v>
      </c>
    </row>
    <row r="6" spans="1:3" x14ac:dyDescent="0.3">
      <c r="B6" s="11">
        <v>3</v>
      </c>
      <c r="C6" s="17">
        <v>22</v>
      </c>
    </row>
    <row r="7" spans="1:3" x14ac:dyDescent="0.3">
      <c r="B7" s="11">
        <v>4</v>
      </c>
      <c r="C7" s="17">
        <v>78</v>
      </c>
    </row>
    <row r="8" spans="1:3" x14ac:dyDescent="0.3">
      <c r="B8" s="11">
        <v>5</v>
      </c>
      <c r="C8" s="17">
        <v>65</v>
      </c>
    </row>
    <row r="9" spans="1:3" x14ac:dyDescent="0.3">
      <c r="B9" s="11">
        <v>6</v>
      </c>
      <c r="C9" s="17">
        <v>23</v>
      </c>
    </row>
    <row r="10" spans="1:3" x14ac:dyDescent="0.3">
      <c r="B10" s="11">
        <v>7</v>
      </c>
      <c r="C10" s="17">
        <v>98</v>
      </c>
    </row>
    <row r="11" spans="1:3" x14ac:dyDescent="0.3">
      <c r="B11" s="11">
        <v>8</v>
      </c>
      <c r="C11" s="17">
        <v>76</v>
      </c>
    </row>
    <row r="12" spans="1:3" x14ac:dyDescent="0.3">
      <c r="B12" s="11">
        <v>9</v>
      </c>
      <c r="C12" s="17">
        <v>99</v>
      </c>
    </row>
    <row r="13" spans="1:3" x14ac:dyDescent="0.3">
      <c r="B13" s="11">
        <v>10</v>
      </c>
      <c r="C13" s="17">
        <v>67</v>
      </c>
    </row>
    <row r="14" spans="1:3" x14ac:dyDescent="0.3">
      <c r="B14" s="7" t="s">
        <v>107</v>
      </c>
      <c r="C14" s="9">
        <f>MEDIAN(C4:C13)</f>
        <v>71.5</v>
      </c>
    </row>
    <row r="15" spans="1:3" x14ac:dyDescent="0.3">
      <c r="B15" s="7" t="s">
        <v>42</v>
      </c>
      <c r="C15" s="9">
        <f>AVERAGE(C4:C13)</f>
        <v>63.8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C17"/>
  <sheetViews>
    <sheetView showGridLines="0" workbookViewId="0">
      <pane ySplit="1" topLeftCell="A2" activePane="bottomLeft" state="frozen"/>
      <selection activeCell="B1" sqref="B1"/>
      <selection pane="bottomLeft" activeCell="B1" sqref="B1"/>
    </sheetView>
  </sheetViews>
  <sheetFormatPr defaultRowHeight="14.4" x14ac:dyDescent="0.3"/>
  <cols>
    <col min="15" max="15" width="10.6640625" bestFit="1" customWidth="1"/>
  </cols>
  <sheetData>
    <row r="2" spans="1:3" x14ac:dyDescent="0.3">
      <c r="A2" t="s">
        <v>0</v>
      </c>
    </row>
    <row r="4" spans="1:3" x14ac:dyDescent="0.3">
      <c r="B4" s="17" t="s">
        <v>40</v>
      </c>
      <c r="C4" s="17" t="s">
        <v>41</v>
      </c>
    </row>
    <row r="5" spans="1:3" x14ac:dyDescent="0.3">
      <c r="B5" s="11">
        <v>1</v>
      </c>
      <c r="C5" s="17">
        <v>76</v>
      </c>
    </row>
    <row r="6" spans="1:3" x14ac:dyDescent="0.3">
      <c r="B6" s="11">
        <v>2</v>
      </c>
      <c r="C6" s="17">
        <v>34</v>
      </c>
    </row>
    <row r="7" spans="1:3" x14ac:dyDescent="0.3">
      <c r="B7" s="11">
        <v>3</v>
      </c>
      <c r="C7" s="17">
        <v>22</v>
      </c>
    </row>
    <row r="8" spans="1:3" x14ac:dyDescent="0.3">
      <c r="B8" s="11">
        <v>4</v>
      </c>
      <c r="C8" s="17">
        <v>78</v>
      </c>
    </row>
    <row r="9" spans="1:3" x14ac:dyDescent="0.3">
      <c r="B9" s="11">
        <v>5</v>
      </c>
      <c r="C9" s="17">
        <v>65</v>
      </c>
    </row>
    <row r="10" spans="1:3" x14ac:dyDescent="0.3">
      <c r="B10" s="11">
        <v>6</v>
      </c>
      <c r="C10" s="17">
        <v>23</v>
      </c>
    </row>
    <row r="11" spans="1:3" x14ac:dyDescent="0.3">
      <c r="B11" s="11">
        <v>7</v>
      </c>
      <c r="C11" s="17">
        <v>98</v>
      </c>
    </row>
    <row r="12" spans="1:3" x14ac:dyDescent="0.3">
      <c r="B12" s="11">
        <v>8</v>
      </c>
      <c r="C12" s="17">
        <v>76</v>
      </c>
    </row>
    <row r="13" spans="1:3" x14ac:dyDescent="0.3">
      <c r="B13" s="11">
        <v>9</v>
      </c>
      <c r="C13" s="17">
        <v>99</v>
      </c>
    </row>
    <row r="14" spans="1:3" x14ac:dyDescent="0.3">
      <c r="B14" s="11">
        <v>10</v>
      </c>
      <c r="C14" s="17">
        <v>67</v>
      </c>
    </row>
    <row r="15" spans="1:3" x14ac:dyDescent="0.3">
      <c r="B15" s="10"/>
      <c r="C15" s="9"/>
    </row>
    <row r="16" spans="1:3" x14ac:dyDescent="0.3">
      <c r="B16" s="7"/>
      <c r="C16" s="9"/>
    </row>
    <row r="17" spans="2:3" x14ac:dyDescent="0.3">
      <c r="B17" s="7"/>
      <c r="C17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6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</sheetViews>
  <sheetFormatPr defaultRowHeight="14.4" x14ac:dyDescent="0.3"/>
  <cols>
    <col min="2" max="2" width="18.88671875" bestFit="1" customWidth="1"/>
    <col min="3" max="3" width="16.6640625" bestFit="1" customWidth="1"/>
    <col min="14" max="14" width="10.6640625" bestFit="1" customWidth="1"/>
  </cols>
  <sheetData>
    <row r="1" spans="1:3" x14ac:dyDescent="0.3">
      <c r="A1" t="s">
        <v>0</v>
      </c>
    </row>
    <row r="3" spans="1:3" x14ac:dyDescent="0.3">
      <c r="B3" s="5" t="s">
        <v>51</v>
      </c>
      <c r="C3" s="5" t="s">
        <v>52</v>
      </c>
    </row>
    <row r="4" spans="1:3" x14ac:dyDescent="0.3">
      <c r="B4" s="5" t="s">
        <v>53</v>
      </c>
      <c r="C4" s="7"/>
    </row>
    <row r="5" spans="1:3" x14ac:dyDescent="0.3">
      <c r="B5" s="5" t="s">
        <v>54</v>
      </c>
      <c r="C5" s="7"/>
    </row>
    <row r="6" spans="1:3" x14ac:dyDescent="0.3">
      <c r="B6" s="5" t="s">
        <v>54</v>
      </c>
      <c r="C6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6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</sheetViews>
  <sheetFormatPr defaultRowHeight="14.4" x14ac:dyDescent="0.3"/>
  <cols>
    <col min="2" max="2" width="18.88671875" bestFit="1" customWidth="1"/>
    <col min="3" max="3" width="20" bestFit="1" customWidth="1"/>
    <col min="14" max="14" width="10.6640625" bestFit="1" customWidth="1"/>
  </cols>
  <sheetData>
    <row r="1" spans="1:3" x14ac:dyDescent="0.3">
      <c r="A1" t="s">
        <v>0</v>
      </c>
    </row>
    <row r="3" spans="1:3" x14ac:dyDescent="0.3">
      <c r="B3" s="5" t="s">
        <v>51</v>
      </c>
      <c r="C3" s="5" t="s">
        <v>52</v>
      </c>
    </row>
    <row r="4" spans="1:3" x14ac:dyDescent="0.3">
      <c r="B4" s="5" t="s">
        <v>53</v>
      </c>
      <c r="C4" s="7"/>
    </row>
    <row r="5" spans="1:3" x14ac:dyDescent="0.3">
      <c r="B5" s="5" t="s">
        <v>55</v>
      </c>
      <c r="C5" s="7"/>
    </row>
    <row r="6" spans="1:3" x14ac:dyDescent="0.3">
      <c r="B6" s="5" t="s">
        <v>54</v>
      </c>
      <c r="C6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workbookViewId="0">
      <pane ySplit="1" topLeftCell="A2" activePane="bottomLeft" state="frozen"/>
      <selection activeCell="B1" sqref="B1"/>
      <selection pane="bottomLeft" activeCell="C15" sqref="C15"/>
    </sheetView>
  </sheetViews>
  <sheetFormatPr defaultRowHeight="14.4" x14ac:dyDescent="0.3"/>
  <cols>
    <col min="1" max="1" width="9.109375" customWidth="1"/>
    <col min="2" max="2" width="11" customWidth="1"/>
    <col min="17" max="17" width="10.6640625" bestFit="1" customWidth="1"/>
  </cols>
  <sheetData>
    <row r="1" spans="1:3" x14ac:dyDescent="0.3">
      <c r="B1" s="3"/>
    </row>
    <row r="2" spans="1:3" x14ac:dyDescent="0.3">
      <c r="A2" t="s">
        <v>0</v>
      </c>
    </row>
    <row r="3" spans="1:3" ht="15" thickBot="1" x14ac:dyDescent="0.35"/>
    <row r="4" spans="1:3" x14ac:dyDescent="0.3">
      <c r="B4" s="28" t="s">
        <v>40</v>
      </c>
      <c r="C4" s="29" t="s">
        <v>41</v>
      </c>
    </row>
    <row r="5" spans="1:3" x14ac:dyDescent="0.3">
      <c r="B5" s="30">
        <v>1</v>
      </c>
      <c r="C5" s="31">
        <v>22</v>
      </c>
    </row>
    <row r="6" spans="1:3" x14ac:dyDescent="0.3">
      <c r="B6" s="30">
        <v>2</v>
      </c>
      <c r="C6" s="31">
        <v>23</v>
      </c>
    </row>
    <row r="7" spans="1:3" x14ac:dyDescent="0.3">
      <c r="B7" s="30">
        <v>3</v>
      </c>
      <c r="C7" s="31">
        <v>34</v>
      </c>
    </row>
    <row r="8" spans="1:3" x14ac:dyDescent="0.3">
      <c r="B8" s="30">
        <v>4</v>
      </c>
      <c r="C8" s="31">
        <v>65</v>
      </c>
    </row>
    <row r="9" spans="1:3" x14ac:dyDescent="0.3">
      <c r="B9" s="30">
        <v>5</v>
      </c>
      <c r="C9" s="31">
        <v>67</v>
      </c>
    </row>
    <row r="10" spans="1:3" x14ac:dyDescent="0.3">
      <c r="B10" s="30">
        <v>6</v>
      </c>
      <c r="C10" s="31">
        <v>76</v>
      </c>
    </row>
    <row r="11" spans="1:3" x14ac:dyDescent="0.3">
      <c r="B11" s="30">
        <v>7</v>
      </c>
      <c r="C11" s="31">
        <v>76</v>
      </c>
    </row>
    <row r="12" spans="1:3" x14ac:dyDescent="0.3">
      <c r="B12" s="30">
        <v>8</v>
      </c>
      <c r="C12" s="31">
        <v>78</v>
      </c>
    </row>
    <row r="13" spans="1:3" x14ac:dyDescent="0.3">
      <c r="B13" s="30">
        <v>9</v>
      </c>
      <c r="C13" s="31">
        <v>98</v>
      </c>
    </row>
    <row r="14" spans="1:3" ht="15" thickBot="1" x14ac:dyDescent="0.35">
      <c r="B14" s="45">
        <v>10</v>
      </c>
      <c r="C14" s="46">
        <v>99</v>
      </c>
    </row>
    <row r="15" spans="1:3" ht="15" thickBot="1" x14ac:dyDescent="0.35">
      <c r="B15" s="47" t="s">
        <v>105</v>
      </c>
      <c r="C15" s="48">
        <f>TRIMMEAN(C5:C14,50%)</f>
        <v>66</v>
      </c>
    </row>
    <row r="16" spans="1:3" ht="15" thickBot="1" x14ac:dyDescent="0.35">
      <c r="B16" s="49" t="s">
        <v>106</v>
      </c>
      <c r="C16" s="50">
        <f>AVERAGE(C5:C14)</f>
        <v>63.8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6"/>
  <sheetViews>
    <sheetView showGridLines="0" workbookViewId="0">
      <pane ySplit="1" topLeftCell="A2" activePane="bottomLeft" state="frozen"/>
      <selection activeCell="B1" sqref="B1"/>
      <selection pane="bottomLeft" activeCell="C6" sqref="C6"/>
    </sheetView>
  </sheetViews>
  <sheetFormatPr defaultRowHeight="14.4" x14ac:dyDescent="0.3"/>
  <cols>
    <col min="2" max="2" width="18.88671875" bestFit="1" customWidth="1"/>
    <col min="3" max="3" width="20" bestFit="1" customWidth="1"/>
    <col min="13" max="13" width="10.6640625" bestFit="1" customWidth="1"/>
  </cols>
  <sheetData>
    <row r="1" spans="1:3" x14ac:dyDescent="0.3">
      <c r="A1" t="s">
        <v>0</v>
      </c>
    </row>
    <row r="3" spans="1:3" x14ac:dyDescent="0.3">
      <c r="B3" s="5" t="s">
        <v>51</v>
      </c>
      <c r="C3" s="5" t="s">
        <v>52</v>
      </c>
    </row>
    <row r="4" spans="1:3" x14ac:dyDescent="0.3">
      <c r="B4" s="5" t="s">
        <v>56</v>
      </c>
      <c r="C4" s="7" t="str">
        <f>LOWER(B4)</f>
        <v>alanjones</v>
      </c>
    </row>
    <row r="5" spans="1:3" x14ac:dyDescent="0.3">
      <c r="B5" s="5" t="s">
        <v>55</v>
      </c>
      <c r="C5" s="7" t="str">
        <f>UPPER(B5)</f>
        <v>ALAN JONES</v>
      </c>
    </row>
    <row r="6" spans="1:3" x14ac:dyDescent="0.3">
      <c r="B6" s="5" t="s">
        <v>54</v>
      </c>
      <c r="C6" s="7" t="str">
        <f>PROPER(B6)</f>
        <v>Pawan Kharbanda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E6"/>
  <sheetViews>
    <sheetView showGridLines="0" workbookViewId="0">
      <pane ySplit="1" topLeftCell="A2" activePane="bottomLeft" state="frozen"/>
      <selection activeCell="B1" sqref="B1"/>
      <selection pane="bottomLeft" activeCell="D6" sqref="D6"/>
    </sheetView>
  </sheetViews>
  <sheetFormatPr defaultRowHeight="14.4" x14ac:dyDescent="0.3"/>
  <cols>
    <col min="4" max="4" width="13.5546875" bestFit="1" customWidth="1"/>
    <col min="16" max="16" width="10.6640625" bestFit="1" customWidth="1"/>
  </cols>
  <sheetData>
    <row r="2" spans="1:5" x14ac:dyDescent="0.3">
      <c r="A2" t="s">
        <v>19</v>
      </c>
    </row>
    <row r="3" spans="1:5" x14ac:dyDescent="0.3">
      <c r="B3" s="5" t="s">
        <v>57</v>
      </c>
      <c r="C3" s="5" t="s">
        <v>58</v>
      </c>
      <c r="D3" s="5" t="s">
        <v>66</v>
      </c>
      <c r="E3" s="51"/>
    </row>
    <row r="4" spans="1:5" x14ac:dyDescent="0.3">
      <c r="B4" s="5" t="s">
        <v>59</v>
      </c>
      <c r="C4" s="5" t="s">
        <v>59</v>
      </c>
      <c r="D4" s="7" t="b">
        <f>EXACT(B4,C4)</f>
        <v>1</v>
      </c>
    </row>
    <row r="5" spans="1:5" x14ac:dyDescent="0.3">
      <c r="B5" s="5" t="s">
        <v>59</v>
      </c>
      <c r="C5" s="5" t="s">
        <v>60</v>
      </c>
      <c r="D5" s="7" t="b">
        <f t="shared" ref="D5:D6" si="0">EXACT(B5,C5)</f>
        <v>0</v>
      </c>
    </row>
    <row r="6" spans="1:5" x14ac:dyDescent="0.3">
      <c r="B6" s="5" t="s">
        <v>61</v>
      </c>
      <c r="C6" s="5" t="s">
        <v>61</v>
      </c>
      <c r="D6" s="7" t="b">
        <f t="shared" si="0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H10"/>
  <sheetViews>
    <sheetView showGridLines="0" workbookViewId="0">
      <pane ySplit="1" topLeftCell="A2" activePane="bottomLeft" state="frozen"/>
      <selection activeCell="B1" sqref="B1"/>
      <selection pane="bottomLeft" activeCell="F6" sqref="F6"/>
    </sheetView>
  </sheetViews>
  <sheetFormatPr defaultRowHeight="14.4" x14ac:dyDescent="0.3"/>
  <cols>
    <col min="2" max="2" width="11.5546875" customWidth="1"/>
    <col min="6" max="6" width="25.33203125" customWidth="1"/>
    <col min="8" max="8" width="14.88671875" bestFit="1" customWidth="1"/>
    <col min="16" max="16" width="10.6640625" bestFit="1" customWidth="1"/>
  </cols>
  <sheetData>
    <row r="2" spans="1:8" x14ac:dyDescent="0.3">
      <c r="A2" t="s">
        <v>19</v>
      </c>
    </row>
    <row r="4" spans="1:8" x14ac:dyDescent="0.3">
      <c r="B4" s="17" t="s">
        <v>62</v>
      </c>
      <c r="C4" s="17" t="s">
        <v>63</v>
      </c>
    </row>
    <row r="5" spans="1:8" x14ac:dyDescent="0.3">
      <c r="B5" s="54">
        <v>43592</v>
      </c>
      <c r="C5" s="9"/>
      <c r="F5" s="52">
        <f ca="1">TODAY()</f>
        <v>43331</v>
      </c>
    </row>
    <row r="6" spans="1:8" x14ac:dyDescent="0.3">
      <c r="B6" s="55">
        <v>42464</v>
      </c>
      <c r="C6" s="9"/>
      <c r="F6" s="52">
        <v>43296</v>
      </c>
    </row>
    <row r="7" spans="1:8" x14ac:dyDescent="0.3">
      <c r="B7" s="55">
        <v>36139</v>
      </c>
      <c r="C7" s="9"/>
    </row>
    <row r="10" spans="1:8" x14ac:dyDescent="0.3">
      <c r="H10" s="82">
        <f ca="1">NOW()</f>
        <v>43331.41781608796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H9"/>
  <sheetViews>
    <sheetView showGridLines="0" workbookViewId="0">
      <pane ySplit="1" topLeftCell="A2" activePane="bottomLeft" state="frozen"/>
      <selection activeCell="B1" sqref="B1"/>
      <selection pane="bottomLeft" activeCell="D5" sqref="D5"/>
    </sheetView>
  </sheetViews>
  <sheetFormatPr defaultRowHeight="14.4" x14ac:dyDescent="0.3"/>
  <cols>
    <col min="2" max="2" width="10.109375" bestFit="1" customWidth="1"/>
    <col min="17" max="17" width="10.6640625" bestFit="1" customWidth="1"/>
  </cols>
  <sheetData>
    <row r="2" spans="1:8" x14ac:dyDescent="0.3">
      <c r="A2" t="s">
        <v>19</v>
      </c>
    </row>
    <row r="4" spans="1:8" x14ac:dyDescent="0.3">
      <c r="B4" s="17" t="s">
        <v>62</v>
      </c>
      <c r="C4" s="17" t="s">
        <v>63</v>
      </c>
      <c r="D4" t="s">
        <v>72</v>
      </c>
    </row>
    <row r="5" spans="1:8" x14ac:dyDescent="0.3">
      <c r="B5" s="55">
        <v>43592</v>
      </c>
      <c r="C5" s="9">
        <f>DAY(B5)</f>
        <v>7</v>
      </c>
      <c r="D5">
        <f>MONTH(B5)</f>
        <v>5</v>
      </c>
    </row>
    <row r="6" spans="1:8" x14ac:dyDescent="0.3">
      <c r="B6" s="55">
        <v>42464</v>
      </c>
      <c r="C6" s="9">
        <f t="shared" ref="C6:C7" si="0">DAY(B6)</f>
        <v>4</v>
      </c>
      <c r="D6">
        <f t="shared" ref="D6:D7" si="1">MONTH(B6)</f>
        <v>4</v>
      </c>
    </row>
    <row r="7" spans="1:8" x14ac:dyDescent="0.3">
      <c r="B7" s="55">
        <v>36139</v>
      </c>
      <c r="C7" s="9">
        <f t="shared" si="0"/>
        <v>10</v>
      </c>
      <c r="D7">
        <f t="shared" si="1"/>
        <v>12</v>
      </c>
      <c r="F7" s="92" t="s">
        <v>108</v>
      </c>
      <c r="G7" s="92"/>
      <c r="H7" s="92"/>
    </row>
    <row r="8" spans="1:8" x14ac:dyDescent="0.3">
      <c r="F8" s="92"/>
      <c r="G8" s="92"/>
      <c r="H8" s="92"/>
    </row>
    <row r="9" spans="1:8" x14ac:dyDescent="0.3">
      <c r="F9" s="92"/>
      <c r="G9" s="92"/>
      <c r="H9" s="92"/>
    </row>
  </sheetData>
  <mergeCells count="1">
    <mergeCell ref="F7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23"/>
  <sheetViews>
    <sheetView showGridLines="0" workbookViewId="0">
      <pane ySplit="1" topLeftCell="A3" activePane="bottomLeft" state="frozen"/>
      <selection activeCell="B1" sqref="B1"/>
      <selection pane="bottomLeft" activeCell="M24" sqref="M24:M25"/>
    </sheetView>
  </sheetViews>
  <sheetFormatPr defaultRowHeight="14.4" x14ac:dyDescent="0.3"/>
  <cols>
    <col min="2" max="2" width="9.109375" style="26"/>
    <col min="17" max="17" width="10.6640625" bestFit="1" customWidth="1"/>
  </cols>
  <sheetData>
    <row r="2" spans="1:16" x14ac:dyDescent="0.3">
      <c r="A2" t="s">
        <v>14</v>
      </c>
    </row>
    <row r="4" spans="1:16" x14ac:dyDescent="0.3">
      <c r="B4" s="4" t="s">
        <v>15</v>
      </c>
      <c r="F4" s="89"/>
      <c r="G4" s="89"/>
    </row>
    <row r="5" spans="1:16" x14ac:dyDescent="0.3">
      <c r="B5" s="11">
        <v>27</v>
      </c>
      <c r="F5" s="89"/>
      <c r="G5" s="89"/>
    </row>
    <row r="6" spans="1:16" x14ac:dyDescent="0.3">
      <c r="B6" s="11">
        <v>5</v>
      </c>
      <c r="G6" s="4" t="s">
        <v>15</v>
      </c>
    </row>
    <row r="7" spans="1:16" x14ac:dyDescent="0.3">
      <c r="B7" s="11">
        <v>6</v>
      </c>
      <c r="G7" s="17">
        <v>27</v>
      </c>
    </row>
    <row r="8" spans="1:16" x14ac:dyDescent="0.3">
      <c r="B8" s="11" t="s">
        <v>10</v>
      </c>
      <c r="G8" s="17">
        <v>5</v>
      </c>
    </row>
    <row r="9" spans="1:16" x14ac:dyDescent="0.3">
      <c r="B9" s="11"/>
      <c r="G9" s="17">
        <v>6</v>
      </c>
    </row>
    <row r="10" spans="1:16" x14ac:dyDescent="0.3">
      <c r="B10" s="11">
        <v>39</v>
      </c>
      <c r="G10" s="17" t="s">
        <v>10</v>
      </c>
    </row>
    <row r="11" spans="1:16" x14ac:dyDescent="0.3">
      <c r="B11" s="11">
        <v>22</v>
      </c>
      <c r="G11" s="17"/>
    </row>
    <row r="12" spans="1:16" x14ac:dyDescent="0.3">
      <c r="B12" s="11">
        <v>28</v>
      </c>
      <c r="G12" s="17">
        <v>39</v>
      </c>
      <c r="L12" s="96"/>
      <c r="M12" s="96"/>
      <c r="N12" s="96"/>
      <c r="O12" s="96"/>
      <c r="P12" s="96"/>
    </row>
    <row r="13" spans="1:16" x14ac:dyDescent="0.3">
      <c r="B13" s="11">
        <v>45</v>
      </c>
      <c r="G13" s="17">
        <v>22</v>
      </c>
      <c r="L13" s="96"/>
      <c r="M13" s="96"/>
      <c r="N13" s="96"/>
      <c r="O13" s="96"/>
      <c r="P13" s="96"/>
    </row>
    <row r="14" spans="1:16" x14ac:dyDescent="0.3">
      <c r="B14" s="11">
        <v>3</v>
      </c>
      <c r="G14" s="17">
        <v>28</v>
      </c>
      <c r="L14" s="96"/>
      <c r="M14" s="96"/>
      <c r="N14" s="96"/>
      <c r="O14" s="96"/>
      <c r="P14" s="96"/>
    </row>
    <row r="15" spans="1:16" ht="27" x14ac:dyDescent="0.5">
      <c r="B15" s="11">
        <v>48</v>
      </c>
      <c r="G15" s="17">
        <v>45</v>
      </c>
      <c r="L15" s="96"/>
      <c r="M15" s="100"/>
      <c r="N15" s="97" t="s">
        <v>96</v>
      </c>
      <c r="O15" s="100"/>
      <c r="P15" s="96"/>
    </row>
    <row r="16" spans="1:16" x14ac:dyDescent="0.3">
      <c r="B16" s="11">
        <v>16</v>
      </c>
      <c r="G16" s="17">
        <v>3</v>
      </c>
      <c r="L16" s="96"/>
      <c r="M16" s="100"/>
      <c r="N16" s="100"/>
      <c r="O16" s="100"/>
      <c r="P16" s="96"/>
    </row>
    <row r="17" spans="2:16" x14ac:dyDescent="0.3">
      <c r="B17" s="11">
        <v>8</v>
      </c>
      <c r="G17" s="17">
        <v>48</v>
      </c>
      <c r="L17" s="96"/>
      <c r="M17" s="96"/>
      <c r="N17" s="96"/>
      <c r="O17" s="96"/>
      <c r="P17" s="96"/>
    </row>
    <row r="18" spans="2:16" x14ac:dyDescent="0.3">
      <c r="B18" s="11">
        <v>16</v>
      </c>
      <c r="G18" s="17">
        <v>16</v>
      </c>
      <c r="L18" s="96"/>
      <c r="M18" s="96"/>
      <c r="N18" s="96"/>
      <c r="O18" s="96"/>
      <c r="P18" s="96"/>
    </row>
    <row r="19" spans="2:16" x14ac:dyDescent="0.3">
      <c r="B19" s="11">
        <v>8</v>
      </c>
      <c r="G19" s="17">
        <v>8</v>
      </c>
    </row>
    <row r="20" spans="2:16" ht="15" thickBot="1" x14ac:dyDescent="0.35">
      <c r="B20" s="12">
        <v>20</v>
      </c>
      <c r="G20" s="17">
        <v>16</v>
      </c>
    </row>
    <row r="21" spans="2:16" ht="15" thickBot="1" x14ac:dyDescent="0.35">
      <c r="B21" s="13">
        <f>COUNT(B5:B20)</f>
        <v>14</v>
      </c>
      <c r="G21" s="17">
        <v>8</v>
      </c>
    </row>
    <row r="22" spans="2:16" x14ac:dyDescent="0.3">
      <c r="G22" s="80">
        <v>20</v>
      </c>
    </row>
    <row r="23" spans="2:16" x14ac:dyDescent="0.3">
      <c r="G23" s="72">
        <f>COUNTA(G6:G21)</f>
        <v>15</v>
      </c>
    </row>
  </sheetData>
  <mergeCells count="1">
    <mergeCell ref="F4:G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showFormulas="1" showGridLines="0" workbookViewId="0">
      <pane ySplit="1" topLeftCell="A3" activePane="bottomLeft" state="frozen"/>
      <selection activeCell="B1" sqref="B1"/>
      <selection pane="bottomLeft" activeCell="D6" sqref="D6"/>
    </sheetView>
  </sheetViews>
  <sheetFormatPr defaultRowHeight="14.4" x14ac:dyDescent="0.3"/>
  <cols>
    <col min="1" max="1" width="8.88671875" style="62"/>
    <col min="2" max="2" width="13.44140625" style="86" customWidth="1"/>
    <col min="3" max="7" width="8.88671875" style="62"/>
    <col min="8" max="8" width="15.5546875" style="62" bestFit="1" customWidth="1"/>
    <col min="9" max="9" width="24.77734375" style="62" customWidth="1"/>
    <col min="10" max="16" width="8.88671875" style="62"/>
    <col min="17" max="17" width="10.6640625" style="62" bestFit="1" customWidth="1"/>
    <col min="18" max="16384" width="8.88671875" style="62"/>
  </cols>
  <sheetData>
    <row r="2" spans="1:5" x14ac:dyDescent="0.3">
      <c r="A2" s="62" t="s">
        <v>19</v>
      </c>
    </row>
    <row r="4" spans="1:5" x14ac:dyDescent="0.3">
      <c r="B4" s="85" t="s">
        <v>62</v>
      </c>
      <c r="C4" s="85" t="s">
        <v>63</v>
      </c>
      <c r="E4" s="62">
        <f>LEN(B5)</f>
        <v>5</v>
      </c>
    </row>
    <row r="5" spans="1:5" x14ac:dyDescent="0.3">
      <c r="B5" s="85">
        <v>43592</v>
      </c>
      <c r="C5" s="87">
        <f>DAY(B5)</f>
        <v>7</v>
      </c>
      <c r="D5" s="62">
        <f>LEN(B5)</f>
        <v>5</v>
      </c>
    </row>
    <row r="6" spans="1:5" x14ac:dyDescent="0.3">
      <c r="B6" s="85">
        <v>42464</v>
      </c>
      <c r="C6" s="87"/>
      <c r="D6" s="62">
        <f>LEN(B5)</f>
        <v>5</v>
      </c>
    </row>
    <row r="7" spans="1:5" x14ac:dyDescent="0.3">
      <c r="B7" s="85">
        <v>36139</v>
      </c>
      <c r="C7" s="87"/>
    </row>
    <row r="8" spans="1:5" x14ac:dyDescent="0.3">
      <c r="D8" s="62">
        <f>LEN(B7)</f>
        <v>5</v>
      </c>
    </row>
    <row r="20" spans="6:9" x14ac:dyDescent="0.3">
      <c r="I20" s="62" t="s">
        <v>142</v>
      </c>
    </row>
    <row r="22" spans="6:9" x14ac:dyDescent="0.3">
      <c r="F22" s="62">
        <f>LEN(B7)</f>
        <v>5</v>
      </c>
    </row>
    <row r="23" spans="6:9" x14ac:dyDescent="0.3">
      <c r="I23" s="62" t="str">
        <f>RIGHT(I20)</f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11"/>
  <sheetViews>
    <sheetView showGridLines="0" workbookViewId="0">
      <pane ySplit="1" topLeftCell="A2" activePane="bottomLeft" state="frozen"/>
      <selection activeCell="B1" sqref="B1"/>
      <selection pane="bottomLeft" activeCell="E6" sqref="E6"/>
    </sheetView>
  </sheetViews>
  <sheetFormatPr defaultRowHeight="14.4" x14ac:dyDescent="0.3"/>
  <cols>
    <col min="2" max="2" width="10.109375" bestFit="1" customWidth="1"/>
    <col min="3" max="3" width="14.6640625" bestFit="1" customWidth="1"/>
    <col min="4" max="4" width="10.5546875" customWidth="1"/>
    <col min="5" max="5" width="14.6640625" bestFit="1" customWidth="1"/>
    <col min="17" max="17" width="10.6640625" bestFit="1" customWidth="1"/>
  </cols>
  <sheetData>
    <row r="1" spans="1:8" x14ac:dyDescent="0.3">
      <c r="A1" t="s">
        <v>19</v>
      </c>
    </row>
    <row r="3" spans="1:8" x14ac:dyDescent="0.3">
      <c r="B3" s="17" t="s">
        <v>62</v>
      </c>
      <c r="C3" s="17" t="s">
        <v>63</v>
      </c>
    </row>
    <row r="4" spans="1:8" x14ac:dyDescent="0.3">
      <c r="B4" s="55">
        <v>43592</v>
      </c>
      <c r="C4" s="78">
        <f>WEEKDAY(B4)</f>
        <v>3</v>
      </c>
      <c r="D4" s="79" t="str">
        <f>TEXT(C4,"AAA")</f>
        <v>Tue</v>
      </c>
    </row>
    <row r="5" spans="1:8" x14ac:dyDescent="0.3">
      <c r="B5" s="55">
        <v>42464</v>
      </c>
      <c r="C5" s="78">
        <f t="shared" ref="C5:C6" si="0">WEEKDAY(B5)</f>
        <v>2</v>
      </c>
      <c r="D5" s="79" t="str">
        <f t="shared" ref="D5:D6" si="1">TEXT(C5,"AAA")</f>
        <v>Mon</v>
      </c>
      <c r="E5">
        <f>LEN(C5)</f>
        <v>1</v>
      </c>
    </row>
    <row r="6" spans="1:8" x14ac:dyDescent="0.3">
      <c r="B6" s="55">
        <v>36139</v>
      </c>
      <c r="C6" s="78">
        <f t="shared" si="0"/>
        <v>5</v>
      </c>
      <c r="D6" s="79" t="str">
        <f t="shared" si="1"/>
        <v>Thu</v>
      </c>
    </row>
    <row r="7" spans="1:8" x14ac:dyDescent="0.3">
      <c r="F7" s="90" t="s">
        <v>109</v>
      </c>
      <c r="G7" s="90"/>
      <c r="H7" s="90"/>
    </row>
    <row r="8" spans="1:8" x14ac:dyDescent="0.3">
      <c r="F8" s="90"/>
      <c r="G8" s="90"/>
      <c r="H8" s="90"/>
    </row>
    <row r="9" spans="1:8" x14ac:dyDescent="0.3">
      <c r="F9" s="90"/>
      <c r="G9" s="90"/>
      <c r="H9" s="90"/>
    </row>
    <row r="10" spans="1:8" x14ac:dyDescent="0.3">
      <c r="F10" s="90"/>
      <c r="G10" s="90"/>
      <c r="H10" s="90"/>
    </row>
    <row r="11" spans="1:8" x14ac:dyDescent="0.3">
      <c r="F11" s="90"/>
      <c r="G11" s="90"/>
      <c r="H11" s="90"/>
    </row>
  </sheetData>
  <mergeCells count="1">
    <mergeCell ref="F7:H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showGridLines="0" workbookViewId="0">
      <pane ySplit="1" topLeftCell="A2" activePane="bottomLeft" state="frozen"/>
      <selection activeCell="B1" sqref="B1"/>
      <selection pane="bottomLeft" activeCell="D5" sqref="D5"/>
    </sheetView>
  </sheetViews>
  <sheetFormatPr defaultRowHeight="14.4" x14ac:dyDescent="0.3"/>
  <cols>
    <col min="2" max="2" width="16.6640625" customWidth="1"/>
    <col min="3" max="3" width="15.6640625" customWidth="1"/>
    <col min="17" max="17" width="10.6640625" bestFit="1" customWidth="1"/>
  </cols>
  <sheetData>
    <row r="2" spans="1:9" x14ac:dyDescent="0.3">
      <c r="A2" t="s">
        <v>19</v>
      </c>
    </row>
    <row r="4" spans="1:9" x14ac:dyDescent="0.3">
      <c r="B4" s="56" t="s">
        <v>64</v>
      </c>
      <c r="C4" s="56" t="s">
        <v>65</v>
      </c>
      <c r="D4" s="56" t="s">
        <v>66</v>
      </c>
    </row>
    <row r="5" spans="1:9" x14ac:dyDescent="0.3">
      <c r="B5" s="57">
        <v>42736</v>
      </c>
      <c r="C5" s="57">
        <v>42370</v>
      </c>
      <c r="D5" s="17">
        <f>_xlfn.DAYS(B5,C5)</f>
        <v>366</v>
      </c>
      <c r="E5">
        <f>B5-C5</f>
        <v>366</v>
      </c>
    </row>
    <row r="6" spans="1:9" x14ac:dyDescent="0.3">
      <c r="B6" s="57">
        <v>42370</v>
      </c>
      <c r="C6" s="57">
        <v>42005</v>
      </c>
      <c r="D6" s="17">
        <f t="shared" ref="D6:D7" si="0">_xlfn.DAYS(B6,C6)</f>
        <v>365</v>
      </c>
      <c r="E6">
        <f t="shared" ref="E6:E7" si="1">B6-C6</f>
        <v>365</v>
      </c>
      <c r="G6" s="93" t="s">
        <v>110</v>
      </c>
      <c r="H6" s="94"/>
      <c r="I6" s="94"/>
    </row>
    <row r="7" spans="1:9" x14ac:dyDescent="0.3">
      <c r="B7" s="57">
        <v>42650</v>
      </c>
      <c r="C7" s="57">
        <v>42376</v>
      </c>
      <c r="D7" s="17">
        <f t="shared" si="0"/>
        <v>274</v>
      </c>
      <c r="E7">
        <f t="shared" si="1"/>
        <v>274</v>
      </c>
      <c r="G7" s="94"/>
      <c r="H7" s="94"/>
      <c r="I7" s="94"/>
    </row>
    <row r="8" spans="1:9" x14ac:dyDescent="0.3">
      <c r="G8" s="94"/>
      <c r="H8" s="94"/>
      <c r="I8" s="94"/>
    </row>
    <row r="9" spans="1:9" x14ac:dyDescent="0.3">
      <c r="G9" s="94"/>
      <c r="H9" s="94"/>
      <c r="I9" s="94"/>
    </row>
    <row r="10" spans="1:9" x14ac:dyDescent="0.3">
      <c r="G10" s="94"/>
      <c r="H10" s="94"/>
      <c r="I10" s="94"/>
    </row>
  </sheetData>
  <mergeCells count="1">
    <mergeCell ref="G6:I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showGridLines="0" workbookViewId="0">
      <pane ySplit="1" topLeftCell="A118" activePane="bottomLeft" state="frozen"/>
      <selection activeCell="B1" sqref="B1"/>
      <selection pane="bottomLeft" activeCell="H144" sqref="H144"/>
    </sheetView>
  </sheetViews>
  <sheetFormatPr defaultRowHeight="14.4" x14ac:dyDescent="0.3"/>
  <cols>
    <col min="2" max="2" width="12.44140625" customWidth="1"/>
    <col min="3" max="3" width="19.109375" customWidth="1"/>
    <col min="4" max="4" width="32.88671875" customWidth="1"/>
    <col min="5" max="5" width="27.6640625" bestFit="1" customWidth="1"/>
    <col min="16" max="16" width="10.6640625" bestFit="1" customWidth="1"/>
  </cols>
  <sheetData>
    <row r="2" spans="1:5" x14ac:dyDescent="0.3">
      <c r="A2" s="2" t="s">
        <v>19</v>
      </c>
    </row>
    <row r="4" spans="1:5" x14ac:dyDescent="0.3">
      <c r="B4" s="58" t="s">
        <v>67</v>
      </c>
      <c r="C4" s="58" t="s">
        <v>68</v>
      </c>
      <c r="D4" s="58" t="s">
        <v>66</v>
      </c>
      <c r="E4" s="58" t="s">
        <v>111</v>
      </c>
    </row>
    <row r="5" spans="1:5" x14ac:dyDescent="0.3">
      <c r="B5" s="59">
        <v>42361</v>
      </c>
      <c r="C5" s="59">
        <v>42369</v>
      </c>
      <c r="D5" s="17">
        <f>NETWORKDAYS(B5,C5)</f>
        <v>7</v>
      </c>
      <c r="E5" s="5" t="s">
        <v>112</v>
      </c>
    </row>
    <row r="6" spans="1:5" x14ac:dyDescent="0.3">
      <c r="B6" s="59">
        <v>42361</v>
      </c>
      <c r="C6" s="59">
        <v>42369</v>
      </c>
      <c r="D6" s="17">
        <f>NETWORKDAYS(B6,C6,C9:C10)</f>
        <v>5</v>
      </c>
      <c r="E6" s="5" t="s">
        <v>113</v>
      </c>
    </row>
    <row r="8" spans="1:5" x14ac:dyDescent="0.3">
      <c r="B8" s="95" t="s">
        <v>69</v>
      </c>
      <c r="C8" s="95"/>
    </row>
    <row r="9" spans="1:5" x14ac:dyDescent="0.3">
      <c r="B9" s="5" t="s">
        <v>70</v>
      </c>
      <c r="C9" s="60">
        <v>42362</v>
      </c>
    </row>
    <row r="10" spans="1:5" x14ac:dyDescent="0.3">
      <c r="B10" s="5" t="s">
        <v>71</v>
      </c>
      <c r="C10" s="60">
        <v>42363</v>
      </c>
    </row>
  </sheetData>
  <mergeCells count="1">
    <mergeCell ref="B8:C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D7"/>
  <sheetViews>
    <sheetView showGridLines="0" workbookViewId="0">
      <pane ySplit="1" topLeftCell="A2" activePane="bottomLeft" state="frozen"/>
      <selection activeCell="B1" sqref="B1"/>
      <selection pane="bottomLeft" activeCell="D7" sqref="D7"/>
    </sheetView>
  </sheetViews>
  <sheetFormatPr defaultRowHeight="14.4" x14ac:dyDescent="0.3"/>
  <cols>
    <col min="2" max="2" width="10.109375" bestFit="1" customWidth="1"/>
    <col min="3" max="3" width="27.109375" bestFit="1" customWidth="1"/>
    <col min="4" max="4" width="14.6640625" bestFit="1" customWidth="1"/>
    <col min="16" max="16" width="10.6640625" bestFit="1" customWidth="1"/>
  </cols>
  <sheetData>
    <row r="2" spans="1:4" x14ac:dyDescent="0.3">
      <c r="A2" t="s">
        <v>19</v>
      </c>
    </row>
    <row r="4" spans="1:4" x14ac:dyDescent="0.3">
      <c r="B4" s="17" t="s">
        <v>62</v>
      </c>
      <c r="C4" s="17" t="s">
        <v>63</v>
      </c>
    </row>
    <row r="5" spans="1:4" x14ac:dyDescent="0.3">
      <c r="B5" s="55">
        <v>43592</v>
      </c>
      <c r="C5" s="61">
        <f>EOMONTH(B5,0)</f>
        <v>43616</v>
      </c>
      <c r="D5" s="62"/>
    </row>
    <row r="6" spans="1:4" x14ac:dyDescent="0.3">
      <c r="B6" s="55">
        <v>42464</v>
      </c>
      <c r="C6" s="61">
        <f t="shared" ref="C6:C7" si="0">EOMONTH(B6,0)</f>
        <v>42490</v>
      </c>
      <c r="D6" s="63"/>
    </row>
    <row r="7" spans="1:4" x14ac:dyDescent="0.3">
      <c r="B7" s="55">
        <v>36139</v>
      </c>
      <c r="C7" s="61">
        <f t="shared" si="0"/>
        <v>36160</v>
      </c>
      <c r="D7" s="6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F9"/>
  <sheetViews>
    <sheetView showGridLines="0" workbookViewId="0">
      <pane ySplit="1" topLeftCell="A2" activePane="bottomLeft" state="frozen"/>
      <selection activeCell="B1" sqref="B1"/>
      <selection pane="bottomLeft" activeCell="E6" sqref="E6"/>
    </sheetView>
  </sheetViews>
  <sheetFormatPr defaultRowHeight="14.4" x14ac:dyDescent="0.3"/>
  <cols>
    <col min="2" max="2" width="10.109375" bestFit="1" customWidth="1"/>
    <col min="4" max="4" width="5" bestFit="1" customWidth="1"/>
    <col min="5" max="5" width="27.33203125" customWidth="1"/>
    <col min="6" max="6" width="10.44140625" bestFit="1" customWidth="1"/>
    <col min="15" max="15" width="10.6640625" bestFit="1" customWidth="1"/>
  </cols>
  <sheetData>
    <row r="2" spans="1:6" x14ac:dyDescent="0.3">
      <c r="A2" t="s">
        <v>19</v>
      </c>
    </row>
    <row r="4" spans="1:6" x14ac:dyDescent="0.3">
      <c r="B4" s="17" t="s">
        <v>72</v>
      </c>
      <c r="C4" s="17" t="s">
        <v>62</v>
      </c>
      <c r="D4" s="17" t="s">
        <v>73</v>
      </c>
      <c r="E4" s="17" t="s">
        <v>62</v>
      </c>
    </row>
    <row r="5" spans="1:6" x14ac:dyDescent="0.3">
      <c r="B5" s="17">
        <v>13</v>
      </c>
      <c r="C5" s="17">
        <v>10</v>
      </c>
      <c r="D5" s="17">
        <v>2019</v>
      </c>
      <c r="E5" s="61">
        <f>DATE(D5,B5,C5)</f>
        <v>43840</v>
      </c>
      <c r="F5" s="52"/>
    </row>
    <row r="6" spans="1:6" x14ac:dyDescent="0.3">
      <c r="B6" s="17">
        <v>6</v>
      </c>
      <c r="C6" s="17">
        <v>22</v>
      </c>
      <c r="D6" s="17">
        <v>2018</v>
      </c>
      <c r="E6" s="83">
        <f t="shared" ref="E6:E9" si="0">DATE(D6,B6,C6)</f>
        <v>43273</v>
      </c>
    </row>
    <row r="7" spans="1:6" x14ac:dyDescent="0.3">
      <c r="B7" s="17">
        <v>3</v>
      </c>
      <c r="C7" s="17">
        <v>12</v>
      </c>
      <c r="D7" s="17">
        <v>2010</v>
      </c>
      <c r="E7" s="61">
        <f t="shared" si="0"/>
        <v>40249</v>
      </c>
    </row>
    <row r="8" spans="1:6" x14ac:dyDescent="0.3">
      <c r="B8" s="17">
        <v>7</v>
      </c>
      <c r="C8" s="17">
        <v>8</v>
      </c>
      <c r="D8" s="17">
        <v>2003</v>
      </c>
      <c r="E8" s="61">
        <f t="shared" si="0"/>
        <v>37810</v>
      </c>
    </row>
    <row r="9" spans="1:6" x14ac:dyDescent="0.3">
      <c r="B9" s="17">
        <v>1</v>
      </c>
      <c r="C9" s="17">
        <v>9</v>
      </c>
      <c r="D9" s="17">
        <v>2001</v>
      </c>
      <c r="E9" s="61">
        <f t="shared" si="0"/>
        <v>36900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workbookViewId="0">
      <pane ySplit="1" topLeftCell="A2" activePane="bottomLeft" state="frozen"/>
      <selection activeCell="B1" sqref="B1"/>
      <selection pane="bottomLeft" activeCell="D4" sqref="D4"/>
    </sheetView>
  </sheetViews>
  <sheetFormatPr defaultRowHeight="14.4" x14ac:dyDescent="0.3"/>
  <cols>
    <col min="2" max="2" width="10.109375" bestFit="1" customWidth="1"/>
    <col min="4" max="4" width="10.44140625" bestFit="1" customWidth="1"/>
    <col min="5" max="5" width="19" customWidth="1"/>
    <col min="14" max="14" width="10.6640625" bestFit="1" customWidth="1"/>
  </cols>
  <sheetData>
    <row r="1" spans="1:12" x14ac:dyDescent="0.3">
      <c r="A1" t="s">
        <v>19</v>
      </c>
    </row>
    <row r="3" spans="1:12" x14ac:dyDescent="0.3">
      <c r="B3" s="24" t="s">
        <v>62</v>
      </c>
      <c r="C3" s="24" t="s">
        <v>74</v>
      </c>
      <c r="D3" s="24" t="s">
        <v>66</v>
      </c>
      <c r="E3" s="84" t="s">
        <v>114</v>
      </c>
    </row>
    <row r="4" spans="1:12" x14ac:dyDescent="0.3">
      <c r="B4" s="55">
        <v>43592</v>
      </c>
      <c r="C4" s="17">
        <v>1</v>
      </c>
      <c r="D4" s="59">
        <f>EDATE(B4,C4)</f>
        <v>43623</v>
      </c>
      <c r="E4" s="66" t="s">
        <v>115</v>
      </c>
    </row>
    <row r="5" spans="1:12" x14ac:dyDescent="0.3">
      <c r="B5" s="55">
        <v>42464</v>
      </c>
      <c r="C5" s="17">
        <v>-1</v>
      </c>
      <c r="D5" s="59">
        <f t="shared" ref="D5:D6" si="0">EDATE(B5,C5)</f>
        <v>42433</v>
      </c>
      <c r="E5" s="5" t="s">
        <v>116</v>
      </c>
    </row>
    <row r="6" spans="1:12" x14ac:dyDescent="0.3">
      <c r="B6" s="55">
        <v>36139</v>
      </c>
      <c r="C6" s="17">
        <v>24</v>
      </c>
      <c r="D6" s="59">
        <f t="shared" si="0"/>
        <v>36870</v>
      </c>
      <c r="E6" s="5" t="s">
        <v>117</v>
      </c>
    </row>
    <row r="7" spans="1:12" x14ac:dyDescent="0.3">
      <c r="H7" s="91" t="s">
        <v>118</v>
      </c>
      <c r="I7" s="91"/>
      <c r="J7" s="91"/>
      <c r="K7" s="91"/>
      <c r="L7" s="91"/>
    </row>
    <row r="8" spans="1:12" x14ac:dyDescent="0.3">
      <c r="H8" s="91"/>
      <c r="I8" s="91"/>
      <c r="J8" s="91"/>
      <c r="K8" s="91"/>
      <c r="L8" s="91"/>
    </row>
    <row r="9" spans="1:12" x14ac:dyDescent="0.3">
      <c r="H9" s="91"/>
      <c r="I9" s="91"/>
      <c r="J9" s="91"/>
      <c r="K9" s="91"/>
      <c r="L9" s="91"/>
    </row>
    <row r="10" spans="1:12" x14ac:dyDescent="0.3">
      <c r="H10" s="91"/>
      <c r="I10" s="91"/>
      <c r="J10" s="91"/>
      <c r="K10" s="91"/>
      <c r="L10" s="91"/>
    </row>
    <row r="11" spans="1:12" x14ac:dyDescent="0.3">
      <c r="H11" s="91"/>
      <c r="I11" s="91"/>
      <c r="J11" s="91"/>
      <c r="K11" s="91"/>
      <c r="L11" s="91"/>
    </row>
    <row r="12" spans="1:12" x14ac:dyDescent="0.3">
      <c r="H12" s="91"/>
      <c r="I12" s="91"/>
      <c r="J12" s="91"/>
      <c r="K12" s="91"/>
      <c r="L12" s="91"/>
    </row>
  </sheetData>
  <mergeCells count="1">
    <mergeCell ref="H7:L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M16"/>
  <sheetViews>
    <sheetView showGridLines="0" workbookViewId="0">
      <pane ySplit="1" topLeftCell="A2" activePane="bottomLeft" state="frozen"/>
      <selection activeCell="B1" sqref="B1"/>
      <selection pane="bottomLeft" activeCell="D4" sqref="D4"/>
    </sheetView>
  </sheetViews>
  <sheetFormatPr defaultRowHeight="14.4" x14ac:dyDescent="0.3"/>
  <cols>
    <col min="2" max="2" width="18.33203125" bestFit="1" customWidth="1"/>
    <col min="3" max="3" width="12.33203125" bestFit="1" customWidth="1"/>
    <col min="4" max="4" width="5.88671875" bestFit="1" customWidth="1"/>
    <col min="11" max="11" width="55.88671875" bestFit="1" customWidth="1"/>
    <col min="16" max="16" width="10.6640625" bestFit="1" customWidth="1"/>
  </cols>
  <sheetData>
    <row r="1" spans="1:13" x14ac:dyDescent="0.3">
      <c r="I1" s="64"/>
      <c r="J1" s="64"/>
    </row>
    <row r="2" spans="1:13" x14ac:dyDescent="0.3">
      <c r="B2" s="65"/>
      <c r="I2" s="64"/>
      <c r="J2" s="64"/>
    </row>
    <row r="3" spans="1:13" x14ac:dyDescent="0.3">
      <c r="B3" s="66" t="s">
        <v>75</v>
      </c>
      <c r="C3" s="5" t="s">
        <v>76</v>
      </c>
      <c r="D3" s="5" t="s">
        <v>77</v>
      </c>
      <c r="E3" s="5" t="s">
        <v>72</v>
      </c>
      <c r="F3" s="5" t="s">
        <v>78</v>
      </c>
      <c r="I3" s="64"/>
      <c r="J3" s="64"/>
    </row>
    <row r="4" spans="1:13" x14ac:dyDescent="0.3">
      <c r="A4" t="s">
        <v>79</v>
      </c>
      <c r="B4" s="67">
        <v>30106</v>
      </c>
      <c r="C4" s="66">
        <f ca="1">TODAY()</f>
        <v>43331</v>
      </c>
      <c r="D4" s="68">
        <f ca="1">DATEDIF(B4,C4,"Y")</f>
        <v>36</v>
      </c>
      <c r="E4" s="9">
        <f ca="1">DATEDIF(B4,C4,"MD")</f>
        <v>15</v>
      </c>
      <c r="F4" s="9">
        <f ca="1">DATEDIF(B4,C4,"D")</f>
        <v>13225</v>
      </c>
      <c r="I4" s="90" t="s">
        <v>119</v>
      </c>
      <c r="J4" s="90"/>
      <c r="K4" s="90"/>
      <c r="L4" s="90"/>
      <c r="M4" s="90"/>
    </row>
    <row r="5" spans="1:13" x14ac:dyDescent="0.3">
      <c r="F5" s="53"/>
      <c r="I5" s="90"/>
      <c r="J5" s="90"/>
      <c r="K5" s="90"/>
      <c r="L5" s="90"/>
      <c r="M5" s="90"/>
    </row>
    <row r="6" spans="1:13" x14ac:dyDescent="0.3">
      <c r="I6" s="90"/>
      <c r="J6" s="90"/>
      <c r="K6" s="90"/>
      <c r="L6" s="90"/>
      <c r="M6" s="90"/>
    </row>
    <row r="7" spans="1:13" x14ac:dyDescent="0.3">
      <c r="I7" s="90"/>
      <c r="J7" s="90"/>
      <c r="K7" s="90"/>
      <c r="L7" s="90"/>
      <c r="M7" s="90"/>
    </row>
    <row r="8" spans="1:13" x14ac:dyDescent="0.3">
      <c r="I8" s="90"/>
      <c r="J8" s="90"/>
      <c r="K8" s="90"/>
      <c r="L8" s="90"/>
      <c r="M8" s="90"/>
    </row>
    <row r="9" spans="1:13" x14ac:dyDescent="0.3">
      <c r="I9" s="90"/>
      <c r="J9" s="90"/>
      <c r="K9" s="90"/>
      <c r="L9" s="90"/>
      <c r="M9" s="90"/>
    </row>
    <row r="11" spans="1:13" x14ac:dyDescent="0.3">
      <c r="J11" t="s">
        <v>120</v>
      </c>
      <c r="K11" t="s">
        <v>126</v>
      </c>
    </row>
    <row r="12" spans="1:13" x14ac:dyDescent="0.3">
      <c r="J12" t="s">
        <v>121</v>
      </c>
      <c r="K12" t="s">
        <v>127</v>
      </c>
    </row>
    <row r="13" spans="1:13" x14ac:dyDescent="0.3">
      <c r="J13" t="s">
        <v>122</v>
      </c>
      <c r="K13" t="s">
        <v>128</v>
      </c>
    </row>
    <row r="14" spans="1:13" x14ac:dyDescent="0.3">
      <c r="J14" t="s">
        <v>125</v>
      </c>
      <c r="K14" t="s">
        <v>131</v>
      </c>
    </row>
    <row r="15" spans="1:13" x14ac:dyDescent="0.3">
      <c r="J15" t="s">
        <v>123</v>
      </c>
      <c r="K15" t="s">
        <v>129</v>
      </c>
    </row>
    <row r="16" spans="1:13" x14ac:dyDescent="0.3">
      <c r="J16" t="s">
        <v>124</v>
      </c>
      <c r="K16" t="s">
        <v>130</v>
      </c>
    </row>
  </sheetData>
  <mergeCells count="1">
    <mergeCell ref="I4:M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11"/>
  <sheetViews>
    <sheetView showGridLines="0" tabSelected="1" workbookViewId="0">
      <pane ySplit="1" topLeftCell="A2" activePane="bottomLeft" state="frozen"/>
      <selection activeCell="B1" sqref="B1"/>
      <selection pane="bottomLeft" activeCell="D10" sqref="D10"/>
    </sheetView>
  </sheetViews>
  <sheetFormatPr defaultRowHeight="14.4" x14ac:dyDescent="0.3"/>
  <cols>
    <col min="2" max="2" width="23.33203125" bestFit="1" customWidth="1"/>
    <col min="3" max="3" width="6.33203125" bestFit="1" customWidth="1"/>
    <col min="4" max="4" width="14.109375" bestFit="1" customWidth="1"/>
    <col min="14" max="14" width="10.6640625" bestFit="1" customWidth="1"/>
  </cols>
  <sheetData>
    <row r="2" spans="1:9" x14ac:dyDescent="0.3">
      <c r="A2" t="s">
        <v>0</v>
      </c>
    </row>
    <row r="3" spans="1:9" x14ac:dyDescent="0.3">
      <c r="B3" s="17" t="s">
        <v>51</v>
      </c>
      <c r="C3" s="17" t="s">
        <v>13</v>
      </c>
      <c r="D3" s="17" t="s">
        <v>80</v>
      </c>
    </row>
    <row r="4" spans="1:9" x14ac:dyDescent="0.3">
      <c r="B4" s="17" t="s">
        <v>55</v>
      </c>
      <c r="C4" s="17"/>
      <c r="D4" s="23" t="str">
        <f>LEFT(B4,C4)</f>
        <v/>
      </c>
    </row>
    <row r="5" spans="1:9" x14ac:dyDescent="0.3">
      <c r="B5" s="17" t="s">
        <v>55</v>
      </c>
      <c r="C5" s="17">
        <v>1</v>
      </c>
      <c r="D5" s="23" t="str">
        <f t="shared" ref="D5:D11" si="0">LEFT(B5,C5)</f>
        <v>A</v>
      </c>
      <c r="F5" s="91" t="s">
        <v>132</v>
      </c>
      <c r="G5" s="91"/>
      <c r="H5" s="91"/>
      <c r="I5" s="91"/>
    </row>
    <row r="6" spans="1:9" x14ac:dyDescent="0.3">
      <c r="B6" s="17" t="s">
        <v>55</v>
      </c>
      <c r="C6" s="17">
        <v>5</v>
      </c>
      <c r="D6" s="23" t="str">
        <f t="shared" si="0"/>
        <v xml:space="preserve">Alan </v>
      </c>
      <c r="F6" s="91"/>
      <c r="G6" s="91"/>
      <c r="H6" s="91"/>
      <c r="I6" s="91"/>
    </row>
    <row r="7" spans="1:9" x14ac:dyDescent="0.3">
      <c r="B7" s="17" t="s">
        <v>55</v>
      </c>
      <c r="C7" s="17">
        <v>3</v>
      </c>
      <c r="D7" s="23" t="str">
        <f t="shared" si="0"/>
        <v>Ala</v>
      </c>
      <c r="F7" s="91"/>
      <c r="G7" s="91"/>
      <c r="H7" s="91"/>
      <c r="I7" s="91"/>
    </row>
    <row r="8" spans="1:9" x14ac:dyDescent="0.3">
      <c r="B8" s="17" t="s">
        <v>55</v>
      </c>
      <c r="C8" s="17">
        <v>4</v>
      </c>
      <c r="D8" s="23" t="str">
        <f t="shared" si="0"/>
        <v>Alan</v>
      </c>
      <c r="F8" s="91"/>
      <c r="G8" s="91"/>
      <c r="H8" s="91"/>
      <c r="I8" s="91"/>
    </row>
    <row r="9" spans="1:9" x14ac:dyDescent="0.3">
      <c r="B9" s="17" t="s">
        <v>81</v>
      </c>
      <c r="C9" s="17">
        <v>5</v>
      </c>
      <c r="D9" s="23" t="str">
        <f t="shared" si="0"/>
        <v>Jessi</v>
      </c>
    </row>
    <row r="10" spans="1:9" x14ac:dyDescent="0.3">
      <c r="B10" s="17" t="s">
        <v>81</v>
      </c>
      <c r="C10" s="17">
        <v>6</v>
      </c>
      <c r="D10" s="23" t="str">
        <f t="shared" si="0"/>
        <v>Jessic</v>
      </c>
    </row>
    <row r="11" spans="1:9" x14ac:dyDescent="0.3">
      <c r="B11" s="17" t="s">
        <v>81</v>
      </c>
      <c r="C11" s="17">
        <v>20</v>
      </c>
      <c r="D11" s="23" t="str">
        <f t="shared" si="0"/>
        <v>Jessica Squires</v>
      </c>
    </row>
  </sheetData>
  <mergeCells count="1">
    <mergeCell ref="F5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K11"/>
  <sheetViews>
    <sheetView showGridLines="0" workbookViewId="0">
      <pane ySplit="1" topLeftCell="A2" activePane="bottomLeft" state="frozen"/>
      <selection activeCell="B1" sqref="B1"/>
      <selection pane="bottomLeft" activeCell="D5" sqref="D5"/>
    </sheetView>
  </sheetViews>
  <sheetFormatPr defaultRowHeight="14.4" x14ac:dyDescent="0.3"/>
  <cols>
    <col min="2" max="2" width="23.33203125" bestFit="1" customWidth="1"/>
    <col min="3" max="3" width="6.33203125" bestFit="1" customWidth="1"/>
    <col min="4" max="4" width="11.6640625" bestFit="1" customWidth="1"/>
    <col min="14" max="14" width="10.6640625" bestFit="1" customWidth="1"/>
  </cols>
  <sheetData>
    <row r="2" spans="1:11" x14ac:dyDescent="0.3">
      <c r="A2" t="s">
        <v>0</v>
      </c>
    </row>
    <row r="3" spans="1:11" x14ac:dyDescent="0.3">
      <c r="B3" s="17" t="s">
        <v>51</v>
      </c>
      <c r="C3" s="17" t="s">
        <v>13</v>
      </c>
      <c r="D3" s="17" t="s">
        <v>80</v>
      </c>
    </row>
    <row r="4" spans="1:11" x14ac:dyDescent="0.3">
      <c r="B4" s="17" t="s">
        <v>55</v>
      </c>
      <c r="C4" s="17"/>
      <c r="D4" s="23" t="str">
        <f>RIGHT(B4,C4)</f>
        <v/>
      </c>
    </row>
    <row r="5" spans="1:11" x14ac:dyDescent="0.3">
      <c r="B5" s="17" t="s">
        <v>55</v>
      </c>
      <c r="C5" s="17">
        <v>1</v>
      </c>
      <c r="D5" s="23" t="str">
        <f t="shared" ref="D5:D11" si="0">RIGHT(B5,C5)</f>
        <v>s</v>
      </c>
      <c r="H5" s="90" t="s">
        <v>133</v>
      </c>
      <c r="I5" s="90"/>
      <c r="J5" s="90"/>
      <c r="K5" s="90"/>
    </row>
    <row r="6" spans="1:11" x14ac:dyDescent="0.3">
      <c r="B6" s="17" t="s">
        <v>55</v>
      </c>
      <c r="C6" s="17">
        <v>2</v>
      </c>
      <c r="D6" s="23" t="str">
        <f t="shared" si="0"/>
        <v>es</v>
      </c>
      <c r="H6" s="90"/>
      <c r="I6" s="90"/>
      <c r="J6" s="90"/>
      <c r="K6" s="90"/>
    </row>
    <row r="7" spans="1:11" x14ac:dyDescent="0.3">
      <c r="B7" s="17" t="s">
        <v>55</v>
      </c>
      <c r="C7" s="17">
        <v>3</v>
      </c>
      <c r="D7" s="23" t="str">
        <f t="shared" si="0"/>
        <v>nes</v>
      </c>
      <c r="H7" s="90"/>
      <c r="I7" s="90"/>
      <c r="J7" s="90"/>
      <c r="K7" s="90"/>
    </row>
    <row r="8" spans="1:11" x14ac:dyDescent="0.3">
      <c r="B8" s="17" t="s">
        <v>55</v>
      </c>
      <c r="C8" s="17">
        <v>4</v>
      </c>
      <c r="D8" s="23" t="str">
        <f t="shared" si="0"/>
        <v>ones</v>
      </c>
      <c r="H8" s="90"/>
      <c r="I8" s="90"/>
      <c r="J8" s="90"/>
      <c r="K8" s="90"/>
    </row>
    <row r="9" spans="1:11" x14ac:dyDescent="0.3">
      <c r="B9" s="17" t="s">
        <v>81</v>
      </c>
      <c r="C9" s="17">
        <v>5</v>
      </c>
      <c r="D9" s="23" t="str">
        <f t="shared" si="0"/>
        <v>uires</v>
      </c>
      <c r="H9" s="90"/>
      <c r="I9" s="90"/>
      <c r="J9" s="90"/>
      <c r="K9" s="90"/>
    </row>
    <row r="10" spans="1:11" x14ac:dyDescent="0.3">
      <c r="B10" s="17" t="s">
        <v>81</v>
      </c>
      <c r="C10" s="17">
        <v>6</v>
      </c>
      <c r="D10" s="23" t="str">
        <f t="shared" si="0"/>
        <v>quires</v>
      </c>
    </row>
    <row r="11" spans="1:11" x14ac:dyDescent="0.3">
      <c r="B11" s="17" t="s">
        <v>81</v>
      </c>
      <c r="C11" s="17">
        <v>10</v>
      </c>
      <c r="D11" s="23" t="str">
        <f t="shared" si="0"/>
        <v>ca Squires</v>
      </c>
    </row>
  </sheetData>
  <mergeCells count="1">
    <mergeCell ref="H5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0"/>
  <sheetViews>
    <sheetView showGridLines="0" zoomScaleNormal="100" workbookViewId="0">
      <pane ySplit="1" topLeftCell="A2" activePane="bottomLeft" state="frozen"/>
      <selection activeCell="B1" sqref="B1"/>
      <selection pane="bottomLeft" activeCell="M22" sqref="M22"/>
    </sheetView>
  </sheetViews>
  <sheetFormatPr defaultRowHeight="14.4" x14ac:dyDescent="0.3"/>
  <cols>
    <col min="2" max="3" width="9.109375" style="26"/>
    <col min="4" max="4" width="3.33203125" style="26" bestFit="1" customWidth="1"/>
    <col min="17" max="17" width="10.6640625" bestFit="1" customWidth="1"/>
  </cols>
  <sheetData>
    <row r="1" spans="1:14" x14ac:dyDescent="0.3">
      <c r="A1" t="s">
        <v>14</v>
      </c>
    </row>
    <row r="3" spans="1:14" x14ac:dyDescent="0.3">
      <c r="B3" s="4" t="s">
        <v>15</v>
      </c>
      <c r="D3" s="4"/>
    </row>
    <row r="4" spans="1:14" x14ac:dyDescent="0.3">
      <c r="B4" s="81" t="s">
        <v>16</v>
      </c>
      <c r="D4" s="81">
        <v>33</v>
      </c>
    </row>
    <row r="5" spans="1:14" x14ac:dyDescent="0.3">
      <c r="B5" s="11">
        <v>5</v>
      </c>
      <c r="D5" s="11"/>
    </row>
    <row r="6" spans="1:14" x14ac:dyDescent="0.3">
      <c r="B6" s="11">
        <v>6</v>
      </c>
      <c r="D6" s="11">
        <v>6</v>
      </c>
    </row>
    <row r="7" spans="1:14" x14ac:dyDescent="0.3">
      <c r="B7" s="11">
        <v>45</v>
      </c>
      <c r="D7" s="11">
        <v>45</v>
      </c>
    </row>
    <row r="8" spans="1:14" x14ac:dyDescent="0.3">
      <c r="B8" s="11">
        <v>19</v>
      </c>
      <c r="D8" s="11">
        <v>19</v>
      </c>
      <c r="K8" s="100"/>
      <c r="L8" s="100"/>
      <c r="M8" s="100"/>
      <c r="N8" s="100"/>
    </row>
    <row r="9" spans="1:14" x14ac:dyDescent="0.3">
      <c r="B9" s="11" t="s">
        <v>17</v>
      </c>
      <c r="D9" s="11" t="s">
        <v>17</v>
      </c>
      <c r="K9" s="100"/>
      <c r="L9" s="100"/>
      <c r="M9" s="100"/>
      <c r="N9" s="100"/>
    </row>
    <row r="10" spans="1:14" x14ac:dyDescent="0.3">
      <c r="B10" s="11">
        <v>22</v>
      </c>
      <c r="D10" s="11">
        <v>22</v>
      </c>
      <c r="K10" s="100"/>
      <c r="L10" s="100"/>
      <c r="M10" s="100"/>
      <c r="N10" s="100"/>
    </row>
    <row r="11" spans="1:14" ht="25.8" x14ac:dyDescent="0.5">
      <c r="B11" s="11" t="s">
        <v>18</v>
      </c>
      <c r="D11" s="11" t="s">
        <v>18</v>
      </c>
      <c r="K11" s="100"/>
      <c r="L11" s="101" t="s">
        <v>144</v>
      </c>
      <c r="M11" s="101"/>
      <c r="N11" s="100"/>
    </row>
    <row r="12" spans="1:14" ht="25.8" x14ac:dyDescent="0.5">
      <c r="B12" s="11">
        <v>45</v>
      </c>
      <c r="D12" s="11">
        <v>45</v>
      </c>
      <c r="K12" s="100"/>
      <c r="L12" s="101"/>
      <c r="M12" s="101"/>
      <c r="N12" s="100"/>
    </row>
    <row r="13" spans="1:14" x14ac:dyDescent="0.3">
      <c r="B13" s="11">
        <v>3</v>
      </c>
      <c r="D13" s="11">
        <v>3</v>
      </c>
      <c r="K13" s="100"/>
      <c r="L13" s="100"/>
      <c r="M13" s="100"/>
      <c r="N13" s="100"/>
    </row>
    <row r="14" spans="1:14" x14ac:dyDescent="0.3">
      <c r="B14" s="11"/>
      <c r="D14" s="11"/>
      <c r="K14" s="100"/>
      <c r="L14" s="100"/>
      <c r="M14" s="100"/>
      <c r="N14" s="100"/>
    </row>
    <row r="15" spans="1:14" x14ac:dyDescent="0.3">
      <c r="B15" s="11">
        <v>16</v>
      </c>
      <c r="D15" s="11">
        <v>16</v>
      </c>
    </row>
    <row r="16" spans="1:14" x14ac:dyDescent="0.3">
      <c r="B16" s="11">
        <v>8</v>
      </c>
      <c r="D16" s="11">
        <v>8</v>
      </c>
    </row>
    <row r="17" spans="2:4" x14ac:dyDescent="0.3">
      <c r="B17" s="11">
        <v>16</v>
      </c>
      <c r="D17" s="11">
        <v>16</v>
      </c>
    </row>
    <row r="18" spans="2:4" x14ac:dyDescent="0.3">
      <c r="B18" s="11">
        <v>8</v>
      </c>
      <c r="D18" s="11">
        <v>8</v>
      </c>
    </row>
    <row r="19" spans="2:4" ht="15" thickBot="1" x14ac:dyDescent="0.35">
      <c r="B19" s="12"/>
      <c r="D19" s="12">
        <v>20</v>
      </c>
    </row>
    <row r="20" spans="2:4" ht="15" thickBot="1" x14ac:dyDescent="0.35">
      <c r="B20" s="13">
        <f>COUNTA(B3:B18)-COUNT(B3:B18)</f>
        <v>4</v>
      </c>
      <c r="D20" s="13">
        <f>COUNTA(D3:D18)-COUNT(D3:D18)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3:C8"/>
  <sheetViews>
    <sheetView showGridLines="0" workbookViewId="0">
      <pane ySplit="1" topLeftCell="A2" activePane="bottomLeft" state="frozen"/>
      <selection activeCell="B1" sqref="B1"/>
      <selection pane="bottomLeft" activeCell="C4" sqref="C4"/>
    </sheetView>
  </sheetViews>
  <sheetFormatPr defaultRowHeight="14.4" x14ac:dyDescent="0.3"/>
  <cols>
    <col min="2" max="2" width="17.6640625" customWidth="1"/>
    <col min="3" max="3" width="6.88671875" bestFit="1" customWidth="1"/>
    <col min="4" max="4" width="73.33203125" bestFit="1" customWidth="1"/>
    <col min="8" max="8" width="25.6640625" customWidth="1"/>
    <col min="15" max="15" width="10.6640625" bestFit="1" customWidth="1"/>
  </cols>
  <sheetData>
    <row r="3" spans="2:3" x14ac:dyDescent="0.3">
      <c r="B3" s="2" t="s">
        <v>26</v>
      </c>
    </row>
    <row r="4" spans="2:3" x14ac:dyDescent="0.3">
      <c r="B4" t="s">
        <v>82</v>
      </c>
      <c r="C4" s="69" t="str">
        <f>MID(B4,6,5)</f>
        <v xml:space="preserve"> Khar</v>
      </c>
    </row>
    <row r="5" spans="2:3" x14ac:dyDescent="0.3">
      <c r="B5" t="s">
        <v>83</v>
      </c>
      <c r="C5" s="69" t="str">
        <f>MID(B5,1,5)</f>
        <v>Jessi</v>
      </c>
    </row>
    <row r="6" spans="2:3" x14ac:dyDescent="0.3">
      <c r="B6" t="s">
        <v>84</v>
      </c>
      <c r="C6" s="69" t="str">
        <f t="shared" ref="C6:C7" si="0">MID(B6,1,5)</f>
        <v>Vikra</v>
      </c>
    </row>
    <row r="7" spans="2:3" x14ac:dyDescent="0.3">
      <c r="B7" t="s">
        <v>85</v>
      </c>
      <c r="C7" s="69" t="str">
        <f t="shared" si="0"/>
        <v xml:space="preserve">Neha </v>
      </c>
    </row>
    <row r="8" spans="2:3" x14ac:dyDescent="0.3">
      <c r="B8" s="70" t="s">
        <v>85</v>
      </c>
      <c r="C8" s="69" t="str">
        <f>MID(B8,14,5)</f>
        <v/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L17"/>
  <sheetViews>
    <sheetView showGridLines="0" zoomScaleNormal="100" workbookViewId="0">
      <pane ySplit="1" topLeftCell="A2" activePane="bottomLeft" state="frozen"/>
      <selection activeCell="B1" sqref="B1"/>
      <selection pane="bottomLeft" activeCell="R10" sqref="R10"/>
    </sheetView>
  </sheetViews>
  <sheetFormatPr defaultRowHeight="14.4" x14ac:dyDescent="0.3"/>
  <cols>
    <col min="2" max="2" width="18.33203125" customWidth="1"/>
    <col min="4" max="5" width="10.44140625" bestFit="1" customWidth="1"/>
    <col min="16" max="16" width="10.6640625" bestFit="1" customWidth="1"/>
  </cols>
  <sheetData>
    <row r="2" spans="1:12" x14ac:dyDescent="0.3">
      <c r="A2" t="s">
        <v>0</v>
      </c>
    </row>
    <row r="3" spans="1:12" x14ac:dyDescent="0.3">
      <c r="B3" s="17" t="s">
        <v>26</v>
      </c>
      <c r="C3" s="5"/>
    </row>
    <row r="4" spans="1:12" x14ac:dyDescent="0.3">
      <c r="B4" s="5" t="s">
        <v>82</v>
      </c>
      <c r="C4" s="5" t="str">
        <f>LEFT(B4,(FIND(" ",B4)-1))</f>
        <v>Pawan</v>
      </c>
      <c r="D4">
        <f>LEN(C4)</f>
        <v>5</v>
      </c>
      <c r="E4" t="str">
        <f>RIGHT(B4,LEN(B4)-FIND(" ",B4))</f>
        <v>Kharbanda</v>
      </c>
      <c r="H4" s="71"/>
    </row>
    <row r="5" spans="1:12" x14ac:dyDescent="0.3">
      <c r="B5" s="5" t="s">
        <v>86</v>
      </c>
      <c r="C5" s="9" t="str">
        <f>LEFT(B5,(FIND(" ",B5)-1))</f>
        <v>Amit</v>
      </c>
      <c r="D5">
        <f>LEN(C5)</f>
        <v>4</v>
      </c>
      <c r="E5" t="str">
        <f>RIGHT(B5,LEN(B5)-FIND(" ",B5))</f>
        <v>Soni</v>
      </c>
    </row>
    <row r="6" spans="1:12" x14ac:dyDescent="0.3">
      <c r="B6" s="5" t="s">
        <v>82</v>
      </c>
      <c r="C6" s="9" t="str">
        <f>LEFT(B6,(FIND(" ",B6)-1))</f>
        <v>Pawan</v>
      </c>
      <c r="D6">
        <f>LEN(C6)</f>
        <v>5</v>
      </c>
      <c r="E6" t="str">
        <f>RIGHT(B6,LEN(B6)-FIND(" ",B6))</f>
        <v>Kharbanda</v>
      </c>
      <c r="G6" s="91" t="s">
        <v>134</v>
      </c>
      <c r="H6" s="91"/>
      <c r="I6" s="91"/>
      <c r="J6" s="91"/>
      <c r="K6" s="91"/>
      <c r="L6" s="91"/>
    </row>
    <row r="7" spans="1:12" x14ac:dyDescent="0.3">
      <c r="G7" s="91"/>
      <c r="H7" s="91"/>
      <c r="I7" s="91"/>
      <c r="J7" s="91"/>
      <c r="K7" s="91"/>
      <c r="L7" s="91"/>
    </row>
    <row r="8" spans="1:12" x14ac:dyDescent="0.3">
      <c r="G8" s="91"/>
      <c r="H8" s="91"/>
      <c r="I8" s="91"/>
      <c r="J8" s="91"/>
      <c r="K8" s="91"/>
      <c r="L8" s="91"/>
    </row>
    <row r="9" spans="1:12" x14ac:dyDescent="0.3">
      <c r="G9" s="91"/>
      <c r="H9" s="91"/>
      <c r="I9" s="91"/>
      <c r="J9" s="91"/>
      <c r="K9" s="91"/>
      <c r="L9" s="91"/>
    </row>
    <row r="10" spans="1:12" x14ac:dyDescent="0.3">
      <c r="A10" s="1"/>
      <c r="G10" s="91"/>
      <c r="H10" s="91"/>
      <c r="I10" s="91"/>
      <c r="J10" s="91"/>
      <c r="K10" s="91"/>
      <c r="L10" s="91"/>
    </row>
    <row r="11" spans="1:12" x14ac:dyDescent="0.3">
      <c r="G11" s="91"/>
      <c r="H11" s="91"/>
      <c r="I11" s="91"/>
      <c r="J11" s="91"/>
      <c r="K11" s="91"/>
      <c r="L11" s="91"/>
    </row>
    <row r="12" spans="1:12" x14ac:dyDescent="0.3">
      <c r="G12" s="91"/>
      <c r="H12" s="91"/>
      <c r="I12" s="91"/>
      <c r="J12" s="91"/>
      <c r="K12" s="91"/>
      <c r="L12" s="91"/>
    </row>
    <row r="13" spans="1:12" x14ac:dyDescent="0.3">
      <c r="G13" s="91"/>
      <c r="H13" s="91"/>
      <c r="I13" s="91"/>
      <c r="J13" s="91"/>
      <c r="K13" s="91"/>
      <c r="L13" s="91"/>
    </row>
    <row r="14" spans="1:12" x14ac:dyDescent="0.3">
      <c r="G14" s="91"/>
      <c r="H14" s="91"/>
      <c r="I14" s="91"/>
      <c r="J14" s="91"/>
      <c r="K14" s="91"/>
      <c r="L14" s="91"/>
    </row>
    <row r="15" spans="1:12" x14ac:dyDescent="0.3">
      <c r="G15" s="91"/>
      <c r="H15" s="91"/>
      <c r="I15" s="91"/>
      <c r="J15" s="91"/>
      <c r="K15" s="91"/>
      <c r="L15" s="91"/>
    </row>
    <row r="16" spans="1:12" x14ac:dyDescent="0.3">
      <c r="G16" s="88" t="s">
        <v>135</v>
      </c>
      <c r="H16" s="88"/>
      <c r="I16" s="88"/>
      <c r="J16" s="88"/>
      <c r="K16" s="88"/>
      <c r="L16" s="88"/>
    </row>
    <row r="17" spans="7:12" x14ac:dyDescent="0.3">
      <c r="G17" s="88" t="s">
        <v>136</v>
      </c>
      <c r="H17" s="88"/>
      <c r="I17" s="88"/>
      <c r="J17" s="88"/>
      <c r="K17" s="88"/>
      <c r="L17" s="88"/>
    </row>
  </sheetData>
  <mergeCells count="3">
    <mergeCell ref="G6:L15"/>
    <mergeCell ref="G16:L16"/>
    <mergeCell ref="G17:L17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2:J10"/>
  <sheetViews>
    <sheetView showGridLines="0" workbookViewId="0">
      <pane ySplit="1" topLeftCell="A2" activePane="bottomLeft" state="frozen"/>
      <selection activeCell="B1" sqref="B1"/>
      <selection pane="bottomLeft" activeCell="E10" sqref="E10"/>
    </sheetView>
  </sheetViews>
  <sheetFormatPr defaultRowHeight="14.4" x14ac:dyDescent="0.3"/>
  <cols>
    <col min="2" max="2" width="18.33203125" customWidth="1"/>
    <col min="4" max="4" width="10.44140625" bestFit="1" customWidth="1"/>
    <col min="16" max="16" width="10.6640625" bestFit="1" customWidth="1"/>
  </cols>
  <sheetData>
    <row r="2" spans="1:10" x14ac:dyDescent="0.3">
      <c r="A2" t="s">
        <v>0</v>
      </c>
    </row>
    <row r="3" spans="1:10" x14ac:dyDescent="0.3">
      <c r="B3" s="17" t="s">
        <v>26</v>
      </c>
      <c r="C3" s="5"/>
    </row>
    <row r="4" spans="1:10" x14ac:dyDescent="0.3">
      <c r="B4" s="5" t="s">
        <v>82</v>
      </c>
      <c r="C4" s="9">
        <f>SEARCH("p",B4)</f>
        <v>1</v>
      </c>
      <c r="H4" s="71"/>
    </row>
    <row r="5" spans="1:10" x14ac:dyDescent="0.3">
      <c r="B5" s="5" t="s">
        <v>86</v>
      </c>
      <c r="C5" s="9">
        <f>SEARCH("A",B5)</f>
        <v>1</v>
      </c>
    </row>
    <row r="6" spans="1:10" x14ac:dyDescent="0.3">
      <c r="B6" s="5" t="s">
        <v>87</v>
      </c>
      <c r="C6" s="9" t="e">
        <f>SEARCH("p",B6)</f>
        <v>#VALUE!</v>
      </c>
    </row>
    <row r="9" spans="1:10" x14ac:dyDescent="0.3">
      <c r="E9" s="88" t="s">
        <v>137</v>
      </c>
      <c r="F9" s="88"/>
      <c r="G9" s="88"/>
      <c r="H9" s="88"/>
      <c r="I9" s="88"/>
      <c r="J9" s="88"/>
    </row>
    <row r="10" spans="1:10" x14ac:dyDescent="0.3">
      <c r="A10" s="1"/>
    </row>
  </sheetData>
  <mergeCells count="1">
    <mergeCell ref="E9:J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M14"/>
  <sheetViews>
    <sheetView showGridLines="0" zoomScaleNormal="100" workbookViewId="0">
      <pane ySplit="1" topLeftCell="A17" activePane="bottomLeft" state="frozen"/>
      <selection activeCell="B1" sqref="B1"/>
      <selection pane="bottomLeft" activeCell="L19" sqref="L19"/>
    </sheetView>
  </sheetViews>
  <sheetFormatPr defaultRowHeight="14.4" x14ac:dyDescent="0.3"/>
  <cols>
    <col min="2" max="2" width="10.5546875" customWidth="1"/>
    <col min="17" max="17" width="10.6640625" bestFit="1" customWidth="1"/>
  </cols>
  <sheetData>
    <row r="2" spans="1:13" x14ac:dyDescent="0.3">
      <c r="A2" t="s">
        <v>19</v>
      </c>
    </row>
    <row r="4" spans="1:13" x14ac:dyDescent="0.3">
      <c r="B4" s="17" t="s">
        <v>15</v>
      </c>
      <c r="C4" s="17" t="s">
        <v>41</v>
      </c>
    </row>
    <row r="5" spans="1:13" x14ac:dyDescent="0.3">
      <c r="B5" s="17">
        <v>1</v>
      </c>
      <c r="C5" s="17">
        <v>22</v>
      </c>
      <c r="K5" s="96"/>
      <c r="L5" s="96"/>
      <c r="M5" s="96"/>
    </row>
    <row r="6" spans="1:13" x14ac:dyDescent="0.3">
      <c r="B6" s="17">
        <v>2</v>
      </c>
      <c r="C6" s="17">
        <v>45</v>
      </c>
      <c r="K6" s="96"/>
      <c r="L6" s="96"/>
      <c r="M6" s="96"/>
    </row>
    <row r="7" spans="1:13" ht="27" x14ac:dyDescent="0.5">
      <c r="B7" s="17">
        <v>3</v>
      </c>
      <c r="C7" s="17">
        <v>33</v>
      </c>
      <c r="K7" s="96"/>
      <c r="L7" s="97" t="s">
        <v>143</v>
      </c>
      <c r="M7" s="97"/>
    </row>
    <row r="8" spans="1:13" x14ac:dyDescent="0.3">
      <c r="B8" s="17">
        <v>4</v>
      </c>
      <c r="C8" s="17">
        <v>67</v>
      </c>
      <c r="K8" s="96"/>
      <c r="L8" s="96"/>
      <c r="M8" s="96"/>
    </row>
    <row r="9" spans="1:13" x14ac:dyDescent="0.3">
      <c r="B9" s="17">
        <v>5</v>
      </c>
      <c r="C9" s="17">
        <v>12</v>
      </c>
      <c r="K9" s="96"/>
      <c r="L9" s="96"/>
      <c r="M9" s="96"/>
    </row>
    <row r="10" spans="1:13" x14ac:dyDescent="0.3">
      <c r="B10" s="17">
        <v>6</v>
      </c>
      <c r="C10" s="17">
        <v>67</v>
      </c>
      <c r="K10" s="96"/>
      <c r="L10" s="96"/>
      <c r="M10" s="96"/>
    </row>
    <row r="11" spans="1:13" x14ac:dyDescent="0.3">
      <c r="B11" s="17">
        <v>7</v>
      </c>
      <c r="C11" s="17">
        <v>56</v>
      </c>
    </row>
    <row r="12" spans="1:13" x14ac:dyDescent="0.3">
      <c r="B12" s="17">
        <v>8</v>
      </c>
      <c r="C12" s="17">
        <v>44</v>
      </c>
    </row>
    <row r="13" spans="1:13" x14ac:dyDescent="0.3">
      <c r="B13" s="17">
        <v>9</v>
      </c>
      <c r="C13" s="17">
        <v>56</v>
      </c>
    </row>
    <row r="14" spans="1:13" x14ac:dyDescent="0.3">
      <c r="B14" s="9" t="s">
        <v>88</v>
      </c>
      <c r="C14" s="9">
        <f>MIN(C5:C13)</f>
        <v>12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C14"/>
  <sheetViews>
    <sheetView showGridLines="0" workbookViewId="0">
      <pane ySplit="1" topLeftCell="A2" activePane="bottomLeft" state="frozen"/>
      <selection activeCell="B1" sqref="B1"/>
      <selection pane="bottomLeft" activeCell="C15" sqref="C15"/>
    </sheetView>
  </sheetViews>
  <sheetFormatPr defaultRowHeight="14.4" x14ac:dyDescent="0.3"/>
  <cols>
    <col min="2" max="2" width="10.5546875" customWidth="1"/>
    <col min="16" max="16" width="10.6640625" bestFit="1" customWidth="1"/>
  </cols>
  <sheetData>
    <row r="2" spans="1:3" x14ac:dyDescent="0.3">
      <c r="A2" t="s">
        <v>19</v>
      </c>
    </row>
    <row r="4" spans="1:3" x14ac:dyDescent="0.3">
      <c r="B4" s="17" t="s">
        <v>15</v>
      </c>
      <c r="C4" s="17" t="s">
        <v>41</v>
      </c>
    </row>
    <row r="5" spans="1:3" x14ac:dyDescent="0.3">
      <c r="B5" s="17">
        <v>1</v>
      </c>
      <c r="C5" s="17">
        <v>22</v>
      </c>
    </row>
    <row r="6" spans="1:3" x14ac:dyDescent="0.3">
      <c r="B6" s="17">
        <v>2</v>
      </c>
      <c r="C6" s="17">
        <v>45</v>
      </c>
    </row>
    <row r="7" spans="1:3" x14ac:dyDescent="0.3">
      <c r="B7" s="17">
        <v>3</v>
      </c>
      <c r="C7" s="17">
        <v>33</v>
      </c>
    </row>
    <row r="8" spans="1:3" x14ac:dyDescent="0.3">
      <c r="B8" s="17">
        <v>4</v>
      </c>
      <c r="C8" s="17">
        <v>67</v>
      </c>
    </row>
    <row r="9" spans="1:3" x14ac:dyDescent="0.3">
      <c r="B9" s="17">
        <v>5</v>
      </c>
      <c r="C9" s="17">
        <v>12</v>
      </c>
    </row>
    <row r="10" spans="1:3" x14ac:dyDescent="0.3">
      <c r="B10" s="17">
        <v>6</v>
      </c>
      <c r="C10" s="17">
        <v>67</v>
      </c>
    </row>
    <row r="11" spans="1:3" x14ac:dyDescent="0.3">
      <c r="B11" s="17">
        <v>7</v>
      </c>
      <c r="C11" s="17">
        <v>56</v>
      </c>
    </row>
    <row r="12" spans="1:3" x14ac:dyDescent="0.3">
      <c r="B12" s="17">
        <v>8</v>
      </c>
      <c r="C12" s="17">
        <v>44</v>
      </c>
    </row>
    <row r="13" spans="1:3" x14ac:dyDescent="0.3">
      <c r="B13" s="17">
        <v>9</v>
      </c>
      <c r="C13" s="17">
        <v>56</v>
      </c>
    </row>
    <row r="14" spans="1:3" x14ac:dyDescent="0.3">
      <c r="B14" s="9" t="s">
        <v>89</v>
      </c>
      <c r="C14" s="9">
        <f>MAX(C5:C13)</f>
        <v>67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3:L14"/>
  <sheetViews>
    <sheetView showGridLines="0" workbookViewId="0">
      <selection activeCell="K9" sqref="K9"/>
    </sheetView>
  </sheetViews>
  <sheetFormatPr defaultRowHeight="14.4" x14ac:dyDescent="0.3"/>
  <cols>
    <col min="5" max="5" width="10.6640625" bestFit="1" customWidth="1"/>
    <col min="16" max="16" width="10.6640625" bestFit="1" customWidth="1"/>
  </cols>
  <sheetData>
    <row r="3" spans="2:12" x14ac:dyDescent="0.3">
      <c r="B3" s="17" t="s">
        <v>15</v>
      </c>
      <c r="C3" s="17" t="s">
        <v>41</v>
      </c>
      <c r="E3" s="2"/>
    </row>
    <row r="4" spans="2:12" x14ac:dyDescent="0.3">
      <c r="B4" s="17">
        <v>1</v>
      </c>
      <c r="C4" s="17">
        <v>22</v>
      </c>
      <c r="E4" s="2"/>
    </row>
    <row r="5" spans="2:12" x14ac:dyDescent="0.3">
      <c r="B5" s="17">
        <v>2</v>
      </c>
      <c r="C5" s="17">
        <v>45</v>
      </c>
      <c r="E5" s="2"/>
    </row>
    <row r="6" spans="2:12" x14ac:dyDescent="0.3">
      <c r="B6" s="17">
        <v>3</v>
      </c>
      <c r="C6" s="17">
        <v>33</v>
      </c>
    </row>
    <row r="7" spans="2:12" x14ac:dyDescent="0.3">
      <c r="B7" s="17">
        <v>4</v>
      </c>
      <c r="C7" s="17">
        <v>67</v>
      </c>
    </row>
    <row r="8" spans="2:12" x14ac:dyDescent="0.3">
      <c r="B8" s="17">
        <v>5</v>
      </c>
      <c r="C8" s="17">
        <v>12</v>
      </c>
      <c r="H8" s="71" t="s">
        <v>138</v>
      </c>
      <c r="I8" s="71"/>
      <c r="J8" s="71"/>
      <c r="K8" s="71"/>
      <c r="L8" s="71"/>
    </row>
    <row r="9" spans="2:12" x14ac:dyDescent="0.3">
      <c r="B9" s="17">
        <v>6</v>
      </c>
      <c r="C9" s="17">
        <v>66</v>
      </c>
    </row>
    <row r="10" spans="2:12" x14ac:dyDescent="0.3">
      <c r="B10" s="17">
        <v>7</v>
      </c>
      <c r="C10" s="17">
        <v>56</v>
      </c>
    </row>
    <row r="11" spans="2:12" x14ac:dyDescent="0.3">
      <c r="B11" s="17">
        <v>8</v>
      </c>
      <c r="C11" s="17">
        <v>44</v>
      </c>
    </row>
    <row r="12" spans="2:12" x14ac:dyDescent="0.3">
      <c r="B12" s="17">
        <v>9</v>
      </c>
      <c r="C12" s="17">
        <v>56</v>
      </c>
    </row>
    <row r="13" spans="2:12" x14ac:dyDescent="0.3">
      <c r="C13">
        <f>SMALL(C4:C12,2)</f>
        <v>22</v>
      </c>
    </row>
    <row r="14" spans="2:12" x14ac:dyDescent="0.3">
      <c r="C14">
        <f>LARGE(C4:C12,2)</f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5:E14"/>
  <sheetViews>
    <sheetView showGridLines="0" workbookViewId="0">
      <pane ySplit="1" topLeftCell="A2" activePane="bottomLeft" state="frozen"/>
      <selection activeCell="B1" sqref="B1"/>
      <selection pane="bottomLeft" activeCell="D6" sqref="D6:D14"/>
    </sheetView>
  </sheetViews>
  <sheetFormatPr defaultRowHeight="14.4" x14ac:dyDescent="0.3"/>
  <cols>
    <col min="5" max="5" width="10.6640625" bestFit="1" customWidth="1"/>
    <col min="17" max="17" width="10.6640625" bestFit="1" customWidth="1"/>
  </cols>
  <sheetData>
    <row r="5" spans="2:5" x14ac:dyDescent="0.3">
      <c r="B5" s="17" t="s">
        <v>15</v>
      </c>
      <c r="C5" s="17" t="s">
        <v>41</v>
      </c>
      <c r="E5" s="2"/>
    </row>
    <row r="6" spans="2:5" x14ac:dyDescent="0.3">
      <c r="B6" s="17">
        <v>1</v>
      </c>
      <c r="C6" s="17">
        <v>22</v>
      </c>
      <c r="E6" s="2"/>
    </row>
    <row r="7" spans="2:5" x14ac:dyDescent="0.3">
      <c r="B7" s="17">
        <v>2</v>
      </c>
      <c r="C7" s="17">
        <v>45</v>
      </c>
      <c r="E7" s="2"/>
    </row>
    <row r="8" spans="2:5" x14ac:dyDescent="0.3">
      <c r="B8" s="17">
        <v>3</v>
      </c>
      <c r="C8" s="17">
        <v>33</v>
      </c>
      <c r="E8" s="2"/>
    </row>
    <row r="9" spans="2:5" x14ac:dyDescent="0.3">
      <c r="B9" s="17">
        <v>4</v>
      </c>
      <c r="C9" s="17">
        <v>67</v>
      </c>
      <c r="E9" s="2"/>
    </row>
    <row r="10" spans="2:5" x14ac:dyDescent="0.3">
      <c r="B10" s="17">
        <v>5</v>
      </c>
      <c r="C10" s="17">
        <v>12</v>
      </c>
      <c r="E10" s="2"/>
    </row>
    <row r="11" spans="2:5" x14ac:dyDescent="0.3">
      <c r="B11" s="17">
        <v>6</v>
      </c>
      <c r="C11" s="17">
        <v>66</v>
      </c>
      <c r="E11" s="2"/>
    </row>
    <row r="12" spans="2:5" x14ac:dyDescent="0.3">
      <c r="B12" s="17">
        <v>7</v>
      </c>
      <c r="C12" s="17">
        <v>56</v>
      </c>
    </row>
    <row r="13" spans="2:5" x14ac:dyDescent="0.3">
      <c r="B13" s="17">
        <v>8</v>
      </c>
      <c r="C13" s="17">
        <v>44</v>
      </c>
    </row>
    <row r="14" spans="2:5" x14ac:dyDescent="0.3">
      <c r="B14" s="17">
        <v>9</v>
      </c>
      <c r="C14" s="17">
        <v>56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16"/>
  <sheetViews>
    <sheetView showGridLines="0" workbookViewId="0">
      <pane ySplit="1" topLeftCell="A2" activePane="bottomLeft" state="frozen"/>
      <selection activeCell="B1" sqref="B1"/>
      <selection pane="bottomLeft" activeCell="F8" sqref="F8"/>
    </sheetView>
  </sheetViews>
  <sheetFormatPr defaultRowHeight="14.4" x14ac:dyDescent="0.3"/>
  <cols>
    <col min="4" max="4" width="13.109375" bestFit="1" customWidth="1"/>
    <col min="16" max="16" width="10.6640625" bestFit="1" customWidth="1"/>
  </cols>
  <sheetData>
    <row r="1" spans="1:3" x14ac:dyDescent="0.3">
      <c r="B1" s="3"/>
    </row>
    <row r="2" spans="1:3" x14ac:dyDescent="0.3">
      <c r="A2" t="s">
        <v>19</v>
      </c>
    </row>
    <row r="3" spans="1:3" x14ac:dyDescent="0.3">
      <c r="B3" s="72" t="s">
        <v>90</v>
      </c>
      <c r="C3" s="72" t="s">
        <v>91</v>
      </c>
    </row>
    <row r="4" spans="1:3" x14ac:dyDescent="0.3">
      <c r="B4" s="72">
        <v>32</v>
      </c>
      <c r="C4" s="72">
        <f>RANK(B4,$B$4:$B$16)</f>
        <v>3</v>
      </c>
    </row>
    <row r="5" spans="1:3" x14ac:dyDescent="0.3">
      <c r="B5" s="72">
        <v>8</v>
      </c>
      <c r="C5" s="72">
        <f t="shared" ref="C5:C16" si="0">RANK(B5,$B$4:$B$16)</f>
        <v>8</v>
      </c>
    </row>
    <row r="6" spans="1:3" x14ac:dyDescent="0.3">
      <c r="B6" s="72">
        <v>7</v>
      </c>
      <c r="C6" s="72">
        <f t="shared" si="0"/>
        <v>11</v>
      </c>
    </row>
    <row r="7" spans="1:3" x14ac:dyDescent="0.3">
      <c r="B7" s="72">
        <v>8</v>
      </c>
      <c r="C7" s="72">
        <f t="shared" si="0"/>
        <v>8</v>
      </c>
    </row>
    <row r="8" spans="1:3" x14ac:dyDescent="0.3">
      <c r="B8" s="72">
        <v>7</v>
      </c>
      <c r="C8" s="72">
        <f t="shared" si="0"/>
        <v>11</v>
      </c>
    </row>
    <row r="9" spans="1:3" x14ac:dyDescent="0.3">
      <c r="B9" s="72">
        <v>12</v>
      </c>
      <c r="C9" s="72">
        <f t="shared" si="0"/>
        <v>7</v>
      </c>
    </row>
    <row r="10" spans="1:3" x14ac:dyDescent="0.3">
      <c r="B10" s="72">
        <v>8</v>
      </c>
      <c r="C10" s="72">
        <f t="shared" si="0"/>
        <v>8</v>
      </c>
    </row>
    <row r="11" spans="1:3" x14ac:dyDescent="0.3">
      <c r="B11" s="72">
        <v>4</v>
      </c>
      <c r="C11" s="72">
        <f t="shared" si="0"/>
        <v>13</v>
      </c>
    </row>
    <row r="12" spans="1:3" x14ac:dyDescent="0.3">
      <c r="B12" s="72">
        <v>19</v>
      </c>
      <c r="C12" s="72">
        <f t="shared" si="0"/>
        <v>4</v>
      </c>
    </row>
    <row r="13" spans="1:3" x14ac:dyDescent="0.3">
      <c r="B13" s="72">
        <v>34</v>
      </c>
      <c r="C13" s="72">
        <f t="shared" si="0"/>
        <v>2</v>
      </c>
    </row>
    <row r="14" spans="1:3" x14ac:dyDescent="0.3">
      <c r="B14" s="72">
        <v>37</v>
      </c>
      <c r="C14" s="72">
        <f t="shared" si="0"/>
        <v>1</v>
      </c>
    </row>
    <row r="15" spans="1:3" x14ac:dyDescent="0.3">
      <c r="B15" s="72">
        <v>14</v>
      </c>
      <c r="C15" s="72">
        <f t="shared" si="0"/>
        <v>6</v>
      </c>
    </row>
    <row r="16" spans="1:3" x14ac:dyDescent="0.3">
      <c r="B16" s="72">
        <v>15</v>
      </c>
      <c r="C16" s="72">
        <f t="shared" si="0"/>
        <v>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3:D15"/>
  <sheetViews>
    <sheetView showGridLines="0" workbookViewId="0">
      <pane ySplit="1" topLeftCell="A2" activePane="bottomLeft" state="frozen"/>
      <selection activeCell="B1" sqref="B1"/>
      <selection pane="bottomLeft" activeCell="E17" sqref="E17"/>
    </sheetView>
  </sheetViews>
  <sheetFormatPr defaultRowHeight="14.4" x14ac:dyDescent="0.3"/>
  <cols>
    <col min="2" max="2" width="51.44140625" bestFit="1" customWidth="1"/>
    <col min="3" max="3" width="34.44140625" bestFit="1" customWidth="1"/>
    <col min="4" max="4" width="34.21875" customWidth="1"/>
    <col min="9" max="9" width="10.6640625" bestFit="1" customWidth="1"/>
  </cols>
  <sheetData>
    <row r="3" spans="1:4" x14ac:dyDescent="0.3">
      <c r="A3" t="s">
        <v>0</v>
      </c>
    </row>
    <row r="5" spans="1:4" x14ac:dyDescent="0.3">
      <c r="B5" s="5" t="s">
        <v>92</v>
      </c>
      <c r="C5" s="73" t="str">
        <f>SUBSTITUTE(B5,"Hi","hello",1)</f>
        <v>hello Pawan Pawan</v>
      </c>
    </row>
    <row r="6" spans="1:4" x14ac:dyDescent="0.3">
      <c r="B6" s="5" t="s">
        <v>93</v>
      </c>
      <c r="C6" s="73"/>
    </row>
    <row r="9" spans="1:4" x14ac:dyDescent="0.3">
      <c r="B9" s="74"/>
    </row>
    <row r="15" spans="1:4" x14ac:dyDescent="0.3">
      <c r="C15" t="s">
        <v>139</v>
      </c>
      <c r="D15" t="s">
        <v>140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3:F21"/>
  <sheetViews>
    <sheetView showGridLines="0" workbookViewId="0">
      <pane ySplit="1" topLeftCell="A2" activePane="bottomLeft" state="frozen"/>
      <selection activeCell="B1" sqref="B1"/>
      <selection pane="bottomLeft" activeCell="I7" sqref="I7"/>
    </sheetView>
  </sheetViews>
  <sheetFormatPr defaultRowHeight="14.4" x14ac:dyDescent="0.3"/>
  <cols>
    <col min="2" max="2" width="51.44140625" bestFit="1" customWidth="1"/>
    <col min="3" max="3" width="34.44140625" bestFit="1" customWidth="1"/>
    <col min="9" max="9" width="10.6640625" bestFit="1" customWidth="1"/>
  </cols>
  <sheetData>
    <row r="3" spans="1:3" x14ac:dyDescent="0.3">
      <c r="A3" t="s">
        <v>0</v>
      </c>
    </row>
    <row r="5" spans="1:3" x14ac:dyDescent="0.3">
      <c r="B5" s="5" t="s">
        <v>94</v>
      </c>
      <c r="C5" s="73" t="str">
        <f>REPLACE(B5,1,2,"smart")</f>
        <v>smart Pawan</v>
      </c>
    </row>
    <row r="6" spans="1:3" x14ac:dyDescent="0.3">
      <c r="B6" s="5" t="s">
        <v>95</v>
      </c>
      <c r="C6" s="73"/>
    </row>
    <row r="21" spans="6:6" x14ac:dyDescent="0.3">
      <c r="F21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0"/>
  <sheetViews>
    <sheetView showGridLines="0" zoomScale="112" zoomScaleNormal="112" workbookViewId="0">
      <pane ySplit="1" topLeftCell="A3" activePane="bottomLeft" state="frozen"/>
      <selection activeCell="B1" sqref="B1"/>
      <selection pane="bottomLeft" activeCell="F25" sqref="F25"/>
    </sheetView>
  </sheetViews>
  <sheetFormatPr defaultRowHeight="14.4" x14ac:dyDescent="0.3"/>
  <cols>
    <col min="11" max="11" width="12.6640625" bestFit="1" customWidth="1"/>
    <col min="15" max="15" width="10.6640625" bestFit="1" customWidth="1"/>
  </cols>
  <sheetData>
    <row r="1" spans="1:14" x14ac:dyDescent="0.3">
      <c r="A1" t="s">
        <v>14</v>
      </c>
    </row>
    <row r="3" spans="1:14" x14ac:dyDescent="0.3">
      <c r="B3" s="4" t="s">
        <v>15</v>
      </c>
    </row>
    <row r="4" spans="1:14" x14ac:dyDescent="0.3">
      <c r="B4" s="14" t="s">
        <v>16</v>
      </c>
    </row>
    <row r="5" spans="1:14" x14ac:dyDescent="0.3">
      <c r="B5" s="5">
        <v>5</v>
      </c>
    </row>
    <row r="6" spans="1:14" x14ac:dyDescent="0.3">
      <c r="B6" s="5">
        <v>6</v>
      </c>
    </row>
    <row r="7" spans="1:14" x14ac:dyDescent="0.3">
      <c r="B7" s="5">
        <v>45</v>
      </c>
      <c r="I7" s="100"/>
      <c r="J7" s="100"/>
      <c r="K7" s="100"/>
      <c r="L7" s="100"/>
      <c r="M7" s="100"/>
      <c r="N7" s="100"/>
    </row>
    <row r="8" spans="1:14" x14ac:dyDescent="0.3">
      <c r="B8" s="5"/>
      <c r="I8" s="100"/>
      <c r="J8" s="100"/>
      <c r="K8" s="100"/>
      <c r="L8" s="100"/>
      <c r="M8" s="100"/>
      <c r="N8" s="100"/>
    </row>
    <row r="9" spans="1:14" x14ac:dyDescent="0.3">
      <c r="B9" s="5" t="s">
        <v>17</v>
      </c>
      <c r="I9" s="100"/>
      <c r="J9" s="100"/>
      <c r="K9" s="100"/>
      <c r="L9" s="100"/>
      <c r="M9" s="100"/>
      <c r="N9" s="100"/>
    </row>
    <row r="10" spans="1:14" ht="25.8" x14ac:dyDescent="0.5">
      <c r="B10" s="5">
        <v>22</v>
      </c>
      <c r="I10" s="100"/>
      <c r="J10" s="100"/>
      <c r="K10" s="101" t="s">
        <v>145</v>
      </c>
      <c r="L10" s="100"/>
      <c r="M10" s="100"/>
      <c r="N10" s="100"/>
    </row>
    <row r="11" spans="1:14" x14ac:dyDescent="0.3">
      <c r="B11" s="5" t="s">
        <v>18</v>
      </c>
      <c r="I11" s="100"/>
      <c r="J11" s="100"/>
      <c r="K11" s="100"/>
      <c r="L11" s="100"/>
      <c r="M11" s="100"/>
      <c r="N11" s="100"/>
    </row>
    <row r="12" spans="1:14" x14ac:dyDescent="0.3">
      <c r="B12" s="5">
        <v>45</v>
      </c>
      <c r="I12" s="100"/>
      <c r="J12" s="100"/>
      <c r="K12" s="100"/>
      <c r="L12" s="100"/>
      <c r="M12" s="100"/>
      <c r="N12" s="100"/>
    </row>
    <row r="13" spans="1:14" x14ac:dyDescent="0.3">
      <c r="B13" s="5">
        <v>3</v>
      </c>
      <c r="I13" s="100"/>
      <c r="J13" s="100"/>
      <c r="K13" s="100"/>
      <c r="L13" s="100"/>
      <c r="M13" s="100"/>
      <c r="N13" s="100"/>
    </row>
    <row r="14" spans="1:14" x14ac:dyDescent="0.3">
      <c r="B14" s="5"/>
      <c r="I14" s="100"/>
      <c r="J14" s="100"/>
      <c r="K14" s="100"/>
      <c r="L14" s="100"/>
      <c r="M14" s="100"/>
      <c r="N14" s="100"/>
    </row>
    <row r="15" spans="1:14" x14ac:dyDescent="0.3">
      <c r="B15" s="5">
        <v>16</v>
      </c>
    </row>
    <row r="16" spans="1:14" x14ac:dyDescent="0.3">
      <c r="B16" s="5"/>
    </row>
    <row r="17" spans="2:2" x14ac:dyDescent="0.3">
      <c r="B17" s="5">
        <v>16</v>
      </c>
    </row>
    <row r="18" spans="2:2" x14ac:dyDescent="0.3">
      <c r="B18" s="5">
        <v>8</v>
      </c>
    </row>
    <row r="19" spans="2:2" ht="15" thickBot="1" x14ac:dyDescent="0.35">
      <c r="B19" s="15">
        <v>20</v>
      </c>
    </row>
    <row r="20" spans="2:2" ht="15" thickBot="1" x14ac:dyDescent="0.35">
      <c r="B20" s="16">
        <f>COUNTBLANK(B4:B19)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P19"/>
  <sheetViews>
    <sheetView showGridLines="0" workbookViewId="0">
      <pane ySplit="1" topLeftCell="A2" activePane="bottomLeft" state="frozen"/>
      <selection activeCell="B1" sqref="B1"/>
      <selection pane="bottomLeft" activeCell="L11" sqref="L11:P17"/>
    </sheetView>
  </sheetViews>
  <sheetFormatPr defaultRowHeight="14.4" x14ac:dyDescent="0.3"/>
  <cols>
    <col min="4" max="4" width="8.6640625" bestFit="1" customWidth="1"/>
    <col min="17" max="17" width="10.6640625" bestFit="1" customWidth="1"/>
  </cols>
  <sheetData>
    <row r="2" spans="1:16" x14ac:dyDescent="0.3">
      <c r="B2" s="17" t="s">
        <v>1</v>
      </c>
      <c r="C2" s="17" t="s">
        <v>2</v>
      </c>
      <c r="D2" s="18" t="s">
        <v>3</v>
      </c>
      <c r="E2" s="19" t="s">
        <v>12</v>
      </c>
      <c r="I2" s="17" t="s">
        <v>1</v>
      </c>
      <c r="J2" s="17" t="s">
        <v>2</v>
      </c>
      <c r="K2" s="18" t="s">
        <v>3</v>
      </c>
      <c r="L2" s="19" t="s">
        <v>12</v>
      </c>
    </row>
    <row r="3" spans="1:16" x14ac:dyDescent="0.3">
      <c r="B3" s="17" t="s">
        <v>20</v>
      </c>
      <c r="C3" s="17">
        <v>454</v>
      </c>
      <c r="D3" s="18">
        <v>3</v>
      </c>
      <c r="E3" s="20">
        <f>PRODUCT($C3:$D3)</f>
        <v>1362</v>
      </c>
      <c r="I3" s="17" t="s">
        <v>20</v>
      </c>
      <c r="J3" s="17">
        <v>454</v>
      </c>
      <c r="K3" s="18">
        <v>3</v>
      </c>
      <c r="L3" s="20">
        <f>PRODUCT(J3:K3)</f>
        <v>1362</v>
      </c>
    </row>
    <row r="4" spans="1:16" x14ac:dyDescent="0.3">
      <c r="B4" s="17" t="s">
        <v>21</v>
      </c>
      <c r="C4" s="17">
        <v>34</v>
      </c>
      <c r="D4" s="18">
        <v>3</v>
      </c>
      <c r="E4" s="20">
        <f t="shared" ref="E4:E6" si="0">PRODUCT($C4:$D4)</f>
        <v>102</v>
      </c>
      <c r="I4" s="17" t="s">
        <v>21</v>
      </c>
      <c r="J4" s="17">
        <v>34</v>
      </c>
      <c r="K4" s="18">
        <v>3</v>
      </c>
      <c r="L4" s="20">
        <f t="shared" ref="L4:L6" si="1">PRODUCT(J4:K4)</f>
        <v>102</v>
      </c>
    </row>
    <row r="5" spans="1:16" x14ac:dyDescent="0.3">
      <c r="B5" s="17" t="s">
        <v>22</v>
      </c>
      <c r="C5" s="17">
        <v>23</v>
      </c>
      <c r="D5" s="18">
        <v>5</v>
      </c>
      <c r="E5" s="20">
        <f t="shared" si="0"/>
        <v>115</v>
      </c>
      <c r="I5" s="17" t="s">
        <v>22</v>
      </c>
      <c r="J5" s="17">
        <v>23</v>
      </c>
      <c r="K5" s="18">
        <v>5</v>
      </c>
      <c r="L5" s="20">
        <f t="shared" si="1"/>
        <v>115</v>
      </c>
    </row>
    <row r="6" spans="1:16" x14ac:dyDescent="0.3">
      <c r="B6" s="17" t="s">
        <v>23</v>
      </c>
      <c r="C6" s="17">
        <v>45</v>
      </c>
      <c r="D6" s="18">
        <v>5</v>
      </c>
      <c r="E6" s="20">
        <f t="shared" si="0"/>
        <v>225</v>
      </c>
      <c r="I6" s="17" t="s">
        <v>23</v>
      </c>
      <c r="J6" s="17">
        <v>45</v>
      </c>
      <c r="K6" s="18">
        <v>5</v>
      </c>
      <c r="L6" s="20">
        <f t="shared" si="1"/>
        <v>225</v>
      </c>
    </row>
    <row r="7" spans="1:16" x14ac:dyDescent="0.3">
      <c r="C7" s="21" t="s">
        <v>12</v>
      </c>
      <c r="D7" s="21">
        <f>SUMPRODUCT(C3:C6,D3:D6)</f>
        <v>1804</v>
      </c>
      <c r="E7" s="22">
        <f>SUMPRODUCT(C3:C6,D3:D6)</f>
        <v>1804</v>
      </c>
      <c r="L7" s="22">
        <f>SUMPRODUCT(J3:J6,K3:K6)</f>
        <v>1804</v>
      </c>
    </row>
    <row r="8" spans="1:16" x14ac:dyDescent="0.3">
      <c r="J8" s="21" t="s">
        <v>12</v>
      </c>
      <c r="K8" s="21"/>
      <c r="M8" s="2" t="s">
        <v>24</v>
      </c>
    </row>
    <row r="11" spans="1:16" x14ac:dyDescent="0.3">
      <c r="A11" s="2" t="s">
        <v>25</v>
      </c>
      <c r="L11" s="96"/>
      <c r="M11" s="96"/>
      <c r="N11" s="96"/>
      <c r="O11" s="96"/>
      <c r="P11" s="96"/>
    </row>
    <row r="12" spans="1:16" x14ac:dyDescent="0.3">
      <c r="L12" s="96"/>
      <c r="M12" s="96"/>
      <c r="N12" s="96"/>
      <c r="O12" s="96"/>
      <c r="P12" s="96"/>
    </row>
    <row r="13" spans="1:16" x14ac:dyDescent="0.3">
      <c r="B13" s="17" t="s">
        <v>1</v>
      </c>
      <c r="C13" s="17" t="s">
        <v>2</v>
      </c>
      <c r="D13" s="18" t="s">
        <v>3</v>
      </c>
      <c r="E13" s="19" t="s">
        <v>12</v>
      </c>
      <c r="L13" s="96"/>
      <c r="M13" s="102" t="s">
        <v>98</v>
      </c>
      <c r="N13" s="102"/>
      <c r="O13" s="102"/>
      <c r="P13" s="96"/>
    </row>
    <row r="14" spans="1:16" x14ac:dyDescent="0.3">
      <c r="B14" s="17" t="s">
        <v>20</v>
      </c>
      <c r="C14" s="17">
        <v>454</v>
      </c>
      <c r="D14" s="18">
        <v>3</v>
      </c>
      <c r="E14" s="20">
        <f>PRODUCT(C14:D14)</f>
        <v>1362</v>
      </c>
      <c r="L14" s="96"/>
      <c r="M14" s="102"/>
      <c r="N14" s="102"/>
      <c r="O14" s="102"/>
      <c r="P14" s="96"/>
    </row>
    <row r="15" spans="1:16" x14ac:dyDescent="0.3">
      <c r="B15" s="17" t="s">
        <v>21</v>
      </c>
      <c r="C15" s="17">
        <v>34</v>
      </c>
      <c r="D15" s="18"/>
      <c r="E15" s="20">
        <f>PRODUCT(C15,D15)</f>
        <v>34</v>
      </c>
      <c r="L15" s="96"/>
      <c r="M15" s="102"/>
      <c r="N15" s="102"/>
      <c r="O15" s="102"/>
      <c r="P15" s="96"/>
    </row>
    <row r="16" spans="1:16" x14ac:dyDescent="0.3">
      <c r="B16" s="17" t="s">
        <v>22</v>
      </c>
      <c r="C16" s="17">
        <v>23</v>
      </c>
      <c r="D16" s="18">
        <v>5</v>
      </c>
      <c r="E16" s="20">
        <f t="shared" ref="E16:E17" si="2">PRODUCT(C16:D16)</f>
        <v>115</v>
      </c>
      <c r="L16" s="96"/>
      <c r="M16" s="96"/>
      <c r="N16" s="96"/>
      <c r="O16" s="96"/>
      <c r="P16" s="96"/>
    </row>
    <row r="17" spans="2:16" x14ac:dyDescent="0.3">
      <c r="B17" s="17" t="s">
        <v>23</v>
      </c>
      <c r="C17" s="17">
        <v>45</v>
      </c>
      <c r="D17" s="18">
        <v>5</v>
      </c>
      <c r="E17" s="20">
        <f t="shared" si="2"/>
        <v>225</v>
      </c>
      <c r="L17" s="96"/>
      <c r="M17" s="96"/>
      <c r="N17" s="96"/>
      <c r="O17" s="96"/>
      <c r="P17" s="96"/>
    </row>
    <row r="18" spans="2:16" x14ac:dyDescent="0.3">
      <c r="E18" s="22">
        <f>SUMPRODUCT(C14:C17,D14:D17)</f>
        <v>1702</v>
      </c>
    </row>
    <row r="19" spans="2:16" x14ac:dyDescent="0.3">
      <c r="C19" s="21" t="s">
        <v>12</v>
      </c>
      <c r="D19" s="21"/>
      <c r="E19" s="21"/>
    </row>
  </sheetData>
  <mergeCells count="1">
    <mergeCell ref="M13:O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6"/>
  <sheetViews>
    <sheetView showGridLines="0" workbookViewId="0">
      <pane ySplit="1" topLeftCell="A2" activePane="bottomLeft" state="frozen"/>
      <selection activeCell="B1" sqref="B1"/>
      <selection pane="bottomLeft" activeCell="K11" sqref="K11:O16"/>
    </sheetView>
  </sheetViews>
  <sheetFormatPr defaultRowHeight="14.4" x14ac:dyDescent="0.3"/>
  <cols>
    <col min="3" max="3" width="15" bestFit="1" customWidth="1"/>
    <col min="4" max="4" width="2" bestFit="1" customWidth="1"/>
    <col min="17" max="17" width="10.6640625" bestFit="1" customWidth="1"/>
  </cols>
  <sheetData>
    <row r="1" spans="1:15" x14ac:dyDescent="0.3">
      <c r="A1" t="s">
        <v>19</v>
      </c>
    </row>
    <row r="3" spans="1:15" x14ac:dyDescent="0.3">
      <c r="B3" s="17" t="s">
        <v>26</v>
      </c>
      <c r="C3" s="17" t="s">
        <v>27</v>
      </c>
    </row>
    <row r="4" spans="1:15" x14ac:dyDescent="0.3">
      <c r="B4" s="17" t="s">
        <v>28</v>
      </c>
      <c r="C4" s="23">
        <f>LEN(B4)</f>
        <v>8</v>
      </c>
    </row>
    <row r="5" spans="1:15" x14ac:dyDescent="0.3">
      <c r="B5" s="17" t="s">
        <v>29</v>
      </c>
      <c r="C5" s="23">
        <f t="shared" ref="C5:C10" si="0">LEN(B5)</f>
        <v>4</v>
      </c>
    </row>
    <row r="6" spans="1:15" x14ac:dyDescent="0.3">
      <c r="B6" s="17" t="s">
        <v>30</v>
      </c>
      <c r="C6" s="23">
        <f t="shared" si="0"/>
        <v>6</v>
      </c>
    </row>
    <row r="7" spans="1:15" x14ac:dyDescent="0.3">
      <c r="B7" s="17" t="s">
        <v>31</v>
      </c>
      <c r="C7" s="23">
        <f t="shared" si="0"/>
        <v>4</v>
      </c>
    </row>
    <row r="8" spans="1:15" x14ac:dyDescent="0.3">
      <c r="B8" s="17" t="s">
        <v>32</v>
      </c>
      <c r="C8" s="23">
        <f t="shared" si="0"/>
        <v>6</v>
      </c>
    </row>
    <row r="9" spans="1:15" x14ac:dyDescent="0.3">
      <c r="B9" s="17" t="s">
        <v>33</v>
      </c>
      <c r="C9" s="23">
        <f t="shared" si="0"/>
        <v>7</v>
      </c>
    </row>
    <row r="10" spans="1:15" x14ac:dyDescent="0.3">
      <c r="B10" s="17">
        <v>4456</v>
      </c>
      <c r="C10" s="23">
        <f t="shared" si="0"/>
        <v>4</v>
      </c>
    </row>
    <row r="11" spans="1:15" x14ac:dyDescent="0.3">
      <c r="K11" s="100"/>
      <c r="L11" s="100"/>
      <c r="M11" s="100"/>
      <c r="N11" s="100"/>
      <c r="O11" s="100"/>
    </row>
    <row r="12" spans="1:15" x14ac:dyDescent="0.3">
      <c r="K12" s="100"/>
      <c r="L12" s="100"/>
      <c r="M12" s="100"/>
      <c r="N12" s="100"/>
      <c r="O12" s="100"/>
    </row>
    <row r="13" spans="1:15" x14ac:dyDescent="0.3">
      <c r="K13" s="100"/>
      <c r="L13" s="100"/>
      <c r="M13" s="100" t="s">
        <v>146</v>
      </c>
      <c r="N13" s="100"/>
      <c r="O13" s="100"/>
    </row>
    <row r="14" spans="1:15" x14ac:dyDescent="0.3">
      <c r="K14" s="100"/>
      <c r="L14" s="100"/>
      <c r="M14" s="100"/>
      <c r="N14" s="100"/>
      <c r="O14" s="100"/>
    </row>
    <row r="15" spans="1:15" x14ac:dyDescent="0.3">
      <c r="K15" s="100"/>
      <c r="L15" s="100"/>
      <c r="M15" s="100"/>
      <c r="N15" s="100"/>
      <c r="O15" s="100"/>
    </row>
    <row r="16" spans="1:15" x14ac:dyDescent="0.3">
      <c r="K16" s="100"/>
      <c r="L16" s="100"/>
      <c r="M16" s="100"/>
      <c r="N16" s="100"/>
      <c r="O16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showGridLines="0" zoomScaleNormal="100" workbookViewId="0">
      <pane ySplit="1" topLeftCell="A2" activePane="bottomLeft" state="frozen"/>
      <selection activeCell="B1" sqref="B1"/>
      <selection pane="bottomLeft" activeCell="E5" sqref="E5:H9"/>
    </sheetView>
  </sheetViews>
  <sheetFormatPr defaultRowHeight="14.4" x14ac:dyDescent="0.3"/>
  <cols>
    <col min="2" max="2" width="14.88671875" customWidth="1"/>
    <col min="3" max="3" width="16" bestFit="1" customWidth="1"/>
    <col min="4" max="4" width="25.6640625" bestFit="1" customWidth="1"/>
    <col min="7" max="7" width="10.109375" bestFit="1" customWidth="1"/>
    <col min="12" max="12" width="10.88671875" bestFit="1" customWidth="1"/>
  </cols>
  <sheetData>
    <row r="1" spans="1:8" x14ac:dyDescent="0.3">
      <c r="A1" t="s">
        <v>34</v>
      </c>
    </row>
    <row r="3" spans="1:8" x14ac:dyDescent="0.3">
      <c r="B3" s="24" t="s">
        <v>35</v>
      </c>
      <c r="C3" s="25" t="s">
        <v>36</v>
      </c>
      <c r="D3" s="26"/>
    </row>
    <row r="4" spans="1:8" x14ac:dyDescent="0.3">
      <c r="B4" s="17">
        <v>35</v>
      </c>
      <c r="C4" s="75" t="str">
        <f>TEXT(B4,"$.0")</f>
        <v>$35.0</v>
      </c>
      <c r="D4" s="76"/>
      <c r="E4" s="77"/>
    </row>
    <row r="5" spans="1:8" x14ac:dyDescent="0.3">
      <c r="B5" s="59">
        <v>42859</v>
      </c>
      <c r="C5" s="19" t="str">
        <f>TEXT(B5,"ddd")</f>
        <v>Thu</v>
      </c>
      <c r="D5" s="76"/>
      <c r="E5" s="96"/>
      <c r="F5" s="96"/>
      <c r="G5" s="96"/>
      <c r="H5" s="96"/>
    </row>
    <row r="6" spans="1:8" x14ac:dyDescent="0.3">
      <c r="B6" s="17">
        <v>10</v>
      </c>
      <c r="C6" s="75" t="str">
        <f>TEXT(B6,".00")</f>
        <v>10.00</v>
      </c>
      <c r="D6" s="76"/>
      <c r="E6" s="96"/>
      <c r="F6" s="103" t="s">
        <v>99</v>
      </c>
      <c r="G6" s="104"/>
      <c r="H6" s="96"/>
    </row>
    <row r="7" spans="1:8" x14ac:dyDescent="0.3">
      <c r="B7" s="17">
        <v>10</v>
      </c>
      <c r="C7" s="75" t="str">
        <f>TEXT(B7,"00000")</f>
        <v>00010</v>
      </c>
      <c r="D7" s="76"/>
      <c r="E7" s="96"/>
      <c r="F7" s="104"/>
      <c r="G7" s="104"/>
      <c r="H7" s="96"/>
    </row>
    <row r="8" spans="1:8" x14ac:dyDescent="0.3">
      <c r="E8" s="96"/>
      <c r="F8" s="96"/>
      <c r="G8" s="96"/>
      <c r="H8" s="96"/>
    </row>
    <row r="9" spans="1:8" x14ac:dyDescent="0.3">
      <c r="E9" s="96"/>
      <c r="F9" s="96"/>
      <c r="G9" s="96"/>
      <c r="H9" s="96"/>
    </row>
    <row r="11" spans="1:8" x14ac:dyDescent="0.3">
      <c r="B11" s="27"/>
    </row>
    <row r="12" spans="1:8" x14ac:dyDescent="0.3">
      <c r="B12" s="27"/>
      <c r="E12">
        <v>1</v>
      </c>
      <c r="F12" t="str">
        <f>TEXT(E12:E16,"00000")</f>
        <v>00001</v>
      </c>
    </row>
    <row r="13" spans="1:8" x14ac:dyDescent="0.3">
      <c r="B13" s="27"/>
      <c r="E13">
        <v>12</v>
      </c>
      <c r="F13" t="str">
        <f t="shared" ref="F13:F16" si="0">TEXT(E13:E17,"00000")</f>
        <v>00012</v>
      </c>
    </row>
    <row r="14" spans="1:8" x14ac:dyDescent="0.3">
      <c r="B14" s="27"/>
      <c r="E14">
        <v>123</v>
      </c>
      <c r="F14" t="str">
        <f t="shared" si="0"/>
        <v>00123</v>
      </c>
    </row>
    <row r="15" spans="1:8" x14ac:dyDescent="0.3">
      <c r="E15">
        <v>1234</v>
      </c>
      <c r="F15" t="str">
        <f t="shared" si="0"/>
        <v>01234</v>
      </c>
    </row>
    <row r="16" spans="1:8" x14ac:dyDescent="0.3">
      <c r="E16">
        <v>12345</v>
      </c>
      <c r="F16" t="str">
        <f t="shared" si="0"/>
        <v>12345</v>
      </c>
    </row>
  </sheetData>
  <mergeCells count="1">
    <mergeCell ref="F6:G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I9"/>
  <sheetViews>
    <sheetView showGridLines="0" workbookViewId="0">
      <pane ySplit="1" topLeftCell="A2" activePane="bottomLeft" state="frozen"/>
      <selection activeCell="B1" sqref="B1"/>
      <selection pane="bottomLeft" activeCell="D17" sqref="D17"/>
    </sheetView>
  </sheetViews>
  <sheetFormatPr defaultRowHeight="14.4" x14ac:dyDescent="0.3"/>
  <cols>
    <col min="2" max="2" width="19.109375" bestFit="1" customWidth="1"/>
    <col min="3" max="3" width="16.88671875" bestFit="1" customWidth="1"/>
    <col min="15" max="15" width="10.6640625" bestFit="1" customWidth="1"/>
  </cols>
  <sheetData>
    <row r="3" spans="1:9" x14ac:dyDescent="0.3">
      <c r="A3" t="s">
        <v>0</v>
      </c>
    </row>
    <row r="5" spans="1:9" ht="28.8" x14ac:dyDescent="0.55000000000000004">
      <c r="B5" s="17" t="s">
        <v>37</v>
      </c>
      <c r="C5" s="17" t="str">
        <f>TRIM(B5)</f>
        <v>A B C D</v>
      </c>
      <c r="G5" s="105"/>
      <c r="H5" s="105"/>
      <c r="I5" s="105"/>
    </row>
    <row r="6" spans="1:9" ht="28.8" x14ac:dyDescent="0.55000000000000004">
      <c r="B6" s="11" t="s">
        <v>38</v>
      </c>
      <c r="C6" s="17" t="str">
        <f>TRIM(B6)</f>
        <v>Pawan Kharbanda</v>
      </c>
      <c r="G6" s="105"/>
      <c r="H6" s="105"/>
      <c r="I6" s="105"/>
    </row>
    <row r="7" spans="1:9" ht="28.8" x14ac:dyDescent="0.55000000000000004">
      <c r="B7" s="17" t="s">
        <v>39</v>
      </c>
      <c r="C7" s="11" t="str">
        <f>TRIM(B7)</f>
        <v>234 5</v>
      </c>
      <c r="G7" s="105"/>
      <c r="H7" s="106" t="s">
        <v>100</v>
      </c>
      <c r="I7" s="105"/>
    </row>
    <row r="8" spans="1:9" ht="28.8" x14ac:dyDescent="0.55000000000000004">
      <c r="G8" s="105"/>
      <c r="H8" s="105"/>
      <c r="I8" s="105"/>
    </row>
    <row r="9" spans="1:9" ht="28.8" x14ac:dyDescent="0.55000000000000004">
      <c r="G9" s="105"/>
      <c r="H9" s="105"/>
      <c r="I9" s="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H16"/>
  <sheetViews>
    <sheetView showGridLines="0" workbookViewId="0">
      <pane ySplit="1" topLeftCell="A2" activePane="bottomLeft" state="frozen"/>
      <selection activeCell="B1" sqref="B1"/>
      <selection pane="bottomLeft" activeCell="L15" sqref="L15"/>
    </sheetView>
  </sheetViews>
  <sheetFormatPr defaultRowHeight="14.4" x14ac:dyDescent="0.3"/>
  <cols>
    <col min="17" max="17" width="10.6640625" bestFit="1" customWidth="1"/>
  </cols>
  <sheetData>
    <row r="2" spans="1:8" x14ac:dyDescent="0.3">
      <c r="A2" t="s">
        <v>0</v>
      </c>
    </row>
    <row r="3" spans="1:8" ht="15" thickBot="1" x14ac:dyDescent="0.35"/>
    <row r="4" spans="1:8" x14ac:dyDescent="0.3">
      <c r="B4" s="28" t="s">
        <v>40</v>
      </c>
      <c r="C4" s="29" t="s">
        <v>41</v>
      </c>
    </row>
    <row r="5" spans="1:8" x14ac:dyDescent="0.3">
      <c r="B5" s="30">
        <v>1</v>
      </c>
      <c r="C5" s="31">
        <v>76</v>
      </c>
    </row>
    <row r="6" spans="1:8" x14ac:dyDescent="0.3">
      <c r="B6" s="30">
        <v>2</v>
      </c>
      <c r="C6" s="31">
        <v>34</v>
      </c>
    </row>
    <row r="7" spans="1:8" x14ac:dyDescent="0.3">
      <c r="B7" s="30">
        <v>3</v>
      </c>
      <c r="C7" s="31">
        <v>22</v>
      </c>
    </row>
    <row r="8" spans="1:8" x14ac:dyDescent="0.3">
      <c r="B8" s="30">
        <v>4</v>
      </c>
      <c r="C8" s="31">
        <v>78</v>
      </c>
      <c r="F8" s="96"/>
      <c r="G8" s="96"/>
      <c r="H8" s="96"/>
    </row>
    <row r="9" spans="1:8" x14ac:dyDescent="0.3">
      <c r="B9" s="30">
        <v>5</v>
      </c>
      <c r="C9" s="31">
        <v>65</v>
      </c>
      <c r="F9" s="96"/>
      <c r="G9" s="96"/>
      <c r="H9" s="96"/>
    </row>
    <row r="10" spans="1:8" ht="25.8" x14ac:dyDescent="0.5">
      <c r="B10" s="30">
        <v>6</v>
      </c>
      <c r="C10" s="31">
        <v>23</v>
      </c>
      <c r="F10" s="98"/>
      <c r="G10" s="101" t="s">
        <v>101</v>
      </c>
      <c r="H10" s="98"/>
    </row>
    <row r="11" spans="1:8" ht="25.8" x14ac:dyDescent="0.5">
      <c r="B11" s="30">
        <v>7</v>
      </c>
      <c r="C11" s="31">
        <v>98</v>
      </c>
      <c r="F11" s="98"/>
      <c r="G11" s="98"/>
      <c r="H11" s="98"/>
    </row>
    <row r="12" spans="1:8" ht="25.8" x14ac:dyDescent="0.5">
      <c r="B12" s="30">
        <v>8</v>
      </c>
      <c r="C12" s="31">
        <v>76</v>
      </c>
      <c r="F12" s="98"/>
      <c r="G12" s="98"/>
      <c r="H12" s="98"/>
    </row>
    <row r="13" spans="1:8" ht="25.8" x14ac:dyDescent="0.5">
      <c r="B13" s="30">
        <v>9</v>
      </c>
      <c r="C13" s="31">
        <v>99</v>
      </c>
      <c r="F13" s="98"/>
      <c r="G13" s="98"/>
      <c r="H13" s="98"/>
    </row>
    <row r="14" spans="1:8" x14ac:dyDescent="0.3">
      <c r="B14" s="30">
        <v>10</v>
      </c>
      <c r="C14" s="31">
        <v>67</v>
      </c>
    </row>
    <row r="15" spans="1:8" ht="15" thickBot="1" x14ac:dyDescent="0.35">
      <c r="B15" s="32" t="s">
        <v>42</v>
      </c>
      <c r="C15" s="33">
        <f>AVERAGE(C5:C14)</f>
        <v>63.8</v>
      </c>
    </row>
    <row r="16" spans="1:8" x14ac:dyDescent="0.3">
      <c r="B16" s="34"/>
      <c r="C1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12</vt:lpstr>
      <vt:lpstr>13</vt:lpstr>
      <vt:lpstr>14</vt:lpstr>
      <vt:lpstr>15</vt:lpstr>
      <vt:lpstr>11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2018-08-19T04:32:02Z</dcterms:modified>
</cp:coreProperties>
</file>