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Science-TechERG\"/>
    </mc:Choice>
  </mc:AlternateContent>
  <xr:revisionPtr revIDLastSave="0" documentId="8_{EEC51F7A-D3C0-4408-A17D-AA49CBA74CAA}" xr6:coauthVersionLast="47" xr6:coauthVersionMax="47" xr10:uidLastSave="{00000000-0000-0000-0000-000000000000}"/>
  <bookViews>
    <workbookView xWindow="-120" yWindow="-120" windowWidth="20730" windowHeight="11160" firstSheet="4" activeTab="5" xr2:uid="{42A13A05-35A9-4BAE-9602-D7C1B32A2BA7}"/>
  </bookViews>
  <sheets>
    <sheet name="Top10-Cust" sheetId="5" r:id="rId1"/>
    <sheet name="Bottom10-Cust" sheetId="7" r:id="rId2"/>
    <sheet name="Expenditure-Analysis" sheetId="15" r:id="rId3"/>
    <sheet name="Statistical Analysis" sheetId="11" r:id="rId4"/>
    <sheet name="Mall_Customers" sheetId="2" r:id="rId5"/>
    <sheet name="CustAnalysis-DashBoard" sheetId="17" r:id="rId6"/>
    <sheet name="Sheet2" sheetId="19" r:id="rId7"/>
  </sheets>
  <externalReferences>
    <externalReference r:id="rId8"/>
  </externalReferences>
  <definedNames>
    <definedName name="_xlnm._FilterDatabase" localSheetId="1" hidden="1">'Bottom10-Cust'!$A$2:$E$2</definedName>
    <definedName name="_xlnm._FilterDatabase" localSheetId="3" hidden="1">'Statistical Analysis'!$A$1:$A$201</definedName>
    <definedName name="_xlnm._FilterDatabase" localSheetId="0" hidden="1">'Top10-Cust'!$A$2:$E$14</definedName>
    <definedName name="_xlchart.v1.0" hidden="1">'Statistical Analysis'!$A$1</definedName>
    <definedName name="_xlchart.v1.1" hidden="1">'Statistical Analysis'!$A$2:$A$201</definedName>
    <definedName name="_xlchart.v1.10" hidden="1">'Statistical Analysis'!$C$1</definedName>
    <definedName name="_xlchart.v1.11" hidden="1">'Statistical Analysis'!$C$2:$C$201</definedName>
    <definedName name="_xlchart.v1.2" hidden="1">'Statistical Analysis'!$B$1</definedName>
    <definedName name="_xlchart.v1.3" hidden="1">'Statistical Analysis'!$B$2:$B$201</definedName>
    <definedName name="_xlchart.v1.4" hidden="1">'Statistical Analysis'!$C$1</definedName>
    <definedName name="_xlchart.v1.5" hidden="1">'Statistical Analysis'!$C$2:$C$201</definedName>
    <definedName name="_xlchart.v1.6" hidden="1">'Statistical Analysis'!$A$1</definedName>
    <definedName name="_xlchart.v1.7" hidden="1">'Statistical Analysis'!$A$2:$A$201</definedName>
    <definedName name="_xlchart.v1.8" hidden="1">'Statistical Analysis'!$B$1</definedName>
    <definedName name="_xlchart.v1.9" hidden="1">'Statistical Analysis'!$B$2:$B$201</definedName>
    <definedName name="ExternalData_1" localSheetId="4" hidden="1">Mall_Customers!$A$1:$E$201</definedName>
  </definedNames>
  <calcPr calcId="191028"/>
  <pivotCaches>
    <pivotCache cacheId="24275" r:id="rId9"/>
    <pivotCache cacheId="2427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F2" i="11"/>
  <c r="E2" i="1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G2" i="11" l="1"/>
  <c r="I2" i="11" s="1"/>
  <c r="H2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E2F58A-E74E-41E4-B1DD-40CC4B62D01D}" keepAlive="1" name="Query - Mall_Customers" description="Connection to the 'Mall_Customers' query in the workbook." type="5" refreshedVersion="7" background="1" saveData="1">
    <dbPr connection="Provider=Microsoft.Mashup.OleDb.1;Data Source=$Workbook$;Location=Mall_Customers;Extended Properties=&quot;&quot;" command="SELECT * FROM [Mall_Customers]"/>
  </connection>
</connections>
</file>

<file path=xl/sharedStrings.xml><?xml version="1.0" encoding="utf-8"?>
<sst xmlns="http://schemas.openxmlformats.org/spreadsheetml/2006/main" count="419" uniqueCount="59">
  <si>
    <t>CustomerID</t>
  </si>
  <si>
    <t>Genre</t>
  </si>
  <si>
    <t>Age</t>
  </si>
  <si>
    <t>Annual Income (k$)</t>
  </si>
  <si>
    <t>Spending Score (1-100)</t>
  </si>
  <si>
    <t>Male</t>
  </si>
  <si>
    <t>Female</t>
  </si>
  <si>
    <t>Row Labels</t>
  </si>
  <si>
    <t>Average of Net Expenditure</t>
  </si>
  <si>
    <t>Count of Genre</t>
  </si>
  <si>
    <t>18-27</t>
  </si>
  <si>
    <t>28-37</t>
  </si>
  <si>
    <t>38-47</t>
  </si>
  <si>
    <t>48-57</t>
  </si>
  <si>
    <t>58-67</t>
  </si>
  <si>
    <t>68-77</t>
  </si>
  <si>
    <t>Grand Total</t>
  </si>
  <si>
    <t>Sum of Net Expenditure</t>
  </si>
  <si>
    <t>Q1</t>
  </si>
  <si>
    <t>Q3</t>
  </si>
  <si>
    <t>IQR</t>
  </si>
  <si>
    <t>UL</t>
  </si>
  <si>
    <t>LM</t>
  </si>
  <si>
    <t>Gender</t>
  </si>
  <si>
    <t>Net Expenditure</t>
  </si>
  <si>
    <t>Distinct Count of CustomerID</t>
  </si>
  <si>
    <t>Average of Spending Score (1-100)</t>
  </si>
  <si>
    <t>Average of Annual Income (k$)</t>
  </si>
  <si>
    <t>AGE</t>
  </si>
  <si>
    <t>Income</t>
  </si>
  <si>
    <t>Spendind score</t>
  </si>
  <si>
    <t>Column Labels</t>
  </si>
  <si>
    <t>15-25</t>
  </si>
  <si>
    <t>26-36</t>
  </si>
  <si>
    <t>37-47</t>
  </si>
  <si>
    <t>48-58</t>
  </si>
  <si>
    <t>59-69</t>
  </si>
  <si>
    <t>70-80</t>
  </si>
  <si>
    <t>81-91</t>
  </si>
  <si>
    <t>92-102</t>
  </si>
  <si>
    <t>103-113</t>
  </si>
  <si>
    <t>114-124</t>
  </si>
  <si>
    <t>125-135</t>
  </si>
  <si>
    <t>136-146</t>
  </si>
  <si>
    <t xml:space="preserve">Customer Expenditure and spending analysis in the mall </t>
  </si>
  <si>
    <t>Summary Of Data analysis</t>
  </si>
  <si>
    <t>Objective of the Analysis</t>
  </si>
  <si>
    <t>In which range of customer we should spend more so that we will get more profit.</t>
  </si>
  <si>
    <t>Time Range</t>
  </si>
  <si>
    <t>Current Analysis based on present data .</t>
  </si>
  <si>
    <t>Gender Count</t>
  </si>
  <si>
    <t>Total 200 customer . Female - 112 and Male-88</t>
  </si>
  <si>
    <t xml:space="preserve">Age wise Gender Calculation   </t>
  </si>
  <si>
    <r>
      <t>In</t>
    </r>
    <r>
      <rPr>
        <b/>
        <sz val="11"/>
        <color theme="9" tint="-0.499984740745262"/>
        <rFont val="Calibri"/>
        <family val="2"/>
        <scheme val="minor"/>
      </rPr>
      <t xml:space="preserve"> 28-38</t>
    </r>
    <r>
      <rPr>
        <sz val="11"/>
        <color theme="1"/>
        <rFont val="Calibri"/>
        <family val="2"/>
        <scheme val="minor"/>
      </rPr>
      <t xml:space="preserve"> age group female and male count more. Next </t>
    </r>
    <r>
      <rPr>
        <b/>
        <sz val="11"/>
        <color rgb="FF800000"/>
        <rFont val="Calibri"/>
        <family val="2"/>
        <scheme val="minor"/>
      </rPr>
      <t>18-27,38-47,48-57,58-67,68-77(Desc)</t>
    </r>
  </si>
  <si>
    <t>Outlier Calculation</t>
  </si>
  <si>
    <t>In annual income only 1 data point present as outlier  so we can ignore this outlier.
From Correlation table got to know age ,income and spending score are independent to eachother.</t>
  </si>
  <si>
    <t>Annual Incomewise Spending Score</t>
  </si>
  <si>
    <r>
      <rPr>
        <b/>
        <sz val="11"/>
        <color rgb="FF000000"/>
        <rFont val="Calibri"/>
        <scheme val="minor"/>
      </rPr>
      <t>28-37</t>
    </r>
    <r>
      <rPr>
        <sz val="11"/>
        <color rgb="FF000000"/>
        <rFont val="Calibri"/>
        <scheme val="minor"/>
      </rPr>
      <t xml:space="preserve"> age grp number of male/female count ,avg income and avg spending score more.
other than 28-37 age grp,avg expenditure more for </t>
    </r>
    <r>
      <rPr>
        <b/>
        <sz val="11"/>
        <color rgb="FF000000"/>
        <rFont val="Calibri"/>
        <scheme val="minor"/>
      </rPr>
      <t>18-27</t>
    </r>
    <r>
      <rPr>
        <sz val="11"/>
        <color rgb="FF000000"/>
        <rFont val="Calibri"/>
        <scheme val="minor"/>
      </rPr>
      <t xml:space="preserve"> and 68-77 grp 
but we can see count of male/female is very less in 68-77 grp .so from </t>
    </r>
    <r>
      <rPr>
        <b/>
        <sz val="11"/>
        <color rgb="FF000000"/>
        <rFont val="Calibri"/>
        <scheme val="minor"/>
      </rPr>
      <t>68-77</t>
    </r>
    <r>
      <rPr>
        <sz val="11"/>
        <color rgb="FF000000"/>
        <rFont val="Calibri"/>
        <scheme val="minor"/>
      </rPr>
      <t xml:space="preserve"> grp from 
less ppl we are getting more profit .</t>
    </r>
  </si>
  <si>
    <t xml:space="preserve">Age-Gender wise Net Expenditure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</si>
</sst>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 tint="4.9989318521683403E-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24"/>
      <color theme="2" tint="-0.89999084444715716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CFF6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3" fillId="0" borderId="4" xfId="0" applyFont="1" applyBorder="1" applyAlignment="1">
      <alignment horizontal="center"/>
    </xf>
    <xf numFmtId="2" fontId="0" fillId="0" borderId="0" xfId="0" applyNumberFormat="1"/>
    <xf numFmtId="10" fontId="0" fillId="0" borderId="0" xfId="0" applyNumberFormat="1"/>
    <xf numFmtId="0" fontId="0" fillId="4" borderId="0" xfId="0" applyFill="1"/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8" fillId="5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FF66"/>
      <color rgb="FFCCFF33"/>
      <color rgb="FF800000"/>
      <color rgb="FF9933FF"/>
      <color rgb="FF993300"/>
      <color rgb="FFFF5050"/>
      <color rgb="FFCC0000"/>
      <color rgb="FFDD8FD2"/>
      <color rgb="FFC642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 - Spending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'[1]Top10-Cust'!$C$2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'[1]Top10-Cust'!$A$3:$B$14</c:f>
              <c:multiLvlStrCache>
                <c:ptCount val="12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</c:lvl>
                <c:lvl>
                  <c:pt idx="0">
                    <c:v>34</c:v>
                  </c:pt>
                  <c:pt idx="1">
                    <c:v>42</c:v>
                  </c:pt>
                  <c:pt idx="2">
                    <c:v>174</c:v>
                  </c:pt>
                  <c:pt idx="3">
                    <c:v>142</c:v>
                  </c:pt>
                  <c:pt idx="4">
                    <c:v>164</c:v>
                  </c:pt>
                  <c:pt idx="5">
                    <c:v>8</c:v>
                  </c:pt>
                  <c:pt idx="6">
                    <c:v>128</c:v>
                  </c:pt>
                  <c:pt idx="7">
                    <c:v>168</c:v>
                  </c:pt>
                  <c:pt idx="8">
                    <c:v>146</c:v>
                  </c:pt>
                  <c:pt idx="9">
                    <c:v>186</c:v>
                  </c:pt>
                  <c:pt idx="10">
                    <c:v>20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'[1]Top10-Cust'!$C$3:$C$14</c:f>
              <c:numCache>
                <c:formatCode>General</c:formatCode>
                <c:ptCount val="12"/>
                <c:pt idx="0">
                  <c:v>18</c:v>
                </c:pt>
                <c:pt idx="1">
                  <c:v>24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23</c:v>
                </c:pt>
                <c:pt idx="6">
                  <c:v>40</c:v>
                </c:pt>
                <c:pt idx="7">
                  <c:v>33</c:v>
                </c:pt>
                <c:pt idx="8">
                  <c:v>28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2-4C32-81BB-8A51D5889342}"/>
            </c:ext>
          </c:extLst>
        </c:ser>
        <c:ser>
          <c:idx val="1"/>
          <c:order val="1"/>
          <c:tx>
            <c:strRef>
              <c:f>'[1]Top10-Cust'!$D$2</c:f>
              <c:strCache>
                <c:ptCount val="1"/>
                <c:pt idx="0">
                  <c:v>Annual Income (k$)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'[1]Top10-Cust'!$A$3:$B$14</c:f>
              <c:multiLvlStrCache>
                <c:ptCount val="12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</c:lvl>
                <c:lvl>
                  <c:pt idx="0">
                    <c:v>34</c:v>
                  </c:pt>
                  <c:pt idx="1">
                    <c:v>42</c:v>
                  </c:pt>
                  <c:pt idx="2">
                    <c:v>174</c:v>
                  </c:pt>
                  <c:pt idx="3">
                    <c:v>142</c:v>
                  </c:pt>
                  <c:pt idx="4">
                    <c:v>164</c:v>
                  </c:pt>
                  <c:pt idx="5">
                    <c:v>8</c:v>
                  </c:pt>
                  <c:pt idx="6">
                    <c:v>128</c:v>
                  </c:pt>
                  <c:pt idx="7">
                    <c:v>168</c:v>
                  </c:pt>
                  <c:pt idx="8">
                    <c:v>146</c:v>
                  </c:pt>
                  <c:pt idx="9">
                    <c:v>186</c:v>
                  </c:pt>
                  <c:pt idx="10">
                    <c:v>20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'[1]Top10-Cust'!$D$3:$D$14</c:f>
              <c:numCache>
                <c:formatCode>General</c:formatCode>
                <c:ptCount val="12"/>
                <c:pt idx="0">
                  <c:v>33</c:v>
                </c:pt>
                <c:pt idx="1">
                  <c:v>38</c:v>
                </c:pt>
                <c:pt idx="2">
                  <c:v>87</c:v>
                </c:pt>
                <c:pt idx="3">
                  <c:v>75</c:v>
                </c:pt>
                <c:pt idx="4">
                  <c:v>81</c:v>
                </c:pt>
                <c:pt idx="5">
                  <c:v>18</c:v>
                </c:pt>
                <c:pt idx="6">
                  <c:v>71</c:v>
                </c:pt>
                <c:pt idx="7">
                  <c:v>86</c:v>
                </c:pt>
                <c:pt idx="8">
                  <c:v>77</c:v>
                </c:pt>
                <c:pt idx="9">
                  <c:v>99</c:v>
                </c:pt>
                <c:pt idx="10">
                  <c:v>23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2-4C32-81BB-8A51D5889342}"/>
            </c:ext>
          </c:extLst>
        </c:ser>
        <c:ser>
          <c:idx val="2"/>
          <c:order val="2"/>
          <c:tx>
            <c:strRef>
              <c:f>'[1]Top10-Cust'!$E$2</c:f>
              <c:strCache>
                <c:ptCount val="1"/>
                <c:pt idx="0">
                  <c:v>Spending Score (1-100)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'[1]Top10-Cust'!$A$3:$B$14</c:f>
              <c:multiLvlStrCache>
                <c:ptCount val="12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</c:lvl>
                <c:lvl>
                  <c:pt idx="0">
                    <c:v>34</c:v>
                  </c:pt>
                  <c:pt idx="1">
                    <c:v>42</c:v>
                  </c:pt>
                  <c:pt idx="2">
                    <c:v>174</c:v>
                  </c:pt>
                  <c:pt idx="3">
                    <c:v>142</c:v>
                  </c:pt>
                  <c:pt idx="4">
                    <c:v>164</c:v>
                  </c:pt>
                  <c:pt idx="5">
                    <c:v>8</c:v>
                  </c:pt>
                  <c:pt idx="6">
                    <c:v>128</c:v>
                  </c:pt>
                  <c:pt idx="7">
                    <c:v>168</c:v>
                  </c:pt>
                  <c:pt idx="8">
                    <c:v>146</c:v>
                  </c:pt>
                  <c:pt idx="9">
                    <c:v>186</c:v>
                  </c:pt>
                  <c:pt idx="10">
                    <c:v>20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'[1]Top10-Cust'!$E$3:$E$14</c:f>
              <c:numCache>
                <c:formatCode>General</c:formatCode>
                <c:ptCount val="12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93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2-4C32-81BB-8A51D588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41431240"/>
        <c:axId val="1241429600"/>
      </c:barChart>
      <c:catAx>
        <c:axId val="1241431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29600"/>
        <c:crosses val="autoZero"/>
        <c:auto val="1"/>
        <c:lblAlgn val="ctr"/>
        <c:lblOffset val="100"/>
        <c:noMultiLvlLbl val="0"/>
      </c:catAx>
      <c:valAx>
        <c:axId val="12414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31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[Mall-Cust_Analysis_Final 5.xlsx]Expenditure-Analysis!PivotTable9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Age-Gender wise Net Expenditure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9999693583704E-2"/>
          <c:y val="0.1268034188034188"/>
          <c:w val="0.83653112786928907"/>
          <c:h val="0.66917585301837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'Expenditure-Analysis'!$B$3</c:f>
              <c:strCache>
                <c:ptCount val="1"/>
                <c:pt idx="0">
                  <c:v>Average of Net Expenditure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'Expenditure-Analysis'!$A$4:$A$22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'Expenditure-Analysis'!$B$4:$B$22</c:f>
              <c:numCache>
                <c:formatCode>0.00</c:formatCode>
                <c:ptCount val="12"/>
                <c:pt idx="0">
                  <c:v>25.47208333333333</c:v>
                </c:pt>
                <c:pt idx="1">
                  <c:v>23.318181818181817</c:v>
                </c:pt>
                <c:pt idx="2">
                  <c:v>43.215263157894732</c:v>
                </c:pt>
                <c:pt idx="3">
                  <c:v>46.166956521739124</c:v>
                </c:pt>
                <c:pt idx="4">
                  <c:v>26.079090909090915</c:v>
                </c:pt>
                <c:pt idx="5">
                  <c:v>33.309999999999995</c:v>
                </c:pt>
                <c:pt idx="6">
                  <c:v>21.946842105263158</c:v>
                </c:pt>
                <c:pt idx="7">
                  <c:v>22.009166666666669</c:v>
                </c:pt>
                <c:pt idx="8">
                  <c:v>21.812857142857144</c:v>
                </c:pt>
                <c:pt idx="9">
                  <c:v>18.141538461538463</c:v>
                </c:pt>
                <c:pt idx="10">
                  <c:v>27.745000000000001</c:v>
                </c:pt>
                <c:pt idx="11">
                  <c:v>25.01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B-4F0D-A95F-B44222642100}"/>
            </c:ext>
          </c:extLst>
        </c:ser>
        <c:ser>
          <c:idx val="1"/>
          <c:order val="1"/>
          <c:tx>
            <c:strRef>
              <c:f>'Expenditure-Analysis'!$C$3</c:f>
              <c:strCache>
                <c:ptCount val="1"/>
                <c:pt idx="0">
                  <c:v>Count of Genre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'Expenditure-Analysis'!$A$4:$A$22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'Expenditure-Analysis'!$C$4:$C$22</c:f>
              <c:numCache>
                <c:formatCode>General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38</c:v>
                </c:pt>
                <c:pt idx="3">
                  <c:v>23</c:v>
                </c:pt>
                <c:pt idx="4">
                  <c:v>22</c:v>
                </c:pt>
                <c:pt idx="5">
                  <c:v>14</c:v>
                </c:pt>
                <c:pt idx="6">
                  <c:v>19</c:v>
                </c:pt>
                <c:pt idx="7">
                  <c:v>12</c:v>
                </c:pt>
                <c:pt idx="8">
                  <c:v>7</c:v>
                </c:pt>
                <c:pt idx="9">
                  <c:v>13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B-4F0D-A95F-B44222642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305768"/>
        <c:axId val="1145303472"/>
      </c:barChart>
      <c:catAx>
        <c:axId val="114530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03472"/>
        <c:crosses val="autoZero"/>
        <c:auto val="1"/>
        <c:lblAlgn val="ctr"/>
        <c:lblOffset val="100"/>
        <c:noMultiLvlLbl val="0"/>
      </c:catAx>
      <c:valAx>
        <c:axId val="114530347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4530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46951740953456"/>
          <c:y val="5.5454068241469819E-2"/>
          <c:w val="0.16679964609835271"/>
          <c:h val="0.2471103035197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[Mall-Cust_Analysis_Final 5.xlsx]Expenditure-Analysis!PivotTable10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Age-Gender wise sum of Net Expenditure</a:t>
            </a:r>
            <a:endParaRPr lang="en-US" sz="14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  <c:pivotFmt>
        <c:idx val="8"/>
        <c:spPr>
          <a:solidFill>
            <a:srgbClr val="993300"/>
          </a:solidFill>
          <a:ln>
            <a:noFill/>
          </a:ln>
          <a:effectLst/>
        </c:spPr>
      </c:pivotFmt>
      <c:pivotFmt>
        <c:idx val="9"/>
        <c:spPr>
          <a:solidFill>
            <a:srgbClr val="993300"/>
          </a:solidFill>
          <a:ln>
            <a:noFill/>
          </a:ln>
          <a:effectLst/>
        </c:spPr>
      </c:pivotFmt>
      <c:pivotFmt>
        <c:idx val="10"/>
        <c:spPr>
          <a:solidFill>
            <a:srgbClr val="9933FF"/>
          </a:solidFill>
          <a:ln>
            <a:noFill/>
          </a:ln>
          <a:effectLst/>
        </c:spPr>
      </c:pivotFmt>
      <c:pivotFmt>
        <c:idx val="11"/>
        <c:spPr>
          <a:solidFill>
            <a:srgbClr val="9933FF"/>
          </a:solidFill>
          <a:ln>
            <a:noFill/>
          </a:ln>
          <a:effectLst/>
        </c:spPr>
      </c:pivotFmt>
      <c:pivotFmt>
        <c:idx val="12"/>
        <c:spPr>
          <a:solidFill>
            <a:srgbClr val="FFFF00"/>
          </a:solidFill>
          <a:ln>
            <a:noFill/>
          </a:ln>
          <a:effectLst/>
        </c:spPr>
      </c:pivotFmt>
      <c:pivotFmt>
        <c:idx val="13"/>
        <c:spPr>
          <a:solidFill>
            <a:srgbClr val="FFFF00"/>
          </a:solidFill>
          <a:ln>
            <a:noFill/>
          </a:ln>
          <a:effectLst/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'Expenditure-Analysis'!$B$26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89-4526-84A6-E5E2BACDFC93}"/>
              </c:ext>
            </c:extLst>
          </c:dPt>
          <c:dPt>
            <c:idx val="1"/>
            <c:invertIfNegative val="0"/>
            <c:bubble3D val="0"/>
            <c:spPr>
              <a:solidFill>
                <a:srgbClr val="99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89-4526-84A6-E5E2BACDFC9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89-4526-84A6-E5E2BACDFC93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89-4526-84A6-E5E2BACDFC93}"/>
              </c:ext>
            </c:extLst>
          </c:dPt>
          <c:dPt>
            <c:idx val="4"/>
            <c:invertIfNegative val="0"/>
            <c:bubble3D val="0"/>
            <c:spPr>
              <a:solidFill>
                <a:srgbClr val="993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89-4526-84A6-E5E2BACDFC93}"/>
              </c:ext>
            </c:extLst>
          </c:dPt>
          <c:dPt>
            <c:idx val="5"/>
            <c:invertIfNegative val="0"/>
            <c:bubble3D val="0"/>
            <c:spPr>
              <a:solidFill>
                <a:srgbClr val="993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89-4526-84A6-E5E2BACDFC9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489-4526-84A6-E5E2BACDFC9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89-4526-84A6-E5E2BACDFC93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489-4526-84A6-E5E2BACDFC93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89-4526-84A6-E5E2BACDFC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ash"/>
                <a:headEnd type="none"/>
                <a:tailEnd type="none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6.6762339255901776E-3"/>
                  <c:y val="-0.29688512012921464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'Expenditure-Analysis'!$A$27:$A$45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'Expenditure-Analysis'!$B$27:$B$45</c:f>
              <c:numCache>
                <c:formatCode>General</c:formatCode>
                <c:ptCount val="12"/>
                <c:pt idx="0">
                  <c:v>611.32999999999993</c:v>
                </c:pt>
                <c:pt idx="1">
                  <c:v>513</c:v>
                </c:pt>
                <c:pt idx="2">
                  <c:v>1642.1799999999998</c:v>
                </c:pt>
                <c:pt idx="3">
                  <c:v>1061.8399999999999</c:v>
                </c:pt>
                <c:pt idx="4">
                  <c:v>573.74000000000012</c:v>
                </c:pt>
                <c:pt idx="5">
                  <c:v>466.33999999999992</c:v>
                </c:pt>
                <c:pt idx="6">
                  <c:v>416.99</c:v>
                </c:pt>
                <c:pt idx="7">
                  <c:v>264.11</c:v>
                </c:pt>
                <c:pt idx="8">
                  <c:v>152.69</c:v>
                </c:pt>
                <c:pt idx="9">
                  <c:v>235.84</c:v>
                </c:pt>
                <c:pt idx="10">
                  <c:v>55.49</c:v>
                </c:pt>
                <c:pt idx="11">
                  <c:v>100.04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9-4526-84A6-E5E2BACDF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492320"/>
        <c:axId val="1266490024"/>
      </c:barChart>
      <c:catAx>
        <c:axId val="12664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90024"/>
        <c:crosses val="autoZero"/>
        <c:auto val="1"/>
        <c:lblAlgn val="ctr"/>
        <c:lblOffset val="100"/>
        <c:noMultiLvlLbl val="0"/>
      </c:catAx>
      <c:valAx>
        <c:axId val="1266490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64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10 Customer - Spending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'Bottom10-Cust'!$C$2</c:f>
              <c:strCache>
                <c:ptCount val="1"/>
                <c:pt idx="0">
                  <c:v>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'Bottom10-Cust'!$A$3:$B$13</c:f>
              <c:multiLvlStrCache>
                <c:ptCount val="1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3</c:v>
                  </c:pt>
                  <c:pt idx="1">
                    <c:v>7</c:v>
                  </c:pt>
                  <c:pt idx="2">
                    <c:v>23</c:v>
                  </c:pt>
                  <c:pt idx="3">
                    <c:v>135</c:v>
                  </c:pt>
                  <c:pt idx="4">
                    <c:v>141</c:v>
                  </c:pt>
                  <c:pt idx="5">
                    <c:v>163</c:v>
                  </c:pt>
                  <c:pt idx="6">
                    <c:v>31</c:v>
                  </c:pt>
                  <c:pt idx="7">
                    <c:v>33</c:v>
                  </c:pt>
                  <c:pt idx="8">
                    <c:v>9</c:v>
                  </c:pt>
                  <c:pt idx="9">
                    <c:v>157</c:v>
                  </c:pt>
                  <c:pt idx="10">
                    <c:v>159</c:v>
                  </c:pt>
                </c:lvl>
              </c:multiLvlStrCache>
            </c:multiLvlStrRef>
          </c:cat>
          <c:val>
            <c:numRef>
              <c:f>'Bottom10-Cust'!$C$3:$C$13</c:f>
              <c:numCache>
                <c:formatCode>General</c:formatCode>
                <c:ptCount val="11"/>
                <c:pt idx="0">
                  <c:v>20</c:v>
                </c:pt>
                <c:pt idx="1">
                  <c:v>35</c:v>
                </c:pt>
                <c:pt idx="2">
                  <c:v>46</c:v>
                </c:pt>
                <c:pt idx="3">
                  <c:v>20</c:v>
                </c:pt>
                <c:pt idx="4">
                  <c:v>57</c:v>
                </c:pt>
                <c:pt idx="5">
                  <c:v>19</c:v>
                </c:pt>
                <c:pt idx="6">
                  <c:v>60</c:v>
                </c:pt>
                <c:pt idx="7">
                  <c:v>53</c:v>
                </c:pt>
                <c:pt idx="8">
                  <c:v>64</c:v>
                </c:pt>
                <c:pt idx="9">
                  <c:v>37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B-4E48-984F-244D6C180F5B}"/>
            </c:ext>
          </c:extLst>
        </c:ser>
        <c:ser>
          <c:idx val="1"/>
          <c:order val="1"/>
          <c:tx>
            <c:strRef>
              <c:f>'Bottom10-Cust'!$D$2</c:f>
              <c:strCache>
                <c:ptCount val="1"/>
                <c:pt idx="0">
                  <c:v>Annual Income (k$)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'Bottom10-Cust'!$A$3:$B$13</c:f>
              <c:multiLvlStrCache>
                <c:ptCount val="1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3</c:v>
                  </c:pt>
                  <c:pt idx="1">
                    <c:v>7</c:v>
                  </c:pt>
                  <c:pt idx="2">
                    <c:v>23</c:v>
                  </c:pt>
                  <c:pt idx="3">
                    <c:v>135</c:v>
                  </c:pt>
                  <c:pt idx="4">
                    <c:v>141</c:v>
                  </c:pt>
                  <c:pt idx="5">
                    <c:v>163</c:v>
                  </c:pt>
                  <c:pt idx="6">
                    <c:v>31</c:v>
                  </c:pt>
                  <c:pt idx="7">
                    <c:v>33</c:v>
                  </c:pt>
                  <c:pt idx="8">
                    <c:v>9</c:v>
                  </c:pt>
                  <c:pt idx="9">
                    <c:v>157</c:v>
                  </c:pt>
                  <c:pt idx="10">
                    <c:v>159</c:v>
                  </c:pt>
                </c:lvl>
              </c:multiLvlStrCache>
            </c:multiLvlStrRef>
          </c:cat>
          <c:val>
            <c:numRef>
              <c:f>'Bottom10-Cust'!$D$3:$D$13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25</c:v>
                </c:pt>
                <c:pt idx="3">
                  <c:v>73</c:v>
                </c:pt>
                <c:pt idx="4">
                  <c:v>75</c:v>
                </c:pt>
                <c:pt idx="5">
                  <c:v>81</c:v>
                </c:pt>
                <c:pt idx="6">
                  <c:v>30</c:v>
                </c:pt>
                <c:pt idx="7">
                  <c:v>33</c:v>
                </c:pt>
                <c:pt idx="8">
                  <c:v>19</c:v>
                </c:pt>
                <c:pt idx="9">
                  <c:v>78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B-4E48-984F-244D6C180F5B}"/>
            </c:ext>
          </c:extLst>
        </c:ser>
        <c:ser>
          <c:idx val="2"/>
          <c:order val="2"/>
          <c:tx>
            <c:strRef>
              <c:f>'Bottom10-Cust'!$E$2</c:f>
              <c:strCache>
                <c:ptCount val="1"/>
                <c:pt idx="0">
                  <c:v>Spending Score (1-100)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'Bottom10-Cust'!$A$3:$B$13</c:f>
              <c:multiLvlStrCache>
                <c:ptCount val="1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3</c:v>
                  </c:pt>
                  <c:pt idx="1">
                    <c:v>7</c:v>
                  </c:pt>
                  <c:pt idx="2">
                    <c:v>23</c:v>
                  </c:pt>
                  <c:pt idx="3">
                    <c:v>135</c:v>
                  </c:pt>
                  <c:pt idx="4">
                    <c:v>141</c:v>
                  </c:pt>
                  <c:pt idx="5">
                    <c:v>163</c:v>
                  </c:pt>
                  <c:pt idx="6">
                    <c:v>31</c:v>
                  </c:pt>
                  <c:pt idx="7">
                    <c:v>33</c:v>
                  </c:pt>
                  <c:pt idx="8">
                    <c:v>9</c:v>
                  </c:pt>
                  <c:pt idx="9">
                    <c:v>157</c:v>
                  </c:pt>
                  <c:pt idx="10">
                    <c:v>159</c:v>
                  </c:pt>
                </c:lvl>
              </c:multiLvlStrCache>
            </c:multiLvlStrRef>
          </c:cat>
          <c:val>
            <c:numRef>
              <c:f>'Bottom10-Cust'!$E$3:$E$13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B-4E48-984F-244D6C18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489320"/>
        <c:axId val="1108489648"/>
      </c:barChart>
      <c:catAx>
        <c:axId val="1108489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89648"/>
        <c:crosses val="autoZero"/>
        <c:auto val="1"/>
        <c:lblAlgn val="ctr"/>
        <c:lblOffset val="100"/>
        <c:noMultiLvlLbl val="0"/>
      </c:catAx>
      <c:valAx>
        <c:axId val="11084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89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[Mall-Cust_Analysis_Final 5.xlsx]Expenditure-Analysis!PivotTable9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'Expenditure-Analysis'!$B$3</c:f>
              <c:strCache>
                <c:ptCount val="1"/>
                <c:pt idx="0">
                  <c:v>Average of Net 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'Expenditure-Analysis'!$A$4:$A$22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'Expenditure-Analysis'!$B$4:$B$22</c:f>
              <c:numCache>
                <c:formatCode>0.00</c:formatCode>
                <c:ptCount val="12"/>
                <c:pt idx="0">
                  <c:v>25.47208333333333</c:v>
                </c:pt>
                <c:pt idx="1">
                  <c:v>23.318181818181817</c:v>
                </c:pt>
                <c:pt idx="2">
                  <c:v>43.215263157894732</c:v>
                </c:pt>
                <c:pt idx="3">
                  <c:v>46.166956521739124</c:v>
                </c:pt>
                <c:pt idx="4">
                  <c:v>26.079090909090915</c:v>
                </c:pt>
                <c:pt idx="5">
                  <c:v>33.309999999999995</c:v>
                </c:pt>
                <c:pt idx="6">
                  <c:v>21.946842105263158</c:v>
                </c:pt>
                <c:pt idx="7">
                  <c:v>22.009166666666669</c:v>
                </c:pt>
                <c:pt idx="8">
                  <c:v>21.812857142857144</c:v>
                </c:pt>
                <c:pt idx="9">
                  <c:v>18.141538461538463</c:v>
                </c:pt>
                <c:pt idx="10">
                  <c:v>27.745000000000001</c:v>
                </c:pt>
                <c:pt idx="11">
                  <c:v>25.01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B-44AA-802C-F5E5393D4D3D}"/>
            </c:ext>
          </c:extLst>
        </c:ser>
        <c:ser>
          <c:idx val="1"/>
          <c:order val="1"/>
          <c:tx>
            <c:strRef>
              <c:f>'Expenditure-Analysis'!$C$3</c:f>
              <c:strCache>
                <c:ptCount val="1"/>
                <c:pt idx="0">
                  <c:v>Count of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'Expenditure-Analysis'!$A$4:$A$22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'Expenditure-Analysis'!$C$4:$C$22</c:f>
              <c:numCache>
                <c:formatCode>General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38</c:v>
                </c:pt>
                <c:pt idx="3">
                  <c:v>23</c:v>
                </c:pt>
                <c:pt idx="4">
                  <c:v>22</c:v>
                </c:pt>
                <c:pt idx="5">
                  <c:v>14</c:v>
                </c:pt>
                <c:pt idx="6">
                  <c:v>19</c:v>
                </c:pt>
                <c:pt idx="7">
                  <c:v>12</c:v>
                </c:pt>
                <c:pt idx="8">
                  <c:v>7</c:v>
                </c:pt>
                <c:pt idx="9">
                  <c:v>13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B-44AA-802C-F5E5393D4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305768"/>
        <c:axId val="1145303472"/>
      </c:barChart>
      <c:catAx>
        <c:axId val="114530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03472"/>
        <c:crosses val="autoZero"/>
        <c:auto val="1"/>
        <c:lblAlgn val="ctr"/>
        <c:lblOffset val="100"/>
        <c:noMultiLvlLbl val="0"/>
      </c:catAx>
      <c:valAx>
        <c:axId val="11453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0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[Mall-Cust_Analysis_Final 5.xlsx]Expenditure-Analysis!PivotTable10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'Expenditure-Analysis'!$B$26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'Expenditure-Analysis'!$A$27:$A$45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'Expenditure-Analysis'!$B$27:$B$45</c:f>
              <c:numCache>
                <c:formatCode>General</c:formatCode>
                <c:ptCount val="12"/>
                <c:pt idx="0">
                  <c:v>611.32999999999993</c:v>
                </c:pt>
                <c:pt idx="1">
                  <c:v>513</c:v>
                </c:pt>
                <c:pt idx="2">
                  <c:v>1642.1799999999998</c:v>
                </c:pt>
                <c:pt idx="3">
                  <c:v>1061.8399999999999</c:v>
                </c:pt>
                <c:pt idx="4">
                  <c:v>573.74000000000012</c:v>
                </c:pt>
                <c:pt idx="5">
                  <c:v>466.33999999999992</c:v>
                </c:pt>
                <c:pt idx="6">
                  <c:v>416.99</c:v>
                </c:pt>
                <c:pt idx="7">
                  <c:v>264.11</c:v>
                </c:pt>
                <c:pt idx="8">
                  <c:v>152.69</c:v>
                </c:pt>
                <c:pt idx="9">
                  <c:v>235.84</c:v>
                </c:pt>
                <c:pt idx="10">
                  <c:v>55.49</c:v>
                </c:pt>
                <c:pt idx="11">
                  <c:v>100.04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F-479A-AA58-425DEA6AF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492320"/>
        <c:axId val="1266490024"/>
      </c:barChart>
      <c:catAx>
        <c:axId val="12664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90024"/>
        <c:crosses val="autoZero"/>
        <c:auto val="1"/>
        <c:lblAlgn val="ctr"/>
        <c:lblOffset val="100"/>
        <c:noMultiLvlLbl val="0"/>
      </c:catAx>
      <c:valAx>
        <c:axId val="12664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[Mall-Cust_Analysis_Final 5.xlsx]Mall_Customers!PivotTable3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Count Genre-Avg Spending Score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D8FD2"/>
          </a:solidFill>
          <a:ln>
            <a:noFill/>
          </a:ln>
          <a:effectLst/>
        </c:spPr>
      </c:pivotFmt>
      <c:pivotFmt>
        <c:idx val="7"/>
        <c:spPr>
          <a:solidFill>
            <a:srgbClr val="00B0F0"/>
          </a:solidFill>
          <a:ln>
            <a:noFill/>
          </a:ln>
          <a:effectLst/>
        </c:spPr>
      </c:pivotFmt>
      <c:pivotFmt>
        <c:idx val="8"/>
        <c:spPr>
          <a:solidFill>
            <a:srgbClr val="DD8FD2"/>
          </a:solidFill>
          <a:ln>
            <a:noFill/>
          </a:ln>
          <a:effectLst/>
        </c:spPr>
      </c:pivotFmt>
      <c:pivotFmt>
        <c:idx val="9"/>
        <c:spPr>
          <a:solidFill>
            <a:srgbClr val="00B0F0"/>
          </a:solidFill>
          <a:ln>
            <a:noFill/>
          </a:ln>
          <a:effectLst/>
        </c:spPr>
      </c:pivotFmt>
      <c:pivotFmt>
        <c:idx val="10"/>
        <c:spPr>
          <a:solidFill>
            <a:srgbClr val="DD8FD2"/>
          </a:solidFill>
          <a:ln>
            <a:noFill/>
          </a:ln>
          <a:effectLst/>
        </c:spPr>
      </c:pivotFmt>
      <c:pivotFmt>
        <c:idx val="11"/>
        <c:spPr>
          <a:solidFill>
            <a:srgbClr val="00B0F0"/>
          </a:solidFill>
          <a:ln>
            <a:noFill/>
          </a:ln>
          <a:effectLst/>
        </c:spPr>
      </c:pivotFmt>
      <c:pivotFmt>
        <c:idx val="12"/>
        <c:spPr>
          <a:solidFill>
            <a:srgbClr val="DD8FD2"/>
          </a:solidFill>
          <a:ln>
            <a:noFill/>
          </a:ln>
          <a:effectLst/>
        </c:spPr>
      </c:pivotFmt>
      <c:pivotFmt>
        <c:idx val="13"/>
        <c:spPr>
          <a:solidFill>
            <a:srgbClr val="00B0F0"/>
          </a:solidFill>
          <a:ln>
            <a:noFill/>
          </a:ln>
          <a:effectLst/>
        </c:spPr>
      </c:pivotFmt>
      <c:pivotFmt>
        <c:idx val="14"/>
        <c:spPr>
          <a:solidFill>
            <a:srgbClr val="DD8FD2"/>
          </a:solidFill>
          <a:ln>
            <a:noFill/>
          </a:ln>
          <a:effectLst/>
        </c:spPr>
      </c:pivotFmt>
      <c:pivotFmt>
        <c:idx val="15"/>
        <c:spPr>
          <a:solidFill>
            <a:srgbClr val="00B0F0"/>
          </a:solidFill>
          <a:ln>
            <a:noFill/>
          </a:ln>
          <a:effectLst/>
        </c:spPr>
      </c:pivotFmt>
      <c:pivotFmt>
        <c:idx val="16"/>
        <c:spPr>
          <a:solidFill>
            <a:srgbClr val="DD8FD2"/>
          </a:solidFill>
          <a:ln>
            <a:noFill/>
          </a:ln>
          <a:effectLst/>
        </c:spPr>
      </c:pivotFmt>
      <c:pivotFmt>
        <c:idx val="17"/>
        <c:spPr>
          <a:solidFill>
            <a:srgbClr val="00B0F0"/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DD8FD2"/>
          </a:solidFill>
          <a:ln>
            <a:noFill/>
          </a:ln>
          <a:effectLst/>
        </c:spPr>
      </c:pivotFmt>
      <c:pivotFmt>
        <c:idx val="30"/>
        <c:spPr>
          <a:solidFill>
            <a:srgbClr val="00B0F0"/>
          </a:solidFill>
          <a:ln>
            <a:noFill/>
          </a:ln>
          <a:effectLst/>
        </c:spPr>
      </c:pivotFmt>
      <c:pivotFmt>
        <c:idx val="31"/>
        <c:spPr>
          <a:solidFill>
            <a:srgbClr val="DD8FD2"/>
          </a:solidFill>
          <a:ln>
            <a:noFill/>
          </a:ln>
          <a:effectLst/>
        </c:spPr>
      </c:pivotFmt>
      <c:pivotFmt>
        <c:idx val="32"/>
        <c:spPr>
          <a:solidFill>
            <a:srgbClr val="00B0F0"/>
          </a:solidFill>
          <a:ln>
            <a:noFill/>
          </a:ln>
          <a:effectLst/>
        </c:spPr>
      </c:pivotFmt>
      <c:pivotFmt>
        <c:idx val="33"/>
        <c:spPr>
          <a:solidFill>
            <a:srgbClr val="DD8FD2"/>
          </a:solidFill>
          <a:ln>
            <a:noFill/>
          </a:ln>
          <a:effectLst/>
        </c:spPr>
      </c:pivotFmt>
      <c:pivotFmt>
        <c:idx val="34"/>
        <c:spPr>
          <a:solidFill>
            <a:srgbClr val="00B0F0"/>
          </a:solidFill>
          <a:ln>
            <a:noFill/>
          </a:ln>
          <a:effectLst/>
        </c:spPr>
      </c:pivotFmt>
      <c:pivotFmt>
        <c:idx val="35"/>
        <c:spPr>
          <a:solidFill>
            <a:srgbClr val="DD8FD2"/>
          </a:solidFill>
          <a:ln>
            <a:noFill/>
          </a:ln>
          <a:effectLst/>
        </c:spPr>
      </c:pivotFmt>
      <c:pivotFmt>
        <c:idx val="36"/>
        <c:spPr>
          <a:solidFill>
            <a:srgbClr val="00B0F0"/>
          </a:solidFill>
          <a:ln>
            <a:noFill/>
          </a:ln>
          <a:effectLst/>
        </c:spPr>
      </c:pivotFmt>
      <c:pivotFmt>
        <c:idx val="37"/>
        <c:spPr>
          <a:solidFill>
            <a:srgbClr val="DD8FD2"/>
          </a:solidFill>
          <a:ln>
            <a:noFill/>
          </a:ln>
          <a:effectLst/>
        </c:spPr>
      </c:pivotFmt>
      <c:pivotFmt>
        <c:idx val="38"/>
        <c:spPr>
          <a:solidFill>
            <a:srgbClr val="00B0F0"/>
          </a:solidFill>
          <a:ln>
            <a:noFill/>
          </a:ln>
          <a:effectLst/>
        </c:spPr>
      </c:pivotFmt>
      <c:pivotFmt>
        <c:idx val="39"/>
        <c:spPr>
          <a:solidFill>
            <a:srgbClr val="DD8FD2"/>
          </a:solidFill>
          <a:ln>
            <a:noFill/>
          </a:ln>
          <a:effectLst/>
        </c:spPr>
      </c:pivotFmt>
      <c:pivotFmt>
        <c:idx val="40"/>
        <c:spPr>
          <a:solidFill>
            <a:srgbClr val="00B0F0"/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DD8FD2"/>
          </a:solidFill>
          <a:ln>
            <a:noFill/>
          </a:ln>
          <a:effectLst/>
        </c:spPr>
      </c:pivotFmt>
      <c:pivotFmt>
        <c:idx val="46"/>
        <c:spPr>
          <a:solidFill>
            <a:srgbClr val="00B0F0"/>
          </a:solidFill>
          <a:ln>
            <a:noFill/>
          </a:ln>
          <a:effectLst/>
        </c:spPr>
      </c:pivotFmt>
      <c:pivotFmt>
        <c:idx val="47"/>
        <c:spPr>
          <a:solidFill>
            <a:srgbClr val="DD8FD2"/>
          </a:solidFill>
          <a:ln>
            <a:noFill/>
          </a:ln>
          <a:effectLst/>
        </c:spPr>
      </c:pivotFmt>
      <c:pivotFmt>
        <c:idx val="48"/>
        <c:spPr>
          <a:solidFill>
            <a:srgbClr val="00B0F0"/>
          </a:solidFill>
          <a:ln>
            <a:noFill/>
          </a:ln>
          <a:effectLst/>
        </c:spPr>
      </c:pivotFmt>
      <c:pivotFmt>
        <c:idx val="49"/>
        <c:spPr>
          <a:solidFill>
            <a:srgbClr val="DD8FD2"/>
          </a:solidFill>
          <a:ln>
            <a:noFill/>
          </a:ln>
          <a:effectLst/>
        </c:spPr>
      </c:pivotFmt>
      <c:pivotFmt>
        <c:idx val="50"/>
        <c:spPr>
          <a:solidFill>
            <a:srgbClr val="00B0F0"/>
          </a:solidFill>
          <a:ln>
            <a:noFill/>
          </a:ln>
          <a:effectLst/>
        </c:spPr>
      </c:pivotFmt>
      <c:pivotFmt>
        <c:idx val="51"/>
        <c:spPr>
          <a:solidFill>
            <a:srgbClr val="DD8FD2"/>
          </a:solidFill>
          <a:ln>
            <a:noFill/>
          </a:ln>
          <a:effectLst/>
        </c:spPr>
      </c:pivotFmt>
      <c:pivotFmt>
        <c:idx val="52"/>
        <c:spPr>
          <a:solidFill>
            <a:srgbClr val="00B0F0"/>
          </a:solidFill>
          <a:ln>
            <a:noFill/>
          </a:ln>
          <a:effectLst/>
        </c:spPr>
      </c:pivotFmt>
      <c:pivotFmt>
        <c:idx val="53"/>
        <c:spPr>
          <a:solidFill>
            <a:srgbClr val="DD8FD2"/>
          </a:solidFill>
          <a:ln>
            <a:noFill/>
          </a:ln>
          <a:effectLst/>
        </c:spPr>
      </c:pivotFmt>
      <c:pivotFmt>
        <c:idx val="54"/>
        <c:spPr>
          <a:solidFill>
            <a:srgbClr val="00B0F0"/>
          </a:solidFill>
          <a:ln>
            <a:noFill/>
          </a:ln>
          <a:effectLst/>
        </c:spPr>
      </c:pivotFmt>
      <c:pivotFmt>
        <c:idx val="55"/>
        <c:spPr>
          <a:solidFill>
            <a:srgbClr val="DD8FD2"/>
          </a:solidFill>
          <a:ln>
            <a:noFill/>
          </a:ln>
          <a:effectLst/>
        </c:spPr>
      </c:pivotFmt>
      <c:pivotFmt>
        <c:idx val="56"/>
        <c:spPr>
          <a:solidFill>
            <a:srgbClr val="00B0F0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485253199777408E-2"/>
          <c:y val="0.13679790026246719"/>
          <c:w val="0.89615446010094901"/>
          <c:h val="0.5979751531058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Mall_Customers!$U$11</c:f>
              <c:strCache>
                <c:ptCount val="1"/>
                <c:pt idx="0">
                  <c:v>Count of Genre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8-4838-8CD8-A7EBB1C33A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8-4838-8CD8-A7EBB1C33A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Mall_Customers!$T$12:$T$30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Mall_Customers!$U$12:$U$30</c:f>
              <c:numCache>
                <c:formatCode>General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38</c:v>
                </c:pt>
                <c:pt idx="3">
                  <c:v>23</c:v>
                </c:pt>
                <c:pt idx="4">
                  <c:v>22</c:v>
                </c:pt>
                <c:pt idx="5">
                  <c:v>14</c:v>
                </c:pt>
                <c:pt idx="6">
                  <c:v>19</c:v>
                </c:pt>
                <c:pt idx="7">
                  <c:v>12</c:v>
                </c:pt>
                <c:pt idx="8">
                  <c:v>7</c:v>
                </c:pt>
                <c:pt idx="9">
                  <c:v>13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8-4838-8CD8-A7EBB1C33ACE}"/>
            </c:ext>
          </c:extLst>
        </c:ser>
        <c:ser>
          <c:idx val="1"/>
          <c:order val="1"/>
          <c:tx>
            <c:strRef>
              <c:f>Mall_Customers!$V$11</c:f>
              <c:strCache>
                <c:ptCount val="1"/>
                <c:pt idx="0">
                  <c:v>Average of Spending Score (1-100)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D8F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598-4838-8CD8-A7EBB1C33AC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598-4838-8CD8-A7EBB1C33ACE}"/>
              </c:ext>
            </c:extLst>
          </c:dPt>
          <c:dPt>
            <c:idx val="2"/>
            <c:invertIfNegative val="0"/>
            <c:bubble3D val="0"/>
            <c:spPr>
              <a:solidFill>
                <a:srgbClr val="DD8F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598-4838-8CD8-A7EBB1C33AC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598-4838-8CD8-A7EBB1C33ACE}"/>
              </c:ext>
            </c:extLst>
          </c:dPt>
          <c:dPt>
            <c:idx val="4"/>
            <c:invertIfNegative val="0"/>
            <c:bubble3D val="0"/>
            <c:spPr>
              <a:solidFill>
                <a:srgbClr val="DD8F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598-4838-8CD8-A7EBB1C33AC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598-4838-8CD8-A7EBB1C33ACE}"/>
              </c:ext>
            </c:extLst>
          </c:dPt>
          <c:dPt>
            <c:idx val="6"/>
            <c:invertIfNegative val="0"/>
            <c:bubble3D val="0"/>
            <c:spPr>
              <a:solidFill>
                <a:srgbClr val="DD8F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598-4838-8CD8-A7EBB1C33AC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598-4838-8CD8-A7EBB1C33ACE}"/>
              </c:ext>
            </c:extLst>
          </c:dPt>
          <c:dPt>
            <c:idx val="8"/>
            <c:invertIfNegative val="0"/>
            <c:bubble3D val="0"/>
            <c:spPr>
              <a:solidFill>
                <a:srgbClr val="DD8F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598-4838-8CD8-A7EBB1C33ACE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598-4838-8CD8-A7EBB1C33ACE}"/>
              </c:ext>
            </c:extLst>
          </c:dPt>
          <c:dPt>
            <c:idx val="10"/>
            <c:invertIfNegative val="0"/>
            <c:bubble3D val="0"/>
            <c:spPr>
              <a:solidFill>
                <a:srgbClr val="DD8F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598-4838-8CD8-A7EBB1C33AC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598-4838-8CD8-A7EBB1C33A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Mall_Customers!$T$12:$T$30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Mall_Customers!$V$12:$V$30</c:f>
              <c:numCache>
                <c:formatCode>0.00</c:formatCode>
                <c:ptCount val="12"/>
                <c:pt idx="0">
                  <c:v>58.75</c:v>
                </c:pt>
                <c:pt idx="1">
                  <c:v>52.227272727272727</c:v>
                </c:pt>
                <c:pt idx="2">
                  <c:v>63.157894736842103</c:v>
                </c:pt>
                <c:pt idx="3">
                  <c:v>59</c:v>
                </c:pt>
                <c:pt idx="4">
                  <c:v>36.863636363636367</c:v>
                </c:pt>
                <c:pt idx="5">
                  <c:v>48.357142857142854</c:v>
                </c:pt>
                <c:pt idx="6">
                  <c:v>39.315789473684212</c:v>
                </c:pt>
                <c:pt idx="7">
                  <c:v>38.916666666666664</c:v>
                </c:pt>
                <c:pt idx="8">
                  <c:v>42.857142857142854</c:v>
                </c:pt>
                <c:pt idx="9">
                  <c:v>32.230769230769234</c:v>
                </c:pt>
                <c:pt idx="10">
                  <c:v>51.5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598-4838-8CD8-A7EBB1C33ACE}"/>
            </c:ext>
          </c:extLst>
        </c:ser>
        <c:ser>
          <c:idx val="2"/>
          <c:order val="2"/>
          <c:tx>
            <c:strRef>
              <c:f>Mall_Customers!$W$11</c:f>
              <c:strCache>
                <c:ptCount val="1"/>
                <c:pt idx="0">
                  <c:v>Average of Annual Income (k$)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Mall_Customers!$T$12:$T$30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Mall_Customers!$W$12:$W$30</c:f>
              <c:numCache>
                <c:formatCode>0.00</c:formatCode>
                <c:ptCount val="12"/>
                <c:pt idx="0">
                  <c:v>45.958333333333336</c:v>
                </c:pt>
                <c:pt idx="1">
                  <c:v>51.272727272727273</c:v>
                </c:pt>
                <c:pt idx="2">
                  <c:v>65.65789473684211</c:v>
                </c:pt>
                <c:pt idx="3">
                  <c:v>77.391304347826093</c:v>
                </c:pt>
                <c:pt idx="4">
                  <c:v>68.590909090909093</c:v>
                </c:pt>
                <c:pt idx="5">
                  <c:v>71.571428571428569</c:v>
                </c:pt>
                <c:pt idx="6">
                  <c:v>57.315789473684212</c:v>
                </c:pt>
                <c:pt idx="7">
                  <c:v>54.75</c:v>
                </c:pt>
                <c:pt idx="8">
                  <c:v>47.571428571428569</c:v>
                </c:pt>
                <c:pt idx="9">
                  <c:v>54.384615384615387</c:v>
                </c:pt>
                <c:pt idx="10">
                  <c:v>53.5</c:v>
                </c:pt>
                <c:pt idx="11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598-4838-8CD8-A7EBB1C33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9427480"/>
        <c:axId val="859421904"/>
      </c:barChart>
      <c:catAx>
        <c:axId val="85942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1904"/>
        <c:crosses val="autoZero"/>
        <c:auto val="1"/>
        <c:lblAlgn val="ctr"/>
        <c:lblOffset val="100"/>
        <c:noMultiLvlLbl val="0"/>
      </c:catAx>
      <c:valAx>
        <c:axId val="85942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942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[Mall-Cust_Analysis_Final 5.xlsx]Mall_Customers!PivotTable2</c:name>
    <c:fmtId val="15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Mall_Customers!$U$36:$U$37</c:f>
              <c:strCache>
                <c:ptCount val="1"/>
                <c:pt idx="0">
                  <c:v>15-25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Mall_Customers!$U$38:$U$56</c:f>
              <c:numCache>
                <c:formatCode>0.00</c:formatCode>
                <c:ptCount val="12"/>
                <c:pt idx="0">
                  <c:v>66</c:v>
                </c:pt>
                <c:pt idx="1">
                  <c:v>67.599999999999994</c:v>
                </c:pt>
                <c:pt idx="2">
                  <c:v>58.333333333333336</c:v>
                </c:pt>
                <c:pt idx="3">
                  <c:v>40.333333333333336</c:v>
                </c:pt>
                <c:pt idx="4">
                  <c:v>5</c:v>
                </c:pt>
                <c:pt idx="7">
                  <c:v>29</c:v>
                </c:pt>
                <c:pt idx="8">
                  <c:v>15</c:v>
                </c:pt>
                <c:pt idx="9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354-8BFB-E4DB038B0967}"/>
            </c:ext>
          </c:extLst>
        </c:ser>
        <c:ser>
          <c:idx val="1"/>
          <c:order val="1"/>
          <c:tx>
            <c:strRef>
              <c:f>Mall_Customers!$V$36:$V$37</c:f>
              <c:strCache>
                <c:ptCount val="1"/>
                <c:pt idx="0">
                  <c:v>26-36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Mall_Customers!$V$38:$V$56</c:f>
              <c:numCache>
                <c:formatCode>0.00</c:formatCode>
                <c:ptCount val="12"/>
                <c:pt idx="0">
                  <c:v>80.333333333333329</c:v>
                </c:pt>
                <c:pt idx="1">
                  <c:v>92</c:v>
                </c:pt>
                <c:pt idx="2">
                  <c:v>73</c:v>
                </c:pt>
                <c:pt idx="3">
                  <c:v>71.5</c:v>
                </c:pt>
                <c:pt idx="4">
                  <c:v>26.666666666666668</c:v>
                </c:pt>
                <c:pt idx="6">
                  <c:v>14</c:v>
                </c:pt>
                <c:pt idx="7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9A-4354-8BFB-E4DB038B0967}"/>
            </c:ext>
          </c:extLst>
        </c:ser>
        <c:ser>
          <c:idx val="2"/>
          <c:order val="2"/>
          <c:tx>
            <c:strRef>
              <c:f>Mall_Customers!$W$36:$W$37</c:f>
              <c:strCache>
                <c:ptCount val="1"/>
                <c:pt idx="0">
                  <c:v>37-47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Mall_Customers!$W$38:$W$56</c:f>
              <c:numCache>
                <c:formatCode>0.00</c:formatCode>
                <c:ptCount val="12"/>
                <c:pt idx="0">
                  <c:v>59.5</c:v>
                </c:pt>
                <c:pt idx="1">
                  <c:v>73.5</c:v>
                </c:pt>
                <c:pt idx="2">
                  <c:v>45</c:v>
                </c:pt>
                <c:pt idx="3">
                  <c:v>60</c:v>
                </c:pt>
                <c:pt idx="5">
                  <c:v>41</c:v>
                </c:pt>
                <c:pt idx="6">
                  <c:v>48.166666666666664</c:v>
                </c:pt>
                <c:pt idx="7">
                  <c:v>41</c:v>
                </c:pt>
                <c:pt idx="8">
                  <c:v>43.5</c:v>
                </c:pt>
                <c:pt idx="9">
                  <c:v>60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9A-4354-8BFB-E4DB038B0967}"/>
            </c:ext>
          </c:extLst>
        </c:ser>
        <c:ser>
          <c:idx val="3"/>
          <c:order val="3"/>
          <c:tx>
            <c:strRef>
              <c:f>Mall_Customers!$X$36:$X$37</c:f>
              <c:strCache>
                <c:ptCount val="1"/>
                <c:pt idx="0">
                  <c:v>48-58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Mall_Customers!$X$38:$X$56</c:f>
              <c:numCache>
                <c:formatCode>0.00</c:formatCode>
                <c:ptCount val="12"/>
                <c:pt idx="0">
                  <c:v>54.666666666666664</c:v>
                </c:pt>
                <c:pt idx="1">
                  <c:v>57.333333333333336</c:v>
                </c:pt>
                <c:pt idx="2">
                  <c:v>53.5</c:v>
                </c:pt>
                <c:pt idx="4">
                  <c:v>47.25</c:v>
                </c:pt>
                <c:pt idx="5">
                  <c:v>51.5</c:v>
                </c:pt>
                <c:pt idx="6">
                  <c:v>48.666666666666664</c:v>
                </c:pt>
                <c:pt idx="7">
                  <c:v>48.5</c:v>
                </c:pt>
                <c:pt idx="8">
                  <c:v>52.5</c:v>
                </c:pt>
                <c:pt idx="9">
                  <c:v>46.333333333333336</c:v>
                </c:pt>
                <c:pt idx="10">
                  <c:v>48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9A-4354-8BFB-E4DB038B0967}"/>
            </c:ext>
          </c:extLst>
        </c:ser>
        <c:ser>
          <c:idx val="4"/>
          <c:order val="4"/>
          <c:tx>
            <c:strRef>
              <c:f>Mall_Customers!$Y$36:$Y$37</c:f>
              <c:strCache>
                <c:ptCount val="1"/>
                <c:pt idx="0">
                  <c:v>59-69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Mall_Customers!$Y$38:$Y$56</c:f>
              <c:numCache>
                <c:formatCode>0.00</c:formatCode>
                <c:ptCount val="12"/>
                <c:pt idx="0">
                  <c:v>47.5</c:v>
                </c:pt>
                <c:pt idx="1">
                  <c:v>49.833333333333336</c:v>
                </c:pt>
                <c:pt idx="2">
                  <c:v>42</c:v>
                </c:pt>
                <c:pt idx="4">
                  <c:v>45.4</c:v>
                </c:pt>
                <c:pt idx="5">
                  <c:v>91</c:v>
                </c:pt>
                <c:pt idx="6">
                  <c:v>51.75</c:v>
                </c:pt>
                <c:pt idx="7">
                  <c:v>48.25</c:v>
                </c:pt>
                <c:pt idx="8">
                  <c:v>46.5</c:v>
                </c:pt>
                <c:pt idx="9">
                  <c:v>53</c:v>
                </c:pt>
                <c:pt idx="10">
                  <c:v>55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9A-4354-8BFB-E4DB038B0967}"/>
            </c:ext>
          </c:extLst>
        </c:ser>
        <c:ser>
          <c:idx val="5"/>
          <c:order val="5"/>
          <c:tx>
            <c:strRef>
              <c:f>Mall_Customers!$Z$36:$Z$37</c:f>
              <c:strCache>
                <c:ptCount val="1"/>
                <c:pt idx="0">
                  <c:v>70-80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Mall_Customers!$Z$38:$Z$56</c:f>
              <c:numCache>
                <c:formatCode>0.00</c:formatCode>
                <c:ptCount val="12"/>
                <c:pt idx="0">
                  <c:v>50.666666666666664</c:v>
                </c:pt>
                <c:pt idx="1">
                  <c:v>9</c:v>
                </c:pt>
                <c:pt idx="2">
                  <c:v>69.545454545454547</c:v>
                </c:pt>
                <c:pt idx="3">
                  <c:v>59.166666666666664</c:v>
                </c:pt>
                <c:pt idx="4">
                  <c:v>29.75</c:v>
                </c:pt>
                <c:pt idx="5">
                  <c:v>56.285714285714285</c:v>
                </c:pt>
                <c:pt idx="6">
                  <c:v>20</c:v>
                </c:pt>
                <c:pt idx="7">
                  <c:v>36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9A-4354-8BFB-E4DB038B0967}"/>
            </c:ext>
          </c:extLst>
        </c:ser>
        <c:ser>
          <c:idx val="6"/>
          <c:order val="6"/>
          <c:tx>
            <c:strRef>
              <c:f>Mall_Customers!$AA$36:$AA$37</c:f>
              <c:strCache>
                <c:ptCount val="1"/>
                <c:pt idx="0">
                  <c:v>81-91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Mall_Customers!$AA$38:$AA$56</c:f>
              <c:numCache>
                <c:formatCode>0.00</c:formatCode>
                <c:ptCount val="12"/>
                <c:pt idx="1">
                  <c:v>37</c:v>
                </c:pt>
                <c:pt idx="2">
                  <c:v>75.2</c:v>
                </c:pt>
                <c:pt idx="3">
                  <c:v>60</c:v>
                </c:pt>
                <c:pt idx="5">
                  <c:v>16.5</c:v>
                </c:pt>
                <c:pt idx="6">
                  <c:v>13</c:v>
                </c:pt>
                <c:pt idx="7">
                  <c:v>26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9A-4354-8BFB-E4DB038B0967}"/>
            </c:ext>
          </c:extLst>
        </c:ser>
        <c:ser>
          <c:idx val="7"/>
          <c:order val="7"/>
          <c:tx>
            <c:strRef>
              <c:f>Mall_Customers!$AB$36:$AB$37</c:f>
              <c:strCache>
                <c:ptCount val="1"/>
                <c:pt idx="0">
                  <c:v>92-102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Mall_Customers!$AB$38:$AB$56</c:f>
              <c:numCache>
                <c:formatCode>0.00</c:formatCode>
                <c:ptCount val="12"/>
                <c:pt idx="2">
                  <c:v>68.666666666666671</c:v>
                </c:pt>
                <c:pt idx="3">
                  <c:v>85</c:v>
                </c:pt>
                <c:pt idx="4">
                  <c:v>39</c:v>
                </c:pt>
                <c:pt idx="5">
                  <c:v>15</c:v>
                </c:pt>
                <c:pt idx="6">
                  <c:v>24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9A-4354-8BFB-E4DB038B0967}"/>
            </c:ext>
          </c:extLst>
        </c:ser>
        <c:ser>
          <c:idx val="8"/>
          <c:order val="8"/>
          <c:tx>
            <c:strRef>
              <c:f>Mall_Customers!$AC$36:$AC$37</c:f>
              <c:strCache>
                <c:ptCount val="1"/>
                <c:pt idx="0">
                  <c:v>103-113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Mall_Customers!$AC$38:$AC$56</c:f>
              <c:numCache>
                <c:formatCode>0.00</c:formatCode>
                <c:ptCount val="12"/>
                <c:pt idx="2">
                  <c:v>59</c:v>
                </c:pt>
                <c:pt idx="3">
                  <c:v>8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9A-4354-8BFB-E4DB038B0967}"/>
            </c:ext>
          </c:extLst>
        </c:ser>
        <c:ser>
          <c:idx val="9"/>
          <c:order val="9"/>
          <c:tx>
            <c:strRef>
              <c:f>Mall_Customers!$AD$36:$AD$37</c:f>
              <c:strCache>
                <c:ptCount val="1"/>
                <c:pt idx="0">
                  <c:v>114-124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Mall_Customers!$AD$38:$AD$56</c:f>
              <c:numCache>
                <c:formatCode>0.00</c:formatCode>
                <c:ptCount val="12"/>
                <c:pt idx="2">
                  <c:v>79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9A-4354-8BFB-E4DB038B0967}"/>
            </c:ext>
          </c:extLst>
        </c:ser>
        <c:ser>
          <c:idx val="10"/>
          <c:order val="10"/>
          <c:tx>
            <c:strRef>
              <c:f>Mall_Customers!$AE$36:$AE$37</c:f>
              <c:strCache>
                <c:ptCount val="1"/>
                <c:pt idx="0">
                  <c:v>125-135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Mall_Customers!$AE$38:$AE$56</c:f>
              <c:numCache>
                <c:formatCode>0.00</c:formatCode>
                <c:ptCount val="12"/>
                <c:pt idx="3">
                  <c:v>74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9A-4354-8BFB-E4DB038B0967}"/>
            </c:ext>
          </c:extLst>
        </c:ser>
        <c:ser>
          <c:idx val="11"/>
          <c:order val="11"/>
          <c:tx>
            <c:strRef>
              <c:f>Mall_Customers!$AF$36:$AF$37</c:f>
              <c:strCache>
                <c:ptCount val="1"/>
                <c:pt idx="0">
                  <c:v>136-146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Mall_Customers!$T$38:$T$56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Mall_Customers!$AF$38:$AF$56</c:f>
              <c:numCache>
                <c:formatCode>0.00</c:formatCode>
                <c:ptCount val="12"/>
                <c:pt idx="3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9A-4354-8BFB-E4DB038B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1224672"/>
        <c:axId val="1221223360"/>
      </c:barChart>
      <c:catAx>
        <c:axId val="122122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3360"/>
        <c:crosses val="autoZero"/>
        <c:auto val="1"/>
        <c:lblAlgn val="ctr"/>
        <c:lblOffset val="100"/>
        <c:noMultiLvlLbl val="0"/>
      </c:catAx>
      <c:valAx>
        <c:axId val="122122336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22122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82035199778349"/>
          <c:y val="5.1458396909250604E-3"/>
          <c:w val="0.13610146646166582"/>
          <c:h val="0.54547503727478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[Mall-Cust_Analysis_Final 5.xlsx]Mall_Customers!PivotTable7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>
                <a:solidFill>
                  <a:schemeClr val="tx1">
                    <a:lumMod val="95000"/>
                    <a:lumOff val="5000"/>
                  </a:schemeClr>
                </a:solidFill>
              </a:rPr>
              <a:t>Gender</a:t>
            </a:r>
            <a:r>
              <a:rPr lang="en-US" sz="1500" b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Count</a:t>
            </a:r>
            <a:endParaRPr lang="en-US" sz="1500" b="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42B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D8FD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61373578302711"/>
              <c:y val="-0.118005978419364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01902887139109"/>
              <c:y val="3.41181831437736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42B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D8FD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61373578302711"/>
              <c:y val="-0.118005978419364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01902887139109"/>
              <c:y val="3.41181831437736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642B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D8FD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61373578302711"/>
              <c:y val="-0.118005978419364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01902887139109"/>
              <c:y val="3.41181831437736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642B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D8FD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61373578302711"/>
              <c:y val="-0.118005978419364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01902887139109"/>
              <c:y val="3.41181831437736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494714911608811"/>
              <c:y val="-9.7925537085642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103638796123243"/>
              <c:y val="4.61663588347752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Mall_Customers!$J$3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71-448C-AEA6-49DFDCB19065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71-448C-AEA6-49DFDCB19065}"/>
              </c:ext>
            </c:extLst>
          </c:dPt>
          <c:dLbls>
            <c:dLbl>
              <c:idx val="0"/>
              <c:layout>
                <c:manualLayout>
                  <c:x val="-0.17494714911608811"/>
                  <c:y val="-9.7925537085642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1-448C-AEA6-49DFDCB19065}"/>
                </c:ext>
              </c:extLst>
            </c:dLbl>
            <c:dLbl>
              <c:idx val="1"/>
              <c:layout>
                <c:manualLayout>
                  <c:x val="0.16103638796123243"/>
                  <c:y val="4.61663588347752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1-448C-AEA6-49DFDCB19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Mall_Customers!$I$4:$I$6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Mall_Customers!$J$4:$J$6</c:f>
              <c:numCache>
                <c:formatCode>General</c:formatCode>
                <c:ptCount val="2"/>
                <c:pt idx="0">
                  <c:v>112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1-448C-AEA6-49DFDCB1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30128864533263"/>
          <c:y val="0.82665192131882392"/>
          <c:w val="0.19602571056290172"/>
          <c:h val="0.12613907812085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[Mall-Cust_Analysis_Final 5.xlsx]Mall_Customers!PivotTable8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chemeClr val="tx1">
                    <a:lumMod val="75000"/>
                    <a:lumOff val="25000"/>
                  </a:schemeClr>
                </a:solidFill>
              </a:rPr>
              <a:t>Age Group wise Gender Calculation </a:t>
            </a:r>
            <a:r>
              <a:rPr lang="en-US" sz="14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 </a:t>
            </a:r>
            <a:endParaRPr lang="en-US" sz="1400" b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Mall_Customers!$M$3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E2-49DD-AB1D-596F3803B9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E2-49DD-AB1D-596F3803B9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E2-49DD-AB1D-596F3803B9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E2-49DD-AB1D-596F3803B9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E2-49DD-AB1D-596F3803B9D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E2-49DD-AB1D-596F3803B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Mall_Customers!$L$4:$L$22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Mall_Customers!$M$4:$M$22</c:f>
              <c:numCache>
                <c:formatCode>0.00%</c:formatCode>
                <c:ptCount val="12"/>
                <c:pt idx="0">
                  <c:v>0.12</c:v>
                </c:pt>
                <c:pt idx="1">
                  <c:v>0.11</c:v>
                </c:pt>
                <c:pt idx="2">
                  <c:v>0.19</c:v>
                </c:pt>
                <c:pt idx="3">
                  <c:v>0.115</c:v>
                </c:pt>
                <c:pt idx="4">
                  <c:v>0.11</c:v>
                </c:pt>
                <c:pt idx="5">
                  <c:v>7.0000000000000007E-2</c:v>
                </c:pt>
                <c:pt idx="6">
                  <c:v>9.5000000000000001E-2</c:v>
                </c:pt>
                <c:pt idx="7">
                  <c:v>0.06</c:v>
                </c:pt>
                <c:pt idx="8">
                  <c:v>3.5000000000000003E-2</c:v>
                </c:pt>
                <c:pt idx="9">
                  <c:v>6.5000000000000002E-2</c:v>
                </c:pt>
                <c:pt idx="10">
                  <c:v>0.01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9-4CFB-AB60-1DA4B751A8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5481200"/>
        <c:axId val="1145480216"/>
      </c:barChart>
      <c:catAx>
        <c:axId val="11454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80216"/>
        <c:crosses val="autoZero"/>
        <c:auto val="1"/>
        <c:lblAlgn val="ctr"/>
        <c:lblOffset val="100"/>
        <c:noMultiLvlLbl val="0"/>
      </c:catAx>
      <c:valAx>
        <c:axId val="11454802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81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[Mall-Cust_Analysis_Final 5.xlsx]Mall_Customers!PivotTable3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Annual</a:t>
            </a: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Income wise Spending Score</a:t>
            </a:r>
            <a:endParaRPr lang="en-US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9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993300"/>
          </a:solidFill>
          <a:ln>
            <a:noFill/>
          </a:ln>
          <a:effectLst/>
        </c:spPr>
      </c:pivotFmt>
      <c:pivotFmt>
        <c:idx val="15"/>
        <c:spPr>
          <a:solidFill>
            <a:srgbClr val="993300"/>
          </a:solidFill>
          <a:ln>
            <a:noFill/>
          </a:ln>
          <a:effectLst/>
        </c:spPr>
      </c:pivotFmt>
      <c:pivotFmt>
        <c:idx val="16"/>
        <c:spPr>
          <a:solidFill>
            <a:srgbClr val="9933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Mall_Customers!$U$11</c:f>
              <c:strCache>
                <c:ptCount val="1"/>
                <c:pt idx="0">
                  <c:v>Count of Genre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Mall_Customers!$T$12:$T$30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Mall_Customers!$U$12:$U$30</c:f>
              <c:numCache>
                <c:formatCode>General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38</c:v>
                </c:pt>
                <c:pt idx="3">
                  <c:v>23</c:v>
                </c:pt>
                <c:pt idx="4">
                  <c:v>22</c:v>
                </c:pt>
                <c:pt idx="5">
                  <c:v>14</c:v>
                </c:pt>
                <c:pt idx="6">
                  <c:v>19</c:v>
                </c:pt>
                <c:pt idx="7">
                  <c:v>12</c:v>
                </c:pt>
                <c:pt idx="8">
                  <c:v>7</c:v>
                </c:pt>
                <c:pt idx="9">
                  <c:v>13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2-43A6-962E-251A321D30AB}"/>
            </c:ext>
          </c:extLst>
        </c:ser>
        <c:ser>
          <c:idx val="1"/>
          <c:order val="1"/>
          <c:tx>
            <c:strRef>
              <c:f>Mall_Customers!$V$11</c:f>
              <c:strCache>
                <c:ptCount val="1"/>
                <c:pt idx="0">
                  <c:v>Average of Spending Score (1-100)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multiLvlStrRef>
              <c:f>Mall_Customers!$T$12:$T$30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Mall_Customers!$V$12:$V$30</c:f>
              <c:numCache>
                <c:formatCode>0.00</c:formatCode>
                <c:ptCount val="12"/>
                <c:pt idx="0">
                  <c:v>58.75</c:v>
                </c:pt>
                <c:pt idx="1">
                  <c:v>52.227272727272727</c:v>
                </c:pt>
                <c:pt idx="2">
                  <c:v>63.157894736842103</c:v>
                </c:pt>
                <c:pt idx="3">
                  <c:v>59</c:v>
                </c:pt>
                <c:pt idx="4">
                  <c:v>36.863636363636367</c:v>
                </c:pt>
                <c:pt idx="5">
                  <c:v>48.357142857142854</c:v>
                </c:pt>
                <c:pt idx="6">
                  <c:v>39.315789473684212</c:v>
                </c:pt>
                <c:pt idx="7">
                  <c:v>38.916666666666664</c:v>
                </c:pt>
                <c:pt idx="8">
                  <c:v>42.857142857142854</c:v>
                </c:pt>
                <c:pt idx="9">
                  <c:v>32.230769230769234</c:v>
                </c:pt>
                <c:pt idx="10">
                  <c:v>51.5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2-43A6-962E-251A321D30AB}"/>
            </c:ext>
          </c:extLst>
        </c:ser>
        <c:ser>
          <c:idx val="2"/>
          <c:order val="2"/>
          <c:tx>
            <c:strRef>
              <c:f>Mall_Customers!$W$11</c:f>
              <c:strCache>
                <c:ptCount val="1"/>
                <c:pt idx="0">
                  <c:v>Average of Annual Income (k$)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Mall_Customers!$T$12:$T$30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18-27</c:v>
                  </c:pt>
                  <c:pt idx="2">
                    <c:v>28-37</c:v>
                  </c:pt>
                  <c:pt idx="4">
                    <c:v>38-47</c:v>
                  </c:pt>
                  <c:pt idx="6">
                    <c:v>48-57</c:v>
                  </c:pt>
                  <c:pt idx="8">
                    <c:v>58-67</c:v>
                  </c:pt>
                  <c:pt idx="10">
                    <c:v>68-77</c:v>
                  </c:pt>
                </c:lvl>
              </c:multiLvlStrCache>
            </c:multiLvlStrRef>
          </c:cat>
          <c:val>
            <c:numRef>
              <c:f>Mall_Customers!$W$12:$W$30</c:f>
              <c:numCache>
                <c:formatCode>0.00</c:formatCode>
                <c:ptCount val="12"/>
                <c:pt idx="0">
                  <c:v>45.958333333333336</c:v>
                </c:pt>
                <c:pt idx="1">
                  <c:v>51.272727272727273</c:v>
                </c:pt>
                <c:pt idx="2">
                  <c:v>65.65789473684211</c:v>
                </c:pt>
                <c:pt idx="3">
                  <c:v>77.391304347826093</c:v>
                </c:pt>
                <c:pt idx="4">
                  <c:v>68.590909090909093</c:v>
                </c:pt>
                <c:pt idx="5">
                  <c:v>71.571428571428569</c:v>
                </c:pt>
                <c:pt idx="6">
                  <c:v>57.315789473684212</c:v>
                </c:pt>
                <c:pt idx="7">
                  <c:v>54.75</c:v>
                </c:pt>
                <c:pt idx="8">
                  <c:v>47.571428571428569</c:v>
                </c:pt>
                <c:pt idx="9">
                  <c:v>54.384615384615387</c:v>
                </c:pt>
                <c:pt idx="10">
                  <c:v>53.5</c:v>
                </c:pt>
                <c:pt idx="11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2-43A6-962E-251A321D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324528"/>
        <c:axId val="960327152"/>
      </c:barChart>
      <c:catAx>
        <c:axId val="9603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27152"/>
        <c:crosses val="autoZero"/>
        <c:auto val="1"/>
        <c:lblAlgn val="ctr"/>
        <c:lblOffset val="100"/>
        <c:noMultiLvlLbl val="0"/>
      </c:catAx>
      <c:valAx>
        <c:axId val="96032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24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>
            <a:lumMod val="95000"/>
          </a:schemeClr>
        </a:solidFill>
        <a:ln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Outlier Calculation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 Calculation</a:t>
          </a:r>
        </a:p>
      </cx:txPr>
    </cx:title>
    <cx:plotArea>
      <cx:plotAreaRegion>
        <cx:series layoutId="boxWhisker" uniqueId="{8DE31E24-D9E3-4DA9-97FA-BFA9AA91946D}">
          <cx:tx>
            <cx:txData>
              <cx:f>_xlchart.v1.0</cx:f>
              <cx:v>Age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bg2">
                      <a:lumMod val="1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17CBC8D-11A0-4ADA-896B-1F24024B602D}">
          <cx:tx>
            <cx:txData>
              <cx:f>_xlchart.v1.2</cx:f>
              <cx:v>Annual Income (k$)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bg2">
                      <a:lumMod val="1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8EF250-A33F-48C0-AE3E-9CBE5894586D}">
          <cx:tx>
            <cx:txData>
              <cx:f>_xlchart.v1.4</cx:f>
              <cx:v>Spending Score (1-100)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bg2">
                      <a:lumMod val="1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730000019"/>
        <cx:tickLabels/>
      </cx:axis>
      <cx:axis id="1" hidden="1">
        <cx:valScaling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0"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Outlier Calculation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>
                  <a:lumMod val="75000"/>
                  <a:lumOff val="25000"/>
                </a:schemeClr>
              </a:solidFill>
            </a:defRPr>
          </a:pPr>
          <a:r>
            <a:rPr lang="en-US" sz="14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/>
            </a:rPr>
            <a:t>Outlier Calculation</a:t>
          </a:r>
        </a:p>
      </cx:txPr>
    </cx:title>
    <cx:plotArea>
      <cx:plotAreaRegion>
        <cx:series layoutId="boxWhisker" uniqueId="{8DE31E24-D9E3-4DA9-97FA-BFA9AA91946D}">
          <cx:tx>
            <cx:txData>
              <cx:f>_xlchart.v1.6</cx:f>
              <cx:v>Age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bg2">
                      <a:lumMod val="1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20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17CBC8D-11A0-4ADA-896B-1F24024B602D}">
          <cx:tx>
            <cx:txData>
              <cx:f>_xlchart.v1.8</cx:f>
              <cx:v>Annual Income (k$)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bg2">
                      <a:lumMod val="1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20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8EF250-A33F-48C0-AE3E-9CBE5894586D}">
          <cx:tx>
            <cx:txData>
              <cx:f>_xlchart.v1.10</cx:f>
              <cx:v>Spending Score (1-100)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bg2">
                      <a:lumMod val="1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20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730000019"/>
        <cx:tickLabels/>
      </cx:axis>
      <cx:axis id="1" hidden="1">
        <cx:valScaling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0"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57150</xdr:rowOff>
    </xdr:from>
    <xdr:to>
      <xdr:col>22</xdr:col>
      <xdr:colOff>33338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C2372-2DE6-4A56-A6AD-36B101F8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14286</xdr:rowOff>
    </xdr:from>
    <xdr:to>
      <xdr:col>20</xdr:col>
      <xdr:colOff>76199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61DEE-0769-468D-8BD0-4D080EF1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895349</xdr:colOff>
      <xdr:row>1</xdr:row>
      <xdr:rowOff>176211</xdr:rowOff>
    </xdr:from>
    <xdr:to>
      <xdr:col>20</xdr:col>
      <xdr:colOff>9525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FC258-DFE4-414D-9ED5-DF7592C3B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24</xdr:row>
      <xdr:rowOff>147637</xdr:rowOff>
    </xdr:from>
    <xdr:to>
      <xdr:col>13</xdr:col>
      <xdr:colOff>28575</xdr:colOff>
      <xdr:row>43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702CB-4972-45FC-B63B-DD7D75F58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6</xdr:row>
      <xdr:rowOff>0</xdr:rowOff>
    </xdr:from>
    <xdr:to>
      <xdr:col>15</xdr:col>
      <xdr:colOff>571500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26560A5-77BB-450F-9198-F6AB8FFAF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33</xdr:row>
      <xdr:rowOff>0</xdr:rowOff>
    </xdr:from>
    <xdr:to>
      <xdr:col>14</xdr:col>
      <xdr:colOff>571501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BD0EA-4CFE-4EE6-AD05-BF9747B17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342898</xdr:colOff>
      <xdr:row>34</xdr:row>
      <xdr:rowOff>119061</xdr:rowOff>
    </xdr:from>
    <xdr:to>
      <xdr:col>37</xdr:col>
      <xdr:colOff>1409700</xdr:colOff>
      <xdr:row>61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722835-98AA-4125-B2F5-075483D02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95250</xdr:rowOff>
    </xdr:from>
    <xdr:to>
      <xdr:col>9</xdr:col>
      <xdr:colOff>990600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BF0DD-418B-4CAD-932F-D1BC76C5B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1504950</xdr:colOff>
      <xdr:row>8</xdr:row>
      <xdr:rowOff>123825</xdr:rowOff>
    </xdr:from>
    <xdr:to>
      <xdr:col>20</xdr:col>
      <xdr:colOff>266700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550B8-EABE-4E2F-80E2-ADA3AD6DA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26</xdr:row>
      <xdr:rowOff>152400</xdr:rowOff>
    </xdr:from>
    <xdr:to>
      <xdr:col>9</xdr:col>
      <xdr:colOff>2114548</xdr:colOff>
      <xdr:row>46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0B430AB-9A40-4436-81D2-8CD0E3F3B3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2457450</xdr:colOff>
      <xdr:row>26</xdr:row>
      <xdr:rowOff>180975</xdr:rowOff>
    </xdr:from>
    <xdr:to>
      <xdr:col>20</xdr:col>
      <xdr:colOff>238125</xdr:colOff>
      <xdr:row>46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2AA63-24AB-423E-99F0-2800E6500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66675</xdr:colOff>
      <xdr:row>49</xdr:row>
      <xdr:rowOff>19050</xdr:rowOff>
    </xdr:from>
    <xdr:to>
      <xdr:col>9</xdr:col>
      <xdr:colOff>4486275</xdr:colOff>
      <xdr:row>68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77A837-1598-41E5-AC86-BD2A14B0F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19051</xdr:colOff>
      <xdr:row>49</xdr:row>
      <xdr:rowOff>47625</xdr:rowOff>
    </xdr:from>
    <xdr:to>
      <xdr:col>20</xdr:col>
      <xdr:colOff>142875</xdr:colOff>
      <xdr:row>68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0B1081-6AE6-4C3E-90C5-7D4E605B8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l_CustAnalysys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10-Cust"/>
      <sheetName val="Bottom10-Cust"/>
      <sheetName val="Sheet3"/>
      <sheetName val="Mall_Customers"/>
      <sheetName val="Statistical Analysis"/>
      <sheetName val="Old-DashBoard"/>
      <sheetName val="CustAnalysis-DashBoard"/>
    </sheetNames>
    <sheetDataSet>
      <sheetData sheetId="0">
        <row r="2">
          <cell r="C2" t="str">
            <v>Age</v>
          </cell>
          <cell r="D2" t="str">
            <v>Annual Income (k$)</v>
          </cell>
          <cell r="E2" t="str">
            <v>Spending Score (1-100)</v>
          </cell>
        </row>
        <row r="3">
          <cell r="A3">
            <v>34</v>
          </cell>
          <cell r="B3" t="str">
            <v>Male</v>
          </cell>
          <cell r="C3">
            <v>18</v>
          </cell>
          <cell r="D3">
            <v>33</v>
          </cell>
          <cell r="E3">
            <v>92</v>
          </cell>
        </row>
        <row r="4">
          <cell r="A4">
            <v>42</v>
          </cell>
          <cell r="B4" t="str">
            <v>Male</v>
          </cell>
          <cell r="C4">
            <v>24</v>
          </cell>
          <cell r="D4">
            <v>38</v>
          </cell>
          <cell r="E4">
            <v>92</v>
          </cell>
        </row>
        <row r="5">
          <cell r="A5">
            <v>174</v>
          </cell>
          <cell r="B5" t="str">
            <v>Male</v>
          </cell>
          <cell r="C5">
            <v>36</v>
          </cell>
          <cell r="D5">
            <v>87</v>
          </cell>
          <cell r="E5">
            <v>92</v>
          </cell>
        </row>
        <row r="6">
          <cell r="A6">
            <v>142</v>
          </cell>
          <cell r="B6" t="str">
            <v>Male</v>
          </cell>
          <cell r="C6">
            <v>32</v>
          </cell>
          <cell r="D6">
            <v>75</v>
          </cell>
          <cell r="E6">
            <v>93</v>
          </cell>
        </row>
        <row r="7">
          <cell r="A7">
            <v>164</v>
          </cell>
          <cell r="B7" t="str">
            <v>Female</v>
          </cell>
          <cell r="C7">
            <v>31</v>
          </cell>
          <cell r="D7">
            <v>81</v>
          </cell>
          <cell r="E7">
            <v>93</v>
          </cell>
        </row>
        <row r="8">
          <cell r="A8">
            <v>8</v>
          </cell>
          <cell r="B8" t="str">
            <v>Female</v>
          </cell>
          <cell r="C8">
            <v>23</v>
          </cell>
          <cell r="D8">
            <v>18</v>
          </cell>
          <cell r="E8">
            <v>94</v>
          </cell>
        </row>
        <row r="9">
          <cell r="A9">
            <v>128</v>
          </cell>
          <cell r="B9" t="str">
            <v>Male</v>
          </cell>
          <cell r="C9">
            <v>40</v>
          </cell>
          <cell r="D9">
            <v>71</v>
          </cell>
          <cell r="E9">
            <v>95</v>
          </cell>
        </row>
        <row r="10">
          <cell r="A10">
            <v>168</v>
          </cell>
          <cell r="B10" t="str">
            <v>Female</v>
          </cell>
          <cell r="C10">
            <v>33</v>
          </cell>
          <cell r="D10">
            <v>86</v>
          </cell>
          <cell r="E10">
            <v>95</v>
          </cell>
        </row>
        <row r="11">
          <cell r="A11">
            <v>146</v>
          </cell>
          <cell r="B11" t="str">
            <v>Male</v>
          </cell>
          <cell r="C11">
            <v>28</v>
          </cell>
          <cell r="D11">
            <v>77</v>
          </cell>
          <cell r="E11">
            <v>97</v>
          </cell>
        </row>
        <row r="12">
          <cell r="A12">
            <v>186</v>
          </cell>
          <cell r="B12" t="str">
            <v>Male</v>
          </cell>
          <cell r="C12">
            <v>30</v>
          </cell>
          <cell r="D12">
            <v>99</v>
          </cell>
          <cell r="E12">
            <v>97</v>
          </cell>
        </row>
        <row r="13">
          <cell r="A13">
            <v>20</v>
          </cell>
          <cell r="B13" t="str">
            <v>Female</v>
          </cell>
          <cell r="C13">
            <v>35</v>
          </cell>
          <cell r="D13">
            <v>23</v>
          </cell>
          <cell r="E13">
            <v>98</v>
          </cell>
        </row>
        <row r="14">
          <cell r="A14">
            <v>12</v>
          </cell>
          <cell r="B14" t="str">
            <v>Female</v>
          </cell>
          <cell r="C14">
            <v>35</v>
          </cell>
          <cell r="D14">
            <v>19</v>
          </cell>
          <cell r="E14">
            <v>99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er, Sasmita" refreshedDate="44354.739835879627" createdVersion="7" refreshedVersion="7" minRefreshableVersion="3" recordCount="200" xr:uid="{38F2170F-BC9D-4FA0-BCA2-303CF979B3CE}">
  <cacheSource type="worksheet">
    <worksheetSource name="Mall_Customers"/>
  </cacheSource>
  <cacheFields count="5">
    <cacheField name="CustomerID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Genre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 count="51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</sharedItems>
      <fieldGroup base="2">
        <rangePr startNum="18" endNum="70" groupInterval="10"/>
        <groupItems count="8">
          <s v="&lt;18"/>
          <s v="18-27"/>
          <s v="28-37"/>
          <s v="38-47"/>
          <s v="48-57"/>
          <s v="58-67"/>
          <s v="68-77"/>
          <s v="&gt;78"/>
        </groupItems>
      </fieldGroup>
    </cacheField>
    <cacheField name="Annual Income (k$)" numFmtId="0">
      <sharedItems containsSemiMixedTypes="0" containsString="0" containsNumber="1" containsInteger="1" minValue="15" maxValue="137" count="64">
        <n v="15"/>
        <n v="16"/>
        <n v="17"/>
        <n v="18"/>
        <n v="19"/>
        <n v="20"/>
        <n v="21"/>
        <n v="23"/>
        <n v="24"/>
        <n v="25"/>
        <n v="28"/>
        <n v="29"/>
        <n v="30"/>
        <n v="33"/>
        <n v="34"/>
        <n v="37"/>
        <n v="38"/>
        <n v="39"/>
        <n v="40"/>
        <n v="42"/>
        <n v="43"/>
        <n v="44"/>
        <n v="46"/>
        <n v="47"/>
        <n v="48"/>
        <n v="49"/>
        <n v="50"/>
        <n v="54"/>
        <n v="57"/>
        <n v="58"/>
        <n v="59"/>
        <n v="60"/>
        <n v="61"/>
        <n v="62"/>
        <n v="63"/>
        <n v="64"/>
        <n v="65"/>
        <n v="67"/>
        <n v="69"/>
        <n v="70"/>
        <n v="71"/>
        <n v="72"/>
        <n v="73"/>
        <n v="74"/>
        <n v="75"/>
        <n v="76"/>
        <n v="77"/>
        <n v="78"/>
        <n v="79"/>
        <n v="81"/>
        <n v="85"/>
        <n v="86"/>
        <n v="87"/>
        <n v="88"/>
        <n v="93"/>
        <n v="97"/>
        <n v="98"/>
        <n v="99"/>
        <n v="101"/>
        <n v="103"/>
        <n v="113"/>
        <n v="120"/>
        <n v="126"/>
        <n v="137"/>
      </sharedItems>
      <fieldGroup base="3">
        <rangePr startNum="15" endNum="137" groupInterval="11"/>
        <groupItems count="14">
          <s v="&lt;15"/>
          <s v="15-25"/>
          <s v="26-36"/>
          <s v="37-47"/>
          <s v="48-58"/>
          <s v="59-69"/>
          <s v="70-80"/>
          <s v="81-91"/>
          <s v="92-102"/>
          <s v="103-113"/>
          <s v="114-124"/>
          <s v="125-135"/>
          <s v="136-146"/>
          <s v="&gt;147"/>
        </groupItems>
      </fieldGroup>
    </cacheField>
    <cacheField name="Spending Score (1-100)" numFmtId="0">
      <sharedItems containsSemiMixedTypes="0" containsString="0" containsNumber="1" containsInteger="1" minValue="1" maxValue="99" count="84">
        <n v="39"/>
        <n v="81"/>
        <n v="6"/>
        <n v="77"/>
        <n v="40"/>
        <n v="76"/>
        <n v="94"/>
        <n v="3"/>
        <n v="72"/>
        <n v="14"/>
        <n v="99"/>
        <n v="15"/>
        <n v="13"/>
        <n v="79"/>
        <n v="35"/>
        <n v="66"/>
        <n v="29"/>
        <n v="98"/>
        <n v="73"/>
        <n v="5"/>
        <n v="82"/>
        <n v="32"/>
        <n v="61"/>
        <n v="31"/>
        <n v="87"/>
        <n v="4"/>
        <n v="92"/>
        <n v="17"/>
        <n v="26"/>
        <n v="75"/>
        <n v="36"/>
        <n v="28"/>
        <n v="65"/>
        <n v="55"/>
        <n v="47"/>
        <n v="42"/>
        <n v="52"/>
        <n v="60"/>
        <n v="54"/>
        <n v="45"/>
        <n v="41"/>
        <n v="50"/>
        <n v="46"/>
        <n v="51"/>
        <n v="56"/>
        <n v="59"/>
        <n v="48"/>
        <n v="49"/>
        <n v="53"/>
        <n v="44"/>
        <n v="57"/>
        <n v="58"/>
        <n v="43"/>
        <n v="91"/>
        <n v="95"/>
        <n v="11"/>
        <n v="9"/>
        <n v="34"/>
        <n v="71"/>
        <n v="88"/>
        <n v="7"/>
        <n v="10"/>
        <n v="93"/>
        <n v="12"/>
        <n v="97"/>
        <n v="74"/>
        <n v="22"/>
        <n v="90"/>
        <n v="20"/>
        <n v="16"/>
        <n v="89"/>
        <n v="1"/>
        <n v="78"/>
        <n v="83"/>
        <n v="27"/>
        <n v="63"/>
        <n v="86"/>
        <n v="69"/>
        <n v="24"/>
        <n v="68"/>
        <n v="85"/>
        <n v="23"/>
        <n v="8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er, Sasmita" refreshedDate="44356.092727662035" createdVersion="7" refreshedVersion="7" minRefreshableVersion="3" recordCount="200" xr:uid="{E550D544-4D7B-4075-93CA-4157EC5D6B67}">
  <cacheSource type="worksheet">
    <worksheetSource name="Mall_Customers"/>
  </cacheSource>
  <cacheFields count="7">
    <cacheField name="CustomerID" numFmtId="0">
      <sharedItems containsSemiMixedTypes="0" containsString="0" containsNumber="1" containsInteger="1" minValue="1" maxValue="200"/>
    </cacheField>
    <cacheField name="Genre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 count="51">
        <n v="19"/>
        <n v="21"/>
        <n v="20"/>
        <n v="23"/>
        <n v="31"/>
        <n v="22"/>
        <n v="35"/>
        <n v="18"/>
        <n v="64"/>
        <n v="30"/>
        <n v="67"/>
        <n v="24"/>
        <n v="58"/>
        <n v="37"/>
        <n v="52"/>
        <n v="36"/>
        <n v="25"/>
        <n v="46"/>
        <n v="54"/>
        <n v="29"/>
        <n v="45"/>
        <n v="40"/>
        <n v="60"/>
        <n v="53"/>
        <n v="32"/>
        <n v="49"/>
        <n v="42"/>
        <n v="65"/>
        <n v="48"/>
        <n v="50"/>
        <n v="27"/>
        <n v="33"/>
        <n v="59"/>
        <n v="47"/>
        <n v="51"/>
        <n v="69"/>
        <n v="70"/>
        <n v="63"/>
        <n v="43"/>
        <n v="68"/>
        <n v="26"/>
        <n v="57"/>
        <n v="38"/>
        <n v="55"/>
        <n v="34"/>
        <n v="66"/>
        <n v="39"/>
        <n v="44"/>
        <n v="28"/>
        <n v="56"/>
        <n v="41"/>
      </sharedItems>
      <fieldGroup base="2">
        <rangePr startNum="18" endNum="70" groupInterval="10"/>
        <groupItems count="8">
          <s v="&lt;18"/>
          <s v="18-27"/>
          <s v="28-37"/>
          <s v="38-47"/>
          <s v="48-57"/>
          <s v="58-67"/>
          <s v="68-77"/>
          <s v="&gt;78"/>
        </groupItems>
      </fieldGroup>
    </cacheField>
    <cacheField name="Annual Income (k$)" numFmtId="0">
      <sharedItems containsSemiMixedTypes="0" containsString="0" containsNumber="1" containsInteger="1" minValue="15" maxValue="137"/>
    </cacheField>
    <cacheField name="Spending Score (1-100)" numFmtId="0">
      <sharedItems containsSemiMixedTypes="0" containsString="0" containsNumber="1" containsInteger="1" minValue="1" maxValue="99"/>
    </cacheField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Net Expenditure" numFmtId="0">
      <sharedItems containsSemiMixedTypes="0" containsString="0" containsNumber="1" minValue="0.56999999999999995" maxValue="113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</r>
  <r>
    <x v="1"/>
    <x v="0"/>
    <x v="1"/>
    <x v="0"/>
    <x v="1"/>
  </r>
  <r>
    <x v="2"/>
    <x v="1"/>
    <x v="2"/>
    <x v="1"/>
    <x v="2"/>
  </r>
  <r>
    <x v="3"/>
    <x v="1"/>
    <x v="3"/>
    <x v="1"/>
    <x v="3"/>
  </r>
  <r>
    <x v="4"/>
    <x v="1"/>
    <x v="4"/>
    <x v="2"/>
    <x v="4"/>
  </r>
  <r>
    <x v="5"/>
    <x v="1"/>
    <x v="5"/>
    <x v="2"/>
    <x v="5"/>
  </r>
  <r>
    <x v="6"/>
    <x v="1"/>
    <x v="6"/>
    <x v="3"/>
    <x v="2"/>
  </r>
  <r>
    <x v="7"/>
    <x v="1"/>
    <x v="3"/>
    <x v="3"/>
    <x v="6"/>
  </r>
  <r>
    <x v="8"/>
    <x v="0"/>
    <x v="7"/>
    <x v="4"/>
    <x v="7"/>
  </r>
  <r>
    <x v="9"/>
    <x v="1"/>
    <x v="8"/>
    <x v="4"/>
    <x v="8"/>
  </r>
  <r>
    <x v="10"/>
    <x v="0"/>
    <x v="9"/>
    <x v="4"/>
    <x v="9"/>
  </r>
  <r>
    <x v="11"/>
    <x v="1"/>
    <x v="6"/>
    <x v="4"/>
    <x v="10"/>
  </r>
  <r>
    <x v="12"/>
    <x v="1"/>
    <x v="10"/>
    <x v="5"/>
    <x v="11"/>
  </r>
  <r>
    <x v="13"/>
    <x v="1"/>
    <x v="11"/>
    <x v="5"/>
    <x v="3"/>
  </r>
  <r>
    <x v="14"/>
    <x v="0"/>
    <x v="12"/>
    <x v="5"/>
    <x v="12"/>
  </r>
  <r>
    <x v="15"/>
    <x v="0"/>
    <x v="5"/>
    <x v="5"/>
    <x v="13"/>
  </r>
  <r>
    <x v="16"/>
    <x v="1"/>
    <x v="6"/>
    <x v="6"/>
    <x v="14"/>
  </r>
  <r>
    <x v="17"/>
    <x v="0"/>
    <x v="2"/>
    <x v="6"/>
    <x v="15"/>
  </r>
  <r>
    <x v="18"/>
    <x v="0"/>
    <x v="13"/>
    <x v="7"/>
    <x v="16"/>
  </r>
  <r>
    <x v="19"/>
    <x v="1"/>
    <x v="6"/>
    <x v="7"/>
    <x v="17"/>
  </r>
  <r>
    <x v="20"/>
    <x v="0"/>
    <x v="6"/>
    <x v="8"/>
    <x v="14"/>
  </r>
  <r>
    <x v="21"/>
    <x v="0"/>
    <x v="14"/>
    <x v="8"/>
    <x v="18"/>
  </r>
  <r>
    <x v="22"/>
    <x v="1"/>
    <x v="15"/>
    <x v="9"/>
    <x v="19"/>
  </r>
  <r>
    <x v="23"/>
    <x v="0"/>
    <x v="4"/>
    <x v="9"/>
    <x v="18"/>
  </r>
  <r>
    <x v="24"/>
    <x v="1"/>
    <x v="16"/>
    <x v="10"/>
    <x v="9"/>
  </r>
  <r>
    <x v="25"/>
    <x v="0"/>
    <x v="17"/>
    <x v="10"/>
    <x v="20"/>
  </r>
  <r>
    <x v="26"/>
    <x v="1"/>
    <x v="18"/>
    <x v="10"/>
    <x v="21"/>
  </r>
  <r>
    <x v="27"/>
    <x v="0"/>
    <x v="6"/>
    <x v="10"/>
    <x v="22"/>
  </r>
  <r>
    <x v="28"/>
    <x v="1"/>
    <x v="19"/>
    <x v="11"/>
    <x v="23"/>
  </r>
  <r>
    <x v="29"/>
    <x v="1"/>
    <x v="3"/>
    <x v="11"/>
    <x v="24"/>
  </r>
  <r>
    <x v="30"/>
    <x v="0"/>
    <x v="20"/>
    <x v="12"/>
    <x v="25"/>
  </r>
  <r>
    <x v="31"/>
    <x v="1"/>
    <x v="1"/>
    <x v="12"/>
    <x v="18"/>
  </r>
  <r>
    <x v="32"/>
    <x v="0"/>
    <x v="21"/>
    <x v="13"/>
    <x v="25"/>
  </r>
  <r>
    <x v="33"/>
    <x v="0"/>
    <x v="22"/>
    <x v="13"/>
    <x v="26"/>
  </r>
  <r>
    <x v="34"/>
    <x v="1"/>
    <x v="23"/>
    <x v="13"/>
    <x v="9"/>
  </r>
  <r>
    <x v="35"/>
    <x v="1"/>
    <x v="1"/>
    <x v="13"/>
    <x v="1"/>
  </r>
  <r>
    <x v="36"/>
    <x v="1"/>
    <x v="24"/>
    <x v="14"/>
    <x v="27"/>
  </r>
  <r>
    <x v="37"/>
    <x v="1"/>
    <x v="8"/>
    <x v="14"/>
    <x v="18"/>
  </r>
  <r>
    <x v="38"/>
    <x v="1"/>
    <x v="25"/>
    <x v="15"/>
    <x v="28"/>
  </r>
  <r>
    <x v="39"/>
    <x v="1"/>
    <x v="2"/>
    <x v="15"/>
    <x v="29"/>
  </r>
  <r>
    <x v="40"/>
    <x v="1"/>
    <x v="26"/>
    <x v="16"/>
    <x v="14"/>
  </r>
  <r>
    <x v="41"/>
    <x v="0"/>
    <x v="11"/>
    <x v="16"/>
    <x v="26"/>
  </r>
  <r>
    <x v="42"/>
    <x v="0"/>
    <x v="27"/>
    <x v="17"/>
    <x v="30"/>
  </r>
  <r>
    <x v="43"/>
    <x v="1"/>
    <x v="4"/>
    <x v="17"/>
    <x v="22"/>
  </r>
  <r>
    <x v="44"/>
    <x v="1"/>
    <x v="23"/>
    <x v="17"/>
    <x v="31"/>
  </r>
  <r>
    <x v="45"/>
    <x v="1"/>
    <x v="11"/>
    <x v="17"/>
    <x v="32"/>
  </r>
  <r>
    <x v="46"/>
    <x v="1"/>
    <x v="28"/>
    <x v="18"/>
    <x v="33"/>
  </r>
  <r>
    <x v="47"/>
    <x v="1"/>
    <x v="29"/>
    <x v="18"/>
    <x v="34"/>
  </r>
  <r>
    <x v="48"/>
    <x v="1"/>
    <x v="17"/>
    <x v="18"/>
    <x v="35"/>
  </r>
  <r>
    <x v="49"/>
    <x v="1"/>
    <x v="4"/>
    <x v="18"/>
    <x v="35"/>
  </r>
  <r>
    <x v="50"/>
    <x v="1"/>
    <x v="23"/>
    <x v="19"/>
    <x v="36"/>
  </r>
  <r>
    <x v="51"/>
    <x v="0"/>
    <x v="30"/>
    <x v="19"/>
    <x v="37"/>
  </r>
  <r>
    <x v="52"/>
    <x v="1"/>
    <x v="4"/>
    <x v="20"/>
    <x v="38"/>
  </r>
  <r>
    <x v="53"/>
    <x v="0"/>
    <x v="31"/>
    <x v="20"/>
    <x v="37"/>
  </r>
  <r>
    <x v="54"/>
    <x v="1"/>
    <x v="28"/>
    <x v="20"/>
    <x v="39"/>
  </r>
  <r>
    <x v="55"/>
    <x v="0"/>
    <x v="32"/>
    <x v="20"/>
    <x v="40"/>
  </r>
  <r>
    <x v="56"/>
    <x v="1"/>
    <x v="33"/>
    <x v="21"/>
    <x v="41"/>
  </r>
  <r>
    <x v="57"/>
    <x v="0"/>
    <x v="34"/>
    <x v="21"/>
    <x v="42"/>
  </r>
  <r>
    <x v="58"/>
    <x v="1"/>
    <x v="29"/>
    <x v="22"/>
    <x v="43"/>
  </r>
  <r>
    <x v="59"/>
    <x v="0"/>
    <x v="21"/>
    <x v="22"/>
    <x v="42"/>
  </r>
  <r>
    <x v="60"/>
    <x v="0"/>
    <x v="35"/>
    <x v="22"/>
    <x v="44"/>
  </r>
  <r>
    <x v="61"/>
    <x v="0"/>
    <x v="0"/>
    <x v="22"/>
    <x v="33"/>
  </r>
  <r>
    <x v="62"/>
    <x v="1"/>
    <x v="9"/>
    <x v="23"/>
    <x v="36"/>
  </r>
  <r>
    <x v="63"/>
    <x v="1"/>
    <x v="16"/>
    <x v="23"/>
    <x v="45"/>
  </r>
  <r>
    <x v="64"/>
    <x v="0"/>
    <x v="36"/>
    <x v="24"/>
    <x v="43"/>
  </r>
  <r>
    <x v="65"/>
    <x v="0"/>
    <x v="22"/>
    <x v="24"/>
    <x v="45"/>
  </r>
  <r>
    <x v="66"/>
    <x v="1"/>
    <x v="37"/>
    <x v="24"/>
    <x v="41"/>
  </r>
  <r>
    <x v="67"/>
    <x v="1"/>
    <x v="38"/>
    <x v="24"/>
    <x v="46"/>
  </r>
  <r>
    <x v="68"/>
    <x v="0"/>
    <x v="0"/>
    <x v="24"/>
    <x v="45"/>
  </r>
  <r>
    <x v="69"/>
    <x v="1"/>
    <x v="39"/>
    <x v="24"/>
    <x v="34"/>
  </r>
  <r>
    <x v="70"/>
    <x v="0"/>
    <x v="35"/>
    <x v="25"/>
    <x v="33"/>
  </r>
  <r>
    <x v="71"/>
    <x v="1"/>
    <x v="32"/>
    <x v="25"/>
    <x v="35"/>
  </r>
  <r>
    <x v="72"/>
    <x v="1"/>
    <x v="20"/>
    <x v="26"/>
    <x v="47"/>
  </r>
  <r>
    <x v="73"/>
    <x v="1"/>
    <x v="20"/>
    <x v="26"/>
    <x v="44"/>
  </r>
  <r>
    <x v="74"/>
    <x v="0"/>
    <x v="31"/>
    <x v="27"/>
    <x v="34"/>
  </r>
  <r>
    <x v="75"/>
    <x v="0"/>
    <x v="40"/>
    <x v="27"/>
    <x v="38"/>
  </r>
  <r>
    <x v="76"/>
    <x v="1"/>
    <x v="18"/>
    <x v="27"/>
    <x v="48"/>
  </r>
  <r>
    <x v="77"/>
    <x v="0"/>
    <x v="19"/>
    <x v="27"/>
    <x v="46"/>
  </r>
  <r>
    <x v="78"/>
    <x v="1"/>
    <x v="3"/>
    <x v="27"/>
    <x v="36"/>
  </r>
  <r>
    <x v="79"/>
    <x v="1"/>
    <x v="23"/>
    <x v="27"/>
    <x v="35"/>
  </r>
  <r>
    <x v="80"/>
    <x v="0"/>
    <x v="41"/>
    <x v="27"/>
    <x v="43"/>
  </r>
  <r>
    <x v="81"/>
    <x v="0"/>
    <x v="42"/>
    <x v="27"/>
    <x v="33"/>
  </r>
  <r>
    <x v="82"/>
    <x v="0"/>
    <x v="9"/>
    <x v="27"/>
    <x v="40"/>
  </r>
  <r>
    <x v="83"/>
    <x v="1"/>
    <x v="15"/>
    <x v="27"/>
    <x v="49"/>
  </r>
  <r>
    <x v="84"/>
    <x v="1"/>
    <x v="1"/>
    <x v="27"/>
    <x v="50"/>
  </r>
  <r>
    <x v="85"/>
    <x v="0"/>
    <x v="27"/>
    <x v="27"/>
    <x v="42"/>
  </r>
  <r>
    <x v="86"/>
    <x v="1"/>
    <x v="43"/>
    <x v="28"/>
    <x v="51"/>
  </r>
  <r>
    <x v="87"/>
    <x v="1"/>
    <x v="5"/>
    <x v="28"/>
    <x v="33"/>
  </r>
  <r>
    <x v="88"/>
    <x v="1"/>
    <x v="44"/>
    <x v="29"/>
    <x v="37"/>
  </r>
  <r>
    <x v="89"/>
    <x v="1"/>
    <x v="28"/>
    <x v="29"/>
    <x v="42"/>
  </r>
  <r>
    <x v="90"/>
    <x v="1"/>
    <x v="38"/>
    <x v="30"/>
    <x v="33"/>
  </r>
  <r>
    <x v="91"/>
    <x v="0"/>
    <x v="22"/>
    <x v="30"/>
    <x v="40"/>
  </r>
  <r>
    <x v="92"/>
    <x v="0"/>
    <x v="27"/>
    <x v="31"/>
    <x v="47"/>
  </r>
  <r>
    <x v="93"/>
    <x v="1"/>
    <x v="19"/>
    <x v="31"/>
    <x v="4"/>
  </r>
  <r>
    <x v="94"/>
    <x v="1"/>
    <x v="39"/>
    <x v="31"/>
    <x v="35"/>
  </r>
  <r>
    <x v="95"/>
    <x v="0"/>
    <x v="11"/>
    <x v="31"/>
    <x v="36"/>
  </r>
  <r>
    <x v="96"/>
    <x v="1"/>
    <x v="32"/>
    <x v="31"/>
    <x v="34"/>
  </r>
  <r>
    <x v="97"/>
    <x v="1"/>
    <x v="29"/>
    <x v="31"/>
    <x v="41"/>
  </r>
  <r>
    <x v="98"/>
    <x v="0"/>
    <x v="27"/>
    <x v="32"/>
    <x v="35"/>
  </r>
  <r>
    <x v="99"/>
    <x v="0"/>
    <x v="2"/>
    <x v="32"/>
    <x v="47"/>
  </r>
  <r>
    <x v="100"/>
    <x v="1"/>
    <x v="3"/>
    <x v="33"/>
    <x v="40"/>
  </r>
  <r>
    <x v="101"/>
    <x v="1"/>
    <x v="23"/>
    <x v="33"/>
    <x v="46"/>
  </r>
  <r>
    <x v="102"/>
    <x v="0"/>
    <x v="9"/>
    <x v="33"/>
    <x v="45"/>
  </r>
  <r>
    <x v="103"/>
    <x v="0"/>
    <x v="40"/>
    <x v="33"/>
    <x v="33"/>
  </r>
  <r>
    <x v="104"/>
    <x v="0"/>
    <x v="23"/>
    <x v="33"/>
    <x v="44"/>
  </r>
  <r>
    <x v="105"/>
    <x v="1"/>
    <x v="1"/>
    <x v="33"/>
    <x v="35"/>
  </r>
  <r>
    <x v="106"/>
    <x v="1"/>
    <x v="45"/>
    <x v="34"/>
    <x v="41"/>
  </r>
  <r>
    <x v="107"/>
    <x v="0"/>
    <x v="16"/>
    <x v="34"/>
    <x v="42"/>
  </r>
  <r>
    <x v="108"/>
    <x v="0"/>
    <x v="38"/>
    <x v="34"/>
    <x v="52"/>
  </r>
  <r>
    <x v="109"/>
    <x v="0"/>
    <x v="45"/>
    <x v="34"/>
    <x v="46"/>
  </r>
  <r>
    <x v="110"/>
    <x v="0"/>
    <x v="26"/>
    <x v="34"/>
    <x v="36"/>
  </r>
  <r>
    <x v="111"/>
    <x v="1"/>
    <x v="0"/>
    <x v="34"/>
    <x v="38"/>
  </r>
  <r>
    <x v="112"/>
    <x v="1"/>
    <x v="42"/>
    <x v="35"/>
    <x v="35"/>
  </r>
  <r>
    <x v="113"/>
    <x v="0"/>
    <x v="0"/>
    <x v="35"/>
    <x v="42"/>
  </r>
  <r>
    <x v="114"/>
    <x v="1"/>
    <x v="22"/>
    <x v="36"/>
    <x v="46"/>
  </r>
  <r>
    <x v="115"/>
    <x v="1"/>
    <x v="0"/>
    <x v="36"/>
    <x v="41"/>
  </r>
  <r>
    <x v="116"/>
    <x v="1"/>
    <x v="36"/>
    <x v="36"/>
    <x v="52"/>
  </r>
  <r>
    <x v="117"/>
    <x v="1"/>
    <x v="23"/>
    <x v="36"/>
    <x v="45"/>
  </r>
  <r>
    <x v="118"/>
    <x v="1"/>
    <x v="33"/>
    <x v="37"/>
    <x v="52"/>
  </r>
  <r>
    <x v="119"/>
    <x v="1"/>
    <x v="28"/>
    <x v="37"/>
    <x v="50"/>
  </r>
  <r>
    <x v="120"/>
    <x v="0"/>
    <x v="29"/>
    <x v="37"/>
    <x v="44"/>
  </r>
  <r>
    <x v="121"/>
    <x v="1"/>
    <x v="42"/>
    <x v="37"/>
    <x v="4"/>
  </r>
  <r>
    <x v="122"/>
    <x v="1"/>
    <x v="19"/>
    <x v="38"/>
    <x v="51"/>
  </r>
  <r>
    <x v="123"/>
    <x v="0"/>
    <x v="46"/>
    <x v="38"/>
    <x v="53"/>
  </r>
  <r>
    <x v="124"/>
    <x v="1"/>
    <x v="3"/>
    <x v="39"/>
    <x v="16"/>
  </r>
  <r>
    <x v="125"/>
    <x v="1"/>
    <x v="4"/>
    <x v="39"/>
    <x v="3"/>
  </r>
  <r>
    <x v="126"/>
    <x v="0"/>
    <x v="37"/>
    <x v="40"/>
    <x v="14"/>
  </r>
  <r>
    <x v="127"/>
    <x v="0"/>
    <x v="19"/>
    <x v="40"/>
    <x v="54"/>
  </r>
  <r>
    <x v="128"/>
    <x v="0"/>
    <x v="31"/>
    <x v="40"/>
    <x v="55"/>
  </r>
  <r>
    <x v="129"/>
    <x v="0"/>
    <x v="42"/>
    <x v="40"/>
    <x v="29"/>
  </r>
  <r>
    <x v="130"/>
    <x v="0"/>
    <x v="32"/>
    <x v="40"/>
    <x v="56"/>
  </r>
  <r>
    <x v="131"/>
    <x v="0"/>
    <x v="46"/>
    <x v="40"/>
    <x v="29"/>
  </r>
  <r>
    <x v="132"/>
    <x v="1"/>
    <x v="14"/>
    <x v="41"/>
    <x v="57"/>
  </r>
  <r>
    <x v="133"/>
    <x v="1"/>
    <x v="4"/>
    <x v="41"/>
    <x v="58"/>
  </r>
  <r>
    <x v="134"/>
    <x v="0"/>
    <x v="2"/>
    <x v="42"/>
    <x v="19"/>
  </r>
  <r>
    <x v="135"/>
    <x v="1"/>
    <x v="17"/>
    <x v="42"/>
    <x v="59"/>
  </r>
  <r>
    <x v="136"/>
    <x v="1"/>
    <x v="47"/>
    <x v="42"/>
    <x v="60"/>
  </r>
  <r>
    <x v="137"/>
    <x v="0"/>
    <x v="39"/>
    <x v="42"/>
    <x v="18"/>
  </r>
  <r>
    <x v="138"/>
    <x v="0"/>
    <x v="0"/>
    <x v="43"/>
    <x v="61"/>
  </r>
  <r>
    <x v="139"/>
    <x v="1"/>
    <x v="6"/>
    <x v="43"/>
    <x v="8"/>
  </r>
  <r>
    <x v="140"/>
    <x v="1"/>
    <x v="41"/>
    <x v="44"/>
    <x v="19"/>
  </r>
  <r>
    <x v="141"/>
    <x v="0"/>
    <x v="39"/>
    <x v="44"/>
    <x v="62"/>
  </r>
  <r>
    <x v="142"/>
    <x v="1"/>
    <x v="48"/>
    <x v="45"/>
    <x v="4"/>
  </r>
  <r>
    <x v="143"/>
    <x v="1"/>
    <x v="39"/>
    <x v="45"/>
    <x v="24"/>
  </r>
  <r>
    <x v="144"/>
    <x v="0"/>
    <x v="14"/>
    <x v="46"/>
    <x v="63"/>
  </r>
  <r>
    <x v="145"/>
    <x v="0"/>
    <x v="48"/>
    <x v="46"/>
    <x v="64"/>
  </r>
  <r>
    <x v="146"/>
    <x v="0"/>
    <x v="27"/>
    <x v="46"/>
    <x v="30"/>
  </r>
  <r>
    <x v="147"/>
    <x v="1"/>
    <x v="39"/>
    <x v="46"/>
    <x v="65"/>
  </r>
  <r>
    <x v="148"/>
    <x v="1"/>
    <x v="44"/>
    <x v="47"/>
    <x v="66"/>
  </r>
  <r>
    <x v="149"/>
    <x v="0"/>
    <x v="44"/>
    <x v="47"/>
    <x v="67"/>
  </r>
  <r>
    <x v="150"/>
    <x v="0"/>
    <x v="37"/>
    <x v="47"/>
    <x v="27"/>
  </r>
  <r>
    <x v="151"/>
    <x v="0"/>
    <x v="46"/>
    <x v="47"/>
    <x v="59"/>
  </r>
  <r>
    <x v="152"/>
    <x v="1"/>
    <x v="47"/>
    <x v="47"/>
    <x v="68"/>
  </r>
  <r>
    <x v="153"/>
    <x v="1"/>
    <x v="42"/>
    <x v="47"/>
    <x v="5"/>
  </r>
  <r>
    <x v="154"/>
    <x v="1"/>
    <x v="32"/>
    <x v="47"/>
    <x v="69"/>
  </r>
  <r>
    <x v="155"/>
    <x v="1"/>
    <x v="29"/>
    <x v="47"/>
    <x v="70"/>
  </r>
  <r>
    <x v="156"/>
    <x v="0"/>
    <x v="12"/>
    <x v="47"/>
    <x v="71"/>
  </r>
  <r>
    <x v="157"/>
    <x v="1"/>
    <x v="8"/>
    <x v="47"/>
    <x v="72"/>
  </r>
  <r>
    <x v="158"/>
    <x v="0"/>
    <x v="44"/>
    <x v="47"/>
    <x v="71"/>
  </r>
  <r>
    <x v="159"/>
    <x v="1"/>
    <x v="8"/>
    <x v="47"/>
    <x v="18"/>
  </r>
  <r>
    <x v="160"/>
    <x v="1"/>
    <x v="49"/>
    <x v="48"/>
    <x v="14"/>
  </r>
  <r>
    <x v="161"/>
    <x v="1"/>
    <x v="17"/>
    <x v="48"/>
    <x v="73"/>
  </r>
  <r>
    <x v="162"/>
    <x v="0"/>
    <x v="0"/>
    <x v="49"/>
    <x v="19"/>
  </r>
  <r>
    <x v="163"/>
    <x v="1"/>
    <x v="4"/>
    <x v="49"/>
    <x v="62"/>
  </r>
  <r>
    <x v="164"/>
    <x v="0"/>
    <x v="28"/>
    <x v="50"/>
    <x v="28"/>
  </r>
  <r>
    <x v="165"/>
    <x v="1"/>
    <x v="25"/>
    <x v="50"/>
    <x v="29"/>
  </r>
  <r>
    <x v="166"/>
    <x v="0"/>
    <x v="24"/>
    <x v="51"/>
    <x v="68"/>
  </r>
  <r>
    <x v="167"/>
    <x v="1"/>
    <x v="30"/>
    <x v="51"/>
    <x v="54"/>
  </r>
  <r>
    <x v="168"/>
    <x v="1"/>
    <x v="25"/>
    <x v="52"/>
    <x v="74"/>
  </r>
  <r>
    <x v="169"/>
    <x v="0"/>
    <x v="39"/>
    <x v="52"/>
    <x v="75"/>
  </r>
  <r>
    <x v="170"/>
    <x v="0"/>
    <x v="19"/>
    <x v="52"/>
    <x v="12"/>
  </r>
  <r>
    <x v="171"/>
    <x v="0"/>
    <x v="48"/>
    <x v="52"/>
    <x v="29"/>
  </r>
  <r>
    <x v="172"/>
    <x v="0"/>
    <x v="25"/>
    <x v="52"/>
    <x v="61"/>
  </r>
  <r>
    <x v="173"/>
    <x v="0"/>
    <x v="25"/>
    <x v="52"/>
    <x v="26"/>
  </r>
  <r>
    <x v="174"/>
    <x v="1"/>
    <x v="13"/>
    <x v="53"/>
    <x v="12"/>
  </r>
  <r>
    <x v="175"/>
    <x v="1"/>
    <x v="8"/>
    <x v="53"/>
    <x v="76"/>
  </r>
  <r>
    <x v="176"/>
    <x v="0"/>
    <x v="10"/>
    <x v="53"/>
    <x v="11"/>
  </r>
  <r>
    <x v="177"/>
    <x v="0"/>
    <x v="29"/>
    <x v="53"/>
    <x v="77"/>
  </r>
  <r>
    <x v="178"/>
    <x v="0"/>
    <x v="31"/>
    <x v="54"/>
    <x v="9"/>
  </r>
  <r>
    <x v="179"/>
    <x v="0"/>
    <x v="6"/>
    <x v="54"/>
    <x v="67"/>
  </r>
  <r>
    <x v="180"/>
    <x v="1"/>
    <x v="12"/>
    <x v="55"/>
    <x v="21"/>
  </r>
  <r>
    <x v="181"/>
    <x v="1"/>
    <x v="39"/>
    <x v="55"/>
    <x v="76"/>
  </r>
  <r>
    <x v="182"/>
    <x v="0"/>
    <x v="15"/>
    <x v="56"/>
    <x v="11"/>
  </r>
  <r>
    <x v="183"/>
    <x v="1"/>
    <x v="17"/>
    <x v="56"/>
    <x v="59"/>
  </r>
  <r>
    <x v="184"/>
    <x v="1"/>
    <x v="50"/>
    <x v="57"/>
    <x v="0"/>
  </r>
  <r>
    <x v="185"/>
    <x v="0"/>
    <x v="8"/>
    <x v="57"/>
    <x v="64"/>
  </r>
  <r>
    <x v="186"/>
    <x v="1"/>
    <x v="16"/>
    <x v="58"/>
    <x v="78"/>
  </r>
  <r>
    <x v="187"/>
    <x v="0"/>
    <x v="48"/>
    <x v="58"/>
    <x v="79"/>
  </r>
  <r>
    <x v="188"/>
    <x v="1"/>
    <x v="50"/>
    <x v="59"/>
    <x v="27"/>
  </r>
  <r>
    <x v="189"/>
    <x v="1"/>
    <x v="25"/>
    <x v="59"/>
    <x v="80"/>
  </r>
  <r>
    <x v="190"/>
    <x v="1"/>
    <x v="44"/>
    <x v="59"/>
    <x v="81"/>
  </r>
  <r>
    <x v="191"/>
    <x v="1"/>
    <x v="39"/>
    <x v="59"/>
    <x v="77"/>
  </r>
  <r>
    <x v="192"/>
    <x v="0"/>
    <x v="30"/>
    <x v="60"/>
    <x v="82"/>
  </r>
  <r>
    <x v="193"/>
    <x v="1"/>
    <x v="42"/>
    <x v="60"/>
    <x v="53"/>
  </r>
  <r>
    <x v="194"/>
    <x v="1"/>
    <x v="32"/>
    <x v="61"/>
    <x v="69"/>
  </r>
  <r>
    <x v="195"/>
    <x v="1"/>
    <x v="6"/>
    <x v="61"/>
    <x v="13"/>
  </r>
  <r>
    <x v="196"/>
    <x v="1"/>
    <x v="18"/>
    <x v="62"/>
    <x v="31"/>
  </r>
  <r>
    <x v="197"/>
    <x v="0"/>
    <x v="39"/>
    <x v="62"/>
    <x v="65"/>
  </r>
  <r>
    <x v="198"/>
    <x v="0"/>
    <x v="39"/>
    <x v="63"/>
    <x v="83"/>
  </r>
  <r>
    <x v="199"/>
    <x v="0"/>
    <x v="8"/>
    <x v="63"/>
    <x v="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n v="15"/>
    <n v="39"/>
    <x v="0"/>
    <n v="5.85"/>
  </r>
  <r>
    <n v="2"/>
    <x v="0"/>
    <x v="1"/>
    <n v="15"/>
    <n v="81"/>
    <x v="0"/>
    <n v="12.15"/>
  </r>
  <r>
    <n v="3"/>
    <x v="1"/>
    <x v="2"/>
    <n v="16"/>
    <n v="6"/>
    <x v="1"/>
    <n v="0.96"/>
  </r>
  <r>
    <n v="4"/>
    <x v="1"/>
    <x v="3"/>
    <n v="16"/>
    <n v="77"/>
    <x v="1"/>
    <n v="12.32"/>
  </r>
  <r>
    <n v="5"/>
    <x v="1"/>
    <x v="4"/>
    <n v="17"/>
    <n v="40"/>
    <x v="1"/>
    <n v="6.8"/>
  </r>
  <r>
    <n v="6"/>
    <x v="1"/>
    <x v="5"/>
    <n v="17"/>
    <n v="76"/>
    <x v="1"/>
    <n v="12.92"/>
  </r>
  <r>
    <n v="7"/>
    <x v="1"/>
    <x v="6"/>
    <n v="18"/>
    <n v="6"/>
    <x v="1"/>
    <n v="1.08"/>
  </r>
  <r>
    <n v="34"/>
    <x v="0"/>
    <x v="7"/>
    <n v="33"/>
    <n v="92"/>
    <x v="0"/>
    <n v="30.36"/>
  </r>
  <r>
    <n v="9"/>
    <x v="0"/>
    <x v="8"/>
    <n v="19"/>
    <n v="3"/>
    <x v="0"/>
    <n v="0.56999999999999995"/>
  </r>
  <r>
    <n v="10"/>
    <x v="1"/>
    <x v="9"/>
    <n v="19"/>
    <n v="72"/>
    <x v="1"/>
    <n v="13.68"/>
  </r>
  <r>
    <n v="11"/>
    <x v="0"/>
    <x v="10"/>
    <n v="19"/>
    <n v="14"/>
    <x v="0"/>
    <n v="2.66"/>
  </r>
  <r>
    <n v="42"/>
    <x v="0"/>
    <x v="11"/>
    <n v="38"/>
    <n v="92"/>
    <x v="0"/>
    <n v="34.96"/>
  </r>
  <r>
    <n v="13"/>
    <x v="1"/>
    <x v="12"/>
    <n v="20"/>
    <n v="15"/>
    <x v="1"/>
    <n v="3"/>
  </r>
  <r>
    <n v="14"/>
    <x v="1"/>
    <x v="11"/>
    <n v="20"/>
    <n v="77"/>
    <x v="1"/>
    <n v="15.4"/>
  </r>
  <r>
    <n v="15"/>
    <x v="0"/>
    <x v="13"/>
    <n v="20"/>
    <n v="13"/>
    <x v="0"/>
    <n v="2.6"/>
  </r>
  <r>
    <n v="16"/>
    <x v="0"/>
    <x v="5"/>
    <n v="20"/>
    <n v="79"/>
    <x v="0"/>
    <n v="15.8"/>
  </r>
  <r>
    <n v="17"/>
    <x v="1"/>
    <x v="6"/>
    <n v="21"/>
    <n v="35"/>
    <x v="1"/>
    <n v="7.35"/>
  </r>
  <r>
    <n v="18"/>
    <x v="0"/>
    <x v="2"/>
    <n v="21"/>
    <n v="66"/>
    <x v="0"/>
    <n v="13.86"/>
  </r>
  <r>
    <n v="19"/>
    <x v="0"/>
    <x v="14"/>
    <n v="23"/>
    <n v="29"/>
    <x v="0"/>
    <n v="6.67"/>
  </r>
  <r>
    <n v="174"/>
    <x v="0"/>
    <x v="15"/>
    <n v="87"/>
    <n v="92"/>
    <x v="0"/>
    <n v="80.040000000000006"/>
  </r>
  <r>
    <n v="21"/>
    <x v="0"/>
    <x v="6"/>
    <n v="24"/>
    <n v="35"/>
    <x v="0"/>
    <n v="8.4"/>
  </r>
  <r>
    <n v="22"/>
    <x v="0"/>
    <x v="16"/>
    <n v="24"/>
    <n v="73"/>
    <x v="0"/>
    <n v="17.52"/>
  </r>
  <r>
    <n v="23"/>
    <x v="1"/>
    <x v="17"/>
    <n v="25"/>
    <n v="5"/>
    <x v="1"/>
    <n v="1.25"/>
  </r>
  <r>
    <n v="24"/>
    <x v="0"/>
    <x v="4"/>
    <n v="25"/>
    <n v="73"/>
    <x v="0"/>
    <n v="18.25"/>
  </r>
  <r>
    <n v="25"/>
    <x v="1"/>
    <x v="18"/>
    <n v="28"/>
    <n v="14"/>
    <x v="1"/>
    <n v="3.92"/>
  </r>
  <r>
    <n v="26"/>
    <x v="0"/>
    <x v="19"/>
    <n v="28"/>
    <n v="82"/>
    <x v="0"/>
    <n v="22.96"/>
  </r>
  <r>
    <n v="27"/>
    <x v="1"/>
    <x v="20"/>
    <n v="28"/>
    <n v="32"/>
    <x v="1"/>
    <n v="8.9600000000000009"/>
  </r>
  <r>
    <n v="28"/>
    <x v="0"/>
    <x v="6"/>
    <n v="28"/>
    <n v="61"/>
    <x v="0"/>
    <n v="17.079999999999998"/>
  </r>
  <r>
    <n v="29"/>
    <x v="1"/>
    <x v="21"/>
    <n v="29"/>
    <n v="31"/>
    <x v="1"/>
    <n v="8.99"/>
  </r>
  <r>
    <n v="30"/>
    <x v="1"/>
    <x v="3"/>
    <n v="29"/>
    <n v="87"/>
    <x v="1"/>
    <n v="25.23"/>
  </r>
  <r>
    <n v="31"/>
    <x v="0"/>
    <x v="22"/>
    <n v="30"/>
    <n v="4"/>
    <x v="0"/>
    <n v="1.2"/>
  </r>
  <r>
    <n v="32"/>
    <x v="1"/>
    <x v="1"/>
    <n v="30"/>
    <n v="73"/>
    <x v="1"/>
    <n v="21.9"/>
  </r>
  <r>
    <n v="33"/>
    <x v="0"/>
    <x v="23"/>
    <n v="33"/>
    <n v="4"/>
    <x v="0"/>
    <n v="1.32"/>
  </r>
  <r>
    <n v="142"/>
    <x v="0"/>
    <x v="24"/>
    <n v="75"/>
    <n v="93"/>
    <x v="0"/>
    <n v="69.75"/>
  </r>
  <r>
    <n v="35"/>
    <x v="1"/>
    <x v="25"/>
    <n v="33"/>
    <n v="14"/>
    <x v="1"/>
    <n v="4.62"/>
  </r>
  <r>
    <n v="36"/>
    <x v="1"/>
    <x v="1"/>
    <n v="33"/>
    <n v="81"/>
    <x v="1"/>
    <n v="26.73"/>
  </r>
  <r>
    <n v="37"/>
    <x v="1"/>
    <x v="26"/>
    <n v="34"/>
    <n v="17"/>
    <x v="1"/>
    <n v="5.78"/>
  </r>
  <r>
    <n v="38"/>
    <x v="1"/>
    <x v="9"/>
    <n v="34"/>
    <n v="73"/>
    <x v="1"/>
    <n v="24.82"/>
  </r>
  <r>
    <n v="39"/>
    <x v="1"/>
    <x v="15"/>
    <n v="37"/>
    <n v="26"/>
    <x v="1"/>
    <n v="9.6199999999999992"/>
  </r>
  <r>
    <n v="40"/>
    <x v="1"/>
    <x v="2"/>
    <n v="37"/>
    <n v="75"/>
    <x v="1"/>
    <n v="27.75"/>
  </r>
  <r>
    <n v="41"/>
    <x v="1"/>
    <x v="27"/>
    <n v="38"/>
    <n v="35"/>
    <x v="1"/>
    <n v="13.3"/>
  </r>
  <r>
    <n v="164"/>
    <x v="1"/>
    <x v="4"/>
    <n v="81"/>
    <n v="93"/>
    <x v="1"/>
    <n v="75.33"/>
  </r>
  <r>
    <n v="43"/>
    <x v="0"/>
    <x v="28"/>
    <n v="39"/>
    <n v="36"/>
    <x v="0"/>
    <n v="14.04"/>
  </r>
  <r>
    <n v="44"/>
    <x v="1"/>
    <x v="4"/>
    <n v="39"/>
    <n v="61"/>
    <x v="1"/>
    <n v="23.79"/>
  </r>
  <r>
    <n v="45"/>
    <x v="1"/>
    <x v="25"/>
    <n v="39"/>
    <n v="28"/>
    <x v="1"/>
    <n v="10.92"/>
  </r>
  <r>
    <n v="46"/>
    <x v="1"/>
    <x v="11"/>
    <n v="39"/>
    <n v="65"/>
    <x v="1"/>
    <n v="25.35"/>
  </r>
  <r>
    <n v="47"/>
    <x v="1"/>
    <x v="29"/>
    <n v="40"/>
    <n v="55"/>
    <x v="1"/>
    <n v="22"/>
  </r>
  <r>
    <n v="48"/>
    <x v="1"/>
    <x v="30"/>
    <n v="40"/>
    <n v="47"/>
    <x v="1"/>
    <n v="18.8"/>
  </r>
  <r>
    <n v="49"/>
    <x v="1"/>
    <x v="19"/>
    <n v="40"/>
    <n v="42"/>
    <x v="1"/>
    <n v="16.8"/>
  </r>
  <r>
    <n v="50"/>
    <x v="1"/>
    <x v="4"/>
    <n v="40"/>
    <n v="42"/>
    <x v="1"/>
    <n v="16.8"/>
  </r>
  <r>
    <n v="51"/>
    <x v="1"/>
    <x v="25"/>
    <n v="42"/>
    <n v="52"/>
    <x v="1"/>
    <n v="21.84"/>
  </r>
  <r>
    <n v="52"/>
    <x v="0"/>
    <x v="31"/>
    <n v="42"/>
    <n v="60"/>
    <x v="0"/>
    <n v="25.2"/>
  </r>
  <r>
    <n v="53"/>
    <x v="1"/>
    <x v="4"/>
    <n v="43"/>
    <n v="54"/>
    <x v="1"/>
    <n v="23.22"/>
  </r>
  <r>
    <n v="54"/>
    <x v="0"/>
    <x v="32"/>
    <n v="43"/>
    <n v="60"/>
    <x v="0"/>
    <n v="25.8"/>
  </r>
  <r>
    <n v="55"/>
    <x v="1"/>
    <x v="29"/>
    <n v="43"/>
    <n v="45"/>
    <x v="1"/>
    <n v="19.350000000000001"/>
  </r>
  <r>
    <n v="56"/>
    <x v="0"/>
    <x v="33"/>
    <n v="43"/>
    <n v="41"/>
    <x v="0"/>
    <n v="17.63"/>
  </r>
  <r>
    <n v="57"/>
    <x v="1"/>
    <x v="34"/>
    <n v="44"/>
    <n v="50"/>
    <x v="1"/>
    <n v="22"/>
  </r>
  <r>
    <n v="58"/>
    <x v="0"/>
    <x v="35"/>
    <n v="44"/>
    <n v="46"/>
    <x v="0"/>
    <n v="20.239999999999998"/>
  </r>
  <r>
    <n v="59"/>
    <x v="1"/>
    <x v="30"/>
    <n v="46"/>
    <n v="51"/>
    <x v="1"/>
    <n v="23.46"/>
  </r>
  <r>
    <n v="60"/>
    <x v="0"/>
    <x v="23"/>
    <n v="46"/>
    <n v="46"/>
    <x v="0"/>
    <n v="21.16"/>
  </r>
  <r>
    <n v="61"/>
    <x v="0"/>
    <x v="36"/>
    <n v="46"/>
    <n v="56"/>
    <x v="0"/>
    <n v="25.76"/>
  </r>
  <r>
    <n v="62"/>
    <x v="0"/>
    <x v="0"/>
    <n v="46"/>
    <n v="55"/>
    <x v="0"/>
    <n v="25.3"/>
  </r>
  <r>
    <n v="63"/>
    <x v="1"/>
    <x v="10"/>
    <n v="47"/>
    <n v="52"/>
    <x v="1"/>
    <n v="24.44"/>
  </r>
  <r>
    <n v="64"/>
    <x v="1"/>
    <x v="18"/>
    <n v="47"/>
    <n v="59"/>
    <x v="1"/>
    <n v="27.73"/>
  </r>
  <r>
    <n v="65"/>
    <x v="0"/>
    <x v="37"/>
    <n v="48"/>
    <n v="51"/>
    <x v="0"/>
    <n v="24.48"/>
  </r>
  <r>
    <n v="66"/>
    <x v="0"/>
    <x v="7"/>
    <n v="48"/>
    <n v="59"/>
    <x v="0"/>
    <n v="28.32"/>
  </r>
  <r>
    <n v="67"/>
    <x v="1"/>
    <x v="38"/>
    <n v="48"/>
    <n v="50"/>
    <x v="1"/>
    <n v="24"/>
  </r>
  <r>
    <n v="68"/>
    <x v="1"/>
    <x v="39"/>
    <n v="48"/>
    <n v="48"/>
    <x v="1"/>
    <n v="23.04"/>
  </r>
  <r>
    <n v="69"/>
    <x v="0"/>
    <x v="0"/>
    <n v="48"/>
    <n v="59"/>
    <x v="0"/>
    <n v="28.32"/>
  </r>
  <r>
    <n v="70"/>
    <x v="1"/>
    <x v="24"/>
    <n v="48"/>
    <n v="47"/>
    <x v="1"/>
    <n v="22.56"/>
  </r>
  <r>
    <n v="71"/>
    <x v="0"/>
    <x v="36"/>
    <n v="49"/>
    <n v="55"/>
    <x v="0"/>
    <n v="26.95"/>
  </r>
  <r>
    <n v="72"/>
    <x v="1"/>
    <x v="33"/>
    <n v="49"/>
    <n v="42"/>
    <x v="1"/>
    <n v="20.58"/>
  </r>
  <r>
    <n v="73"/>
    <x v="1"/>
    <x v="22"/>
    <n v="50"/>
    <n v="49"/>
    <x v="1"/>
    <n v="24.5"/>
  </r>
  <r>
    <n v="74"/>
    <x v="1"/>
    <x v="22"/>
    <n v="50"/>
    <n v="56"/>
    <x v="1"/>
    <n v="28"/>
  </r>
  <r>
    <n v="75"/>
    <x v="0"/>
    <x v="32"/>
    <n v="54"/>
    <n v="47"/>
    <x v="0"/>
    <n v="25.38"/>
  </r>
  <r>
    <n v="76"/>
    <x v="0"/>
    <x v="40"/>
    <n v="54"/>
    <n v="54"/>
    <x v="0"/>
    <n v="29.16"/>
  </r>
  <r>
    <n v="77"/>
    <x v="1"/>
    <x v="20"/>
    <n v="54"/>
    <n v="53"/>
    <x v="1"/>
    <n v="28.62"/>
  </r>
  <r>
    <n v="78"/>
    <x v="0"/>
    <x v="21"/>
    <n v="54"/>
    <n v="48"/>
    <x v="0"/>
    <n v="25.92"/>
  </r>
  <r>
    <n v="79"/>
    <x v="1"/>
    <x v="3"/>
    <n v="54"/>
    <n v="52"/>
    <x v="1"/>
    <n v="28.08"/>
  </r>
  <r>
    <n v="80"/>
    <x v="1"/>
    <x v="25"/>
    <n v="54"/>
    <n v="42"/>
    <x v="1"/>
    <n v="22.68"/>
  </r>
  <r>
    <n v="81"/>
    <x v="0"/>
    <x v="41"/>
    <n v="54"/>
    <n v="51"/>
    <x v="0"/>
    <n v="27.54"/>
  </r>
  <r>
    <n v="82"/>
    <x v="0"/>
    <x v="42"/>
    <n v="54"/>
    <n v="55"/>
    <x v="0"/>
    <n v="29.7"/>
  </r>
  <r>
    <n v="83"/>
    <x v="0"/>
    <x v="10"/>
    <n v="54"/>
    <n v="41"/>
    <x v="0"/>
    <n v="22.14"/>
  </r>
  <r>
    <n v="84"/>
    <x v="1"/>
    <x v="17"/>
    <n v="54"/>
    <n v="44"/>
    <x v="1"/>
    <n v="23.76"/>
  </r>
  <r>
    <n v="85"/>
    <x v="1"/>
    <x v="1"/>
    <n v="54"/>
    <n v="57"/>
    <x v="1"/>
    <n v="30.78"/>
  </r>
  <r>
    <n v="86"/>
    <x v="0"/>
    <x v="28"/>
    <n v="54"/>
    <n v="46"/>
    <x v="0"/>
    <n v="24.84"/>
  </r>
  <r>
    <n v="87"/>
    <x v="1"/>
    <x v="43"/>
    <n v="57"/>
    <n v="58"/>
    <x v="1"/>
    <n v="33.06"/>
  </r>
  <r>
    <n v="88"/>
    <x v="1"/>
    <x v="5"/>
    <n v="57"/>
    <n v="55"/>
    <x v="1"/>
    <n v="31.35"/>
  </r>
  <r>
    <n v="89"/>
    <x v="1"/>
    <x v="44"/>
    <n v="58"/>
    <n v="60"/>
    <x v="1"/>
    <n v="34.799999999999997"/>
  </r>
  <r>
    <n v="90"/>
    <x v="1"/>
    <x v="29"/>
    <n v="58"/>
    <n v="46"/>
    <x v="1"/>
    <n v="26.68"/>
  </r>
  <r>
    <n v="91"/>
    <x v="1"/>
    <x v="39"/>
    <n v="59"/>
    <n v="55"/>
    <x v="1"/>
    <n v="32.450000000000003"/>
  </r>
  <r>
    <n v="92"/>
    <x v="0"/>
    <x v="7"/>
    <n v="59"/>
    <n v="41"/>
    <x v="0"/>
    <n v="24.19"/>
  </r>
  <r>
    <n v="93"/>
    <x v="0"/>
    <x v="28"/>
    <n v="60"/>
    <n v="49"/>
    <x v="0"/>
    <n v="29.4"/>
  </r>
  <r>
    <n v="94"/>
    <x v="1"/>
    <x v="21"/>
    <n v="60"/>
    <n v="40"/>
    <x v="1"/>
    <n v="24"/>
  </r>
  <r>
    <n v="95"/>
    <x v="1"/>
    <x v="24"/>
    <n v="60"/>
    <n v="42"/>
    <x v="1"/>
    <n v="25.2"/>
  </r>
  <r>
    <n v="96"/>
    <x v="0"/>
    <x v="11"/>
    <n v="60"/>
    <n v="52"/>
    <x v="0"/>
    <n v="31.2"/>
  </r>
  <r>
    <n v="97"/>
    <x v="1"/>
    <x v="33"/>
    <n v="60"/>
    <n v="47"/>
    <x v="1"/>
    <n v="28.2"/>
  </r>
  <r>
    <n v="98"/>
    <x v="1"/>
    <x v="30"/>
    <n v="60"/>
    <n v="50"/>
    <x v="1"/>
    <n v="30"/>
  </r>
  <r>
    <n v="99"/>
    <x v="0"/>
    <x v="28"/>
    <n v="61"/>
    <n v="42"/>
    <x v="0"/>
    <n v="25.62"/>
  </r>
  <r>
    <n v="100"/>
    <x v="0"/>
    <x v="2"/>
    <n v="61"/>
    <n v="49"/>
    <x v="0"/>
    <n v="29.89"/>
  </r>
  <r>
    <n v="101"/>
    <x v="1"/>
    <x v="3"/>
    <n v="62"/>
    <n v="41"/>
    <x v="1"/>
    <n v="25.42"/>
  </r>
  <r>
    <n v="102"/>
    <x v="1"/>
    <x v="25"/>
    <n v="62"/>
    <n v="48"/>
    <x v="1"/>
    <n v="29.76"/>
  </r>
  <r>
    <n v="103"/>
    <x v="0"/>
    <x v="10"/>
    <n v="62"/>
    <n v="59"/>
    <x v="0"/>
    <n v="36.58"/>
  </r>
  <r>
    <n v="104"/>
    <x v="0"/>
    <x v="40"/>
    <n v="62"/>
    <n v="55"/>
    <x v="0"/>
    <n v="34.1"/>
  </r>
  <r>
    <n v="105"/>
    <x v="0"/>
    <x v="25"/>
    <n v="62"/>
    <n v="56"/>
    <x v="0"/>
    <n v="34.72"/>
  </r>
  <r>
    <n v="106"/>
    <x v="1"/>
    <x v="1"/>
    <n v="62"/>
    <n v="42"/>
    <x v="1"/>
    <n v="26.04"/>
  </r>
  <r>
    <n v="107"/>
    <x v="1"/>
    <x v="45"/>
    <n v="63"/>
    <n v="50"/>
    <x v="1"/>
    <n v="31.5"/>
  </r>
  <r>
    <n v="108"/>
    <x v="0"/>
    <x v="18"/>
    <n v="63"/>
    <n v="46"/>
    <x v="0"/>
    <n v="28.98"/>
  </r>
  <r>
    <n v="109"/>
    <x v="0"/>
    <x v="39"/>
    <n v="63"/>
    <n v="43"/>
    <x v="0"/>
    <n v="27.09"/>
  </r>
  <r>
    <n v="110"/>
    <x v="0"/>
    <x v="45"/>
    <n v="63"/>
    <n v="48"/>
    <x v="0"/>
    <n v="30.24"/>
  </r>
  <r>
    <n v="111"/>
    <x v="0"/>
    <x v="27"/>
    <n v="63"/>
    <n v="52"/>
    <x v="0"/>
    <n v="32.76"/>
  </r>
  <r>
    <n v="112"/>
    <x v="1"/>
    <x v="0"/>
    <n v="63"/>
    <n v="54"/>
    <x v="1"/>
    <n v="34.020000000000003"/>
  </r>
  <r>
    <n v="113"/>
    <x v="1"/>
    <x v="42"/>
    <n v="64"/>
    <n v="42"/>
    <x v="1"/>
    <n v="26.88"/>
  </r>
  <r>
    <n v="114"/>
    <x v="0"/>
    <x v="0"/>
    <n v="64"/>
    <n v="46"/>
    <x v="0"/>
    <n v="29.44"/>
  </r>
  <r>
    <n v="115"/>
    <x v="1"/>
    <x v="7"/>
    <n v="65"/>
    <n v="48"/>
    <x v="1"/>
    <n v="31.2"/>
  </r>
  <r>
    <n v="116"/>
    <x v="1"/>
    <x v="0"/>
    <n v="65"/>
    <n v="50"/>
    <x v="1"/>
    <n v="32.5"/>
  </r>
  <r>
    <n v="117"/>
    <x v="1"/>
    <x v="37"/>
    <n v="65"/>
    <n v="43"/>
    <x v="1"/>
    <n v="27.95"/>
  </r>
  <r>
    <n v="118"/>
    <x v="1"/>
    <x v="25"/>
    <n v="65"/>
    <n v="59"/>
    <x v="1"/>
    <n v="38.35"/>
  </r>
  <r>
    <n v="119"/>
    <x v="1"/>
    <x v="34"/>
    <n v="67"/>
    <n v="43"/>
    <x v="1"/>
    <n v="28.81"/>
  </r>
  <r>
    <n v="120"/>
    <x v="1"/>
    <x v="29"/>
    <n v="67"/>
    <n v="57"/>
    <x v="1"/>
    <n v="38.19"/>
  </r>
  <r>
    <n v="121"/>
    <x v="0"/>
    <x v="30"/>
    <n v="67"/>
    <n v="56"/>
    <x v="0"/>
    <n v="37.520000000000003"/>
  </r>
  <r>
    <n v="122"/>
    <x v="1"/>
    <x v="42"/>
    <n v="67"/>
    <n v="40"/>
    <x v="1"/>
    <n v="26.8"/>
  </r>
  <r>
    <n v="123"/>
    <x v="1"/>
    <x v="21"/>
    <n v="69"/>
    <n v="58"/>
    <x v="1"/>
    <n v="40.020000000000003"/>
  </r>
  <r>
    <n v="124"/>
    <x v="0"/>
    <x v="46"/>
    <n v="69"/>
    <n v="91"/>
    <x v="0"/>
    <n v="62.79"/>
  </r>
  <r>
    <n v="125"/>
    <x v="1"/>
    <x v="3"/>
    <n v="70"/>
    <n v="29"/>
    <x v="1"/>
    <n v="20.3"/>
  </r>
  <r>
    <n v="126"/>
    <x v="1"/>
    <x v="4"/>
    <n v="70"/>
    <n v="77"/>
    <x v="1"/>
    <n v="53.9"/>
  </r>
  <r>
    <n v="127"/>
    <x v="0"/>
    <x v="38"/>
    <n v="71"/>
    <n v="35"/>
    <x v="0"/>
    <n v="24.85"/>
  </r>
  <r>
    <n v="8"/>
    <x v="1"/>
    <x v="3"/>
    <n v="18"/>
    <n v="94"/>
    <x v="1"/>
    <n v="16.920000000000002"/>
  </r>
  <r>
    <n v="129"/>
    <x v="0"/>
    <x v="32"/>
    <n v="71"/>
    <n v="11"/>
    <x v="0"/>
    <n v="7.81"/>
  </r>
  <r>
    <n v="130"/>
    <x v="0"/>
    <x v="42"/>
    <n v="71"/>
    <n v="75"/>
    <x v="0"/>
    <n v="53.25"/>
  </r>
  <r>
    <n v="131"/>
    <x v="0"/>
    <x v="33"/>
    <n v="71"/>
    <n v="9"/>
    <x v="0"/>
    <n v="6.39"/>
  </r>
  <r>
    <n v="132"/>
    <x v="0"/>
    <x v="46"/>
    <n v="71"/>
    <n v="75"/>
    <x v="0"/>
    <n v="53.25"/>
  </r>
  <r>
    <n v="133"/>
    <x v="1"/>
    <x v="16"/>
    <n v="72"/>
    <n v="34"/>
    <x v="1"/>
    <n v="24.48"/>
  </r>
  <r>
    <n v="134"/>
    <x v="1"/>
    <x v="4"/>
    <n v="72"/>
    <n v="71"/>
    <x v="1"/>
    <n v="51.12"/>
  </r>
  <r>
    <n v="135"/>
    <x v="0"/>
    <x v="2"/>
    <n v="73"/>
    <n v="5"/>
    <x v="0"/>
    <n v="3.65"/>
  </r>
  <r>
    <n v="136"/>
    <x v="1"/>
    <x v="19"/>
    <n v="73"/>
    <n v="88"/>
    <x v="1"/>
    <n v="64.239999999999995"/>
  </r>
  <r>
    <n v="137"/>
    <x v="1"/>
    <x v="47"/>
    <n v="73"/>
    <n v="7"/>
    <x v="1"/>
    <n v="5.1100000000000003"/>
  </r>
  <r>
    <n v="138"/>
    <x v="0"/>
    <x v="24"/>
    <n v="73"/>
    <n v="73"/>
    <x v="0"/>
    <n v="53.29"/>
  </r>
  <r>
    <n v="139"/>
    <x v="0"/>
    <x v="0"/>
    <n v="74"/>
    <n v="10"/>
    <x v="0"/>
    <n v="7.4"/>
  </r>
  <r>
    <n v="140"/>
    <x v="1"/>
    <x v="6"/>
    <n v="74"/>
    <n v="72"/>
    <x v="1"/>
    <n v="53.28"/>
  </r>
  <r>
    <n v="141"/>
    <x v="1"/>
    <x v="41"/>
    <n v="75"/>
    <n v="5"/>
    <x v="1"/>
    <n v="3.75"/>
  </r>
  <r>
    <n v="128"/>
    <x v="0"/>
    <x v="21"/>
    <n v="71"/>
    <n v="95"/>
    <x v="0"/>
    <n v="67.45"/>
  </r>
  <r>
    <n v="143"/>
    <x v="1"/>
    <x v="48"/>
    <n v="76"/>
    <n v="40"/>
    <x v="1"/>
    <n v="30.4"/>
  </r>
  <r>
    <n v="144"/>
    <x v="1"/>
    <x v="24"/>
    <n v="76"/>
    <n v="87"/>
    <x v="1"/>
    <n v="66.12"/>
  </r>
  <r>
    <n v="145"/>
    <x v="0"/>
    <x v="16"/>
    <n v="77"/>
    <n v="12"/>
    <x v="0"/>
    <n v="9.24"/>
  </r>
  <r>
    <n v="168"/>
    <x v="1"/>
    <x v="31"/>
    <n v="86"/>
    <n v="95"/>
    <x v="1"/>
    <n v="81.7"/>
  </r>
  <r>
    <n v="147"/>
    <x v="0"/>
    <x v="28"/>
    <n v="77"/>
    <n v="36"/>
    <x v="0"/>
    <n v="27.72"/>
  </r>
  <r>
    <n v="148"/>
    <x v="1"/>
    <x v="24"/>
    <n v="77"/>
    <n v="74"/>
    <x v="1"/>
    <n v="56.98"/>
  </r>
  <r>
    <n v="149"/>
    <x v="1"/>
    <x v="44"/>
    <n v="78"/>
    <n v="22"/>
    <x v="1"/>
    <n v="17.16"/>
  </r>
  <r>
    <n v="150"/>
    <x v="0"/>
    <x v="44"/>
    <n v="78"/>
    <n v="90"/>
    <x v="0"/>
    <n v="70.2"/>
  </r>
  <r>
    <n v="151"/>
    <x v="0"/>
    <x v="38"/>
    <n v="78"/>
    <n v="17"/>
    <x v="0"/>
    <n v="13.26"/>
  </r>
  <r>
    <n v="152"/>
    <x v="0"/>
    <x v="46"/>
    <n v="78"/>
    <n v="88"/>
    <x v="0"/>
    <n v="68.64"/>
  </r>
  <r>
    <n v="153"/>
    <x v="1"/>
    <x v="47"/>
    <n v="78"/>
    <n v="20"/>
    <x v="1"/>
    <n v="15.6"/>
  </r>
  <r>
    <n v="154"/>
    <x v="1"/>
    <x v="42"/>
    <n v="78"/>
    <n v="76"/>
    <x v="1"/>
    <n v="59.28"/>
  </r>
  <r>
    <n v="155"/>
    <x v="1"/>
    <x v="33"/>
    <n v="78"/>
    <n v="16"/>
    <x v="1"/>
    <n v="12.48"/>
  </r>
  <r>
    <n v="156"/>
    <x v="1"/>
    <x v="30"/>
    <n v="78"/>
    <n v="89"/>
    <x v="1"/>
    <n v="69.42"/>
  </r>
  <r>
    <n v="157"/>
    <x v="0"/>
    <x v="13"/>
    <n v="78"/>
    <n v="1"/>
    <x v="0"/>
    <n v="0.78"/>
  </r>
  <r>
    <n v="158"/>
    <x v="1"/>
    <x v="9"/>
    <n v="78"/>
    <n v="78"/>
    <x v="1"/>
    <n v="60.84"/>
  </r>
  <r>
    <n v="159"/>
    <x v="0"/>
    <x v="44"/>
    <n v="78"/>
    <n v="1"/>
    <x v="0"/>
    <n v="0.78"/>
  </r>
  <r>
    <n v="160"/>
    <x v="1"/>
    <x v="9"/>
    <n v="78"/>
    <n v="73"/>
    <x v="1"/>
    <n v="56.94"/>
  </r>
  <r>
    <n v="161"/>
    <x v="1"/>
    <x v="49"/>
    <n v="79"/>
    <n v="35"/>
    <x v="1"/>
    <n v="27.65"/>
  </r>
  <r>
    <n v="162"/>
    <x v="1"/>
    <x v="19"/>
    <n v="79"/>
    <n v="83"/>
    <x v="1"/>
    <n v="65.569999999999993"/>
  </r>
  <r>
    <n v="163"/>
    <x v="0"/>
    <x v="0"/>
    <n v="81"/>
    <n v="5"/>
    <x v="0"/>
    <n v="4.05"/>
  </r>
  <r>
    <n v="146"/>
    <x v="0"/>
    <x v="48"/>
    <n v="77"/>
    <n v="97"/>
    <x v="0"/>
    <n v="74.69"/>
  </r>
  <r>
    <n v="165"/>
    <x v="0"/>
    <x v="29"/>
    <n v="85"/>
    <n v="26"/>
    <x v="0"/>
    <n v="22.1"/>
  </r>
  <r>
    <n v="166"/>
    <x v="1"/>
    <x v="15"/>
    <n v="85"/>
    <n v="75"/>
    <x v="1"/>
    <n v="63.75"/>
  </r>
  <r>
    <n v="167"/>
    <x v="0"/>
    <x v="26"/>
    <n v="86"/>
    <n v="20"/>
    <x v="0"/>
    <n v="17.2"/>
  </r>
  <r>
    <n v="186"/>
    <x v="0"/>
    <x v="9"/>
    <n v="99"/>
    <n v="97"/>
    <x v="0"/>
    <n v="96.03"/>
  </r>
  <r>
    <n v="169"/>
    <x v="1"/>
    <x v="15"/>
    <n v="87"/>
    <n v="27"/>
    <x v="1"/>
    <n v="23.49"/>
  </r>
  <r>
    <n v="170"/>
    <x v="0"/>
    <x v="24"/>
    <n v="87"/>
    <n v="63"/>
    <x v="0"/>
    <n v="54.81"/>
  </r>
  <r>
    <n v="171"/>
    <x v="0"/>
    <x v="21"/>
    <n v="87"/>
    <n v="13"/>
    <x v="0"/>
    <n v="11.31"/>
  </r>
  <r>
    <n v="172"/>
    <x v="0"/>
    <x v="48"/>
    <n v="87"/>
    <n v="75"/>
    <x v="0"/>
    <n v="65.25"/>
  </r>
  <r>
    <n v="173"/>
    <x v="0"/>
    <x v="15"/>
    <n v="87"/>
    <n v="10"/>
    <x v="0"/>
    <n v="8.6999999999999993"/>
  </r>
  <r>
    <n v="20"/>
    <x v="1"/>
    <x v="6"/>
    <n v="23"/>
    <n v="98"/>
    <x v="1"/>
    <n v="22.54"/>
  </r>
  <r>
    <n v="175"/>
    <x v="1"/>
    <x v="14"/>
    <n v="88"/>
    <n v="13"/>
    <x v="1"/>
    <n v="11.44"/>
  </r>
  <r>
    <n v="176"/>
    <x v="1"/>
    <x v="9"/>
    <n v="88"/>
    <n v="86"/>
    <x v="1"/>
    <n v="75.680000000000007"/>
  </r>
  <r>
    <n v="177"/>
    <x v="0"/>
    <x v="12"/>
    <n v="88"/>
    <n v="15"/>
    <x v="0"/>
    <n v="13.2"/>
  </r>
  <r>
    <n v="178"/>
    <x v="0"/>
    <x v="30"/>
    <n v="88"/>
    <n v="69"/>
    <x v="0"/>
    <n v="60.72"/>
  </r>
  <r>
    <n v="179"/>
    <x v="0"/>
    <x v="32"/>
    <n v="93"/>
    <n v="14"/>
    <x v="0"/>
    <n v="13.02"/>
  </r>
  <r>
    <n v="180"/>
    <x v="0"/>
    <x v="6"/>
    <n v="93"/>
    <n v="90"/>
    <x v="0"/>
    <n v="83.7"/>
  </r>
  <r>
    <n v="181"/>
    <x v="1"/>
    <x v="13"/>
    <n v="97"/>
    <n v="32"/>
    <x v="1"/>
    <n v="31.04"/>
  </r>
  <r>
    <n v="182"/>
    <x v="1"/>
    <x v="24"/>
    <n v="97"/>
    <n v="86"/>
    <x v="1"/>
    <n v="83.42"/>
  </r>
  <r>
    <n v="183"/>
    <x v="0"/>
    <x v="17"/>
    <n v="98"/>
    <n v="15"/>
    <x v="0"/>
    <n v="14.7"/>
  </r>
  <r>
    <n v="184"/>
    <x v="1"/>
    <x v="19"/>
    <n v="98"/>
    <n v="88"/>
    <x v="1"/>
    <n v="86.24"/>
  </r>
  <r>
    <n v="185"/>
    <x v="1"/>
    <x v="50"/>
    <n v="99"/>
    <n v="39"/>
    <x v="1"/>
    <n v="38.61"/>
  </r>
  <r>
    <n v="12"/>
    <x v="1"/>
    <x v="6"/>
    <n v="19"/>
    <n v="99"/>
    <x v="1"/>
    <n v="18.809999999999999"/>
  </r>
  <r>
    <n v="187"/>
    <x v="1"/>
    <x v="18"/>
    <n v="101"/>
    <n v="24"/>
    <x v="1"/>
    <n v="24.24"/>
  </r>
  <r>
    <n v="188"/>
    <x v="0"/>
    <x v="48"/>
    <n v="101"/>
    <n v="68"/>
    <x v="0"/>
    <n v="68.680000000000007"/>
  </r>
  <r>
    <n v="189"/>
    <x v="1"/>
    <x v="50"/>
    <n v="103"/>
    <n v="17"/>
    <x v="1"/>
    <n v="17.510000000000002"/>
  </r>
  <r>
    <n v="190"/>
    <x v="1"/>
    <x v="15"/>
    <n v="103"/>
    <n v="85"/>
    <x v="1"/>
    <n v="87.55"/>
  </r>
  <r>
    <n v="191"/>
    <x v="1"/>
    <x v="44"/>
    <n v="103"/>
    <n v="23"/>
    <x v="1"/>
    <n v="23.69"/>
  </r>
  <r>
    <n v="192"/>
    <x v="1"/>
    <x v="24"/>
    <n v="103"/>
    <n v="69"/>
    <x v="1"/>
    <n v="71.069999999999993"/>
  </r>
  <r>
    <n v="193"/>
    <x v="0"/>
    <x v="31"/>
    <n v="113"/>
    <n v="8"/>
    <x v="0"/>
    <n v="9.0399999999999991"/>
  </r>
  <r>
    <n v="194"/>
    <x v="1"/>
    <x v="42"/>
    <n v="113"/>
    <n v="91"/>
    <x v="1"/>
    <n v="102.83"/>
  </r>
  <r>
    <n v="195"/>
    <x v="1"/>
    <x v="33"/>
    <n v="120"/>
    <n v="16"/>
    <x v="1"/>
    <n v="19.2"/>
  </r>
  <r>
    <n v="196"/>
    <x v="1"/>
    <x v="6"/>
    <n v="120"/>
    <n v="79"/>
    <x v="1"/>
    <n v="94.8"/>
  </r>
  <r>
    <n v="197"/>
    <x v="1"/>
    <x v="20"/>
    <n v="126"/>
    <n v="28"/>
    <x v="1"/>
    <n v="35.28"/>
  </r>
  <r>
    <n v="198"/>
    <x v="0"/>
    <x v="24"/>
    <n v="126"/>
    <n v="74"/>
    <x v="0"/>
    <n v="93.24"/>
  </r>
  <r>
    <n v="199"/>
    <x v="0"/>
    <x v="24"/>
    <n v="137"/>
    <n v="18"/>
    <x v="0"/>
    <n v="24.66"/>
  </r>
  <r>
    <n v="200"/>
    <x v="0"/>
    <x v="9"/>
    <n v="137"/>
    <n v="83"/>
    <x v="0"/>
    <n v="113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08388-C7BD-4B4B-B29B-B986962605F1}" name="PivotTable9" cacheId="242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C22" firstHeaderRow="0" firstDataRow="1" firstDataCol="1"/>
  <pivotFields count="7">
    <pivotField showAll="0"/>
    <pivotField axis="axisRow" dataField="1"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1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et Expenditure" fld="6" subtotal="average" baseField="2" baseItem="2" numFmtId="2"/>
    <dataField name="Count of Genre" fld="1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5C6D5-7D06-49DC-ADC0-47C3D22BBEA3}" name="PivotTable10" cacheId="242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6:B45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1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Sum of Net Expenditure" fld="6" baseField="0" baseItem="0"/>
  </dataFields>
  <chartFormats count="12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AD657-F8D5-4401-93A6-4A93C3198EAD}" name="PivotTable3" cacheId="242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>
  <location ref="T11:W30" firstHeaderRow="0" firstDataRow="1" firstDataCol="1"/>
  <pivotFields count="5">
    <pivotField showAll="0"/>
    <pivotField axis="axisRow" dataField="1"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85">
        <item x="71"/>
        <item x="7"/>
        <item x="25"/>
        <item x="19"/>
        <item x="2"/>
        <item x="60"/>
        <item x="82"/>
        <item x="56"/>
        <item x="61"/>
        <item x="55"/>
        <item x="63"/>
        <item x="12"/>
        <item x="9"/>
        <item x="11"/>
        <item x="69"/>
        <item x="27"/>
        <item x="83"/>
        <item x="68"/>
        <item x="66"/>
        <item x="81"/>
        <item x="78"/>
        <item x="28"/>
        <item x="74"/>
        <item x="31"/>
        <item x="16"/>
        <item x="23"/>
        <item x="21"/>
        <item x="57"/>
        <item x="14"/>
        <item x="30"/>
        <item x="0"/>
        <item x="4"/>
        <item x="40"/>
        <item x="35"/>
        <item x="52"/>
        <item x="49"/>
        <item x="39"/>
        <item x="42"/>
        <item x="34"/>
        <item x="46"/>
        <item x="47"/>
        <item x="41"/>
        <item x="43"/>
        <item x="36"/>
        <item x="48"/>
        <item x="38"/>
        <item x="33"/>
        <item x="44"/>
        <item x="50"/>
        <item x="51"/>
        <item x="45"/>
        <item x="37"/>
        <item x="22"/>
        <item x="75"/>
        <item x="32"/>
        <item x="15"/>
        <item x="79"/>
        <item x="77"/>
        <item x="58"/>
        <item x="8"/>
        <item x="18"/>
        <item x="65"/>
        <item x="29"/>
        <item x="5"/>
        <item x="3"/>
        <item x="72"/>
        <item x="13"/>
        <item x="1"/>
        <item x="20"/>
        <item x="73"/>
        <item x="80"/>
        <item x="76"/>
        <item x="24"/>
        <item x="59"/>
        <item x="70"/>
        <item x="67"/>
        <item x="53"/>
        <item x="26"/>
        <item x="62"/>
        <item x="6"/>
        <item x="54"/>
        <item x="64"/>
        <item x="17"/>
        <item x="10"/>
        <item t="default"/>
      </items>
    </pivotField>
  </pivotFields>
  <rowFields count="2">
    <field x="2"/>
    <field x="1"/>
  </rowFields>
  <rowItems count="1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enre" fld="1" subtotal="count" baseField="0" baseItem="0"/>
    <dataField name="Average of Spending Score (1-100)" fld="4" subtotal="average" baseField="2" baseItem="1" numFmtId="2"/>
    <dataField name="Average of Annual Income (k$)" fld="3" subtotal="average" baseField="2" baseItem="1" numFmtId="2"/>
  </dataFields>
  <chartFormats count="29"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5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4" format="46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4" format="47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4" format="48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4" format="49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4" format="50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4" format="5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4" format="52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4" format="53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4" format="54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14" format="55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14" format="56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14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0" format="15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0" format="16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6D0A6-FE08-4564-AF3B-2B18E7B73246}" name="PivotTable2" cacheId="242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T36:AG56" firstHeaderRow="1" firstDataRow="2" firstDataCol="1"/>
  <pivotFields count="5">
    <pivotField showAll="0"/>
    <pivotField axis="axisRow" showAll="0" sortType="ascending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85">
        <item x="71"/>
        <item x="7"/>
        <item x="25"/>
        <item x="19"/>
        <item x="2"/>
        <item x="60"/>
        <item x="82"/>
        <item x="56"/>
        <item x="61"/>
        <item x="55"/>
        <item x="63"/>
        <item x="12"/>
        <item x="9"/>
        <item x="11"/>
        <item x="69"/>
        <item x="27"/>
        <item x="83"/>
        <item x="68"/>
        <item x="66"/>
        <item x="81"/>
        <item x="78"/>
        <item x="28"/>
        <item x="74"/>
        <item x="31"/>
        <item x="16"/>
        <item x="23"/>
        <item x="21"/>
        <item x="57"/>
        <item x="14"/>
        <item x="30"/>
        <item x="0"/>
        <item x="4"/>
        <item x="40"/>
        <item x="35"/>
        <item x="52"/>
        <item x="49"/>
        <item x="39"/>
        <item x="42"/>
        <item x="34"/>
        <item x="46"/>
        <item x="47"/>
        <item x="41"/>
        <item x="43"/>
        <item x="36"/>
        <item x="48"/>
        <item x="38"/>
        <item x="33"/>
        <item x="44"/>
        <item x="50"/>
        <item x="51"/>
        <item x="45"/>
        <item x="37"/>
        <item x="22"/>
        <item x="75"/>
        <item x="32"/>
        <item x="15"/>
        <item x="79"/>
        <item x="77"/>
        <item x="58"/>
        <item x="8"/>
        <item x="18"/>
        <item x="65"/>
        <item x="29"/>
        <item x="5"/>
        <item x="3"/>
        <item x="72"/>
        <item x="13"/>
        <item x="1"/>
        <item x="20"/>
        <item x="73"/>
        <item x="80"/>
        <item x="76"/>
        <item x="24"/>
        <item x="59"/>
        <item x="70"/>
        <item x="67"/>
        <item x="53"/>
        <item x="26"/>
        <item x="62"/>
        <item x="6"/>
        <item x="54"/>
        <item x="64"/>
        <item x="17"/>
        <item x="10"/>
        <item t="default"/>
      </items>
    </pivotField>
  </pivotFields>
  <rowFields count="2">
    <field x="2"/>
    <field x="1"/>
  </rowFields>
  <rowItems count="1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3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Spending Score (1-100)" fld="4" subtotal="average" baseField="1" baseItem="0" numFmtId="2"/>
  </dataFields>
  <chartFormats count="12"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48CE2-1F83-4B5F-881B-C1A6F4B48C6B}" name="PivotTable1" cacheId="242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Q3:R22" firstHeaderRow="1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2">
    <field x="2"/>
    <field x="1"/>
  </rowFields>
  <rowItems count="1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Average of Spending Score (1-100)" fld="4" subtotal="average" baseField="2" baseItem="1" numFmtId="2"/>
  </dataFields>
  <chartFormats count="2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15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5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5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5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5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5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5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5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5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5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15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15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5EBD1-0850-458B-B32F-7F7F902A8E43}" name="PivotTable8" cacheId="242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L3:M22" firstHeaderRow="1" firstDataRow="1" firstDataCol="1"/>
  <pivotFields count="5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2">
    <field x="2"/>
    <field x="1"/>
  </rowFields>
  <rowItems count="1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Distinct Count of CustomerID" fld="0" subtotal="countNums" showDataAs="percentOfTotal" baseField="2" baseItem="1" numFmtId="10"/>
  </dataFields>
  <chartFormats count="7"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9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9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9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9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9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C4FE6-FBD3-4CE3-98CB-39D95BF86FFE}" name="PivotTable7" cacheId="242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I3:J6" firstHeaderRow="1" firstDataRow="1" firstDataCol="1"/>
  <pivotFields count="5">
    <pivotField showAll="0"/>
    <pivotField axis="axisRow" dataField="1" showAll="0">
      <items count="3"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r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154148-AE0E-4885-AFFF-A1ED10BAA34F}" autoFormatId="16" applyNumberFormats="0" applyBorderFormats="0" applyFontFormats="0" applyPatternFormats="0" applyAlignmentFormats="0" applyWidthHeightFormats="0">
  <queryTableRefresh nextId="10" unboundColumnsRight="2">
    <queryTableFields count="7">
      <queryTableField id="1" name="CustomerID" tableColumnId="1"/>
      <queryTableField id="2" name="Genre" tableColumnId="2"/>
      <queryTableField id="3" name="Age" tableColumnId="3"/>
      <queryTableField id="4" name="Annual Income (k$)" tableColumnId="4"/>
      <queryTableField id="5" name="Spending Score (1-100)" tableColumnId="5"/>
      <queryTableField id="8" dataBound="0" tableColumnId="8"/>
      <queryTableField id="9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19557-3C6E-484E-AC19-BFE995E87C15}" name="Mall_Customers" displayName="Mall_Customers" ref="A1:G201" tableType="queryTable" totalsRowShown="0">
  <autoFilter ref="A1:G201" xr:uid="{4EDE00E3-27BD-4B2A-A56B-B94FBDFAB9B5}"/>
  <sortState xmlns:xlrd2="http://schemas.microsoft.com/office/spreadsheetml/2017/richdata2" ref="A9:E187">
    <sortCondition ref="E1:E201"/>
  </sortState>
  <tableColumns count="7">
    <tableColumn id="1" xr3:uid="{41E1CFDF-8BD3-4D19-B944-D007DD591020}" uniqueName="1" name="CustomerID" queryTableFieldId="1"/>
    <tableColumn id="2" xr3:uid="{572FAF07-BEEB-4FEC-A199-86F41075FECF}" uniqueName="2" name="Genre" queryTableFieldId="2" dataDxfId="2"/>
    <tableColumn id="3" xr3:uid="{0B97EB09-AC58-4A57-907E-CF78224F165C}" uniqueName="3" name="Age" queryTableFieldId="3"/>
    <tableColumn id="4" xr3:uid="{C10B50B3-A376-46C1-99AA-F2398C8A9309}" uniqueName="4" name="Annual Income (k$)" queryTableFieldId="4"/>
    <tableColumn id="5" xr3:uid="{F245F923-DF96-41E6-8E1B-5889342C4B0D}" uniqueName="5" name="Spending Score (1-100)" queryTableFieldId="5"/>
    <tableColumn id="8" xr3:uid="{28C90CC1-A525-4EA3-B4D5-1856E67BC86F}" uniqueName="8" name="Gender" queryTableFieldId="8" dataDxfId="1">
      <calculatedColumnFormula>IF(Mall_Customers[[#This Row],[Genre]]="Male",0,1)</calculatedColumnFormula>
    </tableColumn>
    <tableColumn id="6" xr3:uid="{5D927C2D-82C2-4159-BB52-0894B655BF1A}" uniqueName="6" name="Net Expenditure" queryTableFieldId="9" dataDxfId="0">
      <calculatedColumnFormula>(D2*E2)/100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E987-063D-46F2-A2FE-F0443C924BAA}">
  <dimension ref="A2:E14"/>
  <sheetViews>
    <sheetView topLeftCell="A5" workbookViewId="0">
      <selection activeCell="E19" sqref="E19"/>
    </sheetView>
  </sheetViews>
  <sheetFormatPr defaultRowHeight="15"/>
  <cols>
    <col min="1" max="1" width="14.7109375" bestFit="1" customWidth="1"/>
    <col min="2" max="2" width="16.28515625" bestFit="1" customWidth="1"/>
    <col min="3" max="5" width="5.7109375" bestFit="1" customWidth="1"/>
    <col min="6" max="6" width="6.7109375" bestFit="1" customWidth="1"/>
    <col min="7" max="7" width="11.28515625" bestFit="1" customWidth="1"/>
    <col min="8" max="13" width="3" bestFit="1" customWidth="1"/>
    <col min="14" max="14" width="11.28515625" bestFit="1" customWidth="1"/>
  </cols>
  <sheetData>
    <row r="2" spans="1:5">
      <c r="A2" s="7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>
      <c r="A3" s="8">
        <v>34</v>
      </c>
      <c r="B3" s="6" t="s">
        <v>5</v>
      </c>
      <c r="C3" s="6">
        <v>18</v>
      </c>
      <c r="D3" s="6">
        <v>33</v>
      </c>
      <c r="E3" s="6">
        <v>92</v>
      </c>
    </row>
    <row r="4" spans="1:5">
      <c r="A4" s="9">
        <v>42</v>
      </c>
      <c r="B4" s="5" t="s">
        <v>5</v>
      </c>
      <c r="C4" s="5">
        <v>24</v>
      </c>
      <c r="D4" s="5">
        <v>38</v>
      </c>
      <c r="E4" s="5">
        <v>92</v>
      </c>
    </row>
    <row r="5" spans="1:5">
      <c r="A5" s="8">
        <v>174</v>
      </c>
      <c r="B5" s="6" t="s">
        <v>5</v>
      </c>
      <c r="C5" s="6">
        <v>36</v>
      </c>
      <c r="D5" s="6">
        <v>87</v>
      </c>
      <c r="E5" s="6">
        <v>92</v>
      </c>
    </row>
    <row r="6" spans="1:5">
      <c r="A6" s="9">
        <v>142</v>
      </c>
      <c r="B6" s="5" t="s">
        <v>5</v>
      </c>
      <c r="C6" s="5">
        <v>32</v>
      </c>
      <c r="D6" s="5">
        <v>75</v>
      </c>
      <c r="E6" s="5">
        <v>93</v>
      </c>
    </row>
    <row r="7" spans="1:5">
      <c r="A7" s="8">
        <v>164</v>
      </c>
      <c r="B7" s="6" t="s">
        <v>6</v>
      </c>
      <c r="C7" s="6">
        <v>31</v>
      </c>
      <c r="D7" s="6">
        <v>81</v>
      </c>
      <c r="E7" s="6">
        <v>93</v>
      </c>
    </row>
    <row r="8" spans="1:5">
      <c r="A8" s="9">
        <v>8</v>
      </c>
      <c r="B8" s="5" t="s">
        <v>6</v>
      </c>
      <c r="C8" s="5">
        <v>23</v>
      </c>
      <c r="D8" s="5">
        <v>18</v>
      </c>
      <c r="E8" s="5">
        <v>94</v>
      </c>
    </row>
    <row r="9" spans="1:5">
      <c r="A9" s="8">
        <v>128</v>
      </c>
      <c r="B9" s="6" t="s">
        <v>5</v>
      </c>
      <c r="C9" s="6">
        <v>40</v>
      </c>
      <c r="D9" s="6">
        <v>71</v>
      </c>
      <c r="E9" s="6">
        <v>95</v>
      </c>
    </row>
    <row r="10" spans="1:5">
      <c r="A10" s="9">
        <v>168</v>
      </c>
      <c r="B10" s="5" t="s">
        <v>6</v>
      </c>
      <c r="C10" s="5">
        <v>33</v>
      </c>
      <c r="D10" s="5">
        <v>86</v>
      </c>
      <c r="E10" s="5">
        <v>95</v>
      </c>
    </row>
    <row r="11" spans="1:5">
      <c r="A11" s="8">
        <v>146</v>
      </c>
      <c r="B11" s="6" t="s">
        <v>5</v>
      </c>
      <c r="C11" s="6">
        <v>28</v>
      </c>
      <c r="D11" s="6">
        <v>77</v>
      </c>
      <c r="E11" s="6">
        <v>97</v>
      </c>
    </row>
    <row r="12" spans="1:5">
      <c r="A12" s="9">
        <v>186</v>
      </c>
      <c r="B12" s="5" t="s">
        <v>5</v>
      </c>
      <c r="C12" s="5">
        <v>30</v>
      </c>
      <c r="D12" s="5">
        <v>99</v>
      </c>
      <c r="E12" s="5">
        <v>97</v>
      </c>
    </row>
    <row r="13" spans="1:5">
      <c r="A13" s="8">
        <v>20</v>
      </c>
      <c r="B13" s="6" t="s">
        <v>6</v>
      </c>
      <c r="C13" s="6">
        <v>35</v>
      </c>
      <c r="D13" s="6">
        <v>23</v>
      </c>
      <c r="E13" s="6">
        <v>98</v>
      </c>
    </row>
    <row r="14" spans="1:5">
      <c r="A14" s="9">
        <v>12</v>
      </c>
      <c r="B14" s="5" t="s">
        <v>6</v>
      </c>
      <c r="C14" s="5">
        <v>35</v>
      </c>
      <c r="D14" s="5">
        <v>19</v>
      </c>
      <c r="E14" s="5">
        <v>99</v>
      </c>
    </row>
  </sheetData>
  <autoFilter ref="A2:E14" xr:uid="{9440E6E6-0EFF-4854-8DD7-271D706F7038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11D-1FBA-446D-A35D-155775EC074C}">
  <dimension ref="A2:E15"/>
  <sheetViews>
    <sheetView topLeftCell="A6" workbookViewId="0">
      <selection activeCell="V21" sqref="V21"/>
    </sheetView>
  </sheetViews>
  <sheetFormatPr defaultRowHeight="15"/>
  <sheetData>
    <row r="2" spans="1:5">
      <c r="A2" s="7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>
      <c r="A3" s="8">
        <v>3</v>
      </c>
      <c r="B3" s="6" t="s">
        <v>6</v>
      </c>
      <c r="C3" s="6">
        <v>20</v>
      </c>
      <c r="D3" s="6">
        <v>16</v>
      </c>
      <c r="E3" s="6">
        <v>6</v>
      </c>
    </row>
    <row r="4" spans="1:5">
      <c r="A4" s="9">
        <v>7</v>
      </c>
      <c r="B4" s="5" t="s">
        <v>6</v>
      </c>
      <c r="C4" s="5">
        <v>35</v>
      </c>
      <c r="D4" s="5">
        <v>18</v>
      </c>
      <c r="E4" s="5">
        <v>6</v>
      </c>
    </row>
    <row r="5" spans="1:5">
      <c r="A5" s="9">
        <v>23</v>
      </c>
      <c r="B5" s="5" t="s">
        <v>6</v>
      </c>
      <c r="C5" s="5">
        <v>46</v>
      </c>
      <c r="D5" s="5">
        <v>25</v>
      </c>
      <c r="E5" s="5">
        <v>5</v>
      </c>
    </row>
    <row r="6" spans="1:5">
      <c r="A6" s="8">
        <v>135</v>
      </c>
      <c r="B6" s="6" t="s">
        <v>5</v>
      </c>
      <c r="C6" s="6">
        <v>20</v>
      </c>
      <c r="D6" s="6">
        <v>73</v>
      </c>
      <c r="E6" s="6">
        <v>5</v>
      </c>
    </row>
    <row r="7" spans="1:5">
      <c r="A7" s="9">
        <v>141</v>
      </c>
      <c r="B7" s="5" t="s">
        <v>6</v>
      </c>
      <c r="C7" s="5">
        <v>57</v>
      </c>
      <c r="D7" s="5">
        <v>75</v>
      </c>
      <c r="E7" s="5">
        <v>5</v>
      </c>
    </row>
    <row r="8" spans="1:5">
      <c r="A8" s="8">
        <v>163</v>
      </c>
      <c r="B8" s="6" t="s">
        <v>5</v>
      </c>
      <c r="C8" s="6">
        <v>19</v>
      </c>
      <c r="D8" s="6">
        <v>81</v>
      </c>
      <c r="E8" s="6">
        <v>5</v>
      </c>
    </row>
    <row r="9" spans="1:5">
      <c r="A9" s="8">
        <v>31</v>
      </c>
      <c r="B9" s="6" t="s">
        <v>5</v>
      </c>
      <c r="C9" s="6">
        <v>60</v>
      </c>
      <c r="D9" s="6">
        <v>30</v>
      </c>
      <c r="E9" s="6">
        <v>4</v>
      </c>
    </row>
    <row r="10" spans="1:5">
      <c r="A10" s="9">
        <v>33</v>
      </c>
      <c r="B10" s="5" t="s">
        <v>5</v>
      </c>
      <c r="C10" s="5">
        <v>53</v>
      </c>
      <c r="D10" s="5">
        <v>33</v>
      </c>
      <c r="E10" s="5">
        <v>4</v>
      </c>
    </row>
    <row r="11" spans="1:5">
      <c r="A11" s="8">
        <v>9</v>
      </c>
      <c r="B11" s="6" t="s">
        <v>5</v>
      </c>
      <c r="C11" s="6">
        <v>64</v>
      </c>
      <c r="D11" s="6">
        <v>19</v>
      </c>
      <c r="E11" s="6">
        <v>3</v>
      </c>
    </row>
    <row r="12" spans="1:5">
      <c r="A12" s="8">
        <v>157</v>
      </c>
      <c r="B12" s="6" t="s">
        <v>5</v>
      </c>
      <c r="C12" s="6">
        <v>37</v>
      </c>
      <c r="D12" s="6">
        <v>78</v>
      </c>
      <c r="E12" s="6">
        <v>1</v>
      </c>
    </row>
    <row r="13" spans="1:5">
      <c r="A13" s="9">
        <v>159</v>
      </c>
      <c r="B13" s="5" t="s">
        <v>5</v>
      </c>
      <c r="C13" s="5">
        <v>34</v>
      </c>
      <c r="D13" s="5">
        <v>78</v>
      </c>
      <c r="E13" s="5">
        <v>1</v>
      </c>
    </row>
    <row r="15" spans="1:5">
      <c r="C15" s="10"/>
    </row>
  </sheetData>
  <autoFilter ref="A2:E2" xr:uid="{4583D860-4275-47DB-8BF7-E5680C3D30E3}">
    <sortState xmlns:xlrd2="http://schemas.microsoft.com/office/spreadsheetml/2017/richdata2" ref="A3:E13">
      <sortCondition descending="1" ref="E2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ACEA-B374-416D-857E-F6C37C383F1B}">
  <dimension ref="A3:C45"/>
  <sheetViews>
    <sheetView topLeftCell="A25" workbookViewId="0">
      <selection activeCell="A26" sqref="A26"/>
    </sheetView>
  </sheetViews>
  <sheetFormatPr defaultRowHeight="15"/>
  <cols>
    <col min="1" max="1" width="13.140625" bestFit="1" customWidth="1"/>
    <col min="2" max="2" width="22.5703125" bestFit="1" customWidth="1"/>
    <col min="3" max="3" width="14.42578125" bestFit="1" customWidth="1"/>
    <col min="4" max="4" width="19.7109375" bestFit="1" customWidth="1"/>
  </cols>
  <sheetData>
    <row r="3" spans="1:3">
      <c r="A3" s="1" t="s">
        <v>7</v>
      </c>
      <c r="B3" t="s">
        <v>8</v>
      </c>
      <c r="C3" t="s">
        <v>9</v>
      </c>
    </row>
    <row r="4" spans="1:3">
      <c r="A4" s="2" t="s">
        <v>10</v>
      </c>
      <c r="B4" s="13">
        <v>24.44195652173914</v>
      </c>
      <c r="C4">
        <v>46</v>
      </c>
    </row>
    <row r="5" spans="1:3">
      <c r="A5" s="3" t="s">
        <v>6</v>
      </c>
      <c r="B5" s="13">
        <v>25.47208333333333</v>
      </c>
      <c r="C5">
        <v>24</v>
      </c>
    </row>
    <row r="6" spans="1:3">
      <c r="A6" s="3" t="s">
        <v>5</v>
      </c>
      <c r="B6" s="13">
        <v>23.318181818181817</v>
      </c>
      <c r="C6">
        <v>22</v>
      </c>
    </row>
    <row r="7" spans="1:3">
      <c r="A7" s="2" t="s">
        <v>11</v>
      </c>
      <c r="B7" s="13">
        <v>44.328196721311457</v>
      </c>
      <c r="C7">
        <v>61</v>
      </c>
    </row>
    <row r="8" spans="1:3">
      <c r="A8" s="3" t="s">
        <v>6</v>
      </c>
      <c r="B8" s="13">
        <v>43.215263157894732</v>
      </c>
      <c r="C8">
        <v>38</v>
      </c>
    </row>
    <row r="9" spans="1:3">
      <c r="A9" s="3" t="s">
        <v>5</v>
      </c>
      <c r="B9" s="13">
        <v>46.166956521739124</v>
      </c>
      <c r="C9">
        <v>23</v>
      </c>
    </row>
    <row r="10" spans="1:3">
      <c r="A10" s="2" t="s">
        <v>12</v>
      </c>
      <c r="B10" s="13">
        <v>28.891111111111115</v>
      </c>
      <c r="C10">
        <v>36</v>
      </c>
    </row>
    <row r="11" spans="1:3">
      <c r="A11" s="3" t="s">
        <v>6</v>
      </c>
      <c r="B11" s="13">
        <v>26.079090909090915</v>
      </c>
      <c r="C11">
        <v>22</v>
      </c>
    </row>
    <row r="12" spans="1:3">
      <c r="A12" s="3" t="s">
        <v>5</v>
      </c>
      <c r="B12" s="13">
        <v>33.309999999999995</v>
      </c>
      <c r="C12">
        <v>14</v>
      </c>
    </row>
    <row r="13" spans="1:3">
      <c r="A13" s="2" t="s">
        <v>13</v>
      </c>
      <c r="B13" s="13">
        <v>21.970967741935489</v>
      </c>
      <c r="C13">
        <v>31</v>
      </c>
    </row>
    <row r="14" spans="1:3">
      <c r="A14" s="3" t="s">
        <v>6</v>
      </c>
      <c r="B14" s="13">
        <v>21.946842105263158</v>
      </c>
      <c r="C14">
        <v>19</v>
      </c>
    </row>
    <row r="15" spans="1:3">
      <c r="A15" s="3" t="s">
        <v>5</v>
      </c>
      <c r="B15" s="13">
        <v>22.009166666666669</v>
      </c>
      <c r="C15">
        <v>12</v>
      </c>
    </row>
    <row r="16" spans="1:3">
      <c r="A16" s="2" t="s">
        <v>14</v>
      </c>
      <c r="B16" s="13">
        <v>19.426499999999997</v>
      </c>
      <c r="C16">
        <v>20</v>
      </c>
    </row>
    <row r="17" spans="1:3">
      <c r="A17" s="3" t="s">
        <v>6</v>
      </c>
      <c r="B17" s="13">
        <v>21.812857142857144</v>
      </c>
      <c r="C17">
        <v>7</v>
      </c>
    </row>
    <row r="18" spans="1:3">
      <c r="A18" s="3" t="s">
        <v>5</v>
      </c>
      <c r="B18" s="13">
        <v>18.141538461538463</v>
      </c>
      <c r="C18">
        <v>13</v>
      </c>
    </row>
    <row r="19" spans="1:3">
      <c r="A19" s="2" t="s">
        <v>15</v>
      </c>
      <c r="B19" s="13">
        <v>25.921666666666667</v>
      </c>
      <c r="C19">
        <v>6</v>
      </c>
    </row>
    <row r="20" spans="1:3">
      <c r="A20" s="3" t="s">
        <v>6</v>
      </c>
      <c r="B20" s="13">
        <v>27.745000000000001</v>
      </c>
      <c r="C20">
        <v>2</v>
      </c>
    </row>
    <row r="21" spans="1:3">
      <c r="A21" s="3" t="s">
        <v>5</v>
      </c>
      <c r="B21" s="13">
        <v>25.01</v>
      </c>
      <c r="C21">
        <v>4</v>
      </c>
    </row>
    <row r="22" spans="1:3">
      <c r="A22" s="2" t="s">
        <v>16</v>
      </c>
      <c r="B22" s="13">
        <v>30.467949999999995</v>
      </c>
      <c r="C22">
        <v>200</v>
      </c>
    </row>
    <row r="26" spans="1:3">
      <c r="A26" s="1" t="s">
        <v>7</v>
      </c>
      <c r="B26" t="s">
        <v>17</v>
      </c>
    </row>
    <row r="27" spans="1:3">
      <c r="A27" s="2" t="s">
        <v>10</v>
      </c>
      <c r="B27">
        <v>1124.33</v>
      </c>
    </row>
    <row r="28" spans="1:3">
      <c r="A28" s="3" t="s">
        <v>6</v>
      </c>
      <c r="B28">
        <v>611.32999999999993</v>
      </c>
    </row>
    <row r="29" spans="1:3">
      <c r="A29" s="3" t="s">
        <v>5</v>
      </c>
      <c r="B29">
        <v>513</v>
      </c>
    </row>
    <row r="30" spans="1:3">
      <c r="A30" s="2" t="s">
        <v>11</v>
      </c>
      <c r="B30">
        <v>2704.0199999999995</v>
      </c>
    </row>
    <row r="31" spans="1:3">
      <c r="A31" s="3" t="s">
        <v>6</v>
      </c>
      <c r="B31">
        <v>1642.1799999999998</v>
      </c>
    </row>
    <row r="32" spans="1:3">
      <c r="A32" s="3" t="s">
        <v>5</v>
      </c>
      <c r="B32">
        <v>1061.8399999999999</v>
      </c>
    </row>
    <row r="33" spans="1:2">
      <c r="A33" s="2" t="s">
        <v>12</v>
      </c>
      <c r="B33">
        <v>1040.08</v>
      </c>
    </row>
    <row r="34" spans="1:2">
      <c r="A34" s="3" t="s">
        <v>6</v>
      </c>
      <c r="B34">
        <v>573.74000000000012</v>
      </c>
    </row>
    <row r="35" spans="1:2">
      <c r="A35" s="3" t="s">
        <v>5</v>
      </c>
      <c r="B35">
        <v>466.33999999999992</v>
      </c>
    </row>
    <row r="36" spans="1:2">
      <c r="A36" s="2" t="s">
        <v>13</v>
      </c>
      <c r="B36">
        <v>681.1</v>
      </c>
    </row>
    <row r="37" spans="1:2">
      <c r="A37" s="3" t="s">
        <v>6</v>
      </c>
      <c r="B37">
        <v>416.99</v>
      </c>
    </row>
    <row r="38" spans="1:2">
      <c r="A38" s="3" t="s">
        <v>5</v>
      </c>
      <c r="B38">
        <v>264.11</v>
      </c>
    </row>
    <row r="39" spans="1:2">
      <c r="A39" s="2" t="s">
        <v>14</v>
      </c>
      <c r="B39">
        <v>388.53</v>
      </c>
    </row>
    <row r="40" spans="1:2">
      <c r="A40" s="3" t="s">
        <v>6</v>
      </c>
      <c r="B40">
        <v>152.69</v>
      </c>
    </row>
    <row r="41" spans="1:2">
      <c r="A41" s="3" t="s">
        <v>5</v>
      </c>
      <c r="B41">
        <v>235.84</v>
      </c>
    </row>
    <row r="42" spans="1:2">
      <c r="A42" s="2" t="s">
        <v>15</v>
      </c>
      <c r="B42">
        <v>155.53</v>
      </c>
    </row>
    <row r="43" spans="1:2">
      <c r="A43" s="3" t="s">
        <v>6</v>
      </c>
      <c r="B43">
        <v>55.49</v>
      </c>
    </row>
    <row r="44" spans="1:2">
      <c r="A44" s="3" t="s">
        <v>5</v>
      </c>
      <c r="B44">
        <v>100.04</v>
      </c>
    </row>
    <row r="45" spans="1:2">
      <c r="A45" s="2" t="s">
        <v>16</v>
      </c>
      <c r="B45">
        <v>6093.5899999999983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20E3-40AD-4B6E-A25A-8EC2FD27036D}">
  <dimension ref="A1:I201"/>
  <sheetViews>
    <sheetView workbookViewId="0">
      <selection activeCell="F34" sqref="F34"/>
    </sheetView>
  </sheetViews>
  <sheetFormatPr defaultRowHeight="15"/>
  <cols>
    <col min="1" max="1" width="6.7109375" bestFit="1" customWidth="1"/>
    <col min="2" max="2" width="20.7109375" customWidth="1"/>
    <col min="3" max="3" width="23.85546875" bestFit="1" customWidth="1"/>
    <col min="8" max="9" width="9.140625" customWidth="1"/>
  </cols>
  <sheetData>
    <row r="1" spans="1:9">
      <c r="A1" t="s">
        <v>2</v>
      </c>
      <c r="B1" t="s">
        <v>3</v>
      </c>
      <c r="C1" t="s">
        <v>4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>
      <c r="A2">
        <v>70</v>
      </c>
      <c r="B2">
        <v>15</v>
      </c>
      <c r="C2">
        <v>39</v>
      </c>
      <c r="E2">
        <f>QUARTILE(A2:A201,1)</f>
        <v>28.75</v>
      </c>
      <c r="F2">
        <f>QUARTILE(A2:A201,3)</f>
        <v>49</v>
      </c>
      <c r="G2">
        <f>F2-E2</f>
        <v>20.25</v>
      </c>
      <c r="H2">
        <f>E2+(1.5*G2)</f>
        <v>59.125</v>
      </c>
      <c r="I2">
        <f>E2-(1.5*G2)</f>
        <v>-1.625</v>
      </c>
    </row>
    <row r="3" spans="1:9">
      <c r="A3">
        <v>70</v>
      </c>
      <c r="B3">
        <v>15</v>
      </c>
      <c r="C3">
        <v>81</v>
      </c>
    </row>
    <row r="4" spans="1:9">
      <c r="A4">
        <v>69</v>
      </c>
      <c r="B4">
        <v>16</v>
      </c>
      <c r="C4">
        <v>6</v>
      </c>
    </row>
    <row r="5" spans="1:9">
      <c r="A5">
        <v>68</v>
      </c>
      <c r="B5">
        <v>16</v>
      </c>
      <c r="C5">
        <v>77</v>
      </c>
    </row>
    <row r="6" spans="1:9">
      <c r="A6">
        <v>68</v>
      </c>
      <c r="B6">
        <v>17</v>
      </c>
      <c r="C6">
        <v>40</v>
      </c>
    </row>
    <row r="7" spans="1:9">
      <c r="A7">
        <v>68</v>
      </c>
      <c r="B7">
        <v>17</v>
      </c>
      <c r="C7">
        <v>76</v>
      </c>
    </row>
    <row r="8" spans="1:9">
      <c r="A8">
        <v>67</v>
      </c>
      <c r="B8">
        <v>18</v>
      </c>
      <c r="C8">
        <v>6</v>
      </c>
    </row>
    <row r="9" spans="1:9">
      <c r="A9">
        <v>67</v>
      </c>
      <c r="B9">
        <v>33</v>
      </c>
      <c r="C9">
        <v>92</v>
      </c>
    </row>
    <row r="10" spans="1:9">
      <c r="A10">
        <v>67</v>
      </c>
      <c r="B10">
        <v>19</v>
      </c>
      <c r="C10">
        <v>3</v>
      </c>
    </row>
    <row r="11" spans="1:9">
      <c r="A11">
        <v>67</v>
      </c>
      <c r="B11">
        <v>19</v>
      </c>
      <c r="C11">
        <v>72</v>
      </c>
    </row>
    <row r="12" spans="1:9">
      <c r="A12">
        <v>66</v>
      </c>
      <c r="B12">
        <v>19</v>
      </c>
      <c r="C12">
        <v>14</v>
      </c>
    </row>
    <row r="13" spans="1:9">
      <c r="A13">
        <v>66</v>
      </c>
      <c r="B13">
        <v>38</v>
      </c>
      <c r="C13">
        <v>92</v>
      </c>
    </row>
    <row r="14" spans="1:9">
      <c r="A14">
        <v>65</v>
      </c>
      <c r="B14">
        <v>20</v>
      </c>
      <c r="C14">
        <v>15</v>
      </c>
    </row>
    <row r="15" spans="1:9">
      <c r="A15">
        <v>65</v>
      </c>
      <c r="B15">
        <v>20</v>
      </c>
      <c r="C15">
        <v>77</v>
      </c>
    </row>
    <row r="16" spans="1:9">
      <c r="A16">
        <v>64</v>
      </c>
      <c r="B16">
        <v>20</v>
      </c>
      <c r="C16">
        <v>13</v>
      </c>
    </row>
    <row r="17" spans="1:3">
      <c r="A17">
        <v>63</v>
      </c>
      <c r="B17">
        <v>20</v>
      </c>
      <c r="C17">
        <v>79</v>
      </c>
    </row>
    <row r="18" spans="1:3">
      <c r="A18">
        <v>63</v>
      </c>
      <c r="B18">
        <v>21</v>
      </c>
      <c r="C18">
        <v>35</v>
      </c>
    </row>
    <row r="19" spans="1:3">
      <c r="A19">
        <v>60</v>
      </c>
      <c r="B19">
        <v>21</v>
      </c>
      <c r="C19">
        <v>66</v>
      </c>
    </row>
    <row r="20" spans="1:3">
      <c r="A20">
        <v>60</v>
      </c>
      <c r="B20">
        <v>23</v>
      </c>
      <c r="C20">
        <v>29</v>
      </c>
    </row>
    <row r="21" spans="1:3">
      <c r="A21">
        <v>60</v>
      </c>
      <c r="B21">
        <v>87</v>
      </c>
      <c r="C21">
        <v>92</v>
      </c>
    </row>
    <row r="22" spans="1:3">
      <c r="A22">
        <v>59</v>
      </c>
      <c r="B22">
        <v>24</v>
      </c>
      <c r="C22">
        <v>35</v>
      </c>
    </row>
    <row r="23" spans="1:3">
      <c r="A23">
        <v>59</v>
      </c>
      <c r="B23">
        <v>24</v>
      </c>
      <c r="C23">
        <v>73</v>
      </c>
    </row>
    <row r="24" spans="1:3">
      <c r="A24">
        <v>59</v>
      </c>
      <c r="B24">
        <v>25</v>
      </c>
      <c r="C24">
        <v>5</v>
      </c>
    </row>
    <row r="25" spans="1:3">
      <c r="A25">
        <v>59</v>
      </c>
      <c r="B25">
        <v>25</v>
      </c>
      <c r="C25">
        <v>73</v>
      </c>
    </row>
    <row r="26" spans="1:3">
      <c r="A26">
        <v>58</v>
      </c>
      <c r="B26">
        <v>28</v>
      </c>
      <c r="C26">
        <v>14</v>
      </c>
    </row>
    <row r="27" spans="1:3">
      <c r="A27">
        <v>58</v>
      </c>
      <c r="B27">
        <v>28</v>
      </c>
      <c r="C27">
        <v>82</v>
      </c>
    </row>
    <row r="28" spans="1:3">
      <c r="A28">
        <v>57</v>
      </c>
      <c r="B28">
        <v>28</v>
      </c>
      <c r="C28">
        <v>32</v>
      </c>
    </row>
    <row r="29" spans="1:3">
      <c r="A29">
        <v>57</v>
      </c>
      <c r="B29">
        <v>28</v>
      </c>
      <c r="C29">
        <v>61</v>
      </c>
    </row>
    <row r="30" spans="1:3">
      <c r="A30">
        <v>56</v>
      </c>
      <c r="B30">
        <v>29</v>
      </c>
      <c r="C30">
        <v>31</v>
      </c>
    </row>
    <row r="31" spans="1:3">
      <c r="A31">
        <v>55</v>
      </c>
      <c r="B31">
        <v>29</v>
      </c>
      <c r="C31">
        <v>87</v>
      </c>
    </row>
    <row r="32" spans="1:3">
      <c r="A32">
        <v>54</v>
      </c>
      <c r="B32">
        <v>30</v>
      </c>
      <c r="C32">
        <v>4</v>
      </c>
    </row>
    <row r="33" spans="1:3">
      <c r="A33">
        <v>54</v>
      </c>
      <c r="B33">
        <v>30</v>
      </c>
      <c r="C33">
        <v>73</v>
      </c>
    </row>
    <row r="34" spans="1:3">
      <c r="A34">
        <v>54</v>
      </c>
      <c r="B34">
        <v>33</v>
      </c>
      <c r="C34">
        <v>4</v>
      </c>
    </row>
    <row r="35" spans="1:3">
      <c r="A35">
        <v>54</v>
      </c>
      <c r="B35">
        <v>75</v>
      </c>
      <c r="C35">
        <v>93</v>
      </c>
    </row>
    <row r="36" spans="1:3">
      <c r="A36">
        <v>53</v>
      </c>
      <c r="B36">
        <v>33</v>
      </c>
      <c r="C36">
        <v>14</v>
      </c>
    </row>
    <row r="37" spans="1:3">
      <c r="A37">
        <v>53</v>
      </c>
      <c r="B37">
        <v>33</v>
      </c>
      <c r="C37">
        <v>81</v>
      </c>
    </row>
    <row r="38" spans="1:3">
      <c r="A38">
        <v>52</v>
      </c>
      <c r="B38">
        <v>34</v>
      </c>
      <c r="C38">
        <v>17</v>
      </c>
    </row>
    <row r="39" spans="1:3">
      <c r="A39">
        <v>52</v>
      </c>
      <c r="B39">
        <v>34</v>
      </c>
      <c r="C39">
        <v>73</v>
      </c>
    </row>
    <row r="40" spans="1:3">
      <c r="A40">
        <v>51</v>
      </c>
      <c r="B40">
        <v>37</v>
      </c>
      <c r="C40">
        <v>26</v>
      </c>
    </row>
    <row r="41" spans="1:3">
      <c r="A41">
        <v>51</v>
      </c>
      <c r="B41">
        <v>37</v>
      </c>
      <c r="C41">
        <v>75</v>
      </c>
    </row>
    <row r="42" spans="1:3">
      <c r="A42">
        <v>50</v>
      </c>
      <c r="B42">
        <v>38</v>
      </c>
      <c r="C42">
        <v>35</v>
      </c>
    </row>
    <row r="43" spans="1:3">
      <c r="A43">
        <v>50</v>
      </c>
      <c r="B43">
        <v>81</v>
      </c>
      <c r="C43">
        <v>93</v>
      </c>
    </row>
    <row r="44" spans="1:3">
      <c r="A44">
        <v>50</v>
      </c>
      <c r="B44">
        <v>39</v>
      </c>
      <c r="C44">
        <v>36</v>
      </c>
    </row>
    <row r="45" spans="1:3">
      <c r="A45">
        <v>50</v>
      </c>
      <c r="B45">
        <v>39</v>
      </c>
      <c r="C45">
        <v>61</v>
      </c>
    </row>
    <row r="46" spans="1:3">
      <c r="A46">
        <v>50</v>
      </c>
      <c r="B46">
        <v>39</v>
      </c>
      <c r="C46">
        <v>28</v>
      </c>
    </row>
    <row r="47" spans="1:3">
      <c r="A47">
        <v>49</v>
      </c>
      <c r="B47">
        <v>39</v>
      </c>
      <c r="C47">
        <v>65</v>
      </c>
    </row>
    <row r="48" spans="1:3">
      <c r="A48">
        <v>49</v>
      </c>
      <c r="B48">
        <v>40</v>
      </c>
      <c r="C48">
        <v>55</v>
      </c>
    </row>
    <row r="49" spans="1:3">
      <c r="A49">
        <v>49</v>
      </c>
      <c r="B49">
        <v>40</v>
      </c>
      <c r="C49">
        <v>47</v>
      </c>
    </row>
    <row r="50" spans="1:3">
      <c r="A50">
        <v>49</v>
      </c>
      <c r="B50">
        <v>40</v>
      </c>
      <c r="C50">
        <v>42</v>
      </c>
    </row>
    <row r="51" spans="1:3">
      <c r="A51">
        <v>49</v>
      </c>
      <c r="B51">
        <v>40</v>
      </c>
      <c r="C51">
        <v>42</v>
      </c>
    </row>
    <row r="52" spans="1:3">
      <c r="A52">
        <v>49</v>
      </c>
      <c r="B52">
        <v>42</v>
      </c>
      <c r="C52">
        <v>52</v>
      </c>
    </row>
    <row r="53" spans="1:3">
      <c r="A53">
        <v>49</v>
      </c>
      <c r="B53">
        <v>42</v>
      </c>
      <c r="C53">
        <v>60</v>
      </c>
    </row>
    <row r="54" spans="1:3">
      <c r="A54">
        <v>48</v>
      </c>
      <c r="B54">
        <v>43</v>
      </c>
      <c r="C54">
        <v>54</v>
      </c>
    </row>
    <row r="55" spans="1:3">
      <c r="A55">
        <v>48</v>
      </c>
      <c r="B55">
        <v>43</v>
      </c>
      <c r="C55">
        <v>60</v>
      </c>
    </row>
    <row r="56" spans="1:3">
      <c r="A56">
        <v>48</v>
      </c>
      <c r="B56">
        <v>43</v>
      </c>
      <c r="C56">
        <v>45</v>
      </c>
    </row>
    <row r="57" spans="1:3">
      <c r="A57">
        <v>48</v>
      </c>
      <c r="B57">
        <v>43</v>
      </c>
      <c r="C57">
        <v>41</v>
      </c>
    </row>
    <row r="58" spans="1:3">
      <c r="A58">
        <v>48</v>
      </c>
      <c r="B58">
        <v>44</v>
      </c>
      <c r="C58">
        <v>50</v>
      </c>
    </row>
    <row r="59" spans="1:3">
      <c r="A59">
        <v>47</v>
      </c>
      <c r="B59">
        <v>44</v>
      </c>
      <c r="C59">
        <v>46</v>
      </c>
    </row>
    <row r="60" spans="1:3">
      <c r="A60">
        <v>47</v>
      </c>
      <c r="B60">
        <v>46</v>
      </c>
      <c r="C60">
        <v>51</v>
      </c>
    </row>
    <row r="61" spans="1:3">
      <c r="A61">
        <v>47</v>
      </c>
      <c r="B61">
        <v>46</v>
      </c>
      <c r="C61">
        <v>46</v>
      </c>
    </row>
    <row r="62" spans="1:3">
      <c r="A62">
        <v>47</v>
      </c>
      <c r="B62">
        <v>46</v>
      </c>
      <c r="C62">
        <v>56</v>
      </c>
    </row>
    <row r="63" spans="1:3">
      <c r="A63">
        <v>47</v>
      </c>
      <c r="B63">
        <v>46</v>
      </c>
      <c r="C63">
        <v>55</v>
      </c>
    </row>
    <row r="64" spans="1:3">
      <c r="A64">
        <v>47</v>
      </c>
      <c r="B64">
        <v>47</v>
      </c>
      <c r="C64">
        <v>52</v>
      </c>
    </row>
    <row r="65" spans="1:3">
      <c r="A65">
        <v>46</v>
      </c>
      <c r="B65">
        <v>47</v>
      </c>
      <c r="C65">
        <v>59</v>
      </c>
    </row>
    <row r="66" spans="1:3">
      <c r="A66">
        <v>46</v>
      </c>
      <c r="B66">
        <v>48</v>
      </c>
      <c r="C66">
        <v>51</v>
      </c>
    </row>
    <row r="67" spans="1:3">
      <c r="A67">
        <v>46</v>
      </c>
      <c r="B67">
        <v>48</v>
      </c>
      <c r="C67">
        <v>59</v>
      </c>
    </row>
    <row r="68" spans="1:3">
      <c r="A68">
        <v>45</v>
      </c>
      <c r="B68">
        <v>48</v>
      </c>
      <c r="C68">
        <v>50</v>
      </c>
    </row>
    <row r="69" spans="1:3">
      <c r="A69">
        <v>45</v>
      </c>
      <c r="B69">
        <v>48</v>
      </c>
      <c r="C69">
        <v>48</v>
      </c>
    </row>
    <row r="70" spans="1:3">
      <c r="A70">
        <v>45</v>
      </c>
      <c r="B70">
        <v>48</v>
      </c>
      <c r="C70">
        <v>59</v>
      </c>
    </row>
    <row r="71" spans="1:3">
      <c r="A71">
        <v>44</v>
      </c>
      <c r="B71">
        <v>48</v>
      </c>
      <c r="C71">
        <v>47</v>
      </c>
    </row>
    <row r="72" spans="1:3">
      <c r="A72">
        <v>44</v>
      </c>
      <c r="B72">
        <v>49</v>
      </c>
      <c r="C72">
        <v>55</v>
      </c>
    </row>
    <row r="73" spans="1:3">
      <c r="A73">
        <v>43</v>
      </c>
      <c r="B73">
        <v>49</v>
      </c>
      <c r="C73">
        <v>42</v>
      </c>
    </row>
    <row r="74" spans="1:3">
      <c r="A74">
        <v>43</v>
      </c>
      <c r="B74">
        <v>50</v>
      </c>
      <c r="C74">
        <v>49</v>
      </c>
    </row>
    <row r="75" spans="1:3">
      <c r="A75">
        <v>43</v>
      </c>
      <c r="B75">
        <v>50</v>
      </c>
      <c r="C75">
        <v>56</v>
      </c>
    </row>
    <row r="76" spans="1:3">
      <c r="A76">
        <v>42</v>
      </c>
      <c r="B76">
        <v>54</v>
      </c>
      <c r="C76">
        <v>47</v>
      </c>
    </row>
    <row r="77" spans="1:3">
      <c r="A77">
        <v>42</v>
      </c>
      <c r="B77">
        <v>54</v>
      </c>
      <c r="C77">
        <v>54</v>
      </c>
    </row>
    <row r="78" spans="1:3">
      <c r="A78">
        <v>41</v>
      </c>
      <c r="B78">
        <v>54</v>
      </c>
      <c r="C78">
        <v>53</v>
      </c>
    </row>
    <row r="79" spans="1:3">
      <c r="A79">
        <v>41</v>
      </c>
      <c r="B79">
        <v>54</v>
      </c>
      <c r="C79">
        <v>48</v>
      </c>
    </row>
    <row r="80" spans="1:3">
      <c r="A80">
        <v>40</v>
      </c>
      <c r="B80">
        <v>54</v>
      </c>
      <c r="C80">
        <v>52</v>
      </c>
    </row>
    <row r="81" spans="1:3">
      <c r="A81">
        <v>40</v>
      </c>
      <c r="B81">
        <v>54</v>
      </c>
      <c r="C81">
        <v>42</v>
      </c>
    </row>
    <row r="82" spans="1:3">
      <c r="A82">
        <v>40</v>
      </c>
      <c r="B82">
        <v>54</v>
      </c>
      <c r="C82">
        <v>51</v>
      </c>
    </row>
    <row r="83" spans="1:3">
      <c r="A83">
        <v>40</v>
      </c>
      <c r="B83">
        <v>54</v>
      </c>
      <c r="C83">
        <v>55</v>
      </c>
    </row>
    <row r="84" spans="1:3">
      <c r="A84">
        <v>40</v>
      </c>
      <c r="B84">
        <v>54</v>
      </c>
      <c r="C84">
        <v>41</v>
      </c>
    </row>
    <row r="85" spans="1:3">
      <c r="A85">
        <v>40</v>
      </c>
      <c r="B85">
        <v>54</v>
      </c>
      <c r="C85">
        <v>44</v>
      </c>
    </row>
    <row r="86" spans="1:3">
      <c r="A86">
        <v>39</v>
      </c>
      <c r="B86">
        <v>54</v>
      </c>
      <c r="C86">
        <v>57</v>
      </c>
    </row>
    <row r="87" spans="1:3">
      <c r="A87">
        <v>39</v>
      </c>
      <c r="B87">
        <v>54</v>
      </c>
      <c r="C87">
        <v>46</v>
      </c>
    </row>
    <row r="88" spans="1:3">
      <c r="A88">
        <v>39</v>
      </c>
      <c r="B88">
        <v>57</v>
      </c>
      <c r="C88">
        <v>58</v>
      </c>
    </row>
    <row r="89" spans="1:3">
      <c r="A89">
        <v>38</v>
      </c>
      <c r="B89">
        <v>57</v>
      </c>
      <c r="C89">
        <v>55</v>
      </c>
    </row>
    <row r="90" spans="1:3">
      <c r="A90">
        <v>38</v>
      </c>
      <c r="B90">
        <v>58</v>
      </c>
      <c r="C90">
        <v>60</v>
      </c>
    </row>
    <row r="91" spans="1:3">
      <c r="A91">
        <v>38</v>
      </c>
      <c r="B91">
        <v>58</v>
      </c>
      <c r="C91">
        <v>46</v>
      </c>
    </row>
    <row r="92" spans="1:3">
      <c r="A92">
        <v>38</v>
      </c>
      <c r="B92">
        <v>59</v>
      </c>
      <c r="C92">
        <v>55</v>
      </c>
    </row>
    <row r="93" spans="1:3">
      <c r="A93">
        <v>38</v>
      </c>
      <c r="B93">
        <v>59</v>
      </c>
      <c r="C93">
        <v>41</v>
      </c>
    </row>
    <row r="94" spans="1:3">
      <c r="A94">
        <v>38</v>
      </c>
      <c r="B94">
        <v>60</v>
      </c>
      <c r="C94">
        <v>49</v>
      </c>
    </row>
    <row r="95" spans="1:3">
      <c r="A95">
        <v>37</v>
      </c>
      <c r="B95">
        <v>60</v>
      </c>
      <c r="C95">
        <v>40</v>
      </c>
    </row>
    <row r="96" spans="1:3">
      <c r="A96">
        <v>37</v>
      </c>
      <c r="B96">
        <v>60</v>
      </c>
      <c r="C96">
        <v>42</v>
      </c>
    </row>
    <row r="97" spans="1:3">
      <c r="A97">
        <v>37</v>
      </c>
      <c r="B97">
        <v>60</v>
      </c>
      <c r="C97">
        <v>52</v>
      </c>
    </row>
    <row r="98" spans="1:3">
      <c r="A98">
        <v>36</v>
      </c>
      <c r="B98">
        <v>60</v>
      </c>
      <c r="C98">
        <v>47</v>
      </c>
    </row>
    <row r="99" spans="1:3">
      <c r="A99">
        <v>36</v>
      </c>
      <c r="B99">
        <v>60</v>
      </c>
      <c r="C99">
        <v>50</v>
      </c>
    </row>
    <row r="100" spans="1:3">
      <c r="A100">
        <v>36</v>
      </c>
      <c r="B100">
        <v>61</v>
      </c>
      <c r="C100">
        <v>42</v>
      </c>
    </row>
    <row r="101" spans="1:3">
      <c r="A101">
        <v>36</v>
      </c>
      <c r="B101">
        <v>61</v>
      </c>
      <c r="C101">
        <v>49</v>
      </c>
    </row>
    <row r="102" spans="1:3">
      <c r="A102">
        <v>36</v>
      </c>
      <c r="B102">
        <v>62</v>
      </c>
      <c r="C102">
        <v>41</v>
      </c>
    </row>
    <row r="103" spans="1:3">
      <c r="A103">
        <v>36</v>
      </c>
      <c r="B103">
        <v>62</v>
      </c>
      <c r="C103">
        <v>48</v>
      </c>
    </row>
    <row r="104" spans="1:3">
      <c r="A104">
        <v>35</v>
      </c>
      <c r="B104">
        <v>62</v>
      </c>
      <c r="C104">
        <v>59</v>
      </c>
    </row>
    <row r="105" spans="1:3">
      <c r="A105">
        <v>35</v>
      </c>
      <c r="B105">
        <v>62</v>
      </c>
      <c r="C105">
        <v>55</v>
      </c>
    </row>
    <row r="106" spans="1:3">
      <c r="A106">
        <v>35</v>
      </c>
      <c r="B106">
        <v>62</v>
      </c>
      <c r="C106">
        <v>56</v>
      </c>
    </row>
    <row r="107" spans="1:3">
      <c r="A107">
        <v>35</v>
      </c>
      <c r="B107">
        <v>62</v>
      </c>
      <c r="C107">
        <v>42</v>
      </c>
    </row>
    <row r="108" spans="1:3">
      <c r="A108">
        <v>35</v>
      </c>
      <c r="B108">
        <v>63</v>
      </c>
      <c r="C108">
        <v>50</v>
      </c>
    </row>
    <row r="109" spans="1:3">
      <c r="A109">
        <v>35</v>
      </c>
      <c r="B109">
        <v>63</v>
      </c>
      <c r="C109">
        <v>46</v>
      </c>
    </row>
    <row r="110" spans="1:3">
      <c r="A110">
        <v>35</v>
      </c>
      <c r="B110">
        <v>63</v>
      </c>
      <c r="C110">
        <v>43</v>
      </c>
    </row>
    <row r="111" spans="1:3">
      <c r="A111">
        <v>35</v>
      </c>
      <c r="B111">
        <v>63</v>
      </c>
      <c r="C111">
        <v>48</v>
      </c>
    </row>
    <row r="112" spans="1:3">
      <c r="A112">
        <v>35</v>
      </c>
      <c r="B112">
        <v>63</v>
      </c>
      <c r="C112">
        <v>52</v>
      </c>
    </row>
    <row r="113" spans="1:3">
      <c r="A113">
        <v>34</v>
      </c>
      <c r="B113">
        <v>63</v>
      </c>
      <c r="C113">
        <v>54</v>
      </c>
    </row>
    <row r="114" spans="1:3">
      <c r="A114">
        <v>34</v>
      </c>
      <c r="B114">
        <v>64</v>
      </c>
      <c r="C114">
        <v>42</v>
      </c>
    </row>
    <row r="115" spans="1:3">
      <c r="A115">
        <v>34</v>
      </c>
      <c r="B115">
        <v>64</v>
      </c>
      <c r="C115">
        <v>46</v>
      </c>
    </row>
    <row r="116" spans="1:3">
      <c r="A116">
        <v>34</v>
      </c>
      <c r="B116">
        <v>65</v>
      </c>
      <c r="C116">
        <v>48</v>
      </c>
    </row>
    <row r="117" spans="1:3">
      <c r="A117">
        <v>34</v>
      </c>
      <c r="B117">
        <v>65</v>
      </c>
      <c r="C117">
        <v>50</v>
      </c>
    </row>
    <row r="118" spans="1:3">
      <c r="A118">
        <v>33</v>
      </c>
      <c r="B118">
        <v>65</v>
      </c>
      <c r="C118">
        <v>43</v>
      </c>
    </row>
    <row r="119" spans="1:3">
      <c r="A119">
        <v>33</v>
      </c>
      <c r="B119">
        <v>65</v>
      </c>
      <c r="C119">
        <v>59</v>
      </c>
    </row>
    <row r="120" spans="1:3">
      <c r="A120">
        <v>33</v>
      </c>
      <c r="B120">
        <v>67</v>
      </c>
      <c r="C120">
        <v>43</v>
      </c>
    </row>
    <row r="121" spans="1:3">
      <c r="A121">
        <v>32</v>
      </c>
      <c r="B121">
        <v>67</v>
      </c>
      <c r="C121">
        <v>57</v>
      </c>
    </row>
    <row r="122" spans="1:3">
      <c r="A122">
        <v>32</v>
      </c>
      <c r="B122">
        <v>67</v>
      </c>
      <c r="C122">
        <v>56</v>
      </c>
    </row>
    <row r="123" spans="1:3">
      <c r="A123">
        <v>32</v>
      </c>
      <c r="B123">
        <v>67</v>
      </c>
      <c r="C123">
        <v>40</v>
      </c>
    </row>
    <row r="124" spans="1:3">
      <c r="A124">
        <v>32</v>
      </c>
      <c r="B124">
        <v>69</v>
      </c>
      <c r="C124">
        <v>58</v>
      </c>
    </row>
    <row r="125" spans="1:3">
      <c r="A125">
        <v>32</v>
      </c>
      <c r="B125">
        <v>69</v>
      </c>
      <c r="C125">
        <v>91</v>
      </c>
    </row>
    <row r="126" spans="1:3">
      <c r="A126">
        <v>32</v>
      </c>
      <c r="B126">
        <v>70</v>
      </c>
      <c r="C126">
        <v>29</v>
      </c>
    </row>
    <row r="127" spans="1:3">
      <c r="A127">
        <v>32</v>
      </c>
      <c r="B127">
        <v>70</v>
      </c>
      <c r="C127">
        <v>77</v>
      </c>
    </row>
    <row r="128" spans="1:3">
      <c r="A128">
        <v>32</v>
      </c>
      <c r="B128">
        <v>71</v>
      </c>
      <c r="C128">
        <v>35</v>
      </c>
    </row>
    <row r="129" spans="1:3">
      <c r="A129">
        <v>32</v>
      </c>
      <c r="B129">
        <v>18</v>
      </c>
      <c r="C129">
        <v>94</v>
      </c>
    </row>
    <row r="130" spans="1:3">
      <c r="A130">
        <v>32</v>
      </c>
      <c r="B130">
        <v>71</v>
      </c>
      <c r="C130">
        <v>11</v>
      </c>
    </row>
    <row r="131" spans="1:3">
      <c r="A131">
        <v>32</v>
      </c>
      <c r="B131">
        <v>71</v>
      </c>
      <c r="C131">
        <v>75</v>
      </c>
    </row>
    <row r="132" spans="1:3">
      <c r="A132">
        <v>31</v>
      </c>
      <c r="B132">
        <v>71</v>
      </c>
      <c r="C132">
        <v>9</v>
      </c>
    </row>
    <row r="133" spans="1:3">
      <c r="A133">
        <v>31</v>
      </c>
      <c r="B133">
        <v>71</v>
      </c>
      <c r="C133">
        <v>75</v>
      </c>
    </row>
    <row r="134" spans="1:3">
      <c r="A134">
        <v>31</v>
      </c>
      <c r="B134">
        <v>72</v>
      </c>
      <c r="C134">
        <v>34</v>
      </c>
    </row>
    <row r="135" spans="1:3">
      <c r="A135">
        <v>31</v>
      </c>
      <c r="B135">
        <v>72</v>
      </c>
      <c r="C135">
        <v>71</v>
      </c>
    </row>
    <row r="136" spans="1:3">
      <c r="A136">
        <v>31</v>
      </c>
      <c r="B136">
        <v>73</v>
      </c>
      <c r="C136">
        <v>5</v>
      </c>
    </row>
    <row r="137" spans="1:3">
      <c r="A137">
        <v>31</v>
      </c>
      <c r="B137">
        <v>73</v>
      </c>
      <c r="C137">
        <v>88</v>
      </c>
    </row>
    <row r="138" spans="1:3">
      <c r="A138">
        <v>31</v>
      </c>
      <c r="B138">
        <v>73</v>
      </c>
      <c r="C138">
        <v>7</v>
      </c>
    </row>
    <row r="139" spans="1:3">
      <c r="A139">
        <v>31</v>
      </c>
      <c r="B139">
        <v>73</v>
      </c>
      <c r="C139">
        <v>73</v>
      </c>
    </row>
    <row r="140" spans="1:3">
      <c r="A140">
        <v>30</v>
      </c>
      <c r="B140">
        <v>74</v>
      </c>
      <c r="C140">
        <v>10</v>
      </c>
    </row>
    <row r="141" spans="1:3">
      <c r="A141">
        <v>30</v>
      </c>
      <c r="B141">
        <v>74</v>
      </c>
      <c r="C141">
        <v>72</v>
      </c>
    </row>
    <row r="142" spans="1:3">
      <c r="A142">
        <v>30</v>
      </c>
      <c r="B142">
        <v>75</v>
      </c>
      <c r="C142">
        <v>5</v>
      </c>
    </row>
    <row r="143" spans="1:3">
      <c r="A143">
        <v>30</v>
      </c>
      <c r="B143">
        <v>71</v>
      </c>
      <c r="C143">
        <v>95</v>
      </c>
    </row>
    <row r="144" spans="1:3">
      <c r="A144">
        <v>30</v>
      </c>
      <c r="B144">
        <v>76</v>
      </c>
      <c r="C144">
        <v>40</v>
      </c>
    </row>
    <row r="145" spans="1:3">
      <c r="A145">
        <v>30</v>
      </c>
      <c r="B145">
        <v>76</v>
      </c>
      <c r="C145">
        <v>87</v>
      </c>
    </row>
    <row r="146" spans="1:3">
      <c r="A146">
        <v>30</v>
      </c>
      <c r="B146">
        <v>77</v>
      </c>
      <c r="C146">
        <v>12</v>
      </c>
    </row>
    <row r="147" spans="1:3">
      <c r="A147">
        <v>29</v>
      </c>
      <c r="B147">
        <v>86</v>
      </c>
      <c r="C147">
        <v>95</v>
      </c>
    </row>
    <row r="148" spans="1:3">
      <c r="A148">
        <v>29</v>
      </c>
      <c r="B148">
        <v>77</v>
      </c>
      <c r="C148">
        <v>36</v>
      </c>
    </row>
    <row r="149" spans="1:3">
      <c r="A149">
        <v>29</v>
      </c>
      <c r="B149">
        <v>77</v>
      </c>
      <c r="C149">
        <v>74</v>
      </c>
    </row>
    <row r="150" spans="1:3">
      <c r="A150">
        <v>29</v>
      </c>
      <c r="B150">
        <v>78</v>
      </c>
      <c r="C150">
        <v>22</v>
      </c>
    </row>
    <row r="151" spans="1:3">
      <c r="A151">
        <v>29</v>
      </c>
      <c r="B151">
        <v>78</v>
      </c>
      <c r="C151">
        <v>90</v>
      </c>
    </row>
    <row r="152" spans="1:3">
      <c r="A152">
        <v>28</v>
      </c>
      <c r="B152">
        <v>78</v>
      </c>
      <c r="C152">
        <v>17</v>
      </c>
    </row>
    <row r="153" spans="1:3">
      <c r="A153">
        <v>28</v>
      </c>
      <c r="B153">
        <v>78</v>
      </c>
      <c r="C153">
        <v>88</v>
      </c>
    </row>
    <row r="154" spans="1:3">
      <c r="A154">
        <v>28</v>
      </c>
      <c r="B154">
        <v>78</v>
      </c>
      <c r="C154">
        <v>20</v>
      </c>
    </row>
    <row r="155" spans="1:3">
      <c r="A155">
        <v>28</v>
      </c>
      <c r="B155">
        <v>78</v>
      </c>
      <c r="C155">
        <v>76</v>
      </c>
    </row>
    <row r="156" spans="1:3">
      <c r="A156">
        <v>27</v>
      </c>
      <c r="B156">
        <v>78</v>
      </c>
      <c r="C156">
        <v>16</v>
      </c>
    </row>
    <row r="157" spans="1:3">
      <c r="A157">
        <v>27</v>
      </c>
      <c r="B157">
        <v>78</v>
      </c>
      <c r="C157">
        <v>89</v>
      </c>
    </row>
    <row r="158" spans="1:3">
      <c r="A158">
        <v>27</v>
      </c>
      <c r="B158">
        <v>78</v>
      </c>
      <c r="C158">
        <v>1</v>
      </c>
    </row>
    <row r="159" spans="1:3">
      <c r="A159">
        <v>27</v>
      </c>
      <c r="B159">
        <v>78</v>
      </c>
      <c r="C159">
        <v>78</v>
      </c>
    </row>
    <row r="160" spans="1:3">
      <c r="A160">
        <v>27</v>
      </c>
      <c r="B160">
        <v>78</v>
      </c>
      <c r="C160">
        <v>1</v>
      </c>
    </row>
    <row r="161" spans="1:3">
      <c r="A161">
        <v>27</v>
      </c>
      <c r="B161">
        <v>78</v>
      </c>
      <c r="C161">
        <v>73</v>
      </c>
    </row>
    <row r="162" spans="1:3">
      <c r="A162">
        <v>26</v>
      </c>
      <c r="B162">
        <v>79</v>
      </c>
      <c r="C162">
        <v>35</v>
      </c>
    </row>
    <row r="163" spans="1:3">
      <c r="A163">
        <v>26</v>
      </c>
      <c r="B163">
        <v>79</v>
      </c>
      <c r="C163">
        <v>83</v>
      </c>
    </row>
    <row r="164" spans="1:3">
      <c r="A164">
        <v>25</v>
      </c>
      <c r="B164">
        <v>81</v>
      </c>
      <c r="C164">
        <v>5</v>
      </c>
    </row>
    <row r="165" spans="1:3">
      <c r="A165">
        <v>25</v>
      </c>
      <c r="B165">
        <v>77</v>
      </c>
      <c r="C165">
        <v>97</v>
      </c>
    </row>
    <row r="166" spans="1:3">
      <c r="A166">
        <v>25</v>
      </c>
      <c r="B166">
        <v>85</v>
      </c>
      <c r="C166">
        <v>26</v>
      </c>
    </row>
    <row r="167" spans="1:3">
      <c r="A167">
        <v>24</v>
      </c>
      <c r="B167">
        <v>85</v>
      </c>
      <c r="C167">
        <v>75</v>
      </c>
    </row>
    <row r="168" spans="1:3">
      <c r="A168">
        <v>24</v>
      </c>
      <c r="B168">
        <v>86</v>
      </c>
      <c r="C168">
        <v>20</v>
      </c>
    </row>
    <row r="169" spans="1:3">
      <c r="A169">
        <v>24</v>
      </c>
      <c r="B169">
        <v>99</v>
      </c>
      <c r="C169">
        <v>97</v>
      </c>
    </row>
    <row r="170" spans="1:3">
      <c r="A170">
        <v>24</v>
      </c>
      <c r="B170">
        <v>87</v>
      </c>
      <c r="C170">
        <v>27</v>
      </c>
    </row>
    <row r="171" spans="1:3">
      <c r="A171">
        <v>23</v>
      </c>
      <c r="B171">
        <v>87</v>
      </c>
      <c r="C171">
        <v>63</v>
      </c>
    </row>
    <row r="172" spans="1:3">
      <c r="A172">
        <v>23</v>
      </c>
      <c r="B172">
        <v>87</v>
      </c>
      <c r="C172">
        <v>13</v>
      </c>
    </row>
    <row r="173" spans="1:3">
      <c r="A173">
        <v>23</v>
      </c>
      <c r="B173">
        <v>87</v>
      </c>
      <c r="C173">
        <v>75</v>
      </c>
    </row>
    <row r="174" spans="1:3">
      <c r="A174">
        <v>23</v>
      </c>
      <c r="B174">
        <v>87</v>
      </c>
      <c r="C174">
        <v>10</v>
      </c>
    </row>
    <row r="175" spans="1:3">
      <c r="A175">
        <v>23</v>
      </c>
      <c r="B175">
        <v>23</v>
      </c>
      <c r="C175">
        <v>98</v>
      </c>
    </row>
    <row r="176" spans="1:3">
      <c r="A176">
        <v>23</v>
      </c>
      <c r="B176">
        <v>88</v>
      </c>
      <c r="C176">
        <v>13</v>
      </c>
    </row>
    <row r="177" spans="1:3">
      <c r="A177">
        <v>22</v>
      </c>
      <c r="B177">
        <v>88</v>
      </c>
      <c r="C177">
        <v>86</v>
      </c>
    </row>
    <row r="178" spans="1:3">
      <c r="A178">
        <v>22</v>
      </c>
      <c r="B178">
        <v>88</v>
      </c>
      <c r="C178">
        <v>15</v>
      </c>
    </row>
    <row r="179" spans="1:3">
      <c r="A179">
        <v>22</v>
      </c>
      <c r="B179">
        <v>88</v>
      </c>
      <c r="C179">
        <v>69</v>
      </c>
    </row>
    <row r="180" spans="1:3">
      <c r="A180">
        <v>21</v>
      </c>
      <c r="B180">
        <v>93</v>
      </c>
      <c r="C180">
        <v>14</v>
      </c>
    </row>
    <row r="181" spans="1:3">
      <c r="A181">
        <v>21</v>
      </c>
      <c r="B181">
        <v>93</v>
      </c>
      <c r="C181">
        <v>90</v>
      </c>
    </row>
    <row r="182" spans="1:3">
      <c r="A182">
        <v>21</v>
      </c>
      <c r="B182">
        <v>97</v>
      </c>
      <c r="C182">
        <v>32</v>
      </c>
    </row>
    <row r="183" spans="1:3">
      <c r="A183">
        <v>21</v>
      </c>
      <c r="B183">
        <v>97</v>
      </c>
      <c r="C183">
        <v>86</v>
      </c>
    </row>
    <row r="184" spans="1:3">
      <c r="A184">
        <v>21</v>
      </c>
      <c r="B184">
        <v>98</v>
      </c>
      <c r="C184">
        <v>15</v>
      </c>
    </row>
    <row r="185" spans="1:3">
      <c r="A185">
        <v>20</v>
      </c>
      <c r="B185">
        <v>98</v>
      </c>
      <c r="C185">
        <v>88</v>
      </c>
    </row>
    <row r="186" spans="1:3">
      <c r="A186">
        <v>20</v>
      </c>
      <c r="B186">
        <v>99</v>
      </c>
      <c r="C186">
        <v>39</v>
      </c>
    </row>
    <row r="187" spans="1:3">
      <c r="A187">
        <v>20</v>
      </c>
      <c r="B187">
        <v>19</v>
      </c>
      <c r="C187">
        <v>99</v>
      </c>
    </row>
    <row r="188" spans="1:3">
      <c r="A188">
        <v>20</v>
      </c>
      <c r="B188">
        <v>101</v>
      </c>
      <c r="C188">
        <v>24</v>
      </c>
    </row>
    <row r="189" spans="1:3">
      <c r="A189">
        <v>20</v>
      </c>
      <c r="B189">
        <v>101</v>
      </c>
      <c r="C189">
        <v>68</v>
      </c>
    </row>
    <row r="190" spans="1:3">
      <c r="A190">
        <v>19</v>
      </c>
      <c r="B190">
        <v>103</v>
      </c>
      <c r="C190">
        <v>17</v>
      </c>
    </row>
    <row r="191" spans="1:3">
      <c r="A191">
        <v>19</v>
      </c>
      <c r="B191">
        <v>103</v>
      </c>
      <c r="C191">
        <v>85</v>
      </c>
    </row>
    <row r="192" spans="1:3">
      <c r="A192">
        <v>19</v>
      </c>
      <c r="B192">
        <v>103</v>
      </c>
      <c r="C192">
        <v>23</v>
      </c>
    </row>
    <row r="193" spans="1:3">
      <c r="A193">
        <v>19</v>
      </c>
      <c r="B193">
        <v>103</v>
      </c>
      <c r="C193">
        <v>69</v>
      </c>
    </row>
    <row r="194" spans="1:3">
      <c r="A194">
        <v>19</v>
      </c>
      <c r="B194">
        <v>113</v>
      </c>
      <c r="C194">
        <v>8</v>
      </c>
    </row>
    <row r="195" spans="1:3">
      <c r="A195">
        <v>19</v>
      </c>
      <c r="B195">
        <v>113</v>
      </c>
      <c r="C195">
        <v>91</v>
      </c>
    </row>
    <row r="196" spans="1:3">
      <c r="A196">
        <v>19</v>
      </c>
      <c r="B196">
        <v>120</v>
      </c>
      <c r="C196">
        <v>16</v>
      </c>
    </row>
    <row r="197" spans="1:3">
      <c r="A197">
        <v>19</v>
      </c>
      <c r="B197">
        <v>120</v>
      </c>
      <c r="C197">
        <v>79</v>
      </c>
    </row>
    <row r="198" spans="1:3">
      <c r="A198">
        <v>18</v>
      </c>
      <c r="B198">
        <v>126</v>
      </c>
      <c r="C198">
        <v>28</v>
      </c>
    </row>
    <row r="199" spans="1:3">
      <c r="A199">
        <v>18</v>
      </c>
      <c r="B199">
        <v>126</v>
      </c>
      <c r="C199">
        <v>74</v>
      </c>
    </row>
    <row r="200" spans="1:3">
      <c r="A200">
        <v>18</v>
      </c>
      <c r="B200">
        <v>137</v>
      </c>
      <c r="C200">
        <v>18</v>
      </c>
    </row>
    <row r="201" spans="1:3">
      <c r="A201">
        <v>18</v>
      </c>
      <c r="B201">
        <v>137</v>
      </c>
      <c r="C201">
        <v>83</v>
      </c>
    </row>
  </sheetData>
  <autoFilter ref="A1:A201" xr:uid="{E431B88A-305A-4306-B3FA-2AB488DCB164}">
    <sortState xmlns:xlrd2="http://schemas.microsoft.com/office/spreadsheetml/2017/richdata2" ref="A2:A201">
      <sortCondition descending="1" ref="A1:A201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BE99-F085-4556-832A-32D72DF851E0}">
  <dimension ref="A1:AG201"/>
  <sheetViews>
    <sheetView topLeftCell="O35" workbookViewId="0">
      <selection activeCell="I41" sqref="I41"/>
    </sheetView>
  </sheetViews>
  <sheetFormatPr defaultRowHeight="15"/>
  <cols>
    <col min="1" max="1" width="13.7109375" bestFit="1" customWidth="1"/>
    <col min="2" max="2" width="8.85546875" bestFit="1" customWidth="1"/>
    <col min="3" max="3" width="6.7109375" bestFit="1" customWidth="1"/>
    <col min="4" max="4" width="20.7109375" bestFit="1" customWidth="1"/>
    <col min="5" max="5" width="23.85546875" bestFit="1" customWidth="1"/>
    <col min="7" max="7" width="14.42578125" customWidth="1"/>
    <col min="9" max="9" width="13.140625" bestFit="1" customWidth="1"/>
    <col min="10" max="11" width="14.7109375" bestFit="1" customWidth="1"/>
    <col min="12" max="12" width="13.140625" bestFit="1" customWidth="1"/>
    <col min="13" max="13" width="13" customWidth="1"/>
    <col min="14" max="14" width="9.7109375" customWidth="1"/>
    <col min="15" max="16" width="14.7109375" customWidth="1"/>
    <col min="17" max="17" width="13.140625" bestFit="1" customWidth="1"/>
    <col min="18" max="19" width="31.85546875" bestFit="1" customWidth="1"/>
    <col min="20" max="20" width="13.140625" bestFit="1" customWidth="1"/>
    <col min="21" max="21" width="14.7109375" bestFit="1" customWidth="1"/>
    <col min="22" max="22" width="31.85546875" bestFit="1" customWidth="1"/>
    <col min="23" max="23" width="28.7109375" bestFit="1" customWidth="1"/>
    <col min="24" max="25" width="5.7109375" bestFit="1" customWidth="1"/>
    <col min="26" max="26" width="11.42578125" customWidth="1"/>
    <col min="27" max="27" width="16.7109375" customWidth="1"/>
    <col min="28" max="28" width="10" customWidth="1"/>
    <col min="29" max="32" width="7.7109375" bestFit="1" customWidth="1"/>
    <col min="33" max="33" width="11.28515625" bestFit="1" customWidth="1"/>
    <col min="34" max="34" width="19.7109375" bestFit="1" customWidth="1"/>
    <col min="35" max="35" width="31.85546875" bestFit="1" customWidth="1"/>
    <col min="36" max="36" width="28.28515625" bestFit="1" customWidth="1"/>
    <col min="37" max="37" width="28" bestFit="1" customWidth="1"/>
    <col min="38" max="38" width="31.85546875" bestFit="1" customWidth="1"/>
    <col min="39" max="39" width="33.28515625" bestFit="1" customWidth="1"/>
    <col min="40" max="40" width="33" bestFit="1" customWidth="1"/>
    <col min="41" max="41" width="36.85546875" bestFit="1" customWidth="1"/>
    <col min="42" max="79" width="3" bestFit="1" customWidth="1"/>
    <col min="80" max="85" width="4" bestFit="1" customWidth="1"/>
    <col min="86" max="86" width="11.28515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24</v>
      </c>
    </row>
    <row r="2" spans="1:23">
      <c r="A2">
        <v>1</v>
      </c>
      <c r="B2" t="s">
        <v>5</v>
      </c>
      <c r="C2">
        <v>19</v>
      </c>
      <c r="D2">
        <v>15</v>
      </c>
      <c r="E2">
        <v>39</v>
      </c>
      <c r="F2">
        <f>IF(Mall_Customers[[#This Row],[Genre]]="Male",0,1)</f>
        <v>0</v>
      </c>
      <c r="G2">
        <f>(D2*E2)/100</f>
        <v>5.85</v>
      </c>
    </row>
    <row r="3" spans="1:23">
      <c r="A3">
        <v>2</v>
      </c>
      <c r="B3" t="s">
        <v>5</v>
      </c>
      <c r="C3">
        <v>21</v>
      </c>
      <c r="D3">
        <v>15</v>
      </c>
      <c r="E3">
        <v>81</v>
      </c>
      <c r="F3">
        <f>IF(Mall_Customers[[#This Row],[Genre]]="Male",0,1)</f>
        <v>0</v>
      </c>
      <c r="G3">
        <f t="shared" ref="G3:G33" si="0">(D3*E3)/100</f>
        <v>12.15</v>
      </c>
      <c r="I3" s="1" t="s">
        <v>7</v>
      </c>
      <c r="J3" t="s">
        <v>9</v>
      </c>
      <c r="L3" s="1" t="s">
        <v>7</v>
      </c>
      <c r="M3" t="s">
        <v>25</v>
      </c>
      <c r="Q3" s="1" t="s">
        <v>7</v>
      </c>
      <c r="R3" t="s">
        <v>26</v>
      </c>
    </row>
    <row r="4" spans="1:23">
      <c r="A4">
        <v>3</v>
      </c>
      <c r="B4" t="s">
        <v>6</v>
      </c>
      <c r="C4">
        <v>20</v>
      </c>
      <c r="D4">
        <v>16</v>
      </c>
      <c r="E4">
        <v>6</v>
      </c>
      <c r="F4">
        <f>IF(Mall_Customers[[#This Row],[Genre]]="Male",0,1)</f>
        <v>1</v>
      </c>
      <c r="G4">
        <f t="shared" si="0"/>
        <v>0.96</v>
      </c>
      <c r="I4" s="2" t="s">
        <v>6</v>
      </c>
      <c r="J4">
        <v>112</v>
      </c>
      <c r="L4" s="2" t="s">
        <v>10</v>
      </c>
      <c r="M4" s="14">
        <v>0.23</v>
      </c>
      <c r="Q4" s="2" t="s">
        <v>10</v>
      </c>
      <c r="R4" s="13">
        <v>55.630434782608695</v>
      </c>
    </row>
    <row r="5" spans="1:23">
      <c r="A5">
        <v>4</v>
      </c>
      <c r="B5" t="s">
        <v>6</v>
      </c>
      <c r="C5">
        <v>23</v>
      </c>
      <c r="D5">
        <v>16</v>
      </c>
      <c r="E5">
        <v>77</v>
      </c>
      <c r="F5">
        <f>IF(Mall_Customers[[#This Row],[Genre]]="Male",0,1)</f>
        <v>1</v>
      </c>
      <c r="G5">
        <f t="shared" si="0"/>
        <v>12.32</v>
      </c>
      <c r="I5" s="2" t="s">
        <v>5</v>
      </c>
      <c r="J5">
        <v>88</v>
      </c>
      <c r="L5" s="3" t="s">
        <v>6</v>
      </c>
      <c r="M5" s="14">
        <v>0.12</v>
      </c>
      <c r="Q5" s="3" t="s">
        <v>6</v>
      </c>
      <c r="R5" s="13">
        <v>58.75</v>
      </c>
    </row>
    <row r="6" spans="1:23">
      <c r="A6">
        <v>5</v>
      </c>
      <c r="B6" t="s">
        <v>6</v>
      </c>
      <c r="C6">
        <v>31</v>
      </c>
      <c r="D6">
        <v>17</v>
      </c>
      <c r="E6">
        <v>40</v>
      </c>
      <c r="F6">
        <f>IF(Mall_Customers[[#This Row],[Genre]]="Male",0,1)</f>
        <v>1</v>
      </c>
      <c r="G6">
        <f t="shared" si="0"/>
        <v>6.8</v>
      </c>
      <c r="I6" s="2" t="s">
        <v>16</v>
      </c>
      <c r="J6">
        <v>200</v>
      </c>
      <c r="L6" s="3" t="s">
        <v>5</v>
      </c>
      <c r="M6" s="14">
        <v>0.11</v>
      </c>
      <c r="Q6" s="3" t="s">
        <v>5</v>
      </c>
      <c r="R6" s="13">
        <v>52.227272727272727</v>
      </c>
    </row>
    <row r="7" spans="1:23">
      <c r="A7">
        <v>6</v>
      </c>
      <c r="B7" t="s">
        <v>6</v>
      </c>
      <c r="C7">
        <v>22</v>
      </c>
      <c r="D7">
        <v>17</v>
      </c>
      <c r="E7">
        <v>76</v>
      </c>
      <c r="F7">
        <f>IF(Mall_Customers[[#This Row],[Genre]]="Male",0,1)</f>
        <v>1</v>
      </c>
      <c r="G7">
        <f t="shared" si="0"/>
        <v>12.92</v>
      </c>
      <c r="L7" s="2" t="s">
        <v>11</v>
      </c>
      <c r="M7" s="14">
        <v>0.30499999999999999</v>
      </c>
      <c r="Q7" s="2" t="s">
        <v>11</v>
      </c>
      <c r="R7" s="13">
        <v>61.590163934426229</v>
      </c>
    </row>
    <row r="8" spans="1:23">
      <c r="A8">
        <v>7</v>
      </c>
      <c r="B8" t="s">
        <v>6</v>
      </c>
      <c r="C8">
        <v>35</v>
      </c>
      <c r="D8">
        <v>18</v>
      </c>
      <c r="E8">
        <v>6</v>
      </c>
      <c r="F8">
        <f>IF(Mall_Customers[[#This Row],[Genre]]="Male",0,1)</f>
        <v>1</v>
      </c>
      <c r="G8">
        <f t="shared" si="0"/>
        <v>1.08</v>
      </c>
      <c r="L8" s="3" t="s">
        <v>6</v>
      </c>
      <c r="M8" s="14">
        <v>0.19</v>
      </c>
      <c r="Q8" s="3" t="s">
        <v>6</v>
      </c>
      <c r="R8" s="13">
        <v>63.157894736842103</v>
      </c>
    </row>
    <row r="9" spans="1:23">
      <c r="A9">
        <v>34</v>
      </c>
      <c r="B9" t="s">
        <v>5</v>
      </c>
      <c r="C9">
        <v>18</v>
      </c>
      <c r="D9">
        <v>33</v>
      </c>
      <c r="E9">
        <v>92</v>
      </c>
      <c r="F9">
        <f>IF(Mall_Customers[[#This Row],[Genre]]="Male",0,1)</f>
        <v>0</v>
      </c>
      <c r="G9">
        <f t="shared" si="0"/>
        <v>30.36</v>
      </c>
      <c r="L9" s="3" t="s">
        <v>5</v>
      </c>
      <c r="M9" s="14">
        <v>0.115</v>
      </c>
      <c r="Q9" s="3" t="s">
        <v>5</v>
      </c>
      <c r="R9" s="13">
        <v>59</v>
      </c>
    </row>
    <row r="10" spans="1:23">
      <c r="A10">
        <v>9</v>
      </c>
      <c r="B10" t="s">
        <v>5</v>
      </c>
      <c r="C10">
        <v>64</v>
      </c>
      <c r="D10">
        <v>19</v>
      </c>
      <c r="E10">
        <v>3</v>
      </c>
      <c r="F10">
        <f>IF(Mall_Customers[[#This Row],[Genre]]="Male",0,1)</f>
        <v>0</v>
      </c>
      <c r="G10">
        <f t="shared" si="0"/>
        <v>0.56999999999999995</v>
      </c>
      <c r="L10" s="2" t="s">
        <v>12</v>
      </c>
      <c r="M10" s="14">
        <v>0.18</v>
      </c>
      <c r="Q10" s="2" t="s">
        <v>12</v>
      </c>
      <c r="R10" s="13">
        <v>41.333333333333336</v>
      </c>
    </row>
    <row r="11" spans="1:23">
      <c r="A11">
        <v>10</v>
      </c>
      <c r="B11" t="s">
        <v>6</v>
      </c>
      <c r="C11">
        <v>30</v>
      </c>
      <c r="D11">
        <v>19</v>
      </c>
      <c r="E11">
        <v>72</v>
      </c>
      <c r="F11">
        <f>IF(Mall_Customers[[#This Row],[Genre]]="Male",0,1)</f>
        <v>1</v>
      </c>
      <c r="G11">
        <f t="shared" si="0"/>
        <v>13.68</v>
      </c>
      <c r="L11" s="3" t="s">
        <v>6</v>
      </c>
      <c r="M11" s="14">
        <v>0.11</v>
      </c>
      <c r="Q11" s="3" t="s">
        <v>6</v>
      </c>
      <c r="R11" s="13">
        <v>36.863636363636367</v>
      </c>
      <c r="T11" s="1" t="s">
        <v>7</v>
      </c>
      <c r="U11" t="s">
        <v>9</v>
      </c>
      <c r="V11" t="s">
        <v>26</v>
      </c>
      <c r="W11" t="s">
        <v>27</v>
      </c>
    </row>
    <row r="12" spans="1:23">
      <c r="A12">
        <v>11</v>
      </c>
      <c r="B12" t="s">
        <v>5</v>
      </c>
      <c r="C12">
        <v>67</v>
      </c>
      <c r="D12">
        <v>19</v>
      </c>
      <c r="E12">
        <v>14</v>
      </c>
      <c r="F12">
        <f>IF(Mall_Customers[[#This Row],[Genre]]="Male",0,1)</f>
        <v>0</v>
      </c>
      <c r="G12">
        <f t="shared" si="0"/>
        <v>2.66</v>
      </c>
      <c r="L12" s="3" t="s">
        <v>5</v>
      </c>
      <c r="M12" s="14">
        <v>7.0000000000000007E-2</v>
      </c>
      <c r="Q12" s="3" t="s">
        <v>5</v>
      </c>
      <c r="R12" s="13">
        <v>48.357142857142854</v>
      </c>
      <c r="T12" s="2" t="s">
        <v>10</v>
      </c>
      <c r="U12">
        <v>46</v>
      </c>
      <c r="V12" s="13">
        <v>55.630434782608695</v>
      </c>
      <c r="W12" s="13">
        <v>48.5</v>
      </c>
    </row>
    <row r="13" spans="1:23">
      <c r="A13">
        <v>42</v>
      </c>
      <c r="B13" t="s">
        <v>5</v>
      </c>
      <c r="C13">
        <v>24</v>
      </c>
      <c r="D13">
        <v>38</v>
      </c>
      <c r="E13">
        <v>92</v>
      </c>
      <c r="F13">
        <f>IF(Mall_Customers[[#This Row],[Genre]]="Male",0,1)</f>
        <v>0</v>
      </c>
      <c r="G13">
        <f t="shared" si="0"/>
        <v>34.96</v>
      </c>
      <c r="L13" s="2" t="s">
        <v>13</v>
      </c>
      <c r="M13" s="14">
        <v>0.155</v>
      </c>
      <c r="Q13" s="2" t="s">
        <v>13</v>
      </c>
      <c r="R13" s="13">
        <v>39.161290322580648</v>
      </c>
      <c r="T13" s="3" t="s">
        <v>6</v>
      </c>
      <c r="U13">
        <v>24</v>
      </c>
      <c r="V13" s="13">
        <v>58.75</v>
      </c>
      <c r="W13" s="13">
        <v>45.958333333333336</v>
      </c>
    </row>
    <row r="14" spans="1:23">
      <c r="A14">
        <v>13</v>
      </c>
      <c r="B14" t="s">
        <v>6</v>
      </c>
      <c r="C14">
        <v>58</v>
      </c>
      <c r="D14">
        <v>20</v>
      </c>
      <c r="E14">
        <v>15</v>
      </c>
      <c r="F14">
        <f>IF(Mall_Customers[[#This Row],[Genre]]="Male",0,1)</f>
        <v>1</v>
      </c>
      <c r="G14">
        <f t="shared" si="0"/>
        <v>3</v>
      </c>
      <c r="L14" s="3" t="s">
        <v>6</v>
      </c>
      <c r="M14" s="14">
        <v>9.5000000000000001E-2</v>
      </c>
      <c r="Q14" s="3" t="s">
        <v>6</v>
      </c>
      <c r="R14" s="13">
        <v>39.315789473684212</v>
      </c>
      <c r="T14" s="3" t="s">
        <v>5</v>
      </c>
      <c r="U14">
        <v>22</v>
      </c>
      <c r="V14" s="13">
        <v>52.227272727272727</v>
      </c>
      <c r="W14" s="13">
        <v>51.272727272727273</v>
      </c>
    </row>
    <row r="15" spans="1:23">
      <c r="A15">
        <v>14</v>
      </c>
      <c r="B15" t="s">
        <v>6</v>
      </c>
      <c r="C15">
        <v>24</v>
      </c>
      <c r="D15">
        <v>20</v>
      </c>
      <c r="E15">
        <v>77</v>
      </c>
      <c r="F15">
        <f>IF(Mall_Customers[[#This Row],[Genre]]="Male",0,1)</f>
        <v>1</v>
      </c>
      <c r="G15">
        <f t="shared" si="0"/>
        <v>15.4</v>
      </c>
      <c r="L15" s="3" t="s">
        <v>5</v>
      </c>
      <c r="M15" s="14">
        <v>0.06</v>
      </c>
      <c r="Q15" s="3" t="s">
        <v>5</v>
      </c>
      <c r="R15" s="13">
        <v>38.916666666666664</v>
      </c>
      <c r="T15" s="2" t="s">
        <v>11</v>
      </c>
      <c r="U15">
        <v>61</v>
      </c>
      <c r="V15" s="13">
        <v>61.590163934426229</v>
      </c>
      <c r="W15" s="13">
        <v>70.081967213114751</v>
      </c>
    </row>
    <row r="16" spans="1:23">
      <c r="A16">
        <v>15</v>
      </c>
      <c r="B16" t="s">
        <v>5</v>
      </c>
      <c r="C16">
        <v>37</v>
      </c>
      <c r="D16">
        <v>20</v>
      </c>
      <c r="E16">
        <v>13</v>
      </c>
      <c r="F16">
        <f>IF(Mall_Customers[[#This Row],[Genre]]="Male",0,1)</f>
        <v>0</v>
      </c>
      <c r="G16">
        <f t="shared" si="0"/>
        <v>2.6</v>
      </c>
      <c r="L16" s="2" t="s">
        <v>14</v>
      </c>
      <c r="M16" s="14">
        <v>0.1</v>
      </c>
      <c r="Q16" s="2" t="s">
        <v>14</v>
      </c>
      <c r="R16" s="13">
        <v>35.950000000000003</v>
      </c>
      <c r="T16" s="3" t="s">
        <v>6</v>
      </c>
      <c r="U16">
        <v>38</v>
      </c>
      <c r="V16" s="13">
        <v>63.157894736842103</v>
      </c>
      <c r="W16" s="13">
        <v>65.65789473684211</v>
      </c>
    </row>
    <row r="17" spans="1:23">
      <c r="A17">
        <v>16</v>
      </c>
      <c r="B17" t="s">
        <v>5</v>
      </c>
      <c r="C17">
        <v>22</v>
      </c>
      <c r="D17">
        <v>20</v>
      </c>
      <c r="E17">
        <v>79</v>
      </c>
      <c r="F17">
        <f>IF(Mall_Customers[[#This Row],[Genre]]="Male",0,1)</f>
        <v>0</v>
      </c>
      <c r="G17">
        <f t="shared" si="0"/>
        <v>15.8</v>
      </c>
      <c r="L17" s="3" t="s">
        <v>6</v>
      </c>
      <c r="M17" s="14">
        <v>3.5000000000000003E-2</v>
      </c>
      <c r="Q17" s="3" t="s">
        <v>6</v>
      </c>
      <c r="R17" s="13">
        <v>42.857142857142854</v>
      </c>
      <c r="T17" s="3" t="s">
        <v>5</v>
      </c>
      <c r="U17">
        <v>23</v>
      </c>
      <c r="V17" s="13">
        <v>59</v>
      </c>
      <c r="W17" s="13">
        <v>77.391304347826093</v>
      </c>
    </row>
    <row r="18" spans="1:23">
      <c r="A18">
        <v>17</v>
      </c>
      <c r="B18" t="s">
        <v>6</v>
      </c>
      <c r="C18">
        <v>35</v>
      </c>
      <c r="D18">
        <v>21</v>
      </c>
      <c r="E18">
        <v>35</v>
      </c>
      <c r="F18">
        <f>IF(Mall_Customers[[#This Row],[Genre]]="Male",0,1)</f>
        <v>1</v>
      </c>
      <c r="G18">
        <f t="shared" si="0"/>
        <v>7.35</v>
      </c>
      <c r="L18" s="3" t="s">
        <v>5</v>
      </c>
      <c r="M18" s="14">
        <v>6.5000000000000002E-2</v>
      </c>
      <c r="Q18" s="3" t="s">
        <v>5</v>
      </c>
      <c r="R18" s="13">
        <v>32.230769230769234</v>
      </c>
      <c r="T18" s="2" t="s">
        <v>12</v>
      </c>
      <c r="U18">
        <v>36</v>
      </c>
      <c r="V18" s="13">
        <v>41.333333333333336</v>
      </c>
      <c r="W18" s="13">
        <v>69.75</v>
      </c>
    </row>
    <row r="19" spans="1:23">
      <c r="A19">
        <v>18</v>
      </c>
      <c r="B19" t="s">
        <v>5</v>
      </c>
      <c r="C19">
        <v>20</v>
      </c>
      <c r="D19">
        <v>21</v>
      </c>
      <c r="E19">
        <v>66</v>
      </c>
      <c r="F19">
        <f>IF(Mall_Customers[[#This Row],[Genre]]="Male",0,1)</f>
        <v>0</v>
      </c>
      <c r="G19">
        <f t="shared" si="0"/>
        <v>13.86</v>
      </c>
      <c r="L19" s="2" t="s">
        <v>15</v>
      </c>
      <c r="M19" s="14">
        <v>0.03</v>
      </c>
      <c r="Q19" s="2" t="s">
        <v>15</v>
      </c>
      <c r="R19" s="13">
        <v>50.5</v>
      </c>
      <c r="T19" s="3" t="s">
        <v>6</v>
      </c>
      <c r="U19">
        <v>22</v>
      </c>
      <c r="V19" s="13">
        <v>36.863636363636367</v>
      </c>
      <c r="W19" s="13">
        <v>68.590909090909093</v>
      </c>
    </row>
    <row r="20" spans="1:23">
      <c r="A20">
        <v>19</v>
      </c>
      <c r="B20" t="s">
        <v>5</v>
      </c>
      <c r="C20">
        <v>52</v>
      </c>
      <c r="D20">
        <v>23</v>
      </c>
      <c r="E20">
        <v>29</v>
      </c>
      <c r="F20">
        <f>IF(Mall_Customers[[#This Row],[Genre]]="Male",0,1)</f>
        <v>0</v>
      </c>
      <c r="G20">
        <f t="shared" si="0"/>
        <v>6.67</v>
      </c>
      <c r="L20" s="3" t="s">
        <v>6</v>
      </c>
      <c r="M20" s="14">
        <v>0.01</v>
      </c>
      <c r="Q20" s="3" t="s">
        <v>6</v>
      </c>
      <c r="R20" s="13">
        <v>51.5</v>
      </c>
      <c r="T20" s="3" t="s">
        <v>5</v>
      </c>
      <c r="U20">
        <v>14</v>
      </c>
      <c r="V20" s="13">
        <v>48.357142857142854</v>
      </c>
      <c r="W20" s="13">
        <v>71.571428571428569</v>
      </c>
    </row>
    <row r="21" spans="1:23">
      <c r="A21">
        <v>174</v>
      </c>
      <c r="B21" t="s">
        <v>5</v>
      </c>
      <c r="C21">
        <v>36</v>
      </c>
      <c r="D21">
        <v>87</v>
      </c>
      <c r="E21">
        <v>92</v>
      </c>
      <c r="F21">
        <f>IF(Mall_Customers[[#This Row],[Genre]]="Male",0,1)</f>
        <v>0</v>
      </c>
      <c r="G21">
        <f t="shared" si="0"/>
        <v>80.040000000000006</v>
      </c>
      <c r="L21" s="3" t="s">
        <v>5</v>
      </c>
      <c r="M21" s="14">
        <v>0.02</v>
      </c>
      <c r="Q21" s="3" t="s">
        <v>5</v>
      </c>
      <c r="R21" s="13">
        <v>50</v>
      </c>
      <c r="T21" s="2" t="s">
        <v>13</v>
      </c>
      <c r="U21">
        <v>31</v>
      </c>
      <c r="V21" s="13">
        <v>39.161290322580648</v>
      </c>
      <c r="W21" s="13">
        <v>56.322580645161288</v>
      </c>
    </row>
    <row r="22" spans="1:23">
      <c r="A22">
        <v>21</v>
      </c>
      <c r="B22" t="s">
        <v>5</v>
      </c>
      <c r="C22">
        <v>35</v>
      </c>
      <c r="D22">
        <v>24</v>
      </c>
      <c r="E22">
        <v>35</v>
      </c>
      <c r="F22">
        <f>IF(Mall_Customers[[#This Row],[Genre]]="Male",0,1)</f>
        <v>0</v>
      </c>
      <c r="G22">
        <f t="shared" si="0"/>
        <v>8.4</v>
      </c>
      <c r="L22" s="2" t="s">
        <v>16</v>
      </c>
      <c r="M22" s="14">
        <v>1</v>
      </c>
      <c r="Q22" s="2" t="s">
        <v>16</v>
      </c>
      <c r="R22" s="13">
        <v>50.2</v>
      </c>
      <c r="T22" s="3" t="s">
        <v>6</v>
      </c>
      <c r="U22">
        <v>19</v>
      </c>
      <c r="V22" s="13">
        <v>39.315789473684212</v>
      </c>
      <c r="W22" s="13">
        <v>57.315789473684212</v>
      </c>
    </row>
    <row r="23" spans="1:23">
      <c r="A23">
        <v>22</v>
      </c>
      <c r="B23" t="s">
        <v>5</v>
      </c>
      <c r="C23">
        <v>25</v>
      </c>
      <c r="D23">
        <v>24</v>
      </c>
      <c r="E23">
        <v>73</v>
      </c>
      <c r="F23">
        <f>IF(Mall_Customers[[#This Row],[Genre]]="Male",0,1)</f>
        <v>0</v>
      </c>
      <c r="G23">
        <f t="shared" si="0"/>
        <v>17.52</v>
      </c>
      <c r="T23" s="3" t="s">
        <v>5</v>
      </c>
      <c r="U23">
        <v>12</v>
      </c>
      <c r="V23" s="13">
        <v>38.916666666666664</v>
      </c>
      <c r="W23" s="13">
        <v>54.75</v>
      </c>
    </row>
    <row r="24" spans="1:23">
      <c r="A24">
        <v>23</v>
      </c>
      <c r="B24" t="s">
        <v>6</v>
      </c>
      <c r="C24">
        <v>46</v>
      </c>
      <c r="D24">
        <v>25</v>
      </c>
      <c r="E24">
        <v>5</v>
      </c>
      <c r="F24">
        <f>IF(Mall_Customers[[#This Row],[Genre]]="Male",0,1)</f>
        <v>1</v>
      </c>
      <c r="G24">
        <f t="shared" si="0"/>
        <v>1.25</v>
      </c>
      <c r="T24" s="2" t="s">
        <v>14</v>
      </c>
      <c r="U24">
        <v>20</v>
      </c>
      <c r="V24" s="13">
        <v>35.950000000000003</v>
      </c>
      <c r="W24" s="13">
        <v>52</v>
      </c>
    </row>
    <row r="25" spans="1:23">
      <c r="A25">
        <v>24</v>
      </c>
      <c r="B25" t="s">
        <v>5</v>
      </c>
      <c r="C25">
        <v>31</v>
      </c>
      <c r="D25">
        <v>25</v>
      </c>
      <c r="E25">
        <v>73</v>
      </c>
      <c r="F25">
        <f>IF(Mall_Customers[[#This Row],[Genre]]="Male",0,1)</f>
        <v>0</v>
      </c>
      <c r="G25">
        <f t="shared" si="0"/>
        <v>18.25</v>
      </c>
      <c r="T25" s="3" t="s">
        <v>6</v>
      </c>
      <c r="U25">
        <v>7</v>
      </c>
      <c r="V25" s="13">
        <v>42.857142857142854</v>
      </c>
      <c r="W25" s="13">
        <v>47.571428571428569</v>
      </c>
    </row>
    <row r="26" spans="1:23">
      <c r="A26">
        <v>25</v>
      </c>
      <c r="B26" t="s">
        <v>6</v>
      </c>
      <c r="C26">
        <v>54</v>
      </c>
      <c r="D26">
        <v>28</v>
      </c>
      <c r="E26">
        <v>14</v>
      </c>
      <c r="F26">
        <f>IF(Mall_Customers[[#This Row],[Genre]]="Male",0,1)</f>
        <v>1</v>
      </c>
      <c r="G26">
        <f t="shared" si="0"/>
        <v>3.92</v>
      </c>
      <c r="T26" s="3" t="s">
        <v>5</v>
      </c>
      <c r="U26">
        <v>13</v>
      </c>
      <c r="V26" s="13">
        <v>32.230769230769234</v>
      </c>
      <c r="W26" s="13">
        <v>54.384615384615387</v>
      </c>
    </row>
    <row r="27" spans="1:23">
      <c r="A27">
        <v>26</v>
      </c>
      <c r="B27" t="s">
        <v>5</v>
      </c>
      <c r="C27">
        <v>29</v>
      </c>
      <c r="D27">
        <v>28</v>
      </c>
      <c r="E27">
        <v>82</v>
      </c>
      <c r="F27">
        <f>IF(Mall_Customers[[#This Row],[Genre]]="Male",0,1)</f>
        <v>0</v>
      </c>
      <c r="G27">
        <f t="shared" si="0"/>
        <v>22.96</v>
      </c>
      <c r="T27" s="2" t="s">
        <v>15</v>
      </c>
      <c r="U27">
        <v>6</v>
      </c>
      <c r="V27" s="13">
        <v>50.5</v>
      </c>
      <c r="W27" s="13">
        <v>51.5</v>
      </c>
    </row>
    <row r="28" spans="1:23">
      <c r="A28">
        <v>27</v>
      </c>
      <c r="B28" t="s">
        <v>6</v>
      </c>
      <c r="C28">
        <v>45</v>
      </c>
      <c r="D28">
        <v>28</v>
      </c>
      <c r="E28">
        <v>32</v>
      </c>
      <c r="F28">
        <f>IF(Mall_Customers[[#This Row],[Genre]]="Male",0,1)</f>
        <v>1</v>
      </c>
      <c r="G28">
        <f t="shared" si="0"/>
        <v>8.9600000000000009</v>
      </c>
      <c r="T28" s="3" t="s">
        <v>6</v>
      </c>
      <c r="U28">
        <v>2</v>
      </c>
      <c r="V28" s="13">
        <v>51.5</v>
      </c>
      <c r="W28" s="13">
        <v>53.5</v>
      </c>
    </row>
    <row r="29" spans="1:23">
      <c r="A29">
        <v>28</v>
      </c>
      <c r="B29" t="s">
        <v>5</v>
      </c>
      <c r="C29">
        <v>35</v>
      </c>
      <c r="D29">
        <v>28</v>
      </c>
      <c r="E29">
        <v>61</v>
      </c>
      <c r="F29">
        <f>IF(Mall_Customers[[#This Row],[Genre]]="Male",0,1)</f>
        <v>0</v>
      </c>
      <c r="G29">
        <f t="shared" si="0"/>
        <v>17.079999999999998</v>
      </c>
      <c r="T29" s="3" t="s">
        <v>5</v>
      </c>
      <c r="U29">
        <v>4</v>
      </c>
      <c r="V29" s="13">
        <v>50</v>
      </c>
      <c r="W29" s="13">
        <v>50.5</v>
      </c>
    </row>
    <row r="30" spans="1:23">
      <c r="A30">
        <v>29</v>
      </c>
      <c r="B30" t="s">
        <v>6</v>
      </c>
      <c r="C30">
        <v>40</v>
      </c>
      <c r="D30">
        <v>29</v>
      </c>
      <c r="E30">
        <v>31</v>
      </c>
      <c r="F30">
        <f>IF(Mall_Customers[[#This Row],[Genre]]="Male",0,1)</f>
        <v>1</v>
      </c>
      <c r="G30">
        <f t="shared" si="0"/>
        <v>8.99</v>
      </c>
      <c r="T30" s="2" t="s">
        <v>16</v>
      </c>
      <c r="U30">
        <v>200</v>
      </c>
      <c r="V30" s="13">
        <v>50.2</v>
      </c>
      <c r="W30" s="13">
        <v>60.56</v>
      </c>
    </row>
    <row r="31" spans="1:23">
      <c r="A31">
        <v>30</v>
      </c>
      <c r="B31" t="s">
        <v>6</v>
      </c>
      <c r="C31">
        <v>23</v>
      </c>
      <c r="D31">
        <v>29</v>
      </c>
      <c r="E31">
        <v>87</v>
      </c>
      <c r="F31">
        <f>IF(Mall_Customers[[#This Row],[Genre]]="Male",0,1)</f>
        <v>1</v>
      </c>
      <c r="G31">
        <f t="shared" si="0"/>
        <v>25.23</v>
      </c>
    </row>
    <row r="32" spans="1:23">
      <c r="A32">
        <v>31</v>
      </c>
      <c r="B32" t="s">
        <v>5</v>
      </c>
      <c r="C32">
        <v>60</v>
      </c>
      <c r="D32">
        <v>30</v>
      </c>
      <c r="E32">
        <v>4</v>
      </c>
      <c r="F32">
        <f>IF(Mall_Customers[[#This Row],[Genre]]="Male",0,1)</f>
        <v>0</v>
      </c>
      <c r="G32">
        <f t="shared" si="0"/>
        <v>1.2</v>
      </c>
    </row>
    <row r="33" spans="1:33" ht="15.75" thickBot="1">
      <c r="A33">
        <v>32</v>
      </c>
      <c r="B33" t="s">
        <v>6</v>
      </c>
      <c r="C33">
        <v>21</v>
      </c>
      <c r="D33">
        <v>30</v>
      </c>
      <c r="E33">
        <v>73</v>
      </c>
      <c r="F33">
        <f>IF(Mall_Customers[[#This Row],[Genre]]="Male",0,1)</f>
        <v>1</v>
      </c>
      <c r="G33">
        <f t="shared" si="0"/>
        <v>21.9</v>
      </c>
    </row>
    <row r="34" spans="1:33">
      <c r="A34">
        <v>33</v>
      </c>
      <c r="B34" t="s">
        <v>5</v>
      </c>
      <c r="C34">
        <v>53</v>
      </c>
      <c r="D34">
        <v>33</v>
      </c>
      <c r="E34">
        <v>4</v>
      </c>
      <c r="F34">
        <f>IF(Mall_Customers[[#This Row],[Genre]]="Male",0,1)</f>
        <v>0</v>
      </c>
      <c r="G34">
        <f t="shared" ref="G34:G65" si="1">(D34*E34)/100</f>
        <v>1.32</v>
      </c>
      <c r="J34" s="12"/>
      <c r="K34" s="12" t="s">
        <v>28</v>
      </c>
      <c r="L34" s="12" t="s">
        <v>29</v>
      </c>
      <c r="M34" s="12" t="s">
        <v>30</v>
      </c>
      <c r="N34" s="12" t="s">
        <v>23</v>
      </c>
      <c r="O34" s="12"/>
    </row>
    <row r="35" spans="1:33">
      <c r="A35">
        <v>142</v>
      </c>
      <c r="B35" t="s">
        <v>5</v>
      </c>
      <c r="C35">
        <v>32</v>
      </c>
      <c r="D35">
        <v>75</v>
      </c>
      <c r="E35">
        <v>93</v>
      </c>
      <c r="F35">
        <f>IF(Mall_Customers[[#This Row],[Genre]]="Male",0,1)</f>
        <v>0</v>
      </c>
      <c r="G35">
        <f t="shared" si="1"/>
        <v>69.75</v>
      </c>
      <c r="J35" t="s">
        <v>28</v>
      </c>
      <c r="K35">
        <v>1</v>
      </c>
    </row>
    <row r="36" spans="1:33">
      <c r="A36">
        <v>35</v>
      </c>
      <c r="B36" t="s">
        <v>6</v>
      </c>
      <c r="C36">
        <v>49</v>
      </c>
      <c r="D36">
        <v>33</v>
      </c>
      <c r="E36">
        <v>14</v>
      </c>
      <c r="F36">
        <f>IF(Mall_Customers[[#This Row],[Genre]]="Male",0,1)</f>
        <v>1</v>
      </c>
      <c r="G36">
        <f t="shared" si="1"/>
        <v>4.62</v>
      </c>
      <c r="J36" t="s">
        <v>29</v>
      </c>
      <c r="K36">
        <v>-1.2398042736060129E-2</v>
      </c>
      <c r="L36">
        <v>1</v>
      </c>
      <c r="T36" s="1" t="s">
        <v>26</v>
      </c>
      <c r="U36" s="1" t="s">
        <v>31</v>
      </c>
    </row>
    <row r="37" spans="1:33">
      <c r="A37">
        <v>36</v>
      </c>
      <c r="B37" t="s">
        <v>6</v>
      </c>
      <c r="C37">
        <v>21</v>
      </c>
      <c r="D37">
        <v>33</v>
      </c>
      <c r="E37">
        <v>81</v>
      </c>
      <c r="F37">
        <f>IF(Mall_Customers[[#This Row],[Genre]]="Male",0,1)</f>
        <v>1</v>
      </c>
      <c r="G37">
        <f t="shared" si="1"/>
        <v>26.73</v>
      </c>
      <c r="J37" t="s">
        <v>30</v>
      </c>
      <c r="K37">
        <v>-0.32722684603909014</v>
      </c>
      <c r="L37">
        <v>9.9028480940376723E-3</v>
      </c>
      <c r="M37">
        <v>1</v>
      </c>
      <c r="T37" s="1" t="s">
        <v>7</v>
      </c>
      <c r="U37" t="s">
        <v>32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  <c r="AA37" t="s">
        <v>38</v>
      </c>
      <c r="AB37" t="s">
        <v>39</v>
      </c>
      <c r="AC37" t="s">
        <v>40</v>
      </c>
      <c r="AD37" t="s">
        <v>41</v>
      </c>
      <c r="AE37" t="s">
        <v>42</v>
      </c>
      <c r="AF37" t="s">
        <v>43</v>
      </c>
      <c r="AG37" t="s">
        <v>16</v>
      </c>
    </row>
    <row r="38" spans="1:33" ht="15.75" thickBot="1">
      <c r="A38">
        <v>37</v>
      </c>
      <c r="B38" t="s">
        <v>6</v>
      </c>
      <c r="C38">
        <v>42</v>
      </c>
      <c r="D38">
        <v>34</v>
      </c>
      <c r="E38">
        <v>17</v>
      </c>
      <c r="F38">
        <f>IF(Mall_Customers[[#This Row],[Genre]]="Male",0,1)</f>
        <v>1</v>
      </c>
      <c r="G38">
        <f t="shared" si="1"/>
        <v>5.78</v>
      </c>
      <c r="J38" s="11" t="s">
        <v>23</v>
      </c>
      <c r="K38" s="11">
        <v>-6.0867387038433474E-2</v>
      </c>
      <c r="L38" s="11">
        <v>-5.6409809877350003E-2</v>
      </c>
      <c r="M38" s="11">
        <v>5.810873926162085E-2</v>
      </c>
      <c r="N38" s="11">
        <v>1</v>
      </c>
      <c r="O38" s="11"/>
      <c r="T38" s="2" t="s">
        <v>10</v>
      </c>
      <c r="U38" s="13">
        <v>66.8</v>
      </c>
      <c r="V38" s="13">
        <v>83.25</v>
      </c>
      <c r="W38" s="13">
        <v>64.166666666666671</v>
      </c>
      <c r="X38" s="13">
        <v>56</v>
      </c>
      <c r="Y38" s="13">
        <v>48.666666666666664</v>
      </c>
      <c r="Z38" s="13">
        <v>29.833333333333332</v>
      </c>
      <c r="AA38" s="13">
        <v>37</v>
      </c>
      <c r="AB38" s="13"/>
      <c r="AC38" s="13"/>
      <c r="AD38" s="13"/>
      <c r="AE38" s="13"/>
      <c r="AF38" s="13"/>
      <c r="AG38" s="13">
        <v>55.630434782608695</v>
      </c>
    </row>
    <row r="39" spans="1:33">
      <c r="A39">
        <v>38</v>
      </c>
      <c r="B39" t="s">
        <v>6</v>
      </c>
      <c r="C39">
        <v>30</v>
      </c>
      <c r="D39">
        <v>34</v>
      </c>
      <c r="E39">
        <v>73</v>
      </c>
      <c r="F39">
        <f>IF(Mall_Customers[[#This Row],[Genre]]="Male",0,1)</f>
        <v>1</v>
      </c>
      <c r="G39">
        <f t="shared" si="1"/>
        <v>24.82</v>
      </c>
      <c r="T39" s="3" t="s">
        <v>6</v>
      </c>
      <c r="U39" s="13">
        <v>66</v>
      </c>
      <c r="V39" s="13">
        <v>80.333333333333329</v>
      </c>
      <c r="W39" s="13">
        <v>59.5</v>
      </c>
      <c r="X39" s="13">
        <v>54.666666666666664</v>
      </c>
      <c r="Y39" s="13">
        <v>47.5</v>
      </c>
      <c r="Z39" s="13">
        <v>50.666666666666664</v>
      </c>
      <c r="AA39" s="13"/>
      <c r="AB39" s="13"/>
      <c r="AC39" s="13"/>
      <c r="AD39" s="13"/>
      <c r="AE39" s="13"/>
      <c r="AF39" s="13"/>
      <c r="AG39" s="13">
        <v>58.75</v>
      </c>
    </row>
    <row r="40" spans="1:33">
      <c r="A40">
        <v>39</v>
      </c>
      <c r="B40" t="s">
        <v>6</v>
      </c>
      <c r="C40">
        <v>36</v>
      </c>
      <c r="D40">
        <v>37</v>
      </c>
      <c r="E40">
        <v>26</v>
      </c>
      <c r="F40">
        <f>IF(Mall_Customers[[#This Row],[Genre]]="Male",0,1)</f>
        <v>1</v>
      </c>
      <c r="G40">
        <f t="shared" si="1"/>
        <v>9.6199999999999992</v>
      </c>
      <c r="T40" s="3" t="s">
        <v>5</v>
      </c>
      <c r="U40" s="13">
        <v>67.599999999999994</v>
      </c>
      <c r="V40" s="13">
        <v>92</v>
      </c>
      <c r="W40" s="13">
        <v>73.5</v>
      </c>
      <c r="X40" s="13">
        <v>57.333333333333336</v>
      </c>
      <c r="Y40" s="13">
        <v>49.833333333333336</v>
      </c>
      <c r="Z40" s="13">
        <v>9</v>
      </c>
      <c r="AA40" s="13">
        <v>37</v>
      </c>
      <c r="AB40" s="13"/>
      <c r="AC40" s="13"/>
      <c r="AD40" s="13"/>
      <c r="AE40" s="13"/>
      <c r="AF40" s="13"/>
      <c r="AG40" s="13">
        <v>52.227272727272727</v>
      </c>
    </row>
    <row r="41" spans="1:33">
      <c r="A41">
        <v>40</v>
      </c>
      <c r="B41" t="s">
        <v>6</v>
      </c>
      <c r="C41">
        <v>20</v>
      </c>
      <c r="D41">
        <v>37</v>
      </c>
      <c r="E41">
        <v>75</v>
      </c>
      <c r="F41">
        <f>IF(Mall_Customers[[#This Row],[Genre]]="Male",0,1)</f>
        <v>1</v>
      </c>
      <c r="G41">
        <f t="shared" si="1"/>
        <v>27.75</v>
      </c>
      <c r="T41" s="2" t="s">
        <v>11</v>
      </c>
      <c r="U41" s="13">
        <v>52.333333333333336</v>
      </c>
      <c r="V41" s="13">
        <v>72</v>
      </c>
      <c r="W41" s="13">
        <v>47.5</v>
      </c>
      <c r="X41" s="13">
        <v>53.5</v>
      </c>
      <c r="Y41" s="13">
        <v>42</v>
      </c>
      <c r="Z41" s="13">
        <v>65.882352941176464</v>
      </c>
      <c r="AA41" s="13">
        <v>68.444444444444443</v>
      </c>
      <c r="AB41" s="13">
        <v>76.833333333333329</v>
      </c>
      <c r="AC41" s="13">
        <v>46.25</v>
      </c>
      <c r="AD41" s="13">
        <v>79</v>
      </c>
      <c r="AE41" s="13">
        <v>74</v>
      </c>
      <c r="AF41" s="13">
        <v>50.5</v>
      </c>
      <c r="AG41" s="13">
        <v>61.590163934426229</v>
      </c>
    </row>
    <row r="42" spans="1:33">
      <c r="A42">
        <v>41</v>
      </c>
      <c r="B42" t="s">
        <v>6</v>
      </c>
      <c r="C42">
        <v>65</v>
      </c>
      <c r="D42">
        <v>38</v>
      </c>
      <c r="E42">
        <v>35</v>
      </c>
      <c r="F42">
        <f>IF(Mall_Customers[[#This Row],[Genre]]="Male",0,1)</f>
        <v>1</v>
      </c>
      <c r="G42">
        <f t="shared" si="1"/>
        <v>13.3</v>
      </c>
      <c r="T42" s="3" t="s">
        <v>6</v>
      </c>
      <c r="U42" s="13">
        <v>58.333333333333336</v>
      </c>
      <c r="V42" s="13">
        <v>73</v>
      </c>
      <c r="W42" s="13">
        <v>45</v>
      </c>
      <c r="X42" s="13">
        <v>53.5</v>
      </c>
      <c r="Y42" s="13">
        <v>42</v>
      </c>
      <c r="Z42" s="13">
        <v>69.545454545454547</v>
      </c>
      <c r="AA42" s="13">
        <v>75.2</v>
      </c>
      <c r="AB42" s="13">
        <v>68.666666666666671</v>
      </c>
      <c r="AC42" s="13">
        <v>59</v>
      </c>
      <c r="AD42" s="13">
        <v>79</v>
      </c>
      <c r="AE42" s="13"/>
      <c r="AF42" s="13"/>
      <c r="AG42" s="13">
        <v>63.157894736842103</v>
      </c>
    </row>
    <row r="43" spans="1:33">
      <c r="A43">
        <v>164</v>
      </c>
      <c r="B43" t="s">
        <v>6</v>
      </c>
      <c r="C43">
        <v>31</v>
      </c>
      <c r="D43">
        <v>81</v>
      </c>
      <c r="E43">
        <v>93</v>
      </c>
      <c r="F43">
        <f>IF(Mall_Customers[[#This Row],[Genre]]="Male",0,1)</f>
        <v>1</v>
      </c>
      <c r="G43">
        <f t="shared" si="1"/>
        <v>75.33</v>
      </c>
      <c r="T43" s="3" t="s">
        <v>5</v>
      </c>
      <c r="U43" s="13">
        <v>40.333333333333336</v>
      </c>
      <c r="V43" s="13">
        <v>71.5</v>
      </c>
      <c r="W43" s="13">
        <v>60</v>
      </c>
      <c r="X43" s="13"/>
      <c r="Y43" s="13"/>
      <c r="Z43" s="13">
        <v>59.166666666666664</v>
      </c>
      <c r="AA43" s="13">
        <v>60</v>
      </c>
      <c r="AB43" s="13">
        <v>85</v>
      </c>
      <c r="AC43" s="13">
        <v>8</v>
      </c>
      <c r="AD43" s="13"/>
      <c r="AE43" s="13">
        <v>74</v>
      </c>
      <c r="AF43" s="13">
        <v>50.5</v>
      </c>
      <c r="AG43" s="13">
        <v>59</v>
      </c>
    </row>
    <row r="44" spans="1:33">
      <c r="A44">
        <v>43</v>
      </c>
      <c r="B44" t="s">
        <v>5</v>
      </c>
      <c r="C44">
        <v>48</v>
      </c>
      <c r="D44">
        <v>39</v>
      </c>
      <c r="E44">
        <v>36</v>
      </c>
      <c r="F44">
        <f>IF(Mall_Customers[[#This Row],[Genre]]="Male",0,1)</f>
        <v>0</v>
      </c>
      <c r="G44">
        <f t="shared" si="1"/>
        <v>14.04</v>
      </c>
      <c r="T44" s="2" t="s">
        <v>12</v>
      </c>
      <c r="U44" s="13">
        <v>5</v>
      </c>
      <c r="V44" s="13">
        <v>26.666666666666668</v>
      </c>
      <c r="W44" s="13">
        <v>41</v>
      </c>
      <c r="X44" s="13">
        <v>48.666666666666664</v>
      </c>
      <c r="Y44" s="13">
        <v>53</v>
      </c>
      <c r="Z44" s="13">
        <v>46.636363636363633</v>
      </c>
      <c r="AA44" s="13">
        <v>16.5</v>
      </c>
      <c r="AB44" s="13">
        <v>27</v>
      </c>
      <c r="AC44" s="13">
        <v>54</v>
      </c>
      <c r="AD44" s="13">
        <v>16</v>
      </c>
      <c r="AE44" s="13">
        <v>28</v>
      </c>
      <c r="AF44" s="13"/>
      <c r="AG44" s="13">
        <v>41.333333333333336</v>
      </c>
    </row>
    <row r="45" spans="1:33">
      <c r="A45">
        <v>44</v>
      </c>
      <c r="B45" t="s">
        <v>6</v>
      </c>
      <c r="C45">
        <v>31</v>
      </c>
      <c r="D45">
        <v>39</v>
      </c>
      <c r="E45">
        <v>61</v>
      </c>
      <c r="F45">
        <f>IF(Mall_Customers[[#This Row],[Genre]]="Male",0,1)</f>
        <v>1</v>
      </c>
      <c r="G45">
        <f t="shared" si="1"/>
        <v>23.79</v>
      </c>
      <c r="T45" s="3" t="s">
        <v>6</v>
      </c>
      <c r="U45" s="13">
        <v>5</v>
      </c>
      <c r="V45" s="13">
        <v>26.666666666666668</v>
      </c>
      <c r="W45" s="13"/>
      <c r="X45" s="13">
        <v>47.25</v>
      </c>
      <c r="Y45" s="13">
        <v>45.4</v>
      </c>
      <c r="Z45" s="13">
        <v>29.75</v>
      </c>
      <c r="AA45" s="13"/>
      <c r="AB45" s="13">
        <v>39</v>
      </c>
      <c r="AC45" s="13">
        <v>54</v>
      </c>
      <c r="AD45" s="13">
        <v>16</v>
      </c>
      <c r="AE45" s="13">
        <v>28</v>
      </c>
      <c r="AF45" s="13"/>
      <c r="AG45" s="13">
        <v>36.863636363636367</v>
      </c>
    </row>
    <row r="46" spans="1:33">
      <c r="A46">
        <v>45</v>
      </c>
      <c r="B46" t="s">
        <v>6</v>
      </c>
      <c r="C46">
        <v>49</v>
      </c>
      <c r="D46">
        <v>39</v>
      </c>
      <c r="E46">
        <v>28</v>
      </c>
      <c r="F46">
        <f>IF(Mall_Customers[[#This Row],[Genre]]="Male",0,1)</f>
        <v>1</v>
      </c>
      <c r="G46">
        <f t="shared" si="1"/>
        <v>10.92</v>
      </c>
      <c r="T46" s="3" t="s">
        <v>5</v>
      </c>
      <c r="U46" s="13"/>
      <c r="V46" s="13"/>
      <c r="W46" s="13">
        <v>41</v>
      </c>
      <c r="X46" s="13">
        <v>51.5</v>
      </c>
      <c r="Y46" s="13">
        <v>91</v>
      </c>
      <c r="Z46" s="13">
        <v>56.285714285714285</v>
      </c>
      <c r="AA46" s="13">
        <v>16.5</v>
      </c>
      <c r="AB46" s="13">
        <v>15</v>
      </c>
      <c r="AC46" s="13"/>
      <c r="AD46" s="13"/>
      <c r="AE46" s="13"/>
      <c r="AF46" s="13"/>
      <c r="AG46" s="13">
        <v>48.357142857142854</v>
      </c>
    </row>
    <row r="47" spans="1:33">
      <c r="A47">
        <v>46</v>
      </c>
      <c r="B47" t="s">
        <v>6</v>
      </c>
      <c r="C47">
        <v>24</v>
      </c>
      <c r="D47">
        <v>39</v>
      </c>
      <c r="E47">
        <v>65</v>
      </c>
      <c r="F47">
        <f>IF(Mall_Customers[[#This Row],[Genre]]="Male",0,1)</f>
        <v>1</v>
      </c>
      <c r="G47">
        <f t="shared" si="1"/>
        <v>25.35</v>
      </c>
      <c r="T47" s="2" t="s">
        <v>13</v>
      </c>
      <c r="U47" s="13">
        <v>29</v>
      </c>
      <c r="V47" s="13">
        <v>10.666666666666666</v>
      </c>
      <c r="W47" s="13">
        <v>46.375</v>
      </c>
      <c r="X47" s="13">
        <v>48.6</v>
      </c>
      <c r="Y47" s="13">
        <v>50</v>
      </c>
      <c r="Z47" s="13">
        <v>25.333333333333332</v>
      </c>
      <c r="AA47" s="13">
        <v>19.5</v>
      </c>
      <c r="AB47" s="13">
        <v>24</v>
      </c>
      <c r="AC47" s="13"/>
      <c r="AD47" s="13"/>
      <c r="AE47" s="13"/>
      <c r="AF47" s="13"/>
      <c r="AG47" s="13">
        <v>39.161290322580648</v>
      </c>
    </row>
    <row r="48" spans="1:33">
      <c r="A48">
        <v>47</v>
      </c>
      <c r="B48" t="s">
        <v>6</v>
      </c>
      <c r="C48">
        <v>50</v>
      </c>
      <c r="D48">
        <v>40</v>
      </c>
      <c r="E48">
        <v>55</v>
      </c>
      <c r="F48">
        <f>IF(Mall_Customers[[#This Row],[Genre]]="Male",0,1)</f>
        <v>1</v>
      </c>
      <c r="G48">
        <f t="shared" si="1"/>
        <v>22</v>
      </c>
      <c r="T48" s="3" t="s">
        <v>6</v>
      </c>
      <c r="U48" s="13"/>
      <c r="V48" s="13">
        <v>14</v>
      </c>
      <c r="W48" s="13">
        <v>48.166666666666664</v>
      </c>
      <c r="X48" s="13">
        <v>48.666666666666664</v>
      </c>
      <c r="Y48" s="13">
        <v>51.75</v>
      </c>
      <c r="Z48" s="13">
        <v>20</v>
      </c>
      <c r="AA48" s="13">
        <v>13</v>
      </c>
      <c r="AB48" s="13">
        <v>24</v>
      </c>
      <c r="AC48" s="13"/>
      <c r="AD48" s="13"/>
      <c r="AE48" s="13"/>
      <c r="AF48" s="13"/>
      <c r="AG48" s="13">
        <v>39.315789473684212</v>
      </c>
    </row>
    <row r="49" spans="1:33">
      <c r="A49">
        <v>48</v>
      </c>
      <c r="B49" t="s">
        <v>6</v>
      </c>
      <c r="C49">
        <v>27</v>
      </c>
      <c r="D49">
        <v>40</v>
      </c>
      <c r="E49">
        <v>47</v>
      </c>
      <c r="F49">
        <f>IF(Mall_Customers[[#This Row],[Genre]]="Male",0,1)</f>
        <v>1</v>
      </c>
      <c r="G49">
        <f t="shared" si="1"/>
        <v>18.8</v>
      </c>
      <c r="T49" s="3" t="s">
        <v>5</v>
      </c>
      <c r="U49" s="13">
        <v>29</v>
      </c>
      <c r="V49" s="13">
        <v>4</v>
      </c>
      <c r="W49" s="13">
        <v>41</v>
      </c>
      <c r="X49" s="13">
        <v>48.5</v>
      </c>
      <c r="Y49" s="13">
        <v>48.25</v>
      </c>
      <c r="Z49" s="13">
        <v>36</v>
      </c>
      <c r="AA49" s="13">
        <v>26</v>
      </c>
      <c r="AB49" s="13"/>
      <c r="AC49" s="13"/>
      <c r="AD49" s="13"/>
      <c r="AE49" s="13"/>
      <c r="AF49" s="13"/>
      <c r="AG49" s="13">
        <v>38.916666666666664</v>
      </c>
    </row>
    <row r="50" spans="1:33">
      <c r="A50">
        <v>49</v>
      </c>
      <c r="B50" t="s">
        <v>6</v>
      </c>
      <c r="C50">
        <v>29</v>
      </c>
      <c r="D50">
        <v>40</v>
      </c>
      <c r="E50">
        <v>42</v>
      </c>
      <c r="F50">
        <f>IF(Mall_Customers[[#This Row],[Genre]]="Male",0,1)</f>
        <v>1</v>
      </c>
      <c r="G50">
        <f t="shared" si="1"/>
        <v>16.8</v>
      </c>
      <c r="T50" s="2" t="s">
        <v>14</v>
      </c>
      <c r="U50" s="13">
        <v>10.666666666666666</v>
      </c>
      <c r="V50" s="13">
        <v>4</v>
      </c>
      <c r="W50" s="13">
        <v>49</v>
      </c>
      <c r="X50" s="13">
        <v>48.8</v>
      </c>
      <c r="Y50" s="13">
        <v>50.4</v>
      </c>
      <c r="Z50" s="13">
        <v>11</v>
      </c>
      <c r="AA50" s="13">
        <v>15</v>
      </c>
      <c r="AB50" s="13">
        <v>14</v>
      </c>
      <c r="AC50" s="13"/>
      <c r="AD50" s="13"/>
      <c r="AE50" s="13"/>
      <c r="AF50" s="13"/>
      <c r="AG50" s="13">
        <v>35.950000000000003</v>
      </c>
    </row>
    <row r="51" spans="1:33">
      <c r="A51">
        <v>50</v>
      </c>
      <c r="B51" t="s">
        <v>6</v>
      </c>
      <c r="C51">
        <v>31</v>
      </c>
      <c r="D51">
        <v>40</v>
      </c>
      <c r="E51">
        <v>42</v>
      </c>
      <c r="F51">
        <f>IF(Mall_Customers[[#This Row],[Genre]]="Male",0,1)</f>
        <v>1</v>
      </c>
      <c r="G51">
        <f t="shared" si="1"/>
        <v>16.8</v>
      </c>
      <c r="T51" s="3" t="s">
        <v>6</v>
      </c>
      <c r="U51" s="13">
        <v>15</v>
      </c>
      <c r="V51" s="13"/>
      <c r="W51" s="13">
        <v>43.5</v>
      </c>
      <c r="X51" s="13">
        <v>52.5</v>
      </c>
      <c r="Y51" s="13">
        <v>46.5</v>
      </c>
      <c r="Z51" s="13"/>
      <c r="AA51" s="13"/>
      <c r="AB51" s="13"/>
      <c r="AC51" s="13"/>
      <c r="AD51" s="13"/>
      <c r="AE51" s="13"/>
      <c r="AF51" s="13"/>
      <c r="AG51" s="13">
        <v>42.857142857142854</v>
      </c>
    </row>
    <row r="52" spans="1:33">
      <c r="A52">
        <v>51</v>
      </c>
      <c r="B52" t="s">
        <v>6</v>
      </c>
      <c r="C52">
        <v>49</v>
      </c>
      <c r="D52">
        <v>42</v>
      </c>
      <c r="E52">
        <v>52</v>
      </c>
      <c r="F52">
        <f>IF(Mall_Customers[[#This Row],[Genre]]="Male",0,1)</f>
        <v>1</v>
      </c>
      <c r="G52">
        <f t="shared" si="1"/>
        <v>21.84</v>
      </c>
      <c r="T52" s="3" t="s">
        <v>5</v>
      </c>
      <c r="U52" s="13">
        <v>8.5</v>
      </c>
      <c r="V52" s="13">
        <v>4</v>
      </c>
      <c r="W52" s="13">
        <v>60</v>
      </c>
      <c r="X52" s="13">
        <v>46.333333333333336</v>
      </c>
      <c r="Y52" s="13">
        <v>53</v>
      </c>
      <c r="Z52" s="13">
        <v>11</v>
      </c>
      <c r="AA52" s="13">
        <v>15</v>
      </c>
      <c r="AB52" s="13">
        <v>14</v>
      </c>
      <c r="AC52" s="13"/>
      <c r="AD52" s="13"/>
      <c r="AE52" s="13"/>
      <c r="AF52" s="13"/>
      <c r="AG52" s="13">
        <v>32.230769230769234</v>
      </c>
    </row>
    <row r="53" spans="1:33">
      <c r="A53">
        <v>52</v>
      </c>
      <c r="B53" t="s">
        <v>5</v>
      </c>
      <c r="C53">
        <v>33</v>
      </c>
      <c r="D53">
        <v>42</v>
      </c>
      <c r="E53">
        <v>60</v>
      </c>
      <c r="F53">
        <f>IF(Mall_Customers[[#This Row],[Genre]]="Male",0,1)</f>
        <v>0</v>
      </c>
      <c r="G53">
        <f t="shared" si="1"/>
        <v>25.2</v>
      </c>
      <c r="T53" s="2" t="s">
        <v>15</v>
      </c>
      <c r="U53" s="13"/>
      <c r="V53" s="13"/>
      <c r="W53" s="13">
        <v>51</v>
      </c>
      <c r="X53" s="13">
        <v>51.5</v>
      </c>
      <c r="Y53" s="13">
        <v>49</v>
      </c>
      <c r="Z53" s="13"/>
      <c r="AA53" s="13"/>
      <c r="AB53" s="13"/>
      <c r="AC53" s="13"/>
      <c r="AD53" s="13"/>
      <c r="AE53" s="13"/>
      <c r="AF53" s="13"/>
      <c r="AG53" s="13">
        <v>50.5</v>
      </c>
    </row>
    <row r="54" spans="1:33">
      <c r="A54">
        <v>53</v>
      </c>
      <c r="B54" t="s">
        <v>6</v>
      </c>
      <c r="C54">
        <v>31</v>
      </c>
      <c r="D54">
        <v>43</v>
      </c>
      <c r="E54">
        <v>54</v>
      </c>
      <c r="F54">
        <f>IF(Mall_Customers[[#This Row],[Genre]]="Male",0,1)</f>
        <v>1</v>
      </c>
      <c r="G54">
        <f t="shared" si="1"/>
        <v>23.22</v>
      </c>
      <c r="T54" s="3" t="s">
        <v>6</v>
      </c>
      <c r="U54" s="13"/>
      <c r="V54" s="13"/>
      <c r="W54" s="13"/>
      <c r="X54" s="13">
        <v>48</v>
      </c>
      <c r="Y54" s="13">
        <v>55</v>
      </c>
      <c r="Z54" s="13"/>
      <c r="AA54" s="13"/>
      <c r="AB54" s="13"/>
      <c r="AC54" s="13"/>
      <c r="AD54" s="13"/>
      <c r="AE54" s="13"/>
      <c r="AF54" s="13"/>
      <c r="AG54" s="13">
        <v>51.5</v>
      </c>
    </row>
    <row r="55" spans="1:33">
      <c r="A55">
        <v>54</v>
      </c>
      <c r="B55" t="s">
        <v>5</v>
      </c>
      <c r="C55">
        <v>59</v>
      </c>
      <c r="D55">
        <v>43</v>
      </c>
      <c r="E55">
        <v>60</v>
      </c>
      <c r="F55">
        <f>IF(Mall_Customers[[#This Row],[Genre]]="Male",0,1)</f>
        <v>0</v>
      </c>
      <c r="G55">
        <f t="shared" si="1"/>
        <v>25.8</v>
      </c>
      <c r="T55" s="3" t="s">
        <v>5</v>
      </c>
      <c r="U55" s="13"/>
      <c r="V55" s="13"/>
      <c r="W55" s="13">
        <v>51</v>
      </c>
      <c r="X55" s="13">
        <v>55</v>
      </c>
      <c r="Y55" s="13">
        <v>43</v>
      </c>
      <c r="Z55" s="13"/>
      <c r="AA55" s="13"/>
      <c r="AB55" s="13"/>
      <c r="AC55" s="13"/>
      <c r="AD55" s="13"/>
      <c r="AE55" s="13"/>
      <c r="AF55" s="13"/>
      <c r="AG55" s="13">
        <v>50</v>
      </c>
    </row>
    <row r="56" spans="1:33">
      <c r="A56">
        <v>55</v>
      </c>
      <c r="B56" t="s">
        <v>6</v>
      </c>
      <c r="C56">
        <v>50</v>
      </c>
      <c r="D56">
        <v>43</v>
      </c>
      <c r="E56">
        <v>45</v>
      </c>
      <c r="F56">
        <f>IF(Mall_Customers[[#This Row],[Genre]]="Male",0,1)</f>
        <v>1</v>
      </c>
      <c r="G56">
        <f t="shared" si="1"/>
        <v>19.350000000000001</v>
      </c>
      <c r="T56" s="2" t="s">
        <v>16</v>
      </c>
      <c r="U56" s="13">
        <v>50.208333333333336</v>
      </c>
      <c r="V56" s="13">
        <v>47.5</v>
      </c>
      <c r="W56" s="13">
        <v>51.192307692307693</v>
      </c>
      <c r="X56" s="13">
        <v>50.96153846153846</v>
      </c>
      <c r="Y56" s="13">
        <v>49.823529411764703</v>
      </c>
      <c r="Z56" s="13">
        <v>49.973684210526315</v>
      </c>
      <c r="AA56" s="13">
        <v>48.5625</v>
      </c>
      <c r="AB56" s="13">
        <v>55.3</v>
      </c>
      <c r="AC56" s="13">
        <v>48.833333333333336</v>
      </c>
      <c r="AD56" s="13">
        <v>47.5</v>
      </c>
      <c r="AE56" s="13">
        <v>51</v>
      </c>
      <c r="AF56" s="13">
        <v>50.5</v>
      </c>
      <c r="AG56" s="13">
        <v>50.2</v>
      </c>
    </row>
    <row r="57" spans="1:33">
      <c r="A57">
        <v>56</v>
      </c>
      <c r="B57" t="s">
        <v>5</v>
      </c>
      <c r="C57">
        <v>47</v>
      </c>
      <c r="D57">
        <v>43</v>
      </c>
      <c r="E57">
        <v>41</v>
      </c>
      <c r="F57">
        <f>IF(Mall_Customers[[#This Row],[Genre]]="Male",0,1)</f>
        <v>0</v>
      </c>
      <c r="G57">
        <f t="shared" si="1"/>
        <v>17.63</v>
      </c>
    </row>
    <row r="58" spans="1:33">
      <c r="A58">
        <v>57</v>
      </c>
      <c r="B58" t="s">
        <v>6</v>
      </c>
      <c r="C58">
        <v>51</v>
      </c>
      <c r="D58">
        <v>44</v>
      </c>
      <c r="E58">
        <v>50</v>
      </c>
      <c r="F58">
        <f>IF(Mall_Customers[[#This Row],[Genre]]="Male",0,1)</f>
        <v>1</v>
      </c>
      <c r="G58">
        <f t="shared" si="1"/>
        <v>22</v>
      </c>
    </row>
    <row r="59" spans="1:33">
      <c r="A59">
        <v>58</v>
      </c>
      <c r="B59" t="s">
        <v>5</v>
      </c>
      <c r="C59">
        <v>69</v>
      </c>
      <c r="D59">
        <v>44</v>
      </c>
      <c r="E59">
        <v>46</v>
      </c>
      <c r="F59">
        <f>IF(Mall_Customers[[#This Row],[Genre]]="Male",0,1)</f>
        <v>0</v>
      </c>
      <c r="G59">
        <f t="shared" si="1"/>
        <v>20.239999999999998</v>
      </c>
    </row>
    <row r="60" spans="1:33">
      <c r="A60">
        <v>59</v>
      </c>
      <c r="B60" t="s">
        <v>6</v>
      </c>
      <c r="C60">
        <v>27</v>
      </c>
      <c r="D60">
        <v>46</v>
      </c>
      <c r="E60">
        <v>51</v>
      </c>
      <c r="F60">
        <f>IF(Mall_Customers[[#This Row],[Genre]]="Male",0,1)</f>
        <v>1</v>
      </c>
      <c r="G60">
        <f t="shared" si="1"/>
        <v>23.46</v>
      </c>
    </row>
    <row r="61" spans="1:33">
      <c r="A61">
        <v>60</v>
      </c>
      <c r="B61" t="s">
        <v>5</v>
      </c>
      <c r="C61">
        <v>53</v>
      </c>
      <c r="D61">
        <v>46</v>
      </c>
      <c r="E61">
        <v>46</v>
      </c>
      <c r="F61">
        <f>IF(Mall_Customers[[#This Row],[Genre]]="Male",0,1)</f>
        <v>0</v>
      </c>
      <c r="G61">
        <f t="shared" si="1"/>
        <v>21.16</v>
      </c>
    </row>
    <row r="62" spans="1:33">
      <c r="A62">
        <v>61</v>
      </c>
      <c r="B62" t="s">
        <v>5</v>
      </c>
      <c r="C62">
        <v>70</v>
      </c>
      <c r="D62">
        <v>46</v>
      </c>
      <c r="E62">
        <v>56</v>
      </c>
      <c r="F62">
        <f>IF(Mall_Customers[[#This Row],[Genre]]="Male",0,1)</f>
        <v>0</v>
      </c>
      <c r="G62">
        <f t="shared" si="1"/>
        <v>25.76</v>
      </c>
    </row>
    <row r="63" spans="1:33">
      <c r="A63">
        <v>62</v>
      </c>
      <c r="B63" t="s">
        <v>5</v>
      </c>
      <c r="C63">
        <v>19</v>
      </c>
      <c r="D63">
        <v>46</v>
      </c>
      <c r="E63">
        <v>55</v>
      </c>
      <c r="F63">
        <f>IF(Mall_Customers[[#This Row],[Genre]]="Male",0,1)</f>
        <v>0</v>
      </c>
      <c r="G63">
        <f t="shared" si="1"/>
        <v>25.3</v>
      </c>
    </row>
    <row r="64" spans="1:33">
      <c r="A64">
        <v>63</v>
      </c>
      <c r="B64" t="s">
        <v>6</v>
      </c>
      <c r="C64">
        <v>67</v>
      </c>
      <c r="D64">
        <v>47</v>
      </c>
      <c r="E64">
        <v>52</v>
      </c>
      <c r="F64">
        <f>IF(Mall_Customers[[#This Row],[Genre]]="Male",0,1)</f>
        <v>1</v>
      </c>
      <c r="G64">
        <f t="shared" si="1"/>
        <v>24.44</v>
      </c>
    </row>
    <row r="65" spans="1:7">
      <c r="A65">
        <v>64</v>
      </c>
      <c r="B65" t="s">
        <v>6</v>
      </c>
      <c r="C65">
        <v>54</v>
      </c>
      <c r="D65">
        <v>47</v>
      </c>
      <c r="E65">
        <v>59</v>
      </c>
      <c r="F65">
        <f>IF(Mall_Customers[[#This Row],[Genre]]="Male",0,1)</f>
        <v>1</v>
      </c>
      <c r="G65">
        <f t="shared" si="1"/>
        <v>27.73</v>
      </c>
    </row>
    <row r="66" spans="1:7">
      <c r="A66">
        <v>65</v>
      </c>
      <c r="B66" t="s">
        <v>5</v>
      </c>
      <c r="C66">
        <v>63</v>
      </c>
      <c r="D66">
        <v>48</v>
      </c>
      <c r="E66">
        <v>51</v>
      </c>
      <c r="F66">
        <f>IF(Mall_Customers[[#This Row],[Genre]]="Male",0,1)</f>
        <v>0</v>
      </c>
      <c r="G66">
        <f t="shared" ref="G66:G97" si="2">(D66*E66)/100</f>
        <v>24.48</v>
      </c>
    </row>
    <row r="67" spans="1:7">
      <c r="A67">
        <v>66</v>
      </c>
      <c r="B67" t="s">
        <v>5</v>
      </c>
      <c r="C67">
        <v>18</v>
      </c>
      <c r="D67">
        <v>48</v>
      </c>
      <c r="E67">
        <v>59</v>
      </c>
      <c r="F67">
        <f>IF(Mall_Customers[[#This Row],[Genre]]="Male",0,1)</f>
        <v>0</v>
      </c>
      <c r="G67">
        <f t="shared" si="2"/>
        <v>28.32</v>
      </c>
    </row>
    <row r="68" spans="1:7">
      <c r="A68">
        <v>67</v>
      </c>
      <c r="B68" t="s">
        <v>6</v>
      </c>
      <c r="C68">
        <v>43</v>
      </c>
      <c r="D68">
        <v>48</v>
      </c>
      <c r="E68">
        <v>50</v>
      </c>
      <c r="F68">
        <f>IF(Mall_Customers[[#This Row],[Genre]]="Male",0,1)</f>
        <v>1</v>
      </c>
      <c r="G68">
        <f t="shared" si="2"/>
        <v>24</v>
      </c>
    </row>
    <row r="69" spans="1:7">
      <c r="A69">
        <v>68</v>
      </c>
      <c r="B69" t="s">
        <v>6</v>
      </c>
      <c r="C69">
        <v>68</v>
      </c>
      <c r="D69">
        <v>48</v>
      </c>
      <c r="E69">
        <v>48</v>
      </c>
      <c r="F69">
        <f>IF(Mall_Customers[[#This Row],[Genre]]="Male",0,1)</f>
        <v>1</v>
      </c>
      <c r="G69">
        <f t="shared" si="2"/>
        <v>23.04</v>
      </c>
    </row>
    <row r="70" spans="1:7">
      <c r="A70">
        <v>69</v>
      </c>
      <c r="B70" t="s">
        <v>5</v>
      </c>
      <c r="C70">
        <v>19</v>
      </c>
      <c r="D70">
        <v>48</v>
      </c>
      <c r="E70">
        <v>59</v>
      </c>
      <c r="F70">
        <f>IF(Mall_Customers[[#This Row],[Genre]]="Male",0,1)</f>
        <v>0</v>
      </c>
      <c r="G70">
        <f t="shared" si="2"/>
        <v>28.32</v>
      </c>
    </row>
    <row r="71" spans="1:7">
      <c r="A71">
        <v>70</v>
      </c>
      <c r="B71" t="s">
        <v>6</v>
      </c>
      <c r="C71">
        <v>32</v>
      </c>
      <c r="D71">
        <v>48</v>
      </c>
      <c r="E71">
        <v>47</v>
      </c>
      <c r="F71">
        <f>IF(Mall_Customers[[#This Row],[Genre]]="Male",0,1)</f>
        <v>1</v>
      </c>
      <c r="G71">
        <f t="shared" si="2"/>
        <v>22.56</v>
      </c>
    </row>
    <row r="72" spans="1:7">
      <c r="A72">
        <v>71</v>
      </c>
      <c r="B72" t="s">
        <v>5</v>
      </c>
      <c r="C72">
        <v>70</v>
      </c>
      <c r="D72">
        <v>49</v>
      </c>
      <c r="E72">
        <v>55</v>
      </c>
      <c r="F72">
        <f>IF(Mall_Customers[[#This Row],[Genre]]="Male",0,1)</f>
        <v>0</v>
      </c>
      <c r="G72">
        <f t="shared" si="2"/>
        <v>26.95</v>
      </c>
    </row>
    <row r="73" spans="1:7">
      <c r="A73">
        <v>72</v>
      </c>
      <c r="B73" t="s">
        <v>6</v>
      </c>
      <c r="C73">
        <v>47</v>
      </c>
      <c r="D73">
        <v>49</v>
      </c>
      <c r="E73">
        <v>42</v>
      </c>
      <c r="F73">
        <f>IF(Mall_Customers[[#This Row],[Genre]]="Male",0,1)</f>
        <v>1</v>
      </c>
      <c r="G73">
        <f t="shared" si="2"/>
        <v>20.58</v>
      </c>
    </row>
    <row r="74" spans="1:7">
      <c r="A74">
        <v>73</v>
      </c>
      <c r="B74" t="s">
        <v>6</v>
      </c>
      <c r="C74">
        <v>60</v>
      </c>
      <c r="D74">
        <v>50</v>
      </c>
      <c r="E74">
        <v>49</v>
      </c>
      <c r="F74">
        <f>IF(Mall_Customers[[#This Row],[Genre]]="Male",0,1)</f>
        <v>1</v>
      </c>
      <c r="G74">
        <f t="shared" si="2"/>
        <v>24.5</v>
      </c>
    </row>
    <row r="75" spans="1:7">
      <c r="A75">
        <v>74</v>
      </c>
      <c r="B75" t="s">
        <v>6</v>
      </c>
      <c r="C75">
        <v>60</v>
      </c>
      <c r="D75">
        <v>50</v>
      </c>
      <c r="E75">
        <v>56</v>
      </c>
      <c r="F75">
        <f>IF(Mall_Customers[[#This Row],[Genre]]="Male",0,1)</f>
        <v>1</v>
      </c>
      <c r="G75">
        <f t="shared" si="2"/>
        <v>28</v>
      </c>
    </row>
    <row r="76" spans="1:7">
      <c r="A76">
        <v>75</v>
      </c>
      <c r="B76" t="s">
        <v>5</v>
      </c>
      <c r="C76">
        <v>59</v>
      </c>
      <c r="D76">
        <v>54</v>
      </c>
      <c r="E76">
        <v>47</v>
      </c>
      <c r="F76">
        <f>IF(Mall_Customers[[#This Row],[Genre]]="Male",0,1)</f>
        <v>0</v>
      </c>
      <c r="G76">
        <f t="shared" si="2"/>
        <v>25.38</v>
      </c>
    </row>
    <row r="77" spans="1:7">
      <c r="A77">
        <v>76</v>
      </c>
      <c r="B77" t="s">
        <v>5</v>
      </c>
      <c r="C77">
        <v>26</v>
      </c>
      <c r="D77">
        <v>54</v>
      </c>
      <c r="E77">
        <v>54</v>
      </c>
      <c r="F77">
        <f>IF(Mall_Customers[[#This Row],[Genre]]="Male",0,1)</f>
        <v>0</v>
      </c>
      <c r="G77">
        <f t="shared" si="2"/>
        <v>29.16</v>
      </c>
    </row>
    <row r="78" spans="1:7">
      <c r="A78">
        <v>77</v>
      </c>
      <c r="B78" t="s">
        <v>6</v>
      </c>
      <c r="C78">
        <v>45</v>
      </c>
      <c r="D78">
        <v>54</v>
      </c>
      <c r="E78">
        <v>53</v>
      </c>
      <c r="F78">
        <f>IF(Mall_Customers[[#This Row],[Genre]]="Male",0,1)</f>
        <v>1</v>
      </c>
      <c r="G78">
        <f t="shared" si="2"/>
        <v>28.62</v>
      </c>
    </row>
    <row r="79" spans="1:7">
      <c r="A79">
        <v>78</v>
      </c>
      <c r="B79" t="s">
        <v>5</v>
      </c>
      <c r="C79">
        <v>40</v>
      </c>
      <c r="D79">
        <v>54</v>
      </c>
      <c r="E79">
        <v>48</v>
      </c>
      <c r="F79">
        <f>IF(Mall_Customers[[#This Row],[Genre]]="Male",0,1)</f>
        <v>0</v>
      </c>
      <c r="G79">
        <f t="shared" si="2"/>
        <v>25.92</v>
      </c>
    </row>
    <row r="80" spans="1:7">
      <c r="A80">
        <v>79</v>
      </c>
      <c r="B80" t="s">
        <v>6</v>
      </c>
      <c r="C80">
        <v>23</v>
      </c>
      <c r="D80">
        <v>54</v>
      </c>
      <c r="E80">
        <v>52</v>
      </c>
      <c r="F80">
        <f>IF(Mall_Customers[[#This Row],[Genre]]="Male",0,1)</f>
        <v>1</v>
      </c>
      <c r="G80">
        <f t="shared" si="2"/>
        <v>28.08</v>
      </c>
    </row>
    <row r="81" spans="1:7">
      <c r="A81">
        <v>80</v>
      </c>
      <c r="B81" t="s">
        <v>6</v>
      </c>
      <c r="C81">
        <v>49</v>
      </c>
      <c r="D81">
        <v>54</v>
      </c>
      <c r="E81">
        <v>42</v>
      </c>
      <c r="F81">
        <f>IF(Mall_Customers[[#This Row],[Genre]]="Male",0,1)</f>
        <v>1</v>
      </c>
      <c r="G81">
        <f t="shared" si="2"/>
        <v>22.68</v>
      </c>
    </row>
    <row r="82" spans="1:7">
      <c r="A82">
        <v>81</v>
      </c>
      <c r="B82" t="s">
        <v>5</v>
      </c>
      <c r="C82">
        <v>57</v>
      </c>
      <c r="D82">
        <v>54</v>
      </c>
      <c r="E82">
        <v>51</v>
      </c>
      <c r="F82">
        <f>IF(Mall_Customers[[#This Row],[Genre]]="Male",0,1)</f>
        <v>0</v>
      </c>
      <c r="G82">
        <f t="shared" si="2"/>
        <v>27.54</v>
      </c>
    </row>
    <row r="83" spans="1:7">
      <c r="A83">
        <v>82</v>
      </c>
      <c r="B83" t="s">
        <v>5</v>
      </c>
      <c r="C83">
        <v>38</v>
      </c>
      <c r="D83">
        <v>54</v>
      </c>
      <c r="E83">
        <v>55</v>
      </c>
      <c r="F83">
        <f>IF(Mall_Customers[[#This Row],[Genre]]="Male",0,1)</f>
        <v>0</v>
      </c>
      <c r="G83">
        <f t="shared" si="2"/>
        <v>29.7</v>
      </c>
    </row>
    <row r="84" spans="1:7">
      <c r="A84">
        <v>83</v>
      </c>
      <c r="B84" t="s">
        <v>5</v>
      </c>
      <c r="C84">
        <v>67</v>
      </c>
      <c r="D84">
        <v>54</v>
      </c>
      <c r="E84">
        <v>41</v>
      </c>
      <c r="F84">
        <f>IF(Mall_Customers[[#This Row],[Genre]]="Male",0,1)</f>
        <v>0</v>
      </c>
      <c r="G84">
        <f t="shared" si="2"/>
        <v>22.14</v>
      </c>
    </row>
    <row r="85" spans="1:7">
      <c r="A85">
        <v>84</v>
      </c>
      <c r="B85" t="s">
        <v>6</v>
      </c>
      <c r="C85">
        <v>46</v>
      </c>
      <c r="D85">
        <v>54</v>
      </c>
      <c r="E85">
        <v>44</v>
      </c>
      <c r="F85">
        <f>IF(Mall_Customers[[#This Row],[Genre]]="Male",0,1)</f>
        <v>1</v>
      </c>
      <c r="G85">
        <f t="shared" si="2"/>
        <v>23.76</v>
      </c>
    </row>
    <row r="86" spans="1:7">
      <c r="A86">
        <v>85</v>
      </c>
      <c r="B86" t="s">
        <v>6</v>
      </c>
      <c r="C86">
        <v>21</v>
      </c>
      <c r="D86">
        <v>54</v>
      </c>
      <c r="E86">
        <v>57</v>
      </c>
      <c r="F86">
        <f>IF(Mall_Customers[[#This Row],[Genre]]="Male",0,1)</f>
        <v>1</v>
      </c>
      <c r="G86">
        <f t="shared" si="2"/>
        <v>30.78</v>
      </c>
    </row>
    <row r="87" spans="1:7">
      <c r="A87">
        <v>86</v>
      </c>
      <c r="B87" t="s">
        <v>5</v>
      </c>
      <c r="C87">
        <v>48</v>
      </c>
      <c r="D87">
        <v>54</v>
      </c>
      <c r="E87">
        <v>46</v>
      </c>
      <c r="F87">
        <f>IF(Mall_Customers[[#This Row],[Genre]]="Male",0,1)</f>
        <v>0</v>
      </c>
      <c r="G87">
        <f t="shared" si="2"/>
        <v>24.84</v>
      </c>
    </row>
    <row r="88" spans="1:7">
      <c r="A88">
        <v>87</v>
      </c>
      <c r="B88" t="s">
        <v>6</v>
      </c>
      <c r="C88">
        <v>55</v>
      </c>
      <c r="D88">
        <v>57</v>
      </c>
      <c r="E88">
        <v>58</v>
      </c>
      <c r="F88">
        <f>IF(Mall_Customers[[#This Row],[Genre]]="Male",0,1)</f>
        <v>1</v>
      </c>
      <c r="G88">
        <f t="shared" si="2"/>
        <v>33.06</v>
      </c>
    </row>
    <row r="89" spans="1:7">
      <c r="A89">
        <v>88</v>
      </c>
      <c r="B89" t="s">
        <v>6</v>
      </c>
      <c r="C89">
        <v>22</v>
      </c>
      <c r="D89">
        <v>57</v>
      </c>
      <c r="E89">
        <v>55</v>
      </c>
      <c r="F89">
        <f>IF(Mall_Customers[[#This Row],[Genre]]="Male",0,1)</f>
        <v>1</v>
      </c>
      <c r="G89">
        <f t="shared" si="2"/>
        <v>31.35</v>
      </c>
    </row>
    <row r="90" spans="1:7">
      <c r="A90">
        <v>89</v>
      </c>
      <c r="B90" t="s">
        <v>6</v>
      </c>
      <c r="C90">
        <v>34</v>
      </c>
      <c r="D90">
        <v>58</v>
      </c>
      <c r="E90">
        <v>60</v>
      </c>
      <c r="F90">
        <f>IF(Mall_Customers[[#This Row],[Genre]]="Male",0,1)</f>
        <v>1</v>
      </c>
      <c r="G90">
        <f t="shared" si="2"/>
        <v>34.799999999999997</v>
      </c>
    </row>
    <row r="91" spans="1:7">
      <c r="A91">
        <v>90</v>
      </c>
      <c r="B91" t="s">
        <v>6</v>
      </c>
      <c r="C91">
        <v>50</v>
      </c>
      <c r="D91">
        <v>58</v>
      </c>
      <c r="E91">
        <v>46</v>
      </c>
      <c r="F91">
        <f>IF(Mall_Customers[[#This Row],[Genre]]="Male",0,1)</f>
        <v>1</v>
      </c>
      <c r="G91">
        <f t="shared" si="2"/>
        <v>26.68</v>
      </c>
    </row>
    <row r="92" spans="1:7">
      <c r="A92">
        <v>91</v>
      </c>
      <c r="B92" t="s">
        <v>6</v>
      </c>
      <c r="C92">
        <v>68</v>
      </c>
      <c r="D92">
        <v>59</v>
      </c>
      <c r="E92">
        <v>55</v>
      </c>
      <c r="F92">
        <f>IF(Mall_Customers[[#This Row],[Genre]]="Male",0,1)</f>
        <v>1</v>
      </c>
      <c r="G92">
        <f t="shared" si="2"/>
        <v>32.450000000000003</v>
      </c>
    </row>
    <row r="93" spans="1:7">
      <c r="A93">
        <v>92</v>
      </c>
      <c r="B93" t="s">
        <v>5</v>
      </c>
      <c r="C93">
        <v>18</v>
      </c>
      <c r="D93">
        <v>59</v>
      </c>
      <c r="E93">
        <v>41</v>
      </c>
      <c r="F93">
        <f>IF(Mall_Customers[[#This Row],[Genre]]="Male",0,1)</f>
        <v>0</v>
      </c>
      <c r="G93">
        <f t="shared" si="2"/>
        <v>24.19</v>
      </c>
    </row>
    <row r="94" spans="1:7">
      <c r="A94">
        <v>93</v>
      </c>
      <c r="B94" t="s">
        <v>5</v>
      </c>
      <c r="C94">
        <v>48</v>
      </c>
      <c r="D94">
        <v>60</v>
      </c>
      <c r="E94">
        <v>49</v>
      </c>
      <c r="F94">
        <f>IF(Mall_Customers[[#This Row],[Genre]]="Male",0,1)</f>
        <v>0</v>
      </c>
      <c r="G94">
        <f t="shared" si="2"/>
        <v>29.4</v>
      </c>
    </row>
    <row r="95" spans="1:7">
      <c r="A95">
        <v>94</v>
      </c>
      <c r="B95" t="s">
        <v>6</v>
      </c>
      <c r="C95">
        <v>40</v>
      </c>
      <c r="D95">
        <v>60</v>
      </c>
      <c r="E95">
        <v>40</v>
      </c>
      <c r="F95">
        <f>IF(Mall_Customers[[#This Row],[Genre]]="Male",0,1)</f>
        <v>1</v>
      </c>
      <c r="G95">
        <f t="shared" si="2"/>
        <v>24</v>
      </c>
    </row>
    <row r="96" spans="1:7">
      <c r="A96">
        <v>95</v>
      </c>
      <c r="B96" t="s">
        <v>6</v>
      </c>
      <c r="C96">
        <v>32</v>
      </c>
      <c r="D96">
        <v>60</v>
      </c>
      <c r="E96">
        <v>42</v>
      </c>
      <c r="F96">
        <f>IF(Mall_Customers[[#This Row],[Genre]]="Male",0,1)</f>
        <v>1</v>
      </c>
      <c r="G96">
        <f t="shared" si="2"/>
        <v>25.2</v>
      </c>
    </row>
    <row r="97" spans="1:7">
      <c r="A97">
        <v>96</v>
      </c>
      <c r="B97" t="s">
        <v>5</v>
      </c>
      <c r="C97">
        <v>24</v>
      </c>
      <c r="D97">
        <v>60</v>
      </c>
      <c r="E97">
        <v>52</v>
      </c>
      <c r="F97">
        <f>IF(Mall_Customers[[#This Row],[Genre]]="Male",0,1)</f>
        <v>0</v>
      </c>
      <c r="G97">
        <f t="shared" si="2"/>
        <v>31.2</v>
      </c>
    </row>
    <row r="98" spans="1:7">
      <c r="A98">
        <v>97</v>
      </c>
      <c r="B98" t="s">
        <v>6</v>
      </c>
      <c r="C98">
        <v>47</v>
      </c>
      <c r="D98">
        <v>60</v>
      </c>
      <c r="E98">
        <v>47</v>
      </c>
      <c r="F98">
        <f>IF(Mall_Customers[[#This Row],[Genre]]="Male",0,1)</f>
        <v>1</v>
      </c>
      <c r="G98">
        <f t="shared" ref="G98:G129" si="3">(D98*E98)/100</f>
        <v>28.2</v>
      </c>
    </row>
    <row r="99" spans="1:7">
      <c r="A99">
        <v>98</v>
      </c>
      <c r="B99" t="s">
        <v>6</v>
      </c>
      <c r="C99">
        <v>27</v>
      </c>
      <c r="D99">
        <v>60</v>
      </c>
      <c r="E99">
        <v>50</v>
      </c>
      <c r="F99">
        <f>IF(Mall_Customers[[#This Row],[Genre]]="Male",0,1)</f>
        <v>1</v>
      </c>
      <c r="G99">
        <f t="shared" si="3"/>
        <v>30</v>
      </c>
    </row>
    <row r="100" spans="1:7">
      <c r="A100">
        <v>99</v>
      </c>
      <c r="B100" t="s">
        <v>5</v>
      </c>
      <c r="C100">
        <v>48</v>
      </c>
      <c r="D100">
        <v>61</v>
      </c>
      <c r="E100">
        <v>42</v>
      </c>
      <c r="F100">
        <f>IF(Mall_Customers[[#This Row],[Genre]]="Male",0,1)</f>
        <v>0</v>
      </c>
      <c r="G100">
        <f t="shared" si="3"/>
        <v>25.62</v>
      </c>
    </row>
    <row r="101" spans="1:7">
      <c r="A101">
        <v>100</v>
      </c>
      <c r="B101" t="s">
        <v>5</v>
      </c>
      <c r="C101">
        <v>20</v>
      </c>
      <c r="D101">
        <v>61</v>
      </c>
      <c r="E101">
        <v>49</v>
      </c>
      <c r="F101">
        <f>IF(Mall_Customers[[#This Row],[Genre]]="Male",0,1)</f>
        <v>0</v>
      </c>
      <c r="G101">
        <f t="shared" si="3"/>
        <v>29.89</v>
      </c>
    </row>
    <row r="102" spans="1:7">
      <c r="A102">
        <v>101</v>
      </c>
      <c r="B102" t="s">
        <v>6</v>
      </c>
      <c r="C102">
        <v>23</v>
      </c>
      <c r="D102">
        <v>62</v>
      </c>
      <c r="E102">
        <v>41</v>
      </c>
      <c r="F102">
        <f>IF(Mall_Customers[[#This Row],[Genre]]="Male",0,1)</f>
        <v>1</v>
      </c>
      <c r="G102">
        <f t="shared" si="3"/>
        <v>25.42</v>
      </c>
    </row>
    <row r="103" spans="1:7">
      <c r="A103">
        <v>102</v>
      </c>
      <c r="B103" t="s">
        <v>6</v>
      </c>
      <c r="C103">
        <v>49</v>
      </c>
      <c r="D103">
        <v>62</v>
      </c>
      <c r="E103">
        <v>48</v>
      </c>
      <c r="F103">
        <f>IF(Mall_Customers[[#This Row],[Genre]]="Male",0,1)</f>
        <v>1</v>
      </c>
      <c r="G103">
        <f t="shared" si="3"/>
        <v>29.76</v>
      </c>
    </row>
    <row r="104" spans="1:7">
      <c r="A104">
        <v>103</v>
      </c>
      <c r="B104" t="s">
        <v>5</v>
      </c>
      <c r="C104">
        <v>67</v>
      </c>
      <c r="D104">
        <v>62</v>
      </c>
      <c r="E104">
        <v>59</v>
      </c>
      <c r="F104">
        <f>IF(Mall_Customers[[#This Row],[Genre]]="Male",0,1)</f>
        <v>0</v>
      </c>
      <c r="G104">
        <f t="shared" si="3"/>
        <v>36.58</v>
      </c>
    </row>
    <row r="105" spans="1:7">
      <c r="A105">
        <v>104</v>
      </c>
      <c r="B105" t="s">
        <v>5</v>
      </c>
      <c r="C105">
        <v>26</v>
      </c>
      <c r="D105">
        <v>62</v>
      </c>
      <c r="E105">
        <v>55</v>
      </c>
      <c r="F105">
        <f>IF(Mall_Customers[[#This Row],[Genre]]="Male",0,1)</f>
        <v>0</v>
      </c>
      <c r="G105">
        <f t="shared" si="3"/>
        <v>34.1</v>
      </c>
    </row>
    <row r="106" spans="1:7">
      <c r="A106">
        <v>105</v>
      </c>
      <c r="B106" t="s">
        <v>5</v>
      </c>
      <c r="C106">
        <v>49</v>
      </c>
      <c r="D106">
        <v>62</v>
      </c>
      <c r="E106">
        <v>56</v>
      </c>
      <c r="F106">
        <f>IF(Mall_Customers[[#This Row],[Genre]]="Male",0,1)</f>
        <v>0</v>
      </c>
      <c r="G106">
        <f t="shared" si="3"/>
        <v>34.72</v>
      </c>
    </row>
    <row r="107" spans="1:7">
      <c r="A107">
        <v>106</v>
      </c>
      <c r="B107" t="s">
        <v>6</v>
      </c>
      <c r="C107">
        <v>21</v>
      </c>
      <c r="D107">
        <v>62</v>
      </c>
      <c r="E107">
        <v>42</v>
      </c>
      <c r="F107">
        <f>IF(Mall_Customers[[#This Row],[Genre]]="Male",0,1)</f>
        <v>1</v>
      </c>
      <c r="G107">
        <f t="shared" si="3"/>
        <v>26.04</v>
      </c>
    </row>
    <row r="108" spans="1:7">
      <c r="A108">
        <v>107</v>
      </c>
      <c r="B108" t="s">
        <v>6</v>
      </c>
      <c r="C108">
        <v>66</v>
      </c>
      <c r="D108">
        <v>63</v>
      </c>
      <c r="E108">
        <v>50</v>
      </c>
      <c r="F108">
        <f>IF(Mall_Customers[[#This Row],[Genre]]="Male",0,1)</f>
        <v>1</v>
      </c>
      <c r="G108">
        <f t="shared" si="3"/>
        <v>31.5</v>
      </c>
    </row>
    <row r="109" spans="1:7">
      <c r="A109">
        <v>108</v>
      </c>
      <c r="B109" t="s">
        <v>5</v>
      </c>
      <c r="C109">
        <v>54</v>
      </c>
      <c r="D109">
        <v>63</v>
      </c>
      <c r="E109">
        <v>46</v>
      </c>
      <c r="F109">
        <f>IF(Mall_Customers[[#This Row],[Genre]]="Male",0,1)</f>
        <v>0</v>
      </c>
      <c r="G109">
        <f t="shared" si="3"/>
        <v>28.98</v>
      </c>
    </row>
    <row r="110" spans="1:7">
      <c r="A110">
        <v>109</v>
      </c>
      <c r="B110" t="s">
        <v>5</v>
      </c>
      <c r="C110">
        <v>68</v>
      </c>
      <c r="D110">
        <v>63</v>
      </c>
      <c r="E110">
        <v>43</v>
      </c>
      <c r="F110">
        <f>IF(Mall_Customers[[#This Row],[Genre]]="Male",0,1)</f>
        <v>0</v>
      </c>
      <c r="G110">
        <f t="shared" si="3"/>
        <v>27.09</v>
      </c>
    </row>
    <row r="111" spans="1:7">
      <c r="A111">
        <v>110</v>
      </c>
      <c r="B111" t="s">
        <v>5</v>
      </c>
      <c r="C111">
        <v>66</v>
      </c>
      <c r="D111">
        <v>63</v>
      </c>
      <c r="E111">
        <v>48</v>
      </c>
      <c r="F111">
        <f>IF(Mall_Customers[[#This Row],[Genre]]="Male",0,1)</f>
        <v>0</v>
      </c>
      <c r="G111">
        <f t="shared" si="3"/>
        <v>30.24</v>
      </c>
    </row>
    <row r="112" spans="1:7">
      <c r="A112">
        <v>111</v>
      </c>
      <c r="B112" t="s">
        <v>5</v>
      </c>
      <c r="C112">
        <v>65</v>
      </c>
      <c r="D112">
        <v>63</v>
      </c>
      <c r="E112">
        <v>52</v>
      </c>
      <c r="F112">
        <f>IF(Mall_Customers[[#This Row],[Genre]]="Male",0,1)</f>
        <v>0</v>
      </c>
      <c r="G112">
        <f t="shared" si="3"/>
        <v>32.76</v>
      </c>
    </row>
    <row r="113" spans="1:7">
      <c r="A113">
        <v>112</v>
      </c>
      <c r="B113" t="s">
        <v>6</v>
      </c>
      <c r="C113">
        <v>19</v>
      </c>
      <c r="D113">
        <v>63</v>
      </c>
      <c r="E113">
        <v>54</v>
      </c>
      <c r="F113">
        <f>IF(Mall_Customers[[#This Row],[Genre]]="Male",0,1)</f>
        <v>1</v>
      </c>
      <c r="G113">
        <f t="shared" si="3"/>
        <v>34.020000000000003</v>
      </c>
    </row>
    <row r="114" spans="1:7">
      <c r="A114">
        <v>113</v>
      </c>
      <c r="B114" t="s">
        <v>6</v>
      </c>
      <c r="C114">
        <v>38</v>
      </c>
      <c r="D114">
        <v>64</v>
      </c>
      <c r="E114">
        <v>42</v>
      </c>
      <c r="F114">
        <f>IF(Mall_Customers[[#This Row],[Genre]]="Male",0,1)</f>
        <v>1</v>
      </c>
      <c r="G114">
        <f t="shared" si="3"/>
        <v>26.88</v>
      </c>
    </row>
    <row r="115" spans="1:7">
      <c r="A115">
        <v>114</v>
      </c>
      <c r="B115" t="s">
        <v>5</v>
      </c>
      <c r="C115">
        <v>19</v>
      </c>
      <c r="D115">
        <v>64</v>
      </c>
      <c r="E115">
        <v>46</v>
      </c>
      <c r="F115">
        <f>IF(Mall_Customers[[#This Row],[Genre]]="Male",0,1)</f>
        <v>0</v>
      </c>
      <c r="G115">
        <f t="shared" si="3"/>
        <v>29.44</v>
      </c>
    </row>
    <row r="116" spans="1:7">
      <c r="A116">
        <v>115</v>
      </c>
      <c r="B116" t="s">
        <v>6</v>
      </c>
      <c r="C116">
        <v>18</v>
      </c>
      <c r="D116">
        <v>65</v>
      </c>
      <c r="E116">
        <v>48</v>
      </c>
      <c r="F116">
        <f>IF(Mall_Customers[[#This Row],[Genre]]="Male",0,1)</f>
        <v>1</v>
      </c>
      <c r="G116">
        <f t="shared" si="3"/>
        <v>31.2</v>
      </c>
    </row>
    <row r="117" spans="1:7">
      <c r="A117">
        <v>116</v>
      </c>
      <c r="B117" t="s">
        <v>6</v>
      </c>
      <c r="C117">
        <v>19</v>
      </c>
      <c r="D117">
        <v>65</v>
      </c>
      <c r="E117">
        <v>50</v>
      </c>
      <c r="F117">
        <f>IF(Mall_Customers[[#This Row],[Genre]]="Male",0,1)</f>
        <v>1</v>
      </c>
      <c r="G117">
        <f t="shared" si="3"/>
        <v>32.5</v>
      </c>
    </row>
    <row r="118" spans="1:7">
      <c r="A118">
        <v>117</v>
      </c>
      <c r="B118" t="s">
        <v>6</v>
      </c>
      <c r="C118">
        <v>63</v>
      </c>
      <c r="D118">
        <v>65</v>
      </c>
      <c r="E118">
        <v>43</v>
      </c>
      <c r="F118">
        <f>IF(Mall_Customers[[#This Row],[Genre]]="Male",0,1)</f>
        <v>1</v>
      </c>
      <c r="G118">
        <f t="shared" si="3"/>
        <v>27.95</v>
      </c>
    </row>
    <row r="119" spans="1:7">
      <c r="A119">
        <v>118</v>
      </c>
      <c r="B119" t="s">
        <v>6</v>
      </c>
      <c r="C119">
        <v>49</v>
      </c>
      <c r="D119">
        <v>65</v>
      </c>
      <c r="E119">
        <v>59</v>
      </c>
      <c r="F119">
        <f>IF(Mall_Customers[[#This Row],[Genre]]="Male",0,1)</f>
        <v>1</v>
      </c>
      <c r="G119">
        <f t="shared" si="3"/>
        <v>38.35</v>
      </c>
    </row>
    <row r="120" spans="1:7">
      <c r="A120">
        <v>119</v>
      </c>
      <c r="B120" t="s">
        <v>6</v>
      </c>
      <c r="C120">
        <v>51</v>
      </c>
      <c r="D120">
        <v>67</v>
      </c>
      <c r="E120">
        <v>43</v>
      </c>
      <c r="F120">
        <f>IF(Mall_Customers[[#This Row],[Genre]]="Male",0,1)</f>
        <v>1</v>
      </c>
      <c r="G120">
        <f t="shared" si="3"/>
        <v>28.81</v>
      </c>
    </row>
    <row r="121" spans="1:7">
      <c r="A121">
        <v>120</v>
      </c>
      <c r="B121" t="s">
        <v>6</v>
      </c>
      <c r="C121">
        <v>50</v>
      </c>
      <c r="D121">
        <v>67</v>
      </c>
      <c r="E121">
        <v>57</v>
      </c>
      <c r="F121">
        <f>IF(Mall_Customers[[#This Row],[Genre]]="Male",0,1)</f>
        <v>1</v>
      </c>
      <c r="G121">
        <f t="shared" si="3"/>
        <v>38.19</v>
      </c>
    </row>
    <row r="122" spans="1:7">
      <c r="A122">
        <v>121</v>
      </c>
      <c r="B122" t="s">
        <v>5</v>
      </c>
      <c r="C122">
        <v>27</v>
      </c>
      <c r="D122">
        <v>67</v>
      </c>
      <c r="E122">
        <v>56</v>
      </c>
      <c r="F122">
        <f>IF(Mall_Customers[[#This Row],[Genre]]="Male",0,1)</f>
        <v>0</v>
      </c>
      <c r="G122">
        <f t="shared" si="3"/>
        <v>37.520000000000003</v>
      </c>
    </row>
    <row r="123" spans="1:7">
      <c r="A123">
        <v>122</v>
      </c>
      <c r="B123" t="s">
        <v>6</v>
      </c>
      <c r="C123">
        <v>38</v>
      </c>
      <c r="D123">
        <v>67</v>
      </c>
      <c r="E123">
        <v>40</v>
      </c>
      <c r="F123">
        <f>IF(Mall_Customers[[#This Row],[Genre]]="Male",0,1)</f>
        <v>1</v>
      </c>
      <c r="G123">
        <f t="shared" si="3"/>
        <v>26.8</v>
      </c>
    </row>
    <row r="124" spans="1:7">
      <c r="A124">
        <v>123</v>
      </c>
      <c r="B124" t="s">
        <v>6</v>
      </c>
      <c r="C124">
        <v>40</v>
      </c>
      <c r="D124">
        <v>69</v>
      </c>
      <c r="E124">
        <v>58</v>
      </c>
      <c r="F124">
        <f>IF(Mall_Customers[[#This Row],[Genre]]="Male",0,1)</f>
        <v>1</v>
      </c>
      <c r="G124">
        <f t="shared" si="3"/>
        <v>40.020000000000003</v>
      </c>
    </row>
    <row r="125" spans="1:7">
      <c r="A125">
        <v>124</v>
      </c>
      <c r="B125" t="s">
        <v>5</v>
      </c>
      <c r="C125">
        <v>39</v>
      </c>
      <c r="D125">
        <v>69</v>
      </c>
      <c r="E125">
        <v>91</v>
      </c>
      <c r="F125">
        <f>IF(Mall_Customers[[#This Row],[Genre]]="Male",0,1)</f>
        <v>0</v>
      </c>
      <c r="G125">
        <f t="shared" si="3"/>
        <v>62.79</v>
      </c>
    </row>
    <row r="126" spans="1:7">
      <c r="A126">
        <v>125</v>
      </c>
      <c r="B126" t="s">
        <v>6</v>
      </c>
      <c r="C126">
        <v>23</v>
      </c>
      <c r="D126">
        <v>70</v>
      </c>
      <c r="E126">
        <v>29</v>
      </c>
      <c r="F126">
        <f>IF(Mall_Customers[[#This Row],[Genre]]="Male",0,1)</f>
        <v>1</v>
      </c>
      <c r="G126">
        <f t="shared" si="3"/>
        <v>20.3</v>
      </c>
    </row>
    <row r="127" spans="1:7">
      <c r="A127">
        <v>126</v>
      </c>
      <c r="B127" t="s">
        <v>6</v>
      </c>
      <c r="C127">
        <v>31</v>
      </c>
      <c r="D127">
        <v>70</v>
      </c>
      <c r="E127">
        <v>77</v>
      </c>
      <c r="F127">
        <f>IF(Mall_Customers[[#This Row],[Genre]]="Male",0,1)</f>
        <v>1</v>
      </c>
      <c r="G127">
        <f t="shared" si="3"/>
        <v>53.9</v>
      </c>
    </row>
    <row r="128" spans="1:7">
      <c r="A128">
        <v>127</v>
      </c>
      <c r="B128" t="s">
        <v>5</v>
      </c>
      <c r="C128">
        <v>43</v>
      </c>
      <c r="D128">
        <v>71</v>
      </c>
      <c r="E128">
        <v>35</v>
      </c>
      <c r="F128">
        <f>IF(Mall_Customers[[#This Row],[Genre]]="Male",0,1)</f>
        <v>0</v>
      </c>
      <c r="G128">
        <f t="shared" si="3"/>
        <v>24.85</v>
      </c>
    </row>
    <row r="129" spans="1:7">
      <c r="A129">
        <v>8</v>
      </c>
      <c r="B129" t="s">
        <v>6</v>
      </c>
      <c r="C129">
        <v>23</v>
      </c>
      <c r="D129">
        <v>18</v>
      </c>
      <c r="E129">
        <v>94</v>
      </c>
      <c r="F129">
        <f>IF(Mall_Customers[[#This Row],[Genre]]="Male",0,1)</f>
        <v>1</v>
      </c>
      <c r="G129">
        <f t="shared" si="3"/>
        <v>16.920000000000002</v>
      </c>
    </row>
    <row r="130" spans="1:7">
      <c r="A130">
        <v>129</v>
      </c>
      <c r="B130" t="s">
        <v>5</v>
      </c>
      <c r="C130">
        <v>59</v>
      </c>
      <c r="D130">
        <v>71</v>
      </c>
      <c r="E130">
        <v>11</v>
      </c>
      <c r="F130">
        <f>IF(Mall_Customers[[#This Row],[Genre]]="Male",0,1)</f>
        <v>0</v>
      </c>
      <c r="G130">
        <f t="shared" ref="G130:G161" si="4">(D130*E130)/100</f>
        <v>7.81</v>
      </c>
    </row>
    <row r="131" spans="1:7">
      <c r="A131">
        <v>130</v>
      </c>
      <c r="B131" t="s">
        <v>5</v>
      </c>
      <c r="C131">
        <v>38</v>
      </c>
      <c r="D131">
        <v>71</v>
      </c>
      <c r="E131">
        <v>75</v>
      </c>
      <c r="F131">
        <f>IF(Mall_Customers[[#This Row],[Genre]]="Male",0,1)</f>
        <v>0</v>
      </c>
      <c r="G131">
        <f t="shared" si="4"/>
        <v>53.25</v>
      </c>
    </row>
    <row r="132" spans="1:7">
      <c r="A132">
        <v>131</v>
      </c>
      <c r="B132" t="s">
        <v>5</v>
      </c>
      <c r="C132">
        <v>47</v>
      </c>
      <c r="D132">
        <v>71</v>
      </c>
      <c r="E132">
        <v>9</v>
      </c>
      <c r="F132">
        <f>IF(Mall_Customers[[#This Row],[Genre]]="Male",0,1)</f>
        <v>0</v>
      </c>
      <c r="G132">
        <f t="shared" si="4"/>
        <v>6.39</v>
      </c>
    </row>
    <row r="133" spans="1:7">
      <c r="A133">
        <v>132</v>
      </c>
      <c r="B133" t="s">
        <v>5</v>
      </c>
      <c r="C133">
        <v>39</v>
      </c>
      <c r="D133">
        <v>71</v>
      </c>
      <c r="E133">
        <v>75</v>
      </c>
      <c r="F133">
        <f>IF(Mall_Customers[[#This Row],[Genre]]="Male",0,1)</f>
        <v>0</v>
      </c>
      <c r="G133">
        <f t="shared" si="4"/>
        <v>53.25</v>
      </c>
    </row>
    <row r="134" spans="1:7">
      <c r="A134">
        <v>133</v>
      </c>
      <c r="B134" t="s">
        <v>6</v>
      </c>
      <c r="C134">
        <v>25</v>
      </c>
      <c r="D134">
        <v>72</v>
      </c>
      <c r="E134">
        <v>34</v>
      </c>
      <c r="F134">
        <f>IF(Mall_Customers[[#This Row],[Genre]]="Male",0,1)</f>
        <v>1</v>
      </c>
      <c r="G134">
        <f t="shared" si="4"/>
        <v>24.48</v>
      </c>
    </row>
    <row r="135" spans="1:7">
      <c r="A135">
        <v>134</v>
      </c>
      <c r="B135" t="s">
        <v>6</v>
      </c>
      <c r="C135">
        <v>31</v>
      </c>
      <c r="D135">
        <v>72</v>
      </c>
      <c r="E135">
        <v>71</v>
      </c>
      <c r="F135">
        <f>IF(Mall_Customers[[#This Row],[Genre]]="Male",0,1)</f>
        <v>1</v>
      </c>
      <c r="G135">
        <f t="shared" si="4"/>
        <v>51.12</v>
      </c>
    </row>
    <row r="136" spans="1:7">
      <c r="A136">
        <v>135</v>
      </c>
      <c r="B136" t="s">
        <v>5</v>
      </c>
      <c r="C136">
        <v>20</v>
      </c>
      <c r="D136">
        <v>73</v>
      </c>
      <c r="E136">
        <v>5</v>
      </c>
      <c r="F136">
        <f>IF(Mall_Customers[[#This Row],[Genre]]="Male",0,1)</f>
        <v>0</v>
      </c>
      <c r="G136">
        <f t="shared" si="4"/>
        <v>3.65</v>
      </c>
    </row>
    <row r="137" spans="1:7">
      <c r="A137">
        <v>136</v>
      </c>
      <c r="B137" t="s">
        <v>6</v>
      </c>
      <c r="C137">
        <v>29</v>
      </c>
      <c r="D137">
        <v>73</v>
      </c>
      <c r="E137">
        <v>88</v>
      </c>
      <c r="F137">
        <f>IF(Mall_Customers[[#This Row],[Genre]]="Male",0,1)</f>
        <v>1</v>
      </c>
      <c r="G137">
        <f t="shared" si="4"/>
        <v>64.239999999999995</v>
      </c>
    </row>
    <row r="138" spans="1:7">
      <c r="A138">
        <v>137</v>
      </c>
      <c r="B138" t="s">
        <v>6</v>
      </c>
      <c r="C138">
        <v>44</v>
      </c>
      <c r="D138">
        <v>73</v>
      </c>
      <c r="E138">
        <v>7</v>
      </c>
      <c r="F138">
        <f>IF(Mall_Customers[[#This Row],[Genre]]="Male",0,1)</f>
        <v>1</v>
      </c>
      <c r="G138">
        <f t="shared" si="4"/>
        <v>5.1100000000000003</v>
      </c>
    </row>
    <row r="139" spans="1:7">
      <c r="A139">
        <v>138</v>
      </c>
      <c r="B139" t="s">
        <v>5</v>
      </c>
      <c r="C139">
        <v>32</v>
      </c>
      <c r="D139">
        <v>73</v>
      </c>
      <c r="E139">
        <v>73</v>
      </c>
      <c r="F139">
        <f>IF(Mall_Customers[[#This Row],[Genre]]="Male",0,1)</f>
        <v>0</v>
      </c>
      <c r="G139">
        <f t="shared" si="4"/>
        <v>53.29</v>
      </c>
    </row>
    <row r="140" spans="1:7">
      <c r="A140">
        <v>139</v>
      </c>
      <c r="B140" t="s">
        <v>5</v>
      </c>
      <c r="C140">
        <v>19</v>
      </c>
      <c r="D140">
        <v>74</v>
      </c>
      <c r="E140">
        <v>10</v>
      </c>
      <c r="F140">
        <f>IF(Mall_Customers[[#This Row],[Genre]]="Male",0,1)</f>
        <v>0</v>
      </c>
      <c r="G140">
        <f t="shared" si="4"/>
        <v>7.4</v>
      </c>
    </row>
    <row r="141" spans="1:7">
      <c r="A141">
        <v>140</v>
      </c>
      <c r="B141" t="s">
        <v>6</v>
      </c>
      <c r="C141">
        <v>35</v>
      </c>
      <c r="D141">
        <v>74</v>
      </c>
      <c r="E141">
        <v>72</v>
      </c>
      <c r="F141">
        <f>IF(Mall_Customers[[#This Row],[Genre]]="Male",0,1)</f>
        <v>1</v>
      </c>
      <c r="G141">
        <f t="shared" si="4"/>
        <v>53.28</v>
      </c>
    </row>
    <row r="142" spans="1:7">
      <c r="A142">
        <v>141</v>
      </c>
      <c r="B142" t="s">
        <v>6</v>
      </c>
      <c r="C142">
        <v>57</v>
      </c>
      <c r="D142">
        <v>75</v>
      </c>
      <c r="E142">
        <v>5</v>
      </c>
      <c r="F142">
        <f>IF(Mall_Customers[[#This Row],[Genre]]="Male",0,1)</f>
        <v>1</v>
      </c>
      <c r="G142">
        <f t="shared" si="4"/>
        <v>3.75</v>
      </c>
    </row>
    <row r="143" spans="1:7">
      <c r="A143">
        <v>128</v>
      </c>
      <c r="B143" t="s">
        <v>5</v>
      </c>
      <c r="C143">
        <v>40</v>
      </c>
      <c r="D143">
        <v>71</v>
      </c>
      <c r="E143">
        <v>95</v>
      </c>
      <c r="F143">
        <f>IF(Mall_Customers[[#This Row],[Genre]]="Male",0,1)</f>
        <v>0</v>
      </c>
      <c r="G143">
        <f t="shared" si="4"/>
        <v>67.45</v>
      </c>
    </row>
    <row r="144" spans="1:7">
      <c r="A144">
        <v>143</v>
      </c>
      <c r="B144" t="s">
        <v>6</v>
      </c>
      <c r="C144">
        <v>28</v>
      </c>
      <c r="D144">
        <v>76</v>
      </c>
      <c r="E144">
        <v>40</v>
      </c>
      <c r="F144">
        <f>IF(Mall_Customers[[#This Row],[Genre]]="Male",0,1)</f>
        <v>1</v>
      </c>
      <c r="G144">
        <f t="shared" si="4"/>
        <v>30.4</v>
      </c>
    </row>
    <row r="145" spans="1:7">
      <c r="A145">
        <v>144</v>
      </c>
      <c r="B145" t="s">
        <v>6</v>
      </c>
      <c r="C145">
        <v>32</v>
      </c>
      <c r="D145">
        <v>76</v>
      </c>
      <c r="E145">
        <v>87</v>
      </c>
      <c r="F145">
        <f>IF(Mall_Customers[[#This Row],[Genre]]="Male",0,1)</f>
        <v>1</v>
      </c>
      <c r="G145">
        <f t="shared" si="4"/>
        <v>66.12</v>
      </c>
    </row>
    <row r="146" spans="1:7">
      <c r="A146">
        <v>145</v>
      </c>
      <c r="B146" t="s">
        <v>5</v>
      </c>
      <c r="C146">
        <v>25</v>
      </c>
      <c r="D146">
        <v>77</v>
      </c>
      <c r="E146">
        <v>12</v>
      </c>
      <c r="F146">
        <f>IF(Mall_Customers[[#This Row],[Genre]]="Male",0,1)</f>
        <v>0</v>
      </c>
      <c r="G146">
        <f t="shared" si="4"/>
        <v>9.24</v>
      </c>
    </row>
    <row r="147" spans="1:7">
      <c r="A147">
        <v>168</v>
      </c>
      <c r="B147" t="s">
        <v>6</v>
      </c>
      <c r="C147">
        <v>33</v>
      </c>
      <c r="D147">
        <v>86</v>
      </c>
      <c r="E147">
        <v>95</v>
      </c>
      <c r="F147">
        <f>IF(Mall_Customers[[#This Row],[Genre]]="Male",0,1)</f>
        <v>1</v>
      </c>
      <c r="G147">
        <f t="shared" si="4"/>
        <v>81.7</v>
      </c>
    </row>
    <row r="148" spans="1:7">
      <c r="A148">
        <v>147</v>
      </c>
      <c r="B148" t="s">
        <v>5</v>
      </c>
      <c r="C148">
        <v>48</v>
      </c>
      <c r="D148">
        <v>77</v>
      </c>
      <c r="E148">
        <v>36</v>
      </c>
      <c r="F148">
        <f>IF(Mall_Customers[[#This Row],[Genre]]="Male",0,1)</f>
        <v>0</v>
      </c>
      <c r="G148">
        <f t="shared" si="4"/>
        <v>27.72</v>
      </c>
    </row>
    <row r="149" spans="1:7">
      <c r="A149">
        <v>148</v>
      </c>
      <c r="B149" t="s">
        <v>6</v>
      </c>
      <c r="C149">
        <v>32</v>
      </c>
      <c r="D149">
        <v>77</v>
      </c>
      <c r="E149">
        <v>74</v>
      </c>
      <c r="F149">
        <f>IF(Mall_Customers[[#This Row],[Genre]]="Male",0,1)</f>
        <v>1</v>
      </c>
      <c r="G149">
        <f t="shared" si="4"/>
        <v>56.98</v>
      </c>
    </row>
    <row r="150" spans="1:7">
      <c r="A150">
        <v>149</v>
      </c>
      <c r="B150" t="s">
        <v>6</v>
      </c>
      <c r="C150">
        <v>34</v>
      </c>
      <c r="D150">
        <v>78</v>
      </c>
      <c r="E150">
        <v>22</v>
      </c>
      <c r="F150">
        <f>IF(Mall_Customers[[#This Row],[Genre]]="Male",0,1)</f>
        <v>1</v>
      </c>
      <c r="G150">
        <f t="shared" si="4"/>
        <v>17.16</v>
      </c>
    </row>
    <row r="151" spans="1:7">
      <c r="A151">
        <v>150</v>
      </c>
      <c r="B151" t="s">
        <v>5</v>
      </c>
      <c r="C151">
        <v>34</v>
      </c>
      <c r="D151">
        <v>78</v>
      </c>
      <c r="E151">
        <v>90</v>
      </c>
      <c r="F151">
        <f>IF(Mall_Customers[[#This Row],[Genre]]="Male",0,1)</f>
        <v>0</v>
      </c>
      <c r="G151">
        <f t="shared" si="4"/>
        <v>70.2</v>
      </c>
    </row>
    <row r="152" spans="1:7">
      <c r="A152">
        <v>151</v>
      </c>
      <c r="B152" t="s">
        <v>5</v>
      </c>
      <c r="C152">
        <v>43</v>
      </c>
      <c r="D152">
        <v>78</v>
      </c>
      <c r="E152">
        <v>17</v>
      </c>
      <c r="F152">
        <f>IF(Mall_Customers[[#This Row],[Genre]]="Male",0,1)</f>
        <v>0</v>
      </c>
      <c r="G152">
        <f t="shared" si="4"/>
        <v>13.26</v>
      </c>
    </row>
    <row r="153" spans="1:7">
      <c r="A153">
        <v>152</v>
      </c>
      <c r="B153" t="s">
        <v>5</v>
      </c>
      <c r="C153">
        <v>39</v>
      </c>
      <c r="D153">
        <v>78</v>
      </c>
      <c r="E153">
        <v>88</v>
      </c>
      <c r="F153">
        <f>IF(Mall_Customers[[#This Row],[Genre]]="Male",0,1)</f>
        <v>0</v>
      </c>
      <c r="G153">
        <f t="shared" si="4"/>
        <v>68.64</v>
      </c>
    </row>
    <row r="154" spans="1:7">
      <c r="A154">
        <v>153</v>
      </c>
      <c r="B154" t="s">
        <v>6</v>
      </c>
      <c r="C154">
        <v>44</v>
      </c>
      <c r="D154">
        <v>78</v>
      </c>
      <c r="E154">
        <v>20</v>
      </c>
      <c r="F154">
        <f>IF(Mall_Customers[[#This Row],[Genre]]="Male",0,1)</f>
        <v>1</v>
      </c>
      <c r="G154">
        <f t="shared" si="4"/>
        <v>15.6</v>
      </c>
    </row>
    <row r="155" spans="1:7">
      <c r="A155">
        <v>154</v>
      </c>
      <c r="B155" t="s">
        <v>6</v>
      </c>
      <c r="C155">
        <v>38</v>
      </c>
      <c r="D155">
        <v>78</v>
      </c>
      <c r="E155">
        <v>76</v>
      </c>
      <c r="F155">
        <f>IF(Mall_Customers[[#This Row],[Genre]]="Male",0,1)</f>
        <v>1</v>
      </c>
      <c r="G155">
        <f t="shared" si="4"/>
        <v>59.28</v>
      </c>
    </row>
    <row r="156" spans="1:7">
      <c r="A156">
        <v>155</v>
      </c>
      <c r="B156" t="s">
        <v>6</v>
      </c>
      <c r="C156">
        <v>47</v>
      </c>
      <c r="D156">
        <v>78</v>
      </c>
      <c r="E156">
        <v>16</v>
      </c>
      <c r="F156">
        <f>IF(Mall_Customers[[#This Row],[Genre]]="Male",0,1)</f>
        <v>1</v>
      </c>
      <c r="G156">
        <f t="shared" si="4"/>
        <v>12.48</v>
      </c>
    </row>
    <row r="157" spans="1:7">
      <c r="A157">
        <v>156</v>
      </c>
      <c r="B157" t="s">
        <v>6</v>
      </c>
      <c r="C157">
        <v>27</v>
      </c>
      <c r="D157">
        <v>78</v>
      </c>
      <c r="E157">
        <v>89</v>
      </c>
      <c r="F157">
        <f>IF(Mall_Customers[[#This Row],[Genre]]="Male",0,1)</f>
        <v>1</v>
      </c>
      <c r="G157">
        <f t="shared" si="4"/>
        <v>69.42</v>
      </c>
    </row>
    <row r="158" spans="1:7">
      <c r="A158">
        <v>157</v>
      </c>
      <c r="B158" t="s">
        <v>5</v>
      </c>
      <c r="C158">
        <v>37</v>
      </c>
      <c r="D158">
        <v>78</v>
      </c>
      <c r="E158">
        <v>1</v>
      </c>
      <c r="F158">
        <f>IF(Mall_Customers[[#This Row],[Genre]]="Male",0,1)</f>
        <v>0</v>
      </c>
      <c r="G158">
        <f t="shared" si="4"/>
        <v>0.78</v>
      </c>
    </row>
    <row r="159" spans="1:7">
      <c r="A159">
        <v>158</v>
      </c>
      <c r="B159" t="s">
        <v>6</v>
      </c>
      <c r="C159">
        <v>30</v>
      </c>
      <c r="D159">
        <v>78</v>
      </c>
      <c r="E159">
        <v>78</v>
      </c>
      <c r="F159">
        <f>IF(Mall_Customers[[#This Row],[Genre]]="Male",0,1)</f>
        <v>1</v>
      </c>
      <c r="G159">
        <f t="shared" si="4"/>
        <v>60.84</v>
      </c>
    </row>
    <row r="160" spans="1:7">
      <c r="A160">
        <v>159</v>
      </c>
      <c r="B160" t="s">
        <v>5</v>
      </c>
      <c r="C160">
        <v>34</v>
      </c>
      <c r="D160">
        <v>78</v>
      </c>
      <c r="E160">
        <v>1</v>
      </c>
      <c r="F160">
        <f>IF(Mall_Customers[[#This Row],[Genre]]="Male",0,1)</f>
        <v>0</v>
      </c>
      <c r="G160">
        <f t="shared" si="4"/>
        <v>0.78</v>
      </c>
    </row>
    <row r="161" spans="1:7">
      <c r="A161">
        <v>160</v>
      </c>
      <c r="B161" t="s">
        <v>6</v>
      </c>
      <c r="C161">
        <v>30</v>
      </c>
      <c r="D161">
        <v>78</v>
      </c>
      <c r="E161">
        <v>73</v>
      </c>
      <c r="F161">
        <f>IF(Mall_Customers[[#This Row],[Genre]]="Male",0,1)</f>
        <v>1</v>
      </c>
      <c r="G161">
        <f t="shared" si="4"/>
        <v>56.94</v>
      </c>
    </row>
    <row r="162" spans="1:7">
      <c r="A162">
        <v>161</v>
      </c>
      <c r="B162" t="s">
        <v>6</v>
      </c>
      <c r="C162">
        <v>56</v>
      </c>
      <c r="D162">
        <v>79</v>
      </c>
      <c r="E162">
        <v>35</v>
      </c>
      <c r="F162">
        <f>IF(Mall_Customers[[#This Row],[Genre]]="Male",0,1)</f>
        <v>1</v>
      </c>
      <c r="G162">
        <f t="shared" ref="G162:G193" si="5">(D162*E162)/100</f>
        <v>27.65</v>
      </c>
    </row>
    <row r="163" spans="1:7">
      <c r="A163">
        <v>162</v>
      </c>
      <c r="B163" t="s">
        <v>6</v>
      </c>
      <c r="C163">
        <v>29</v>
      </c>
      <c r="D163">
        <v>79</v>
      </c>
      <c r="E163">
        <v>83</v>
      </c>
      <c r="F163">
        <f>IF(Mall_Customers[[#This Row],[Genre]]="Male",0,1)</f>
        <v>1</v>
      </c>
      <c r="G163">
        <f t="shared" si="5"/>
        <v>65.569999999999993</v>
      </c>
    </row>
    <row r="164" spans="1:7">
      <c r="A164">
        <v>163</v>
      </c>
      <c r="B164" t="s">
        <v>5</v>
      </c>
      <c r="C164">
        <v>19</v>
      </c>
      <c r="D164">
        <v>81</v>
      </c>
      <c r="E164">
        <v>5</v>
      </c>
      <c r="F164">
        <f>IF(Mall_Customers[[#This Row],[Genre]]="Male",0,1)</f>
        <v>0</v>
      </c>
      <c r="G164">
        <f t="shared" si="5"/>
        <v>4.05</v>
      </c>
    </row>
    <row r="165" spans="1:7">
      <c r="A165">
        <v>146</v>
      </c>
      <c r="B165" t="s">
        <v>5</v>
      </c>
      <c r="C165">
        <v>28</v>
      </c>
      <c r="D165">
        <v>77</v>
      </c>
      <c r="E165">
        <v>97</v>
      </c>
      <c r="F165">
        <f>IF(Mall_Customers[[#This Row],[Genre]]="Male",0,1)</f>
        <v>0</v>
      </c>
      <c r="G165">
        <f t="shared" si="5"/>
        <v>74.69</v>
      </c>
    </row>
    <row r="166" spans="1:7">
      <c r="A166">
        <v>165</v>
      </c>
      <c r="B166" t="s">
        <v>5</v>
      </c>
      <c r="C166">
        <v>50</v>
      </c>
      <c r="D166">
        <v>85</v>
      </c>
      <c r="E166">
        <v>26</v>
      </c>
      <c r="F166">
        <f>IF(Mall_Customers[[#This Row],[Genre]]="Male",0,1)</f>
        <v>0</v>
      </c>
      <c r="G166">
        <f t="shared" si="5"/>
        <v>22.1</v>
      </c>
    </row>
    <row r="167" spans="1:7">
      <c r="A167">
        <v>166</v>
      </c>
      <c r="B167" t="s">
        <v>6</v>
      </c>
      <c r="C167">
        <v>36</v>
      </c>
      <c r="D167">
        <v>85</v>
      </c>
      <c r="E167">
        <v>75</v>
      </c>
      <c r="F167">
        <f>IF(Mall_Customers[[#This Row],[Genre]]="Male",0,1)</f>
        <v>1</v>
      </c>
      <c r="G167">
        <f t="shared" si="5"/>
        <v>63.75</v>
      </c>
    </row>
    <row r="168" spans="1:7">
      <c r="A168">
        <v>167</v>
      </c>
      <c r="B168" t="s">
        <v>5</v>
      </c>
      <c r="C168">
        <v>42</v>
      </c>
      <c r="D168">
        <v>86</v>
      </c>
      <c r="E168">
        <v>20</v>
      </c>
      <c r="F168">
        <f>IF(Mall_Customers[[#This Row],[Genre]]="Male",0,1)</f>
        <v>0</v>
      </c>
      <c r="G168">
        <f t="shared" si="5"/>
        <v>17.2</v>
      </c>
    </row>
    <row r="169" spans="1:7">
      <c r="A169">
        <v>186</v>
      </c>
      <c r="B169" t="s">
        <v>5</v>
      </c>
      <c r="C169">
        <v>30</v>
      </c>
      <c r="D169">
        <v>99</v>
      </c>
      <c r="E169">
        <v>97</v>
      </c>
      <c r="F169">
        <f>IF(Mall_Customers[[#This Row],[Genre]]="Male",0,1)</f>
        <v>0</v>
      </c>
      <c r="G169">
        <f t="shared" si="5"/>
        <v>96.03</v>
      </c>
    </row>
    <row r="170" spans="1:7">
      <c r="A170">
        <v>169</v>
      </c>
      <c r="B170" t="s">
        <v>6</v>
      </c>
      <c r="C170">
        <v>36</v>
      </c>
      <c r="D170">
        <v>87</v>
      </c>
      <c r="E170">
        <v>27</v>
      </c>
      <c r="F170">
        <f>IF(Mall_Customers[[#This Row],[Genre]]="Male",0,1)</f>
        <v>1</v>
      </c>
      <c r="G170">
        <f t="shared" si="5"/>
        <v>23.49</v>
      </c>
    </row>
    <row r="171" spans="1:7">
      <c r="A171">
        <v>170</v>
      </c>
      <c r="B171" t="s">
        <v>5</v>
      </c>
      <c r="C171">
        <v>32</v>
      </c>
      <c r="D171">
        <v>87</v>
      </c>
      <c r="E171">
        <v>63</v>
      </c>
      <c r="F171">
        <f>IF(Mall_Customers[[#This Row],[Genre]]="Male",0,1)</f>
        <v>0</v>
      </c>
      <c r="G171">
        <f t="shared" si="5"/>
        <v>54.81</v>
      </c>
    </row>
    <row r="172" spans="1:7">
      <c r="A172">
        <v>171</v>
      </c>
      <c r="B172" t="s">
        <v>5</v>
      </c>
      <c r="C172">
        <v>40</v>
      </c>
      <c r="D172">
        <v>87</v>
      </c>
      <c r="E172">
        <v>13</v>
      </c>
      <c r="F172">
        <f>IF(Mall_Customers[[#This Row],[Genre]]="Male",0,1)</f>
        <v>0</v>
      </c>
      <c r="G172">
        <f t="shared" si="5"/>
        <v>11.31</v>
      </c>
    </row>
    <row r="173" spans="1:7">
      <c r="A173">
        <v>172</v>
      </c>
      <c r="B173" t="s">
        <v>5</v>
      </c>
      <c r="C173">
        <v>28</v>
      </c>
      <c r="D173">
        <v>87</v>
      </c>
      <c r="E173">
        <v>75</v>
      </c>
      <c r="F173">
        <f>IF(Mall_Customers[[#This Row],[Genre]]="Male",0,1)</f>
        <v>0</v>
      </c>
      <c r="G173">
        <f t="shared" si="5"/>
        <v>65.25</v>
      </c>
    </row>
    <row r="174" spans="1:7">
      <c r="A174">
        <v>173</v>
      </c>
      <c r="B174" t="s">
        <v>5</v>
      </c>
      <c r="C174">
        <v>36</v>
      </c>
      <c r="D174">
        <v>87</v>
      </c>
      <c r="E174">
        <v>10</v>
      </c>
      <c r="F174">
        <f>IF(Mall_Customers[[#This Row],[Genre]]="Male",0,1)</f>
        <v>0</v>
      </c>
      <c r="G174">
        <f t="shared" si="5"/>
        <v>8.6999999999999993</v>
      </c>
    </row>
    <row r="175" spans="1:7">
      <c r="A175">
        <v>20</v>
      </c>
      <c r="B175" t="s">
        <v>6</v>
      </c>
      <c r="C175">
        <v>35</v>
      </c>
      <c r="D175">
        <v>23</v>
      </c>
      <c r="E175">
        <v>98</v>
      </c>
      <c r="F175">
        <f>IF(Mall_Customers[[#This Row],[Genre]]="Male",0,1)</f>
        <v>1</v>
      </c>
      <c r="G175">
        <f t="shared" si="5"/>
        <v>22.54</v>
      </c>
    </row>
    <row r="176" spans="1:7">
      <c r="A176">
        <v>175</v>
      </c>
      <c r="B176" t="s">
        <v>6</v>
      </c>
      <c r="C176">
        <v>52</v>
      </c>
      <c r="D176">
        <v>88</v>
      </c>
      <c r="E176">
        <v>13</v>
      </c>
      <c r="F176">
        <f>IF(Mall_Customers[[#This Row],[Genre]]="Male",0,1)</f>
        <v>1</v>
      </c>
      <c r="G176">
        <f t="shared" si="5"/>
        <v>11.44</v>
      </c>
    </row>
    <row r="177" spans="1:7">
      <c r="A177">
        <v>176</v>
      </c>
      <c r="B177" t="s">
        <v>6</v>
      </c>
      <c r="C177">
        <v>30</v>
      </c>
      <c r="D177">
        <v>88</v>
      </c>
      <c r="E177">
        <v>86</v>
      </c>
      <c r="F177">
        <f>IF(Mall_Customers[[#This Row],[Genre]]="Male",0,1)</f>
        <v>1</v>
      </c>
      <c r="G177">
        <f t="shared" si="5"/>
        <v>75.680000000000007</v>
      </c>
    </row>
    <row r="178" spans="1:7">
      <c r="A178">
        <v>177</v>
      </c>
      <c r="B178" t="s">
        <v>5</v>
      </c>
      <c r="C178">
        <v>58</v>
      </c>
      <c r="D178">
        <v>88</v>
      </c>
      <c r="E178">
        <v>15</v>
      </c>
      <c r="F178">
        <f>IF(Mall_Customers[[#This Row],[Genre]]="Male",0,1)</f>
        <v>0</v>
      </c>
      <c r="G178">
        <f t="shared" si="5"/>
        <v>13.2</v>
      </c>
    </row>
    <row r="179" spans="1:7">
      <c r="A179">
        <v>178</v>
      </c>
      <c r="B179" t="s">
        <v>5</v>
      </c>
      <c r="C179">
        <v>27</v>
      </c>
      <c r="D179">
        <v>88</v>
      </c>
      <c r="E179">
        <v>69</v>
      </c>
      <c r="F179">
        <f>IF(Mall_Customers[[#This Row],[Genre]]="Male",0,1)</f>
        <v>0</v>
      </c>
      <c r="G179">
        <f t="shared" si="5"/>
        <v>60.72</v>
      </c>
    </row>
    <row r="180" spans="1:7">
      <c r="A180">
        <v>179</v>
      </c>
      <c r="B180" t="s">
        <v>5</v>
      </c>
      <c r="C180">
        <v>59</v>
      </c>
      <c r="D180">
        <v>93</v>
      </c>
      <c r="E180">
        <v>14</v>
      </c>
      <c r="F180">
        <f>IF(Mall_Customers[[#This Row],[Genre]]="Male",0,1)</f>
        <v>0</v>
      </c>
      <c r="G180">
        <f t="shared" si="5"/>
        <v>13.02</v>
      </c>
    </row>
    <row r="181" spans="1:7">
      <c r="A181">
        <v>180</v>
      </c>
      <c r="B181" t="s">
        <v>5</v>
      </c>
      <c r="C181">
        <v>35</v>
      </c>
      <c r="D181">
        <v>93</v>
      </c>
      <c r="E181">
        <v>90</v>
      </c>
      <c r="F181">
        <f>IF(Mall_Customers[[#This Row],[Genre]]="Male",0,1)</f>
        <v>0</v>
      </c>
      <c r="G181">
        <f t="shared" si="5"/>
        <v>83.7</v>
      </c>
    </row>
    <row r="182" spans="1:7">
      <c r="A182">
        <v>181</v>
      </c>
      <c r="B182" t="s">
        <v>6</v>
      </c>
      <c r="C182">
        <v>37</v>
      </c>
      <c r="D182">
        <v>97</v>
      </c>
      <c r="E182">
        <v>32</v>
      </c>
      <c r="F182">
        <f>IF(Mall_Customers[[#This Row],[Genre]]="Male",0,1)</f>
        <v>1</v>
      </c>
      <c r="G182">
        <f t="shared" si="5"/>
        <v>31.04</v>
      </c>
    </row>
    <row r="183" spans="1:7">
      <c r="A183">
        <v>182</v>
      </c>
      <c r="B183" t="s">
        <v>6</v>
      </c>
      <c r="C183">
        <v>32</v>
      </c>
      <c r="D183">
        <v>97</v>
      </c>
      <c r="E183">
        <v>86</v>
      </c>
      <c r="F183">
        <f>IF(Mall_Customers[[#This Row],[Genre]]="Male",0,1)</f>
        <v>1</v>
      </c>
      <c r="G183">
        <f t="shared" si="5"/>
        <v>83.42</v>
      </c>
    </row>
    <row r="184" spans="1:7">
      <c r="A184">
        <v>183</v>
      </c>
      <c r="B184" t="s">
        <v>5</v>
      </c>
      <c r="C184">
        <v>46</v>
      </c>
      <c r="D184">
        <v>98</v>
      </c>
      <c r="E184">
        <v>15</v>
      </c>
      <c r="F184">
        <f>IF(Mall_Customers[[#This Row],[Genre]]="Male",0,1)</f>
        <v>0</v>
      </c>
      <c r="G184">
        <f t="shared" si="5"/>
        <v>14.7</v>
      </c>
    </row>
    <row r="185" spans="1:7">
      <c r="A185">
        <v>184</v>
      </c>
      <c r="B185" t="s">
        <v>6</v>
      </c>
      <c r="C185">
        <v>29</v>
      </c>
      <c r="D185">
        <v>98</v>
      </c>
      <c r="E185">
        <v>88</v>
      </c>
      <c r="F185">
        <f>IF(Mall_Customers[[#This Row],[Genre]]="Male",0,1)</f>
        <v>1</v>
      </c>
      <c r="G185">
        <f t="shared" si="5"/>
        <v>86.24</v>
      </c>
    </row>
    <row r="186" spans="1:7">
      <c r="A186">
        <v>185</v>
      </c>
      <c r="B186" t="s">
        <v>6</v>
      </c>
      <c r="C186">
        <v>41</v>
      </c>
      <c r="D186">
        <v>99</v>
      </c>
      <c r="E186">
        <v>39</v>
      </c>
      <c r="F186">
        <f>IF(Mall_Customers[[#This Row],[Genre]]="Male",0,1)</f>
        <v>1</v>
      </c>
      <c r="G186">
        <f t="shared" si="5"/>
        <v>38.61</v>
      </c>
    </row>
    <row r="187" spans="1:7">
      <c r="A187">
        <v>12</v>
      </c>
      <c r="B187" t="s">
        <v>6</v>
      </c>
      <c r="C187">
        <v>35</v>
      </c>
      <c r="D187">
        <v>19</v>
      </c>
      <c r="E187">
        <v>99</v>
      </c>
      <c r="F187">
        <f>IF(Mall_Customers[[#This Row],[Genre]]="Male",0,1)</f>
        <v>1</v>
      </c>
      <c r="G187">
        <f t="shared" si="5"/>
        <v>18.809999999999999</v>
      </c>
    </row>
    <row r="188" spans="1:7">
      <c r="A188">
        <v>187</v>
      </c>
      <c r="B188" t="s">
        <v>6</v>
      </c>
      <c r="C188">
        <v>54</v>
      </c>
      <c r="D188">
        <v>101</v>
      </c>
      <c r="E188">
        <v>24</v>
      </c>
      <c r="F188">
        <f>IF(Mall_Customers[[#This Row],[Genre]]="Male",0,1)</f>
        <v>1</v>
      </c>
      <c r="G188">
        <f t="shared" si="5"/>
        <v>24.24</v>
      </c>
    </row>
    <row r="189" spans="1:7">
      <c r="A189">
        <v>188</v>
      </c>
      <c r="B189" t="s">
        <v>5</v>
      </c>
      <c r="C189">
        <v>28</v>
      </c>
      <c r="D189">
        <v>101</v>
      </c>
      <c r="E189">
        <v>68</v>
      </c>
      <c r="F189">
        <f>IF(Mall_Customers[[#This Row],[Genre]]="Male",0,1)</f>
        <v>0</v>
      </c>
      <c r="G189">
        <f t="shared" si="5"/>
        <v>68.680000000000007</v>
      </c>
    </row>
    <row r="190" spans="1:7">
      <c r="A190">
        <v>189</v>
      </c>
      <c r="B190" t="s">
        <v>6</v>
      </c>
      <c r="C190">
        <v>41</v>
      </c>
      <c r="D190">
        <v>103</v>
      </c>
      <c r="E190">
        <v>17</v>
      </c>
      <c r="F190">
        <f>IF(Mall_Customers[[#This Row],[Genre]]="Male",0,1)</f>
        <v>1</v>
      </c>
      <c r="G190">
        <f t="shared" si="5"/>
        <v>17.510000000000002</v>
      </c>
    </row>
    <row r="191" spans="1:7">
      <c r="A191">
        <v>190</v>
      </c>
      <c r="B191" t="s">
        <v>6</v>
      </c>
      <c r="C191">
        <v>36</v>
      </c>
      <c r="D191">
        <v>103</v>
      </c>
      <c r="E191">
        <v>85</v>
      </c>
      <c r="F191">
        <f>IF(Mall_Customers[[#This Row],[Genre]]="Male",0,1)</f>
        <v>1</v>
      </c>
      <c r="G191">
        <f t="shared" si="5"/>
        <v>87.55</v>
      </c>
    </row>
    <row r="192" spans="1:7">
      <c r="A192">
        <v>191</v>
      </c>
      <c r="B192" t="s">
        <v>6</v>
      </c>
      <c r="C192">
        <v>34</v>
      </c>
      <c r="D192">
        <v>103</v>
      </c>
      <c r="E192">
        <v>23</v>
      </c>
      <c r="F192">
        <f>IF(Mall_Customers[[#This Row],[Genre]]="Male",0,1)</f>
        <v>1</v>
      </c>
      <c r="G192">
        <f t="shared" si="5"/>
        <v>23.69</v>
      </c>
    </row>
    <row r="193" spans="1:7">
      <c r="A193">
        <v>192</v>
      </c>
      <c r="B193" t="s">
        <v>6</v>
      </c>
      <c r="C193">
        <v>32</v>
      </c>
      <c r="D193">
        <v>103</v>
      </c>
      <c r="E193">
        <v>69</v>
      </c>
      <c r="F193">
        <f>IF(Mall_Customers[[#This Row],[Genre]]="Male",0,1)</f>
        <v>1</v>
      </c>
      <c r="G193">
        <f t="shared" si="5"/>
        <v>71.069999999999993</v>
      </c>
    </row>
    <row r="194" spans="1:7">
      <c r="A194">
        <v>193</v>
      </c>
      <c r="B194" t="s">
        <v>5</v>
      </c>
      <c r="C194">
        <v>33</v>
      </c>
      <c r="D194">
        <v>113</v>
      </c>
      <c r="E194">
        <v>8</v>
      </c>
      <c r="F194">
        <f>IF(Mall_Customers[[#This Row],[Genre]]="Male",0,1)</f>
        <v>0</v>
      </c>
      <c r="G194">
        <f t="shared" ref="G194:G201" si="6">(D194*E194)/100</f>
        <v>9.0399999999999991</v>
      </c>
    </row>
    <row r="195" spans="1:7">
      <c r="A195">
        <v>194</v>
      </c>
      <c r="B195" t="s">
        <v>6</v>
      </c>
      <c r="C195">
        <v>38</v>
      </c>
      <c r="D195">
        <v>113</v>
      </c>
      <c r="E195">
        <v>91</v>
      </c>
      <c r="F195">
        <f>IF(Mall_Customers[[#This Row],[Genre]]="Male",0,1)</f>
        <v>1</v>
      </c>
      <c r="G195">
        <f t="shared" si="6"/>
        <v>102.83</v>
      </c>
    </row>
    <row r="196" spans="1:7">
      <c r="A196">
        <v>195</v>
      </c>
      <c r="B196" t="s">
        <v>6</v>
      </c>
      <c r="C196">
        <v>47</v>
      </c>
      <c r="D196">
        <v>120</v>
      </c>
      <c r="E196">
        <v>16</v>
      </c>
      <c r="F196">
        <f>IF(Mall_Customers[[#This Row],[Genre]]="Male",0,1)</f>
        <v>1</v>
      </c>
      <c r="G196">
        <f t="shared" si="6"/>
        <v>19.2</v>
      </c>
    </row>
    <row r="197" spans="1:7">
      <c r="A197">
        <v>196</v>
      </c>
      <c r="B197" t="s">
        <v>6</v>
      </c>
      <c r="C197">
        <v>35</v>
      </c>
      <c r="D197">
        <v>120</v>
      </c>
      <c r="E197">
        <v>79</v>
      </c>
      <c r="F197">
        <f>IF(Mall_Customers[[#This Row],[Genre]]="Male",0,1)</f>
        <v>1</v>
      </c>
      <c r="G197">
        <f t="shared" si="6"/>
        <v>94.8</v>
      </c>
    </row>
    <row r="198" spans="1:7">
      <c r="A198">
        <v>197</v>
      </c>
      <c r="B198" t="s">
        <v>6</v>
      </c>
      <c r="C198">
        <v>45</v>
      </c>
      <c r="D198">
        <v>126</v>
      </c>
      <c r="E198">
        <v>28</v>
      </c>
      <c r="F198">
        <f>IF(Mall_Customers[[#This Row],[Genre]]="Male",0,1)</f>
        <v>1</v>
      </c>
      <c r="G198">
        <f t="shared" si="6"/>
        <v>35.28</v>
      </c>
    </row>
    <row r="199" spans="1:7">
      <c r="A199">
        <v>198</v>
      </c>
      <c r="B199" t="s">
        <v>5</v>
      </c>
      <c r="C199">
        <v>32</v>
      </c>
      <c r="D199">
        <v>126</v>
      </c>
      <c r="E199">
        <v>74</v>
      </c>
      <c r="F199">
        <f>IF(Mall_Customers[[#This Row],[Genre]]="Male",0,1)</f>
        <v>0</v>
      </c>
      <c r="G199">
        <f t="shared" si="6"/>
        <v>93.24</v>
      </c>
    </row>
    <row r="200" spans="1:7">
      <c r="A200">
        <v>199</v>
      </c>
      <c r="B200" t="s">
        <v>5</v>
      </c>
      <c r="C200">
        <v>32</v>
      </c>
      <c r="D200">
        <v>137</v>
      </c>
      <c r="E200">
        <v>18</v>
      </c>
      <c r="F200">
        <f>IF(Mall_Customers[[#This Row],[Genre]]="Male",0,1)</f>
        <v>0</v>
      </c>
      <c r="G200">
        <f t="shared" si="6"/>
        <v>24.66</v>
      </c>
    </row>
    <row r="201" spans="1:7">
      <c r="A201">
        <v>200</v>
      </c>
      <c r="B201" t="s">
        <v>5</v>
      </c>
      <c r="C201">
        <v>30</v>
      </c>
      <c r="D201">
        <v>137</v>
      </c>
      <c r="E201">
        <v>83</v>
      </c>
      <c r="F201">
        <f>IF(Mall_Customers[[#This Row],[Genre]]="Male",0,1)</f>
        <v>0</v>
      </c>
      <c r="G201">
        <f t="shared" si="6"/>
        <v>113.71</v>
      </c>
    </row>
  </sheetData>
  <pageMargins left="0.7" right="0.7" top="0.75" bottom="0.75" header="0.3" footer="0.3"/>
  <pageSetup orientation="portrait" r:id="rId6"/>
  <drawing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A34E-BA10-4E50-AE09-F490B35027E0}">
  <dimension ref="J3:P3"/>
  <sheetViews>
    <sheetView tabSelected="1" workbookViewId="0">
      <selection activeCell="J3" sqref="J3:P3"/>
    </sheetView>
  </sheetViews>
  <sheetFormatPr defaultRowHeight="15"/>
  <cols>
    <col min="1" max="8" width="9.140625" style="15"/>
    <col min="9" max="9" width="14.7109375" style="15" customWidth="1"/>
    <col min="10" max="10" width="78.5703125" style="15" customWidth="1"/>
    <col min="11" max="16384" width="9.140625" style="15"/>
  </cols>
  <sheetData>
    <row r="3" spans="10:16" ht="31.5">
      <c r="J3" s="20" t="s">
        <v>44</v>
      </c>
      <c r="K3" s="20"/>
      <c r="L3" s="20"/>
      <c r="M3" s="20"/>
      <c r="N3" s="20"/>
      <c r="O3" s="20"/>
      <c r="P3" s="20"/>
    </row>
  </sheetData>
  <mergeCells count="1">
    <mergeCell ref="J3:P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8616-AC35-44F2-BEDC-2C5EF9D05053}">
  <dimension ref="A1:B9"/>
  <sheetViews>
    <sheetView workbookViewId="0">
      <selection activeCell="B8" sqref="B8"/>
    </sheetView>
  </sheetViews>
  <sheetFormatPr defaultRowHeight="15"/>
  <cols>
    <col min="1" max="1" width="31.7109375" customWidth="1"/>
    <col min="2" max="2" width="84" customWidth="1"/>
  </cols>
  <sheetData>
    <row r="1" spans="1:2" ht="18.75">
      <c r="A1" s="18" t="s">
        <v>45</v>
      </c>
      <c r="B1" s="18"/>
    </row>
    <row r="2" spans="1:2" ht="17.25" customHeight="1">
      <c r="A2" s="16" t="s">
        <v>46</v>
      </c>
      <c r="B2" t="s">
        <v>47</v>
      </c>
    </row>
    <row r="3" spans="1:2">
      <c r="A3" t="s">
        <v>48</v>
      </c>
      <c r="B3" t="s">
        <v>49</v>
      </c>
    </row>
    <row r="5" spans="1:2">
      <c r="A5" t="s">
        <v>50</v>
      </c>
      <c r="B5" t="s">
        <v>51</v>
      </c>
    </row>
    <row r="6" spans="1:2">
      <c r="A6" t="s">
        <v>52</v>
      </c>
      <c r="B6" t="s">
        <v>53</v>
      </c>
    </row>
    <row r="7" spans="1:2" ht="45">
      <c r="A7" t="s">
        <v>54</v>
      </c>
      <c r="B7" s="17" t="s">
        <v>55</v>
      </c>
    </row>
    <row r="8" spans="1:2" ht="60.75">
      <c r="A8" t="s">
        <v>56</v>
      </c>
      <c r="B8" s="19" t="s">
        <v>57</v>
      </c>
    </row>
    <row r="9" spans="1:2">
      <c r="A9" t="s">
        <v>58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h 4 3 H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C H j c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4 3 H U k C + 0 a U 9 A Q A A F g I A A B M A H A B G b 3 J t d W x h c y 9 T Z W N 0 a W 9 u M S 5 t I K I Y A C i g F A A A A A A A A A A A A A A A A A A A A A A A A A A A A G 2 Q w U / C M B T G 7 0 v 2 P z T V w 5 a U h R H x I N m B b I g c N O p 2 A 2 N q 9 4 T F 7 p W 0 H Z E Q / n e L m 0 G F X t r 3 e 1 + + 9 7 4 a E L Z S S P L 2 j k e + 5 3 t m x T W U 5 J 5 L + Z o 2 x q o a t C E J k W B 9 j 7 i T q 0 Y L c C Q 1 m y h T o q k B b X B b S Y h S h d Y V J q D p z S L j l u e i A h T Q K 0 C s J s / T x V / X S J g N D d k 8 A 1 n V l Q W d U E Y Z S Z V s a j T J k J E J C l V W u E z i w X D A y F O j L O R 2 K y E 5 P q M H h f A S s n a 7 C / q o V e 1 6 J b k D X r o p 1 K 1 a 8 D c n 7 D o d D 9 o g j M w 7 P p Y y F 1 x y b R K r m 9 + W 6 Y r j 0 j k W 2 z U c 7 Q r N 0 b w r X b c L H 5 o m O D O f 7 X b 0 J / M s c w F n a K + v o o N + z 8 i O T g E 1 O G w d I B Y + 7 T c d L + F U O k Z s u H R U O D M S f F y G p 5 p 8 D X j 4 M 5 I L p Z 0 o 7 s X 9 / j / d P v S 9 C s / G G 3 0 B U E s B A i 0 A F A A C A A g A h 4 3 H U o C e u q G j A A A A 9 Q A A A B I A A A A A A A A A A A A A A A A A A A A A A E N v b m Z p Z y 9 Q Y W N r Y W d l L n h t b F B L A Q I t A B Q A A g A I A I e N x 1 I P y u m r p A A A A O k A A A A T A A A A A A A A A A A A A A A A A O 8 A A A B b Q 2 9 u d G V u d F 9 U e X B l c 1 0 u e G 1 s U E s B A i 0 A F A A C A A g A h 4 3 H U k C + 0 a U 9 A Q A A F g I A A B M A A A A A A A A A A A A A A A A A 4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s A A A A A A A A N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x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s b F 9 D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y O j E 0 O j E 0 L j Y 3 M z E 2 M z h a I i A v P j x F b n R y e S B U e X B l P S J G a W x s Q 2 9 s d W 1 u V H l w Z X M i I F Z h b H V l P S J z Q X d Z R E F 3 T T 0 i I C 8 + P E V u d H J 5 I F R 5 c G U 9 I k Z p b G x D b 2 x 1 b W 5 O Y W 1 l c y I g V m F s d W U 9 I n N b J n F 1 b 3 Q 7 Q 3 V z d G 9 t Z X J J R C Z x d W 9 0 O y w m c X V v d D t H Z W 5 y Z S Z x d W 9 0 O y w m c X V v d D t B Z 2 U m c X V v d D s s J n F 1 b 3 Q 7 Q W 5 u d W F s I E l u Y 2 9 t Z S A o a y Q p J n F 1 b 3 Q 7 L C Z x d W 9 0 O 1 N w Z W 5 k a W 5 n I F N j b 3 J l I C g x L T E w M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x s X 0 N 1 c 3 R v b W V y c y 9 B d X R v U m V t b 3 Z l Z E N v b H V t b n M x L n t D d X N 0 b 2 1 l c k l E L D B 9 J n F 1 b 3 Q 7 L C Z x d W 9 0 O 1 N l Y 3 R p b 2 4 x L 0 1 h b G x f Q 3 V z d G 9 t Z X J z L 0 F 1 d G 9 S Z W 1 v d m V k Q 2 9 s d W 1 u c z E u e 0 d l b n J l L D F 9 J n F 1 b 3 Q 7 L C Z x d W 9 0 O 1 N l Y 3 R p b 2 4 x L 0 1 h b G x f Q 3 V z d G 9 t Z X J z L 0 F 1 d G 9 S Z W 1 v d m V k Q 2 9 s d W 1 u c z E u e 0 F n Z S w y f S Z x d W 9 0 O y w m c X V v d D t T Z W N 0 a W 9 u M S 9 N Y W x s X 0 N 1 c 3 R v b W V y c y 9 B d X R v U m V t b 3 Z l Z E N v b H V t b n M x L n t B b m 5 1 Y W w g S W 5 j b 2 1 l I C h r J C k s M 3 0 m c X V v d D s s J n F 1 b 3 Q 7 U 2 V j d G l v b j E v T W F s b F 9 D d X N 0 b 2 1 l c n M v Q X V 0 b 1 J l b W 9 2 Z W R D b 2 x 1 b W 5 z M S 5 7 U 3 B l b m R p b m c g U 2 N v c m U g K D E t M T A w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W x s X 0 N 1 c 3 R v b W V y c y 9 B d X R v U m V t b 3 Z l Z E N v b H V t b n M x L n t D d X N 0 b 2 1 l c k l E L D B 9 J n F 1 b 3 Q 7 L C Z x d W 9 0 O 1 N l Y 3 R p b 2 4 x L 0 1 h b G x f Q 3 V z d G 9 t Z X J z L 0 F 1 d G 9 S Z W 1 v d m V k Q 2 9 s d W 1 u c z E u e 0 d l b n J l L D F 9 J n F 1 b 3 Q 7 L C Z x d W 9 0 O 1 N l Y 3 R p b 2 4 x L 0 1 h b G x f Q 3 V z d G 9 t Z X J z L 0 F 1 d G 9 S Z W 1 v d m V k Q 2 9 s d W 1 u c z E u e 0 F n Z S w y f S Z x d W 9 0 O y w m c X V v d D t T Z W N 0 a W 9 u M S 9 N Y W x s X 0 N 1 c 3 R v b W V y c y 9 B d X R v U m V t b 3 Z l Z E N v b H V t b n M x L n t B b m 5 1 Y W w g S W 5 j b 2 1 l I C h r J C k s M 3 0 m c X V v d D s s J n F 1 b 3 Q 7 U 2 V j d G l v b j E v T W F s b F 9 D d X N 0 b 2 1 l c n M v Q X V 0 b 1 J l b W 9 2 Z W R D b 2 x 1 b W 5 z M S 5 7 U 3 B l b m R p b m c g U 2 N v c m U g K D E t M T A w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s b F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F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F 9 D d X N 0 b 2 1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5 Z 4 5 g W Z 2 U m 6 I V X O Z 9 f O Q Q A A A A A C A A A A A A A D Z g A A w A A A A B A A A A A 1 X X o N Q P L 8 E F x K R r I j 7 4 b f A A A A A A S A A A C g A A A A E A A A A B J H 4 g h u 0 1 b A y W J B b k 9 q m g J Q A A A A j O 8 G / 1 F 6 L k q g s o H a + p 5 R L b T 4 k r n n F 0 U U w 9 4 z 1 d l n B 9 9 w T m C o W Y Z w z Y T h c x d d B S v d o o v r y d T / R J h L 4 c j I i f b L u I z V v g r d m g l / m L V Q y G Q 2 q u 0 U A A A A N Q O i Q N S m r 8 p 4 1 i 7 U P N s 8 V o o M u Q Y = < / D a t a M a s h u p > 
</file>

<file path=customXml/itemProps1.xml><?xml version="1.0" encoding="utf-8"?>
<ds:datastoreItem xmlns:ds="http://schemas.openxmlformats.org/officeDocument/2006/customXml" ds:itemID="{406D184E-90C7-4BBC-8BEF-FE1CA151B7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Meher, Sasmita</dc:creator>
  <cp:keywords/>
  <dc:description/>
  <cp:lastModifiedBy/>
  <cp:revision/>
  <dcterms:created xsi:type="dcterms:W3CDTF">2021-06-07T12:13:37Z</dcterms:created>
  <dcterms:modified xsi:type="dcterms:W3CDTF">2023-06-22T06:44:18Z</dcterms:modified>
  <cp:category/>
  <cp:contentStatus/>
</cp:coreProperties>
</file>