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tabRatio="660" firstSheet="2" activeTab="2"/>
  </bookViews>
  <sheets>
    <sheet name="Patient Data" sheetId="1" r:id="rId1"/>
    <sheet name="Admission_Analysis" sheetId="3" r:id="rId2"/>
    <sheet name="Treatment_Summary" sheetId="6" r:id="rId3"/>
    <sheet name="Doctor_Performance" sheetId="8" r:id="rId4"/>
    <sheet name="Dashboard" sheetId="10" r:id="rId5"/>
  </sheets>
  <calcPr calcId="1445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B10" i="10" l="1"/>
  <c r="B8" i="10"/>
  <c r="B9" i="10"/>
  <c r="B7" i="10" l="1"/>
  <c r="B6" i="10"/>
  <c r="B5" i="10"/>
  <c r="B3" i="10"/>
  <c r="B4" i="10"/>
  <c r="B22" i="3" l="1"/>
  <c r="B21" i="3"/>
  <c r="B20" i="3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<sst xmlns="http://schemas.openxmlformats.org/spreadsheetml/2006/main" count="989" uniqueCount="351">
  <si>
    <t>Patient ID</t>
  </si>
  <si>
    <t>Name</t>
  </si>
  <si>
    <t>Gender</t>
  </si>
  <si>
    <t>Age</t>
  </si>
  <si>
    <t>Admission Date</t>
  </si>
  <si>
    <t>Discharge Date</t>
  </si>
  <si>
    <t>Department</t>
  </si>
  <si>
    <t>Diagnosis</t>
  </si>
  <si>
    <t>Treatment Given</t>
  </si>
  <si>
    <t>Doctor Assigned</t>
  </si>
  <si>
    <t>Total Bill</t>
  </si>
  <si>
    <t>PT001</t>
  </si>
  <si>
    <t>PT002</t>
  </si>
  <si>
    <t>PT003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</si>
  <si>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</si>
  <si>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</si>
  <si>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</si>
  <si>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</si>
  <si>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</si>
  <si>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</si>
  <si>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</si>
  <si>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</si>
  <si>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</si>
  <si>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</si>
  <si>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</si>
  <si>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</si>
  <si>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</si>
  <si>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</si>
  <si>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</si>
  <si>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</si>
  <si>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</si>
  <si>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</si>
  <si>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</si>
  <si>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</si>
  <si>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</si>
  <si>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</si>
  <si>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</si>
  <si>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</si>
  <si>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</si>
  <si>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</si>
  <si>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</si>
  <si>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</si>
  <si>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</si>
  <si>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</si>
  <si>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</si>
  <si>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</si>
  <si>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</si>
  <si>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PT037</t>
  </si>
  <si>
    <t>PT038</t>
  </si>
  <si>
    <t>PT039</t>
  </si>
  <si>
    <t>PT040</t>
  </si>
  <si>
    <t>PT041</t>
  </si>
  <si>
    <t>PT042</t>
  </si>
  <si>
    <t>PT043</t>
  </si>
  <si>
    <t>PT044</t>
  </si>
  <si>
    <t>PT045</t>
  </si>
  <si>
    <t>PT046</t>
  </si>
  <si>
    <t>PT047</t>
  </si>
  <si>
    <t>PT048</t>
  </si>
  <si>
    <t>PT049</t>
  </si>
  <si>
    <t>PT050</t>
  </si>
  <si>
    <t>PT051</t>
  </si>
  <si>
    <t>PT052</t>
  </si>
  <si>
    <t>PT053</t>
  </si>
  <si>
    <t>PT054</t>
  </si>
  <si>
    <t>PT055</t>
  </si>
  <si>
    <t>PT056</t>
  </si>
  <si>
    <t>PT057</t>
  </si>
  <si>
    <t>PT058</t>
  </si>
  <si>
    <t>PT059</t>
  </si>
  <si>
    <t>PT060</t>
  </si>
  <si>
    <t>PT061</t>
  </si>
  <si>
    <t>PT062</t>
  </si>
  <si>
    <t>PT063</t>
  </si>
  <si>
    <t>PT064</t>
  </si>
  <si>
    <t>PT065</t>
  </si>
  <si>
    <t>PT066</t>
  </si>
  <si>
    <t>PT067</t>
  </si>
  <si>
    <t>PT068</t>
  </si>
  <si>
    <t>PT069</t>
  </si>
  <si>
    <t>PT070</t>
  </si>
  <si>
    <t>PT071</t>
  </si>
  <si>
    <t>PT072</t>
  </si>
  <si>
    <t>PT073</t>
  </si>
  <si>
    <t>PT074</t>
  </si>
  <si>
    <t>PT075</t>
  </si>
  <si>
    <t>PT076</t>
  </si>
  <si>
    <t>PT077</t>
  </si>
  <si>
    <t>PT078</t>
  </si>
  <si>
    <t>PT079</t>
  </si>
  <si>
    <t>PT080</t>
  </si>
  <si>
    <t>PT081</t>
  </si>
  <si>
    <t>PT082</t>
  </si>
  <si>
    <t>PT083</t>
  </si>
  <si>
    <t>PT084</t>
  </si>
  <si>
    <t>PT085</t>
  </si>
  <si>
    <t>PT086</t>
  </si>
  <si>
    <t>PT087</t>
  </si>
  <si>
    <t>PT088</t>
  </si>
  <si>
    <t>PT089</t>
  </si>
  <si>
    <t>PT090</t>
  </si>
  <si>
    <t>PT091</t>
  </si>
  <si>
    <t>PT092</t>
  </si>
  <si>
    <t>PT093</t>
  </si>
  <si>
    <t>PT094</t>
  </si>
  <si>
    <t>PT095</t>
  </si>
  <si>
    <t>PT096</t>
  </si>
  <si>
    <t>PT097</t>
  </si>
  <si>
    <t>PT098</t>
  </si>
  <si>
    <t>PT099</t>
  </si>
  <si>
    <t>PT100</t>
  </si>
  <si>
    <t>Kavya</t>
  </si>
  <si>
    <t>Rohan</t>
  </si>
  <si>
    <t>Aarav</t>
  </si>
  <si>
    <t>Aanya</t>
  </si>
  <si>
    <t>Kabir</t>
  </si>
  <si>
    <t>Vidya</t>
  </si>
  <si>
    <t>Aryan</t>
  </si>
  <si>
    <t>Rahul</t>
  </si>
  <si>
    <t>Pooja</t>
  </si>
  <si>
    <t>Aditya</t>
  </si>
  <si>
    <t>Manav</t>
  </si>
  <si>
    <t>Siddharth</t>
  </si>
  <si>
    <t>Sneha</t>
  </si>
  <si>
    <t>Isha</t>
  </si>
  <si>
    <t>Meera</t>
  </si>
  <si>
    <t>Tanya</t>
  </si>
  <si>
    <t>Vivaan</t>
  </si>
  <si>
    <t>Nisha</t>
  </si>
  <si>
    <t>Female</t>
  </si>
  <si>
    <t>Male</t>
  </si>
  <si>
    <t>2023-07-26</t>
  </si>
  <si>
    <t>2023-05-09</t>
  </si>
  <si>
    <t>2023-10-02</t>
  </si>
  <si>
    <t>2023-11-09</t>
  </si>
  <si>
    <t>2023-01-20</t>
  </si>
  <si>
    <t>2023-06-28</t>
  </si>
  <si>
    <t>2023-02-08</t>
  </si>
  <si>
    <t>2023-08-16</t>
  </si>
  <si>
    <t>2023-08-03</t>
  </si>
  <si>
    <t>2023-07-03</t>
  </si>
  <si>
    <t>2023-10-23</t>
  </si>
  <si>
    <t>2023-02-21</t>
  </si>
  <si>
    <t>2023-07-07</t>
  </si>
  <si>
    <t>2023-12-20</t>
  </si>
  <si>
    <t>2023-06-16</t>
  </si>
  <si>
    <t>2023-10-07</t>
  </si>
  <si>
    <t>2023-11-21</t>
  </si>
  <si>
    <t>2023-06-05</t>
  </si>
  <si>
    <t>2023-12-24</t>
  </si>
  <si>
    <t>2023-01-17</t>
  </si>
  <si>
    <t>2023-05-17</t>
  </si>
  <si>
    <t>2023-02-15</t>
  </si>
  <si>
    <t>2023-03-27</t>
  </si>
  <si>
    <t>2023-06-10</t>
  </si>
  <si>
    <t>2023-09-14</t>
  </si>
  <si>
    <t>2023-01-02</t>
  </si>
  <si>
    <t>2023-03-04</t>
  </si>
  <si>
    <t>2023-12-11</t>
  </si>
  <si>
    <t>2023-10-19</t>
  </si>
  <si>
    <t>2023-02-09</t>
  </si>
  <si>
    <t>2023-04-30</t>
  </si>
  <si>
    <t>2023-06-18</t>
  </si>
  <si>
    <t>2023-08-12</t>
  </si>
  <si>
    <t>2023-01-30</t>
  </si>
  <si>
    <t>2023-06-15</t>
  </si>
  <si>
    <t>2023-08-26</t>
  </si>
  <si>
    <t>2023-09-20</t>
  </si>
  <si>
    <t>2023-02-19</t>
  </si>
  <si>
    <t>2023-06-27</t>
  </si>
  <si>
    <t>2023-02-14</t>
  </si>
  <si>
    <t>2023-03-13</t>
  </si>
  <si>
    <t>2023-08-10</t>
  </si>
  <si>
    <t>2023-02-16</t>
  </si>
  <si>
    <t>2023-07-11</t>
  </si>
  <si>
    <t>2023-09-17</t>
  </si>
  <si>
    <t>2023-06-30</t>
  </si>
  <si>
    <t>2023-09-19</t>
  </si>
  <si>
    <t>2023-10-17</t>
  </si>
  <si>
    <t>2023-05-08</t>
  </si>
  <si>
    <t>2023-06-17</t>
  </si>
  <si>
    <t>2023-12-12</t>
  </si>
  <si>
    <t>2023-11-20</t>
  </si>
  <si>
    <t>2023-09-05</t>
  </si>
  <si>
    <t>2023-04-15</t>
  </si>
  <si>
    <t>2023-07-16</t>
  </si>
  <si>
    <t>2023-09-16</t>
  </si>
  <si>
    <t>2023-04-05</t>
  </si>
  <si>
    <t>2023-10-01</t>
  </si>
  <si>
    <t>2023-03-07</t>
  </si>
  <si>
    <t>2023-12-29</t>
  </si>
  <si>
    <t>2023-04-23</t>
  </si>
  <si>
    <t>2023-04-07</t>
  </si>
  <si>
    <t>2023-12-21</t>
  </si>
  <si>
    <t>2023-01-07</t>
  </si>
  <si>
    <t>2023-03-20</t>
  </si>
  <si>
    <t>2023-09-02</t>
  </si>
  <si>
    <t>2023-09-07</t>
  </si>
  <si>
    <t>2023-01-27</t>
  </si>
  <si>
    <t>2023-07-08</t>
  </si>
  <si>
    <t>2023-05-30</t>
  </si>
  <si>
    <t>2023-09-10</t>
  </si>
  <si>
    <t>2023-10-06</t>
  </si>
  <si>
    <t>2023-03-02</t>
  </si>
  <si>
    <t>2023-06-25</t>
  </si>
  <si>
    <t>2023-09-21</t>
  </si>
  <si>
    <t>2023-04-01</t>
  </si>
  <si>
    <t>2023-07-30</t>
  </si>
  <si>
    <t>2023-07-24</t>
  </si>
  <si>
    <t>2023-01-04</t>
  </si>
  <si>
    <t>2024-01-01</t>
  </si>
  <si>
    <t>2023-06-11</t>
  </si>
  <si>
    <t>2023-02-12</t>
  </si>
  <si>
    <t>2023-07-12</t>
  </si>
  <si>
    <t>2023-04-11</t>
  </si>
  <si>
    <t>2023-08-06</t>
  </si>
  <si>
    <t>2023-07-29</t>
  </si>
  <si>
    <t>2023-05-23</t>
  </si>
  <si>
    <t>2023-10-15</t>
  </si>
  <si>
    <t>2023-11-13</t>
  </si>
  <si>
    <t>2023-08-30</t>
  </si>
  <si>
    <t>2023-08-08</t>
  </si>
  <si>
    <t>2023-11-01</t>
  </si>
  <si>
    <t>2023-02-22</t>
  </si>
  <si>
    <t>2023-12-25</t>
  </si>
  <si>
    <t>2023-10-21</t>
  </si>
  <si>
    <t>2023-11-28</t>
  </si>
  <si>
    <t>2023-12-31</t>
  </si>
  <si>
    <t>2023-01-26</t>
  </si>
  <si>
    <t>2023-03-31</t>
  </si>
  <si>
    <t>2023-06-21</t>
  </si>
  <si>
    <t>2023-01-06</t>
  </si>
  <si>
    <t>2023-03-11</t>
  </si>
  <si>
    <t>2023-11-02</t>
  </si>
  <si>
    <t>2023-02-20</t>
  </si>
  <si>
    <t>2023-05-10</t>
  </si>
  <si>
    <t>2023-06-23</t>
  </si>
  <si>
    <t>2023-08-18</t>
  </si>
  <si>
    <t>2023-02-01</t>
  </si>
  <si>
    <t>2023-08-13</t>
  </si>
  <si>
    <t>2023-10-24</t>
  </si>
  <si>
    <t>2023-08-04</t>
  </si>
  <si>
    <t>2023-03-03</t>
  </si>
  <si>
    <t>2023-07-02</t>
  </si>
  <si>
    <t>2023-03-14</t>
  </si>
  <si>
    <t>2023-07-22</t>
  </si>
  <si>
    <t>2023-09-26</t>
  </si>
  <si>
    <t>2023-07-04</t>
  </si>
  <si>
    <t>2023-10-28</t>
  </si>
  <si>
    <t>2023-08-07</t>
  </si>
  <si>
    <t>2023-06-29</t>
  </si>
  <si>
    <t>2023-12-27</t>
  </si>
  <si>
    <t>2023-12-04</t>
  </si>
  <si>
    <t>2023-05-27</t>
  </si>
  <si>
    <t>2023-07-25</t>
  </si>
  <si>
    <t>2023-09-24</t>
  </si>
  <si>
    <t>2023-10-14</t>
  </si>
  <si>
    <t>2023-05-19</t>
  </si>
  <si>
    <t>2024-01-09</t>
  </si>
  <si>
    <t>2023-05-05</t>
  </si>
  <si>
    <t>2023-04-21</t>
  </si>
  <si>
    <t>2024-01-02</t>
  </si>
  <si>
    <t>2023-05-18</t>
  </si>
  <si>
    <t>2023-01-14</t>
  </si>
  <si>
    <t>2023-04-02</t>
  </si>
  <si>
    <t>2023-02-10</t>
  </si>
  <si>
    <t>2023-07-10</t>
  </si>
  <si>
    <t>2023-06-02</t>
  </si>
  <si>
    <t>2023-09-22</t>
  </si>
  <si>
    <t>2023-03-12</t>
  </si>
  <si>
    <t>2023-09-30</t>
  </si>
  <si>
    <t>2023-04-08</t>
  </si>
  <si>
    <t>2023-08-14</t>
  </si>
  <si>
    <t>2023-08-05</t>
  </si>
  <si>
    <t>2023-09-04</t>
  </si>
  <si>
    <t>2023-01-15</t>
  </si>
  <si>
    <t>2024-01-13</t>
  </si>
  <si>
    <t>2023-06-22</t>
  </si>
  <si>
    <t>2023-02-13</t>
  </si>
  <si>
    <t>2023-07-18</t>
  </si>
  <si>
    <t>2023-07-05</t>
  </si>
  <si>
    <t>2023-07-09</t>
  </si>
  <si>
    <t>2023-04-22</t>
  </si>
  <si>
    <t>2023-08-20</t>
  </si>
  <si>
    <t>Pediatrics</t>
  </si>
  <si>
    <t>Cardiology</t>
  </si>
  <si>
    <t>Neurology</t>
  </si>
  <si>
    <t>Orthopedics</t>
  </si>
  <si>
    <t>Oncology</t>
  </si>
  <si>
    <t>General Medicine</t>
  </si>
  <si>
    <t>Cancer</t>
  </si>
  <si>
    <t>Heart Disease</t>
  </si>
  <si>
    <t>Diabetes</t>
  </si>
  <si>
    <t>Stroke</t>
  </si>
  <si>
    <t>Fever</t>
  </si>
  <si>
    <t>Fracture</t>
  </si>
  <si>
    <t>Medication</t>
  </si>
  <si>
    <t>Chemotherapy</t>
  </si>
  <si>
    <t>Surgery</t>
  </si>
  <si>
    <t>Observation</t>
  </si>
  <si>
    <t>Physiotherapy</t>
  </si>
  <si>
    <t>Radiation Therapy</t>
  </si>
  <si>
    <t>Dr. Reddy</t>
  </si>
  <si>
    <t>Dr. Khan</t>
  </si>
  <si>
    <t>Dr. Sharma</t>
  </si>
  <si>
    <t>Dr. Singh</t>
  </si>
  <si>
    <t>Dr. Mehta</t>
  </si>
  <si>
    <t>Dr. Iyer</t>
  </si>
  <si>
    <t>Admission Month</t>
  </si>
  <si>
    <t>Discharge Month</t>
  </si>
  <si>
    <t>Row Labels</t>
  </si>
  <si>
    <t>Apr-2023</t>
  </si>
  <si>
    <t>Aug-2023</t>
  </si>
  <si>
    <t>Dec-2023</t>
  </si>
  <si>
    <t>Feb-2023</t>
  </si>
  <si>
    <t>Jan-2023</t>
  </si>
  <si>
    <t>Jan-2024</t>
  </si>
  <si>
    <t>Jul-2023</t>
  </si>
  <si>
    <t>Jun-2023</t>
  </si>
  <si>
    <t>Mar-2023</t>
  </si>
  <si>
    <t>May-2023</t>
  </si>
  <si>
    <t>Nov-2023</t>
  </si>
  <si>
    <t>Oct-2023</t>
  </si>
  <si>
    <t>Sep-2023</t>
  </si>
  <si>
    <t>(blank)</t>
  </si>
  <si>
    <t>Grand Total</t>
  </si>
  <si>
    <t>Admissions</t>
  </si>
  <si>
    <t>Discharges</t>
  </si>
  <si>
    <t>Metric</t>
  </si>
  <si>
    <t>Value</t>
  </si>
  <si>
    <t>Total Patients</t>
  </si>
  <si>
    <t>Total Stay (Days)</t>
  </si>
  <si>
    <t>Average Stay (Days)</t>
  </si>
  <si>
    <t>Stay Duration</t>
  </si>
  <si>
    <t>No. of Patients</t>
  </si>
  <si>
    <t>Avg. Stay (Days)</t>
  </si>
  <si>
    <t>Avg. Bill(₹)</t>
  </si>
  <si>
    <t>Patients Handled</t>
  </si>
  <si>
    <t>Revenue Generated</t>
  </si>
  <si>
    <t>Avg. Recovery Time</t>
  </si>
  <si>
    <t>KPI</t>
  </si>
  <si>
    <t>Most Common Treatment</t>
  </si>
  <si>
    <t>A</t>
  </si>
  <si>
    <t>B</t>
  </si>
  <si>
    <t>Value / Formula</t>
  </si>
  <si>
    <t>Total Admissions</t>
  </si>
  <si>
    <t>Total Discharges</t>
  </si>
  <si>
    <t>Avg. Stay Duration</t>
  </si>
  <si>
    <t>Total Revenue</t>
  </si>
  <si>
    <t>Top Earning Doctor</t>
  </si>
  <si>
    <t>Avg. Patients/Doctor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</si>
</sst>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₹&quot;\ #,##0.00"/>
    <numFmt numFmtId="165" formatCode="0.0"/>
    <numFmt numFmtId="166" formatCode="&quot;₹&quot;\ 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wrapText="1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numFmt numFmtId="164" formatCode="&quot;₹&quot;\ #,##0.00"/>
    </dxf>
    <dxf>
      <numFmt numFmtId="164" formatCode="&quot;₹&quot;\ #,##0.00"/>
    </dxf>
    <dxf>
      <numFmt numFmtId="165" formatCode="0.0"/>
    </dxf>
    <dxf>
      <numFmt numFmtId="165" formatCode="0.0"/>
    </dxf>
    <dxf>
      <numFmt numFmtId="166" formatCode="&quot;₹&quot;\ #,##0.0"/>
    </dxf>
    <dxf>
      <numFmt numFmtId="166" formatCode="&quot;₹&quot;\ #,##0.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[Hospital_Patient_Data Data interpertation project.xlsx]Treatment_Summary!PivotTable5</c:name>
    <c:fmtId val="1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Treatment_Summary!$B$1</c:f>
              <c:strCache>
                <c:ptCount val="1"/>
                <c:pt idx="0">
                  <c:v>No. of Patients</c:v>
                </c:pt>
              </c:strCache>
            </c:strRef>
          </c:tx>
          <c:explosion val="25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Treatment_Summary!$B$2:$B$9</c:f>
              <c:numCache>
                <c:formatCode>General</c:formatCode>
                <c:ptCount val="7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Treatment_Summary!$C$1</c:f>
              <c:strCache>
                <c:ptCount val="1"/>
                <c:pt idx="0">
                  <c:v>Avg. Bill(₹)</c:v>
                </c:pt>
              </c:strCache>
            </c:strRef>
          </c:tx>
          <c:explosion val="25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Treatment_Summary!$C$2:$C$9</c:f>
              <c:numCache>
                <c:formatCode>"₹"\ #,##0.0</c:formatCode>
                <c:ptCount val="7"/>
                <c:pt idx="0">
                  <c:v>40169.470588235294</c:v>
                </c:pt>
                <c:pt idx="1">
                  <c:v>45257.142857142855</c:v>
                </c:pt>
                <c:pt idx="2">
                  <c:v>47259.090909090912</c:v>
                </c:pt>
                <c:pt idx="3">
                  <c:v>52706.727272727272</c:v>
                </c:pt>
                <c:pt idx="4">
                  <c:v>52212.95</c:v>
                </c:pt>
                <c:pt idx="5">
                  <c:v>45095.375</c:v>
                </c:pt>
              </c:numCache>
            </c:numRef>
          </c:val>
        </c:ser>
        <c:ser>
          <c:idx val="2"/>
          <c:order val="2"/>
          <c:tx>
            <c:strRef>
              <c:f>Treatment_Summary!$D$1</c:f>
              <c:strCache>
                <c:ptCount val="1"/>
                <c:pt idx="0">
                  <c:v>Avg. Stay (Days)</c:v>
                </c:pt>
              </c:strCache>
            </c:strRef>
          </c:tx>
          <c:explosion val="25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Treatment_Summary!$D$2:$D$9</c:f>
              <c:numCache>
                <c:formatCode>0.0</c:formatCode>
                <c:ptCount val="7"/>
                <c:pt idx="0">
                  <c:v>6.882352941176471</c:v>
                </c:pt>
                <c:pt idx="1">
                  <c:v>9.9285714285714288</c:v>
                </c:pt>
                <c:pt idx="2">
                  <c:v>8</c:v>
                </c:pt>
                <c:pt idx="3">
                  <c:v>7.1363636363636367</c:v>
                </c:pt>
                <c:pt idx="4">
                  <c:v>9</c:v>
                </c:pt>
                <c:pt idx="5">
                  <c:v>8.0625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[Hospital_Patient_Data Data interpertation project.xlsx]Treatment_Summary!PivotTable5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986800405136079"/>
          <c:y val="0.29935914260717411"/>
          <c:w val="0.60817891513560807"/>
          <c:h val="0.4232673519976669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Treatment_Summary!$B$1</c:f>
              <c:strCache>
                <c:ptCount val="1"/>
                <c:pt idx="0">
                  <c:v>No. of Patients</c:v>
                </c:pt>
              </c:strCache>
            </c:strRef>
          </c:tx>
          <c:invertIfNegative val="0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Treatment_Summary!$B$2:$B$9</c:f>
              <c:numCache>
                <c:formatCode>General</c:formatCode>
                <c:ptCount val="7"/>
                <c:pt idx="0">
                  <c:v>17</c:v>
                </c:pt>
                <c:pt idx="1">
                  <c:v>14</c:v>
                </c:pt>
                <c:pt idx="2">
                  <c:v>11</c:v>
                </c:pt>
                <c:pt idx="3">
                  <c:v>22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1"/>
          <c:order val="1"/>
          <c:tx>
            <c:strRef>
              <c:f>Treatment_Summary!$C$1</c:f>
              <c:strCache>
                <c:ptCount val="1"/>
                <c:pt idx="0">
                  <c:v>Avg. Bill(₹)</c:v>
                </c:pt>
              </c:strCache>
            </c:strRef>
          </c:tx>
          <c:invertIfNegative val="0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Treatment_Summary!$C$2:$C$9</c:f>
              <c:numCache>
                <c:formatCode>"₹"\ #,##0.0</c:formatCode>
                <c:ptCount val="7"/>
                <c:pt idx="0">
                  <c:v>40169.470588235294</c:v>
                </c:pt>
                <c:pt idx="1">
                  <c:v>45257.142857142855</c:v>
                </c:pt>
                <c:pt idx="2">
                  <c:v>47259.090909090912</c:v>
                </c:pt>
                <c:pt idx="3">
                  <c:v>52706.727272727272</c:v>
                </c:pt>
                <c:pt idx="4">
                  <c:v>52212.95</c:v>
                </c:pt>
                <c:pt idx="5">
                  <c:v>45095.375</c:v>
                </c:pt>
              </c:numCache>
            </c:numRef>
          </c:val>
        </c:ser>
        <c:ser>
          <c:idx val="2"/>
          <c:order val="2"/>
          <c:tx>
            <c:strRef>
              <c:f>Treatment_Summary!$D$1</c:f>
              <c:strCache>
                <c:ptCount val="1"/>
                <c:pt idx="0">
                  <c:v>Avg. Stay (Days)</c:v>
                </c:pt>
              </c:strCache>
            </c:strRef>
          </c:tx>
          <c:invertIfNegative val="0"/>
          <c:cat>
            <c:strRef>
              <c:f>Treatment_Summary!$A$2:$A$9</c:f>
              <c:strCache>
                <c:ptCount val="7"/>
                <c:pt idx="0">
                  <c:v>Chemotherapy</c:v>
                </c:pt>
                <c:pt idx="1">
                  <c:v>Medication</c:v>
                </c:pt>
                <c:pt idx="2">
                  <c:v>Observation</c:v>
                </c:pt>
                <c:pt idx="3">
                  <c:v>Physiotherapy</c:v>
                </c:pt>
                <c:pt idx="4">
                  <c:v>Radiation Therapy</c:v>
                </c:pt>
                <c:pt idx="5">
                  <c:v>Surgery</c:v>
                </c:pt>
                <c:pt idx="6">
                  <c:v>(blank)</c:v>
                </c:pt>
              </c:strCache>
            </c:strRef>
          </c:cat>
          <c:val>
            <c:numRef>
              <c:f>Treatment_Summary!$D$2:$D$9</c:f>
              <c:numCache>
                <c:formatCode>0.0</c:formatCode>
                <c:ptCount val="7"/>
                <c:pt idx="0">
                  <c:v>6.882352941176471</c:v>
                </c:pt>
                <c:pt idx="1">
                  <c:v>9.9285714285714288</c:v>
                </c:pt>
                <c:pt idx="2">
                  <c:v>8</c:v>
                </c:pt>
                <c:pt idx="3">
                  <c:v>7.1363636363636367</c:v>
                </c:pt>
                <c:pt idx="4">
                  <c:v>9</c:v>
                </c:pt>
                <c:pt idx="5">
                  <c:v>8.0625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27305344"/>
        <c:axId val="227306880"/>
        <c:axId val="0"/>
      </c:bar3DChart>
      <c:catAx>
        <c:axId val="227305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27306880"/>
        <c:crosses val="autoZero"/>
        <c:auto val="1"/>
        <c:lblAlgn val="ctr"/>
        <c:lblOffset val="100"/>
        <c:noMultiLvlLbl val="0"/>
      </c:catAx>
      <c:valAx>
        <c:axId val="227306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305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[Hospital_Patient_Data Data interpertation project.xlsx]Doctor_Performance!PivotTable7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Doctor_Performance!$F$3</c:f>
              <c:strCache>
                <c:ptCount val="1"/>
                <c:pt idx="0">
                  <c:v>Patients Handled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Doctor_Performance!$F$4:$F$11</c:f>
              <c:numCache>
                <c:formatCode>General</c:formatCode>
                <c:ptCount val="7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24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Doctor_Performance!$G$3</c:f>
              <c:strCache>
                <c:ptCount val="1"/>
                <c:pt idx="0">
                  <c:v>Avg. Recovery Time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Doctor_Performance!$G$4:$G$11</c:f>
              <c:numCache>
                <c:formatCode>0.0</c:formatCode>
                <c:ptCount val="7"/>
                <c:pt idx="0">
                  <c:v>8.0588235294117645</c:v>
                </c:pt>
                <c:pt idx="1">
                  <c:v>6.25</c:v>
                </c:pt>
                <c:pt idx="2">
                  <c:v>9.625</c:v>
                </c:pt>
                <c:pt idx="3">
                  <c:v>8.1999999999999993</c:v>
                </c:pt>
                <c:pt idx="4">
                  <c:v>7.5</c:v>
                </c:pt>
                <c:pt idx="5">
                  <c:v>9.6666666666666661</c:v>
                </c:pt>
              </c:numCache>
            </c:numRef>
          </c:val>
        </c:ser>
        <c:ser>
          <c:idx val="2"/>
          <c:order val="2"/>
          <c:tx>
            <c:strRef>
              <c:f>Doctor_Performance!$H$3</c:f>
              <c:strCache>
                <c:ptCount val="1"/>
                <c:pt idx="0">
                  <c:v>Revenue Generated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Doctor_Performance!$H$4:$H$11</c:f>
              <c:numCache>
                <c:formatCode>"₹"\ #,##0.00</c:formatCode>
                <c:ptCount val="7"/>
                <c:pt idx="0">
                  <c:v>776653</c:v>
                </c:pt>
                <c:pt idx="1">
                  <c:v>652636</c:v>
                </c:pt>
                <c:pt idx="2">
                  <c:v>717000</c:v>
                </c:pt>
                <c:pt idx="3">
                  <c:v>885730</c:v>
                </c:pt>
                <c:pt idx="4">
                  <c:v>1174152</c:v>
                </c:pt>
                <c:pt idx="5">
                  <c:v>555493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648640"/>
        <c:axId val="227650176"/>
      </c:barChart>
      <c:catAx>
        <c:axId val="227648640"/>
        <c:scaling>
          <c:orientation val="minMax"/>
        </c:scaling>
        <c:delete val="0"/>
        <c:axPos val="l"/>
        <c:majorTickMark val="out"/>
        <c:minorTickMark val="none"/>
        <c:tickLblPos val="nextTo"/>
        <c:crossAx val="227650176"/>
        <c:crosses val="autoZero"/>
        <c:auto val="1"/>
        <c:lblAlgn val="ctr"/>
        <c:lblOffset val="100"/>
        <c:noMultiLvlLbl val="0"/>
      </c:catAx>
      <c:valAx>
        <c:axId val="22765017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7648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[Hospital_Patient_Data Data interpertation project.xlsx]Doctor_Performance!PivotTable7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Doctor_Performance!$F$3</c:f>
              <c:strCache>
                <c:ptCount val="1"/>
                <c:pt idx="0">
                  <c:v>Patients Handled</c:v>
                </c:pt>
              </c:strCache>
            </c:strRef>
          </c:tx>
          <c:marker>
            <c:symbol val="none"/>
          </c:marker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Doctor_Performance!$F$4:$F$11</c:f>
              <c:numCache>
                <c:formatCode>General</c:formatCode>
                <c:ptCount val="7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24</c:v>
                </c:pt>
                <c:pt idx="5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Doctor_Performance!$G$3</c:f>
              <c:strCache>
                <c:ptCount val="1"/>
                <c:pt idx="0">
                  <c:v>Avg. Recovery Time</c:v>
                </c:pt>
              </c:strCache>
            </c:strRef>
          </c:tx>
          <c:marker>
            <c:symbol val="none"/>
          </c:marker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Doctor_Performance!$G$4:$G$11</c:f>
              <c:numCache>
                <c:formatCode>0.0</c:formatCode>
                <c:ptCount val="7"/>
                <c:pt idx="0">
                  <c:v>8.0588235294117645</c:v>
                </c:pt>
                <c:pt idx="1">
                  <c:v>6.25</c:v>
                </c:pt>
                <c:pt idx="2">
                  <c:v>9.625</c:v>
                </c:pt>
                <c:pt idx="3">
                  <c:v>8.1999999999999993</c:v>
                </c:pt>
                <c:pt idx="4">
                  <c:v>7.5</c:v>
                </c:pt>
                <c:pt idx="5">
                  <c:v>9.6666666666666661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Doctor_Performance!$H$3</c:f>
              <c:strCache>
                <c:ptCount val="1"/>
                <c:pt idx="0">
                  <c:v>Revenue Generated</c:v>
                </c:pt>
              </c:strCache>
            </c:strRef>
          </c:tx>
          <c:marker>
            <c:symbol val="none"/>
          </c:marker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Doctor_Performance!$H$4:$H$11</c:f>
              <c:numCache>
                <c:formatCode>"₹"\ #,##0.00</c:formatCode>
                <c:ptCount val="7"/>
                <c:pt idx="0">
                  <c:v>776653</c:v>
                </c:pt>
                <c:pt idx="1">
                  <c:v>652636</c:v>
                </c:pt>
                <c:pt idx="2">
                  <c:v>717000</c:v>
                </c:pt>
                <c:pt idx="3">
                  <c:v>885730</c:v>
                </c:pt>
                <c:pt idx="4">
                  <c:v>1174152</c:v>
                </c:pt>
                <c:pt idx="5">
                  <c:v>555493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012032"/>
        <c:axId val="228013568"/>
      </c:lineChart>
      <c:catAx>
        <c:axId val="22801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13568"/>
        <c:crosses val="autoZero"/>
        <c:auto val="1"/>
        <c:lblAlgn val="ctr"/>
        <c:lblOffset val="100"/>
        <c:noMultiLvlLbl val="0"/>
      </c:catAx>
      <c:valAx>
        <c:axId val="228013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1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[Hospital_Patient_Data Data interpertation project.xlsx]Doctor_Performance!PivotTable7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Doctor_Performance!$F$3</c:f>
              <c:strCache>
                <c:ptCount val="1"/>
                <c:pt idx="0">
                  <c:v>Patients Handled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Doctor_Performance!$F$4:$F$11</c:f>
              <c:numCache>
                <c:formatCode>General</c:formatCode>
                <c:ptCount val="7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24</c:v>
                </c:pt>
                <c:pt idx="5">
                  <c:v>12</c:v>
                </c:pt>
              </c:numCache>
            </c:numRef>
          </c:val>
        </c:ser>
        <c:ser>
          <c:idx val="1"/>
          <c:order val="1"/>
          <c:tx>
            <c:strRef>
              <c:f>Doctor_Performance!$G$3</c:f>
              <c:strCache>
                <c:ptCount val="1"/>
                <c:pt idx="0">
                  <c:v>Avg. Recovery Time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Doctor_Performance!$G$4:$G$11</c:f>
              <c:numCache>
                <c:formatCode>0.0</c:formatCode>
                <c:ptCount val="7"/>
                <c:pt idx="0">
                  <c:v>8.0588235294117645</c:v>
                </c:pt>
                <c:pt idx="1">
                  <c:v>6.25</c:v>
                </c:pt>
                <c:pt idx="2">
                  <c:v>9.625</c:v>
                </c:pt>
                <c:pt idx="3">
                  <c:v>8.1999999999999993</c:v>
                </c:pt>
                <c:pt idx="4">
                  <c:v>7.5</c:v>
                </c:pt>
                <c:pt idx="5">
                  <c:v>9.6666666666666661</c:v>
                </c:pt>
              </c:numCache>
            </c:numRef>
          </c:val>
        </c:ser>
        <c:ser>
          <c:idx val="2"/>
          <c:order val="2"/>
          <c:tx>
            <c:strRef>
              <c:f>Doctor_Performance!$H$3</c:f>
              <c:strCache>
                <c:ptCount val="1"/>
                <c:pt idx="0">
                  <c:v>Revenue Generated</c:v>
                </c:pt>
              </c:strCache>
            </c:strRef>
          </c:tx>
          <c:invertIfNegative val="0"/>
          <c:cat>
            <c:strRef>
              <c:f>Doctor_Performance!$E$4:$E$11</c:f>
              <c:strCache>
                <c:ptCount val="7"/>
                <c:pt idx="0">
                  <c:v>Dr. Iyer</c:v>
                </c:pt>
                <c:pt idx="1">
                  <c:v>Dr. Khan</c:v>
                </c:pt>
                <c:pt idx="2">
                  <c:v>Dr. Mehta</c:v>
                </c:pt>
                <c:pt idx="3">
                  <c:v>Dr. Reddy</c:v>
                </c:pt>
                <c:pt idx="4">
                  <c:v>Dr. Sharma</c:v>
                </c:pt>
                <c:pt idx="5">
                  <c:v>Dr. Singh</c:v>
                </c:pt>
                <c:pt idx="6">
                  <c:v>(blank)</c:v>
                </c:pt>
              </c:strCache>
            </c:strRef>
          </c:cat>
          <c:val>
            <c:numRef>
              <c:f>Doctor_Performance!$H$4:$H$11</c:f>
              <c:numCache>
                <c:formatCode>"₹"\ #,##0.00</c:formatCode>
                <c:ptCount val="7"/>
                <c:pt idx="0">
                  <c:v>776653</c:v>
                </c:pt>
                <c:pt idx="1">
                  <c:v>652636</c:v>
                </c:pt>
                <c:pt idx="2">
                  <c:v>717000</c:v>
                </c:pt>
                <c:pt idx="3">
                  <c:v>885730</c:v>
                </c:pt>
                <c:pt idx="4">
                  <c:v>1174152</c:v>
                </c:pt>
                <c:pt idx="5">
                  <c:v>555493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027392"/>
        <c:axId val="228045568"/>
      </c:barChart>
      <c:catAx>
        <c:axId val="22802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8045568"/>
        <c:crosses val="autoZero"/>
        <c:auto val="1"/>
        <c:lblAlgn val="ctr"/>
        <c:lblOffset val="100"/>
        <c:noMultiLvlLbl val="0"/>
      </c:catAx>
      <c:valAx>
        <c:axId val="22804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2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167640</xdr:rowOff>
    </xdr:from>
    <xdr:to>
      <xdr:col>4</xdr:col>
      <xdr:colOff>678180</xdr:colOff>
      <xdr:row>26</xdr:row>
      <xdr:rowOff>72390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754380</xdr:colOff>
      <xdr:row>1</xdr:row>
      <xdr:rowOff>133350</xdr:rowOff>
    </xdr:from>
    <xdr:to>
      <xdr:col>9</xdr:col>
      <xdr:colOff>335280</xdr:colOff>
      <xdr:row>16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422910</xdr:colOff>
      <xdr:row>11</xdr:row>
      <xdr:rowOff>57150</xdr:rowOff>
    </xdr:from>
    <xdr:to>
      <xdr:col>6</xdr:col>
      <xdr:colOff>542925</xdr:colOff>
      <xdr:row>20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485776</xdr:colOff>
      <xdr:row>0</xdr:row>
      <xdr:rowOff>99060</xdr:rowOff>
    </xdr:from>
    <xdr:to>
      <xdr:col>11</xdr:col>
      <xdr:colOff>571501</xdr:colOff>
      <xdr:row>10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653415</xdr:colOff>
      <xdr:row>11</xdr:row>
      <xdr:rowOff>74295</xdr:rowOff>
    </xdr:from>
    <xdr:to>
      <xdr:col>9</xdr:col>
      <xdr:colOff>1171575</xdr:colOff>
      <xdr:row>25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tikey gupta" refreshedDate="45761.559053356483" createdVersion="4" refreshedVersion="4" minRefreshableVersion="3" recordCount="101">
  <cacheSource type="worksheet">
    <worksheetSource ref="A1:M1048576" sheet="Patient Data"/>
  </cacheSource>
  <cacheFields count="13">
    <cacheField name="Patient ID" numFmtId="0">
      <sharedItems containsBlank="1" count="101">
        <s v="PT001"/>
        <s v="PT002"/>
        <s v="PT003"/>
        <s v="PT004"/>
        <s v="PT005"/>
        <s v="PT006"/>
        <s v="PT007"/>
        <s v="PT008"/>
        <s v="PT009"/>
        <s v="PT010"/>
        <s v="PT011"/>
        <s v="PT012"/>
        <s v="PT013"/>
        <s v="PT014"/>
        <s v="PT015"/>
        <s v="PT016"/>
        <s v="PT017"/>
        <s v="PT018"/>
        <s v="PT019"/>
        <s v="PT020"/>
        <s v="PT021"/>
        <s v="PT022"/>
        <s v="PT023"/>
        <s v="PT024"/>
        <s v="PT025"/>
        <s v="PT026"/>
        <s v="PT027"/>
        <s v="PT028"/>
        <s v="PT029"/>
        <s v="PT030"/>
        <s v="PT031"/>
        <s v="PT032"/>
        <s v="PT033"/>
        <s v="PT034"/>
        <s v="PT035"/>
        <s v="PT036"/>
        <s v="PT037"/>
        <s v="PT038"/>
        <s v="PT039"/>
        <s v="PT040"/>
        <s v="PT041"/>
        <s v="PT042"/>
        <s v="PT043"/>
        <s v="PT044"/>
        <s v="PT045"/>
        <s v="PT046"/>
        <s v="PT047"/>
        <s v="PT048"/>
        <s v="PT049"/>
        <s v="PT050"/>
        <s v="PT051"/>
        <s v="PT052"/>
        <s v="PT053"/>
        <s v="PT054"/>
        <s v="PT055"/>
        <s v="PT056"/>
        <s v="PT057"/>
        <s v="PT058"/>
        <s v="PT059"/>
        <s v="PT060"/>
        <s v="PT061"/>
        <s v="PT062"/>
        <s v="PT063"/>
        <s v="PT064"/>
        <s v="PT065"/>
        <s v="PT066"/>
        <s v="PT067"/>
        <s v="PT068"/>
        <s v="PT069"/>
        <s v="PT070"/>
        <s v="PT071"/>
        <s v="PT072"/>
        <s v="PT073"/>
        <s v="PT074"/>
        <s v="PT075"/>
        <s v="PT076"/>
        <s v="PT077"/>
        <s v="PT078"/>
        <s v="PT079"/>
        <s v="PT080"/>
        <s v="PT081"/>
        <s v="PT082"/>
        <s v="PT083"/>
        <s v="PT084"/>
        <s v="PT085"/>
        <s v="PT086"/>
        <s v="PT087"/>
        <s v="PT088"/>
        <s v="PT089"/>
        <s v="PT090"/>
        <s v="PT091"/>
        <s v="PT092"/>
        <s v="PT093"/>
        <s v="PT094"/>
        <s v="PT095"/>
        <s v="PT096"/>
        <s v="PT097"/>
        <s v="PT098"/>
        <s v="PT099"/>
        <s v="PT100"/>
        <m/>
      </sharedItems>
    </cacheField>
    <cacheField name="Name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" maxValue="90"/>
    </cacheField>
    <cacheField name="Admission Date" numFmtId="0">
      <sharedItems containsBlank="1"/>
    </cacheField>
    <cacheField name="Discharge Date" numFmtId="0">
      <sharedItems containsBlank="1"/>
    </cacheField>
    <cacheField name="Department" numFmtId="0">
      <sharedItems containsBlank="1" count="7">
        <s v="Pediatrics"/>
        <s v="Cardiology"/>
        <s v="Neurology"/>
        <s v="Orthopedics"/>
        <s v="Oncology"/>
        <s v="General Medicine"/>
        <m/>
      </sharedItems>
    </cacheField>
    <cacheField name="Diagnosis" numFmtId="0">
      <sharedItems containsBlank="1"/>
    </cacheField>
    <cacheField name="Treatment Given" numFmtId="0">
      <sharedItems containsBlank="1"/>
    </cacheField>
    <cacheField name="Doctor Assigned" numFmtId="0">
      <sharedItems containsBlank="1"/>
    </cacheField>
    <cacheField name="Total Bill" numFmtId="0">
      <sharedItems containsString="0" containsBlank="1" containsNumber="1" containsInteger="1" minValue="5071" maxValue="99592"/>
    </cacheField>
    <cacheField name="Admission Month" numFmtId="0">
      <sharedItems containsBlank="1" count="14">
        <s v="Jul-2023"/>
        <s v="May-2023"/>
        <s v="Oct-2023"/>
        <s v="Nov-2023"/>
        <s v="Jan-2023"/>
        <s v="Jun-2023"/>
        <s v="Feb-2023"/>
        <s v="Aug-2023"/>
        <s v="Dec-2023"/>
        <s v="Mar-2023"/>
        <s v="Sep-2023"/>
        <s v="Apr-2023"/>
        <s v="Jan-2024"/>
        <m/>
      </sharedItems>
    </cacheField>
    <cacheField name="Discharge Month" numFmtId="0">
      <sharedItems containsBlank="1" count="14">
        <s v="Jul-2023"/>
        <s v="May-2023"/>
        <s v="Oct-2023"/>
        <s v="Nov-2023"/>
        <s v="Jan-2023"/>
        <s v="Feb-2023"/>
        <s v="Aug-2023"/>
        <s v="Dec-2023"/>
        <s v="Jun-2023"/>
        <s v="Mar-2023"/>
        <s v="Sep-2023"/>
        <s v="Apr-2023"/>
        <s v="Jan-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rtikey gupta" refreshedDate="45761.581457523149" createdVersion="4" refreshedVersion="4" minRefreshableVersion="3" recordCount="101">
  <cacheSource type="worksheet">
    <worksheetSource ref="A1:N1048576" sheet="Patient Data"/>
  </cacheSource>
  <cacheFields count="14">
    <cacheField name="Patient ID" numFmtId="0">
      <sharedItems containsBlank="1" count="101">
        <s v="PT001"/>
        <s v="PT002"/>
        <s v="PT003"/>
        <s v="PT004"/>
        <s v="PT005"/>
        <s v="PT006"/>
        <s v="PT007"/>
        <s v="PT008"/>
        <s v="PT009"/>
        <s v="PT010"/>
        <s v="PT011"/>
        <s v="PT012"/>
        <s v="PT013"/>
        <s v="PT014"/>
        <s v="PT015"/>
        <s v="PT016"/>
        <s v="PT017"/>
        <s v="PT018"/>
        <s v="PT019"/>
        <s v="PT020"/>
        <s v="PT021"/>
        <s v="PT022"/>
        <s v="PT023"/>
        <s v="PT024"/>
        <s v="PT025"/>
        <s v="PT026"/>
        <s v="PT027"/>
        <s v="PT028"/>
        <s v="PT029"/>
        <s v="PT030"/>
        <s v="PT031"/>
        <s v="PT032"/>
        <s v="PT033"/>
        <s v="PT034"/>
        <s v="PT035"/>
        <s v="PT036"/>
        <s v="PT037"/>
        <s v="PT038"/>
        <s v="PT039"/>
        <s v="PT040"/>
        <s v="PT041"/>
        <s v="PT042"/>
        <s v="PT043"/>
        <s v="PT044"/>
        <s v="PT045"/>
        <s v="PT046"/>
        <s v="PT047"/>
        <s v="PT048"/>
        <s v="PT049"/>
        <s v="PT050"/>
        <s v="PT051"/>
        <s v="PT052"/>
        <s v="PT053"/>
        <s v="PT054"/>
        <s v="PT055"/>
        <s v="PT056"/>
        <s v="PT057"/>
        <s v="PT058"/>
        <s v="PT059"/>
        <s v="PT060"/>
        <s v="PT061"/>
        <s v="PT062"/>
        <s v="PT063"/>
        <s v="PT064"/>
        <s v="PT065"/>
        <s v="PT066"/>
        <s v="PT067"/>
        <s v="PT068"/>
        <s v="PT069"/>
        <s v="PT070"/>
        <s v="PT071"/>
        <s v="PT072"/>
        <s v="PT073"/>
        <s v="PT074"/>
        <s v="PT075"/>
        <s v="PT076"/>
        <s v="PT077"/>
        <s v="PT078"/>
        <s v="PT079"/>
        <s v="PT080"/>
        <s v="PT081"/>
        <s v="PT082"/>
        <s v="PT083"/>
        <s v="PT084"/>
        <s v="PT085"/>
        <s v="PT086"/>
        <s v="PT087"/>
        <s v="PT088"/>
        <s v="PT089"/>
        <s v="PT090"/>
        <s v="PT091"/>
        <s v="PT092"/>
        <s v="PT093"/>
        <s v="PT094"/>
        <s v="PT095"/>
        <s v="PT096"/>
        <s v="PT097"/>
        <s v="PT098"/>
        <s v="PT099"/>
        <s v="PT100"/>
        <m/>
      </sharedItems>
    </cacheField>
    <cacheField name="Name" numFmtId="0">
      <sharedItems containsBlank="1"/>
    </cacheField>
    <cacheField name="Gender" numFmtId="0">
      <sharedItems containsBlank="1"/>
    </cacheField>
    <cacheField name="Age" numFmtId="0">
      <sharedItems containsString="0" containsBlank="1" containsNumber="1" containsInteger="1" minValue="1" maxValue="90"/>
    </cacheField>
    <cacheField name="Admission Date" numFmtId="0">
      <sharedItems containsBlank="1"/>
    </cacheField>
    <cacheField name="Discharge Date" numFmtId="0">
      <sharedItems containsBlank="1"/>
    </cacheField>
    <cacheField name="Department" numFmtId="0">
      <sharedItems containsBlank="1"/>
    </cacheField>
    <cacheField name="Diagnosis" numFmtId="0">
      <sharedItems containsBlank="1"/>
    </cacheField>
    <cacheField name="Treatment Given" numFmtId="0">
      <sharedItems containsBlank="1" count="7">
        <s v="Medication"/>
        <s v="Chemotherapy"/>
        <s v="Surgery"/>
        <s v="Observation"/>
        <s v="Physiotherapy"/>
        <s v="Radiation Therapy"/>
        <m/>
      </sharedItems>
    </cacheField>
    <cacheField name="Doctor Assigned" numFmtId="0">
      <sharedItems containsBlank="1" count="7">
        <s v="Dr. Reddy"/>
        <s v="Dr. Khan"/>
        <s v="Dr. Sharma"/>
        <s v="Dr. Singh"/>
        <s v="Dr. Mehta"/>
        <s v="Dr. Iyer"/>
        <m/>
      </sharedItems>
    </cacheField>
    <cacheField name="Total Bill" numFmtId="0">
      <sharedItems containsString="0" containsBlank="1" containsNumber="1" containsInteger="1" minValue="5071" maxValue="99592" count="101">
        <n v="27802"/>
        <n v="67060"/>
        <n v="46159"/>
        <n v="71517"/>
        <n v="95127"/>
        <n v="52656"/>
        <n v="47328"/>
        <n v="55124"/>
        <n v="86989"/>
        <n v="43336"/>
        <n v="12884"/>
        <n v="72845"/>
        <n v="19109"/>
        <n v="12839"/>
        <n v="12088"/>
        <n v="48378"/>
        <n v="98749"/>
        <n v="12554"/>
        <n v="87202"/>
        <n v="7525"/>
        <n v="40106"/>
        <n v="38965"/>
        <n v="63704"/>
        <n v="16088"/>
        <n v="88700"/>
        <n v="65934"/>
        <n v="59790"/>
        <n v="25427"/>
        <n v="45764"/>
        <n v="35163"/>
        <n v="89710"/>
        <n v="12812"/>
        <n v="99592"/>
        <n v="40197"/>
        <n v="61872"/>
        <n v="5968"/>
        <n v="5071"/>
        <n v="13185"/>
        <n v="47861"/>
        <n v="14017"/>
        <n v="41981"/>
        <n v="77276"/>
        <n v="56011"/>
        <n v="69282"/>
        <n v="99140"/>
        <n v="69420"/>
        <n v="59496"/>
        <n v="62990"/>
        <n v="51031"/>
        <n v="79858"/>
        <n v="48785"/>
        <n v="70664"/>
        <n v="61294"/>
        <n v="92749"/>
        <n v="29853"/>
        <n v="8219"/>
        <n v="91949"/>
        <n v="96581"/>
        <n v="42410"/>
        <n v="82494"/>
        <n v="60110"/>
        <n v="43132"/>
        <n v="16698"/>
        <n v="12345"/>
        <n v="86836"/>
        <n v="36484"/>
        <n v="27761"/>
        <n v="88944"/>
        <n v="65284"/>
        <n v="9875"/>
        <n v="29804"/>
        <n v="41172"/>
        <n v="37960"/>
        <n v="18548"/>
        <n v="41772"/>
        <n v="44759"/>
        <n v="21389"/>
        <n v="27134"/>
        <n v="10210"/>
        <n v="6859"/>
        <n v="12830"/>
        <n v="56541"/>
        <n v="42478"/>
        <n v="57503"/>
        <n v="48954"/>
        <n v="27966"/>
        <n v="83019"/>
        <n v="79805"/>
        <n v="62028"/>
        <n v="41825"/>
        <n v="7837"/>
        <n v="52876"/>
        <n v="11659"/>
        <n v="41038"/>
        <n v="15119"/>
        <n v="20689"/>
        <n v="74991"/>
        <n v="48317"/>
        <n v="18513"/>
        <n v="91920"/>
        <m/>
      </sharedItems>
    </cacheField>
    <cacheField name="Admission Month" numFmtId="0">
      <sharedItems containsBlank="1"/>
    </cacheField>
    <cacheField name="Discharge Month" numFmtId="0">
      <sharedItems containsBlank="1"/>
    </cacheField>
    <cacheField name="Stay Duration" numFmtId="0">
      <sharedItems containsString="0" containsBlank="1" containsNumber="1" containsInteger="1" minValue="1" maxValue="15" count="16">
        <n v="3"/>
        <n v="14"/>
        <n v="13"/>
        <n v="4"/>
        <n v="7"/>
        <n v="6"/>
        <n v="5"/>
        <n v="9"/>
        <n v="1"/>
        <n v="2"/>
        <n v="11"/>
        <n v="10"/>
        <n v="12"/>
        <n v="8"/>
        <n v="1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x v="0"/>
    <s v="Kavya"/>
    <s v="Female"/>
    <n v="26"/>
    <s v="2023-07-26"/>
    <s v="2023-07-29"/>
    <x v="0"/>
    <s v="Cancer"/>
    <s v="Medication"/>
    <s v="Dr. Reddy"/>
    <n v="27802"/>
    <x v="0"/>
    <x v="0"/>
  </r>
  <r>
    <x v="1"/>
    <s v="Rohan"/>
    <s v="Male"/>
    <n v="87"/>
    <s v="2023-05-09"/>
    <s v="2023-05-23"/>
    <x v="1"/>
    <s v="Heart Disease"/>
    <s v="Chemotherapy"/>
    <s v="Dr. Khan"/>
    <n v="67060"/>
    <x v="1"/>
    <x v="1"/>
  </r>
  <r>
    <x v="2"/>
    <s v="Aarav"/>
    <s v="Male"/>
    <n v="54"/>
    <s v="2023-10-02"/>
    <s v="2023-10-15"/>
    <x v="2"/>
    <s v="Heart Disease"/>
    <s v="Surgery"/>
    <s v="Dr. Sharma"/>
    <n v="46159"/>
    <x v="2"/>
    <x v="2"/>
  </r>
  <r>
    <x v="3"/>
    <s v="Kavya"/>
    <s v="Female"/>
    <n v="8"/>
    <s v="2023-11-09"/>
    <s v="2023-11-13"/>
    <x v="3"/>
    <s v="Diabetes"/>
    <s v="Observation"/>
    <s v="Dr. Singh"/>
    <n v="71517"/>
    <x v="3"/>
    <x v="3"/>
  </r>
  <r>
    <x v="4"/>
    <s v="Aanya"/>
    <s v="Female"/>
    <n v="71"/>
    <s v="2023-01-20"/>
    <s v="2023-01-27"/>
    <x v="2"/>
    <s v="Cancer"/>
    <s v="Physiotherapy"/>
    <s v="Dr. Reddy"/>
    <n v="95127"/>
    <x v="4"/>
    <x v="4"/>
  </r>
  <r>
    <x v="5"/>
    <s v="Rohan"/>
    <s v="Male"/>
    <n v="68"/>
    <s v="2023-06-28"/>
    <s v="2023-07-12"/>
    <x v="0"/>
    <s v="Stroke"/>
    <s v="Chemotherapy"/>
    <s v="Dr. Reddy"/>
    <n v="52656"/>
    <x v="5"/>
    <x v="0"/>
  </r>
  <r>
    <x v="6"/>
    <s v="Kabir"/>
    <s v="Male"/>
    <n v="81"/>
    <s v="2023-02-08"/>
    <s v="2023-02-14"/>
    <x v="3"/>
    <s v="Stroke"/>
    <s v="Physiotherapy"/>
    <s v="Dr. Khan"/>
    <n v="47328"/>
    <x v="6"/>
    <x v="5"/>
  </r>
  <r>
    <x v="7"/>
    <s v="Vidya"/>
    <s v="Female"/>
    <n v="18"/>
    <s v="2023-08-16"/>
    <s v="2023-08-30"/>
    <x v="2"/>
    <s v="Fever"/>
    <s v="Chemotherapy"/>
    <s v="Dr. Sharma"/>
    <n v="55124"/>
    <x v="7"/>
    <x v="6"/>
  </r>
  <r>
    <x v="8"/>
    <s v="Aryan"/>
    <s v="Male"/>
    <n v="38"/>
    <s v="2023-08-03"/>
    <s v="2023-08-08"/>
    <x v="4"/>
    <s v="Stroke"/>
    <s v="Radiation Therapy"/>
    <s v="Dr. Reddy"/>
    <n v="86989"/>
    <x v="7"/>
    <x v="6"/>
  </r>
  <r>
    <x v="9"/>
    <s v="Rahul"/>
    <s v="Male"/>
    <n v="46"/>
    <s v="2023-07-03"/>
    <s v="2023-07-07"/>
    <x v="1"/>
    <s v="Cancer"/>
    <s v="Radiation Therapy"/>
    <s v="Dr. Mehta"/>
    <n v="43336"/>
    <x v="0"/>
    <x v="0"/>
  </r>
  <r>
    <x v="10"/>
    <s v="Pooja"/>
    <s v="Female"/>
    <n v="47"/>
    <s v="2023-10-23"/>
    <s v="2023-11-01"/>
    <x v="3"/>
    <s v="Stroke"/>
    <s v="Surgery"/>
    <s v="Dr. Sharma"/>
    <n v="12884"/>
    <x v="2"/>
    <x v="3"/>
  </r>
  <r>
    <x v="11"/>
    <s v="Aditya"/>
    <s v="Male"/>
    <n v="71"/>
    <s v="2023-02-21"/>
    <s v="2023-02-22"/>
    <x v="3"/>
    <s v="Cancer"/>
    <s v="Surgery"/>
    <s v="Dr. Khan"/>
    <n v="72845"/>
    <x v="6"/>
    <x v="5"/>
  </r>
  <r>
    <x v="12"/>
    <s v="Manav"/>
    <s v="Male"/>
    <n v="82"/>
    <s v="2023-07-07"/>
    <s v="2023-07-11"/>
    <x v="5"/>
    <s v="Stroke"/>
    <s v="Physiotherapy"/>
    <s v="Dr. Mehta"/>
    <n v="19109"/>
    <x v="0"/>
    <x v="0"/>
  </r>
  <r>
    <x v="13"/>
    <s v="Siddharth"/>
    <s v="Male"/>
    <n v="31"/>
    <s v="2023-12-20"/>
    <s v="2023-12-25"/>
    <x v="0"/>
    <s v="Fracture"/>
    <s v="Physiotherapy"/>
    <s v="Dr. Mehta"/>
    <n v="12839"/>
    <x v="8"/>
    <x v="7"/>
  </r>
  <r>
    <x v="14"/>
    <s v="Sneha"/>
    <s v="Female"/>
    <n v="10"/>
    <s v="2023-06-16"/>
    <s v="2023-06-18"/>
    <x v="0"/>
    <s v="Cancer"/>
    <s v="Chemotherapy"/>
    <s v="Dr. Khan"/>
    <n v="12088"/>
    <x v="5"/>
    <x v="8"/>
  </r>
  <r>
    <x v="15"/>
    <s v="Aanya"/>
    <s v="Female"/>
    <n v="29"/>
    <s v="2023-10-07"/>
    <s v="2023-10-21"/>
    <x v="0"/>
    <s v="Stroke"/>
    <s v="Medication"/>
    <s v="Dr. Mehta"/>
    <n v="48378"/>
    <x v="2"/>
    <x v="2"/>
  </r>
  <r>
    <x v="16"/>
    <s v="Isha"/>
    <s v="Female"/>
    <n v="19"/>
    <s v="2023-11-21"/>
    <s v="2023-11-28"/>
    <x v="3"/>
    <s v="Fever"/>
    <s v="Observation"/>
    <s v="Dr. Iyer"/>
    <n v="98749"/>
    <x v="3"/>
    <x v="3"/>
  </r>
  <r>
    <x v="17"/>
    <s v="Kabir"/>
    <s v="Male"/>
    <n v="62"/>
    <s v="2023-06-05"/>
    <s v="2023-06-10"/>
    <x v="4"/>
    <s v="Fever"/>
    <s v="Surgery"/>
    <s v="Dr. Singh"/>
    <n v="12554"/>
    <x v="5"/>
    <x v="8"/>
  </r>
  <r>
    <x v="18"/>
    <s v="Aanya"/>
    <s v="Female"/>
    <n v="21"/>
    <s v="2023-12-24"/>
    <s v="2023-12-31"/>
    <x v="2"/>
    <s v="Heart Disease"/>
    <s v="Medication"/>
    <s v="Dr. Sharma"/>
    <n v="87202"/>
    <x v="8"/>
    <x v="7"/>
  </r>
  <r>
    <x v="19"/>
    <s v="Meera"/>
    <s v="Female"/>
    <n v="14"/>
    <s v="2023-01-17"/>
    <s v="2023-01-26"/>
    <x v="1"/>
    <s v="Cancer"/>
    <s v="Observation"/>
    <s v="Dr. Mehta"/>
    <n v="7525"/>
    <x v="4"/>
    <x v="4"/>
  </r>
  <r>
    <x v="20"/>
    <s v="Tanya"/>
    <s v="Female"/>
    <n v="60"/>
    <s v="2023-05-17"/>
    <s v="2023-05-23"/>
    <x v="1"/>
    <s v="Fracture"/>
    <s v="Surgery"/>
    <s v="Dr. Sharma"/>
    <n v="40106"/>
    <x v="1"/>
    <x v="1"/>
  </r>
  <r>
    <x v="21"/>
    <s v="Manav"/>
    <s v="Male"/>
    <n v="73"/>
    <s v="2023-02-15"/>
    <s v="2023-02-22"/>
    <x v="2"/>
    <s v="Cancer"/>
    <s v="Physiotherapy"/>
    <s v="Dr. Sharma"/>
    <n v="38965"/>
    <x v="6"/>
    <x v="5"/>
  </r>
  <r>
    <x v="22"/>
    <s v="Rahul"/>
    <s v="Male"/>
    <n v="13"/>
    <s v="2023-03-27"/>
    <s v="2023-03-31"/>
    <x v="2"/>
    <s v="Diabetes"/>
    <s v="Surgery"/>
    <s v="Dr. Iyer"/>
    <n v="63704"/>
    <x v="9"/>
    <x v="9"/>
  </r>
  <r>
    <x v="23"/>
    <s v="Kabir"/>
    <s v="Male"/>
    <n v="26"/>
    <s v="2023-06-10"/>
    <s v="2023-06-21"/>
    <x v="2"/>
    <s v="Fracture"/>
    <s v="Medication"/>
    <s v="Dr. Mehta"/>
    <n v="16088"/>
    <x v="5"/>
    <x v="8"/>
  </r>
  <r>
    <x v="24"/>
    <s v="Siddharth"/>
    <s v="Male"/>
    <n v="28"/>
    <s v="2023-09-14"/>
    <s v="2023-09-16"/>
    <x v="5"/>
    <s v="Fever"/>
    <s v="Radiation Therapy"/>
    <s v="Dr. Sharma"/>
    <n v="88700"/>
    <x v="10"/>
    <x v="10"/>
  </r>
  <r>
    <x v="25"/>
    <s v="Aditya"/>
    <s v="Male"/>
    <n v="18"/>
    <s v="2023-01-02"/>
    <s v="2023-01-06"/>
    <x v="2"/>
    <s v="Cancer"/>
    <s v="Radiation Therapy"/>
    <s v="Dr. Iyer"/>
    <n v="65934"/>
    <x v="4"/>
    <x v="4"/>
  </r>
  <r>
    <x v="26"/>
    <s v="Kabir"/>
    <s v="Male"/>
    <n v="5"/>
    <s v="2023-03-04"/>
    <s v="2023-03-11"/>
    <x v="5"/>
    <s v="Fever"/>
    <s v="Physiotherapy"/>
    <s v="Dr. Singh"/>
    <n v="59790"/>
    <x v="9"/>
    <x v="9"/>
  </r>
  <r>
    <x v="27"/>
    <s v="Vidya"/>
    <s v="Female"/>
    <n v="60"/>
    <s v="2023-12-11"/>
    <s v="2023-12-25"/>
    <x v="4"/>
    <s v="Heart Disease"/>
    <s v="Radiation Therapy"/>
    <s v="Dr. Mehta"/>
    <n v="25427"/>
    <x v="8"/>
    <x v="7"/>
  </r>
  <r>
    <x v="28"/>
    <s v="Sneha"/>
    <s v="Female"/>
    <n v="9"/>
    <s v="2023-10-19"/>
    <s v="2023-11-02"/>
    <x v="0"/>
    <s v="Heart Disease"/>
    <s v="Physiotherapy"/>
    <s v="Dr. Singh"/>
    <n v="45764"/>
    <x v="2"/>
    <x v="3"/>
  </r>
  <r>
    <x v="29"/>
    <s v="Manav"/>
    <s v="Male"/>
    <n v="22"/>
    <s v="2023-02-09"/>
    <s v="2023-02-20"/>
    <x v="4"/>
    <s v="Diabetes"/>
    <s v="Medication"/>
    <s v="Dr. Iyer"/>
    <n v="35163"/>
    <x v="6"/>
    <x v="5"/>
  </r>
  <r>
    <x v="30"/>
    <s v="Vidya"/>
    <s v="Female"/>
    <n v="14"/>
    <s v="2023-04-30"/>
    <s v="2023-05-10"/>
    <x v="0"/>
    <s v="Cancer"/>
    <s v="Surgery"/>
    <s v="Dr. Reddy"/>
    <n v="89710"/>
    <x v="11"/>
    <x v="1"/>
  </r>
  <r>
    <x v="31"/>
    <s v="Tanya"/>
    <s v="Female"/>
    <n v="44"/>
    <s v="2023-06-18"/>
    <s v="2023-06-23"/>
    <x v="1"/>
    <s v="Stroke"/>
    <s v="Physiotherapy"/>
    <s v="Dr. Khan"/>
    <n v="12812"/>
    <x v="5"/>
    <x v="8"/>
  </r>
  <r>
    <x v="32"/>
    <s v="Aanya"/>
    <s v="Female"/>
    <n v="22"/>
    <s v="2023-08-12"/>
    <s v="2023-08-18"/>
    <x v="5"/>
    <s v="Diabetes"/>
    <s v="Physiotherapy"/>
    <s v="Dr. Reddy"/>
    <n v="99592"/>
    <x v="7"/>
    <x v="6"/>
  </r>
  <r>
    <x v="33"/>
    <s v="Siddharth"/>
    <s v="Male"/>
    <n v="4"/>
    <s v="2023-01-30"/>
    <s v="2023-02-01"/>
    <x v="0"/>
    <s v="Fever"/>
    <s v="Radiation Therapy"/>
    <s v="Dr. Sharma"/>
    <n v="40197"/>
    <x v="4"/>
    <x v="5"/>
  </r>
  <r>
    <x v="34"/>
    <s v="Pooja"/>
    <s v="Female"/>
    <n v="38"/>
    <s v="2023-08-03"/>
    <s v="2023-08-13"/>
    <x v="4"/>
    <s v="Heart Disease"/>
    <s v="Observation"/>
    <s v="Dr. Khan"/>
    <n v="61872"/>
    <x v="7"/>
    <x v="6"/>
  </r>
  <r>
    <x v="35"/>
    <s v="Pooja"/>
    <s v="Female"/>
    <n v="23"/>
    <s v="2023-10-23"/>
    <s v="2023-10-24"/>
    <x v="0"/>
    <s v="Cancer"/>
    <s v="Chemotherapy"/>
    <s v="Dr. Khan"/>
    <n v="5968"/>
    <x v="2"/>
    <x v="2"/>
  </r>
  <r>
    <x v="36"/>
    <s v="Vidya"/>
    <s v="Female"/>
    <n v="33"/>
    <s v="2023-06-15"/>
    <s v="2023-06-18"/>
    <x v="5"/>
    <s v="Stroke"/>
    <s v="Chemotherapy"/>
    <s v="Dr. Sharma"/>
    <n v="5071"/>
    <x v="5"/>
    <x v="8"/>
  </r>
  <r>
    <x v="37"/>
    <s v="Kavya"/>
    <s v="Female"/>
    <n v="17"/>
    <s v="2023-08-26"/>
    <s v="2023-09-05"/>
    <x v="4"/>
    <s v="Cancer"/>
    <s v="Observation"/>
    <s v="Dr. Sharma"/>
    <n v="13185"/>
    <x v="7"/>
    <x v="10"/>
  </r>
  <r>
    <x v="38"/>
    <s v="Kavya"/>
    <s v="Female"/>
    <n v="29"/>
    <s v="2023-09-20"/>
    <s v="2023-09-21"/>
    <x v="4"/>
    <s v="Fracture"/>
    <s v="Radiation Therapy"/>
    <s v="Dr. Sharma"/>
    <n v="47861"/>
    <x v="10"/>
    <x v="10"/>
  </r>
  <r>
    <x v="39"/>
    <s v="Isha"/>
    <s v="Female"/>
    <n v="59"/>
    <s v="2023-07-26"/>
    <s v="2023-08-04"/>
    <x v="2"/>
    <s v="Heart Disease"/>
    <s v="Medication"/>
    <s v="Dr. Khan"/>
    <n v="14017"/>
    <x v="0"/>
    <x v="6"/>
  </r>
  <r>
    <x v="40"/>
    <s v="Pooja"/>
    <s v="Female"/>
    <n v="10"/>
    <s v="2023-02-19"/>
    <s v="2023-03-03"/>
    <x v="2"/>
    <s v="Cancer"/>
    <s v="Observation"/>
    <s v="Dr. Sharma"/>
    <n v="41981"/>
    <x v="6"/>
    <x v="9"/>
  </r>
  <r>
    <x v="41"/>
    <s v="Rohan"/>
    <s v="Male"/>
    <n v="59"/>
    <s v="2023-06-27"/>
    <s v="2023-07-02"/>
    <x v="4"/>
    <s v="Fever"/>
    <s v="Physiotherapy"/>
    <s v="Dr. Reddy"/>
    <n v="77276"/>
    <x v="5"/>
    <x v="0"/>
  </r>
  <r>
    <x v="42"/>
    <s v="Aditya"/>
    <s v="Male"/>
    <n v="69"/>
    <s v="2023-02-14"/>
    <s v="2023-02-22"/>
    <x v="0"/>
    <s v="Heart Disease"/>
    <s v="Radiation Therapy"/>
    <s v="Dr. Khan"/>
    <n v="56011"/>
    <x v="6"/>
    <x v="5"/>
  </r>
  <r>
    <x v="43"/>
    <s v="Aditya"/>
    <s v="Male"/>
    <n v="1"/>
    <s v="2023-03-13"/>
    <s v="2023-03-14"/>
    <x v="2"/>
    <s v="Diabetes"/>
    <s v="Chemotherapy"/>
    <s v="Dr. Sharma"/>
    <n v="69282"/>
    <x v="9"/>
    <x v="9"/>
  </r>
  <r>
    <x v="44"/>
    <s v="Siddharth"/>
    <s v="Male"/>
    <n v="53"/>
    <s v="2023-08-10"/>
    <s v="2023-08-16"/>
    <x v="3"/>
    <s v="Stroke"/>
    <s v="Physiotherapy"/>
    <s v="Dr. Iyer"/>
    <n v="99140"/>
    <x v="7"/>
    <x v="6"/>
  </r>
  <r>
    <x v="45"/>
    <s v="Manav"/>
    <s v="Male"/>
    <n v="63"/>
    <s v="2023-02-16"/>
    <s v="2023-02-19"/>
    <x v="3"/>
    <s v="Stroke"/>
    <s v="Surgery"/>
    <s v="Dr. Khan"/>
    <n v="69420"/>
    <x v="6"/>
    <x v="5"/>
  </r>
  <r>
    <x v="46"/>
    <s v="Kabir"/>
    <s v="Male"/>
    <n v="22"/>
    <s v="2023-07-11"/>
    <s v="2023-07-22"/>
    <x v="3"/>
    <s v="Heart Disease"/>
    <s v="Medication"/>
    <s v="Dr. Mehta"/>
    <n v="59496"/>
    <x v="0"/>
    <x v="0"/>
  </r>
  <r>
    <x v="47"/>
    <s v="Pooja"/>
    <s v="Female"/>
    <n v="76"/>
    <s v="2023-09-17"/>
    <s v="2023-09-26"/>
    <x v="1"/>
    <s v="Heart Disease"/>
    <s v="Radiation Therapy"/>
    <s v="Dr. Iyer"/>
    <n v="62990"/>
    <x v="10"/>
    <x v="10"/>
  </r>
  <r>
    <x v="48"/>
    <s v="Siddharth"/>
    <s v="Male"/>
    <n v="61"/>
    <s v="2023-06-30"/>
    <s v="2023-07-04"/>
    <x v="5"/>
    <s v="Fever"/>
    <s v="Chemotherapy"/>
    <s v="Dr. Mehta"/>
    <n v="51031"/>
    <x v="5"/>
    <x v="0"/>
  </r>
  <r>
    <x v="49"/>
    <s v="Aditya"/>
    <s v="Male"/>
    <n v="23"/>
    <s v="2023-09-19"/>
    <s v="2023-10-02"/>
    <x v="0"/>
    <s v="Stroke"/>
    <s v="Radiation Therapy"/>
    <s v="Dr. Reddy"/>
    <n v="79858"/>
    <x v="10"/>
    <x v="2"/>
  </r>
  <r>
    <x v="50"/>
    <s v="Siddharth"/>
    <s v="Male"/>
    <n v="9"/>
    <s v="2023-10-17"/>
    <s v="2023-10-28"/>
    <x v="1"/>
    <s v="Stroke"/>
    <s v="Surgery"/>
    <s v="Dr. Singh"/>
    <n v="48785"/>
    <x v="2"/>
    <x v="2"/>
  </r>
  <r>
    <x v="51"/>
    <s v="Tanya"/>
    <s v="Female"/>
    <n v="1"/>
    <s v="2023-05-08"/>
    <s v="2023-05-10"/>
    <x v="1"/>
    <s v="Stroke"/>
    <s v="Observation"/>
    <s v="Dr. Sharma"/>
    <n v="70664"/>
    <x v="1"/>
    <x v="1"/>
  </r>
  <r>
    <x v="52"/>
    <s v="Meera"/>
    <s v="Female"/>
    <n v="9"/>
    <s v="2023-07-26"/>
    <s v="2023-08-07"/>
    <x v="2"/>
    <s v="Fever"/>
    <s v="Radiation Therapy"/>
    <s v="Dr. Reddy"/>
    <n v="61294"/>
    <x v="0"/>
    <x v="6"/>
  </r>
  <r>
    <x v="53"/>
    <s v="Manav"/>
    <s v="Male"/>
    <n v="13"/>
    <s v="2023-06-17"/>
    <s v="2023-06-29"/>
    <x v="0"/>
    <s v="Diabetes"/>
    <s v="Radiation Therapy"/>
    <s v="Dr. Mehta"/>
    <n v="92749"/>
    <x v="5"/>
    <x v="8"/>
  </r>
  <r>
    <x v="54"/>
    <s v="Rahul"/>
    <s v="Male"/>
    <n v="71"/>
    <s v="2023-12-12"/>
    <s v="2023-12-27"/>
    <x v="2"/>
    <s v="Fever"/>
    <s v="Radiation Therapy"/>
    <s v="Dr. Iyer"/>
    <n v="29853"/>
    <x v="8"/>
    <x v="7"/>
  </r>
  <r>
    <x v="55"/>
    <s v="Kabir"/>
    <s v="Male"/>
    <n v="67"/>
    <s v="2023-09-14"/>
    <s v="2023-09-19"/>
    <x v="0"/>
    <s v="Diabetes"/>
    <s v="Medication"/>
    <s v="Dr. Mehta"/>
    <n v="8219"/>
    <x v="10"/>
    <x v="10"/>
  </r>
  <r>
    <x v="56"/>
    <s v="Siddharth"/>
    <s v="Male"/>
    <n v="73"/>
    <s v="2023-11-20"/>
    <s v="2023-12-04"/>
    <x v="1"/>
    <s v="Diabetes"/>
    <s v="Radiation Therapy"/>
    <s v="Dr. Mehta"/>
    <n v="91949"/>
    <x v="3"/>
    <x v="7"/>
  </r>
  <r>
    <x v="57"/>
    <s v="Kavya"/>
    <s v="Female"/>
    <n v="40"/>
    <s v="2023-09-05"/>
    <s v="2023-09-16"/>
    <x v="2"/>
    <s v="Fracture"/>
    <s v="Physiotherapy"/>
    <s v="Dr. Singh"/>
    <n v="96581"/>
    <x v="10"/>
    <x v="10"/>
  </r>
  <r>
    <x v="58"/>
    <s v="Kabir"/>
    <s v="Male"/>
    <n v="46"/>
    <s v="2023-04-15"/>
    <s v="2023-04-23"/>
    <x v="3"/>
    <s v="Heart Disease"/>
    <s v="Medication"/>
    <s v="Dr. Khan"/>
    <n v="42410"/>
    <x v="11"/>
    <x v="11"/>
  </r>
  <r>
    <x v="59"/>
    <s v="Vidya"/>
    <s v="Female"/>
    <n v="15"/>
    <s v="2023-05-17"/>
    <s v="2023-05-27"/>
    <x v="4"/>
    <s v="Heart Disease"/>
    <s v="Chemotherapy"/>
    <s v="Dr. Khan"/>
    <n v="82494"/>
    <x v="1"/>
    <x v="1"/>
  </r>
  <r>
    <x v="60"/>
    <s v="Vivaan"/>
    <s v="Male"/>
    <n v="90"/>
    <s v="2023-02-19"/>
    <s v="2023-03-03"/>
    <x v="2"/>
    <s v="Heart Disease"/>
    <s v="Physiotherapy"/>
    <s v="Dr. Reddy"/>
    <n v="60110"/>
    <x v="6"/>
    <x v="9"/>
  </r>
  <r>
    <x v="61"/>
    <s v="Manav"/>
    <s v="Male"/>
    <n v="57"/>
    <s v="2023-07-16"/>
    <s v="2023-07-25"/>
    <x v="4"/>
    <s v="Cancer"/>
    <s v="Medication"/>
    <s v="Dr. Sharma"/>
    <n v="43132"/>
    <x v="0"/>
    <x v="0"/>
  </r>
  <r>
    <x v="62"/>
    <s v="Rahul"/>
    <s v="Male"/>
    <n v="83"/>
    <s v="2023-09-16"/>
    <s v="2023-09-24"/>
    <x v="5"/>
    <s v="Diabetes"/>
    <s v="Radiation Therapy"/>
    <s v="Dr. Sharma"/>
    <n v="16698"/>
    <x v="10"/>
    <x v="10"/>
  </r>
  <r>
    <x v="63"/>
    <s v="Kabir"/>
    <s v="Male"/>
    <n v="25"/>
    <s v="2023-04-05"/>
    <s v="2023-04-11"/>
    <x v="0"/>
    <s v="Diabetes"/>
    <s v="Observation"/>
    <s v="Dr. Reddy"/>
    <n v="12345"/>
    <x v="11"/>
    <x v="11"/>
  </r>
  <r>
    <x v="64"/>
    <s v="Vidya"/>
    <s v="Female"/>
    <n v="2"/>
    <s v="2023-10-01"/>
    <s v="2023-10-14"/>
    <x v="5"/>
    <s v="Diabetes"/>
    <s v="Observation"/>
    <s v="Dr. Sharma"/>
    <n v="86836"/>
    <x v="2"/>
    <x v="2"/>
  </r>
  <r>
    <x v="65"/>
    <s v="Tanya"/>
    <s v="Female"/>
    <n v="74"/>
    <s v="2023-06-17"/>
    <s v="2023-06-25"/>
    <x v="1"/>
    <s v="Heart Disease"/>
    <s v="Radiation Therapy"/>
    <s v="Dr. Singh"/>
    <n v="36484"/>
    <x v="5"/>
    <x v="8"/>
  </r>
  <r>
    <x v="66"/>
    <s v="Rahul"/>
    <s v="Male"/>
    <n v="60"/>
    <s v="2023-03-07"/>
    <s v="2023-03-11"/>
    <x v="5"/>
    <s v="Stroke"/>
    <s v="Surgery"/>
    <s v="Dr. Sharma"/>
    <n v="27761"/>
    <x v="9"/>
    <x v="9"/>
  </r>
  <r>
    <x v="67"/>
    <s v="Aarav"/>
    <s v="Male"/>
    <n v="12"/>
    <s v="2023-05-08"/>
    <s v="2023-05-19"/>
    <x v="4"/>
    <s v="Stroke"/>
    <s v="Medication"/>
    <s v="Dr. Sharma"/>
    <n v="88944"/>
    <x v="1"/>
    <x v="1"/>
  </r>
  <r>
    <x v="68"/>
    <s v="Rohan"/>
    <s v="Male"/>
    <n v="35"/>
    <s v="2023-12-29"/>
    <s v="2024-01-09"/>
    <x v="3"/>
    <s v="Cancer"/>
    <s v="Surgery"/>
    <s v="Dr. Mehta"/>
    <n v="65284"/>
    <x v="8"/>
    <x v="12"/>
  </r>
  <r>
    <x v="69"/>
    <s v="Aditya"/>
    <s v="Male"/>
    <n v="85"/>
    <s v="2023-04-23"/>
    <s v="2023-05-05"/>
    <x v="1"/>
    <s v="Fever"/>
    <s v="Physiotherapy"/>
    <s v="Dr. Singh"/>
    <n v="9875"/>
    <x v="11"/>
    <x v="1"/>
  </r>
  <r>
    <x v="70"/>
    <s v="Isha"/>
    <s v="Female"/>
    <n v="82"/>
    <s v="2023-04-07"/>
    <s v="2023-04-21"/>
    <x v="0"/>
    <s v="Fever"/>
    <s v="Radiation Therapy"/>
    <s v="Dr. Reddy"/>
    <n v="29804"/>
    <x v="11"/>
    <x v="11"/>
  </r>
  <r>
    <x v="71"/>
    <s v="Kabir"/>
    <s v="Male"/>
    <n v="67"/>
    <s v="2023-12-21"/>
    <s v="2024-01-02"/>
    <x v="5"/>
    <s v="Stroke"/>
    <s v="Medication"/>
    <s v="Dr. Mehta"/>
    <n v="41172"/>
    <x v="8"/>
    <x v="12"/>
  </r>
  <r>
    <x v="72"/>
    <s v="Isha"/>
    <s v="Female"/>
    <n v="45"/>
    <s v="2023-05-08"/>
    <s v="2023-05-18"/>
    <x v="5"/>
    <s v="Stroke"/>
    <s v="Physiotherapy"/>
    <s v="Dr. Khan"/>
    <n v="37960"/>
    <x v="1"/>
    <x v="1"/>
  </r>
  <r>
    <x v="73"/>
    <s v="Siddharth"/>
    <s v="Male"/>
    <n v="18"/>
    <s v="2023-01-07"/>
    <s v="2023-01-14"/>
    <x v="1"/>
    <s v="Heart Disease"/>
    <s v="Chemotherapy"/>
    <s v="Dr. Iyer"/>
    <n v="18548"/>
    <x v="4"/>
    <x v="4"/>
  </r>
  <r>
    <x v="74"/>
    <s v="Manav"/>
    <s v="Male"/>
    <n v="51"/>
    <s v="2023-03-20"/>
    <s v="2023-04-02"/>
    <x v="1"/>
    <s v="Stroke"/>
    <s v="Medication"/>
    <s v="Dr. Singh"/>
    <n v="41772"/>
    <x v="9"/>
    <x v="11"/>
  </r>
  <r>
    <x v="75"/>
    <s v="Manav"/>
    <s v="Male"/>
    <n v="7"/>
    <s v="2023-09-02"/>
    <s v="2023-09-07"/>
    <x v="3"/>
    <s v="Stroke"/>
    <s v="Surgery"/>
    <s v="Dr. Iyer"/>
    <n v="44759"/>
    <x v="10"/>
    <x v="10"/>
  </r>
  <r>
    <x v="76"/>
    <s v="Rohan"/>
    <s v="Male"/>
    <n v="4"/>
    <s v="2023-09-07"/>
    <s v="2023-09-17"/>
    <x v="2"/>
    <s v="Stroke"/>
    <s v="Chemotherapy"/>
    <s v="Dr. Singh"/>
    <n v="21389"/>
    <x v="10"/>
    <x v="10"/>
  </r>
  <r>
    <x v="77"/>
    <s v="Aditya"/>
    <s v="Male"/>
    <n v="8"/>
    <s v="2023-01-27"/>
    <s v="2023-02-10"/>
    <x v="5"/>
    <s v="Stroke"/>
    <s v="Radiation Therapy"/>
    <s v="Dr. Iyer"/>
    <n v="27134"/>
    <x v="4"/>
    <x v="5"/>
  </r>
  <r>
    <x v="78"/>
    <s v="Meera"/>
    <s v="Female"/>
    <n v="57"/>
    <s v="2023-07-08"/>
    <s v="2023-07-10"/>
    <x v="3"/>
    <s v="Fracture"/>
    <s v="Physiotherapy"/>
    <s v="Dr. Reddy"/>
    <n v="10210"/>
    <x v="0"/>
    <x v="0"/>
  </r>
  <r>
    <x v="79"/>
    <s v="Aditya"/>
    <s v="Male"/>
    <n v="17"/>
    <s v="2023-05-30"/>
    <s v="2023-06-02"/>
    <x v="3"/>
    <s v="Diabetes"/>
    <s v="Observation"/>
    <s v="Dr. Iyer"/>
    <n v="6859"/>
    <x v="1"/>
    <x v="8"/>
  </r>
  <r>
    <x v="80"/>
    <s v="Rahul"/>
    <s v="Male"/>
    <n v="53"/>
    <s v="2023-09-10"/>
    <s v="2023-09-22"/>
    <x v="4"/>
    <s v="Cancer"/>
    <s v="Surgery"/>
    <s v="Dr. Iyer"/>
    <n v="12830"/>
    <x v="10"/>
    <x v="10"/>
  </r>
  <r>
    <x v="81"/>
    <s v="Kavya"/>
    <s v="Female"/>
    <n v="8"/>
    <s v="2023-10-06"/>
    <s v="2023-10-07"/>
    <x v="5"/>
    <s v="Stroke"/>
    <s v="Physiotherapy"/>
    <s v="Dr. Sharma"/>
    <n v="56541"/>
    <x v="2"/>
    <x v="2"/>
  </r>
  <r>
    <x v="82"/>
    <s v="Isha"/>
    <s v="Female"/>
    <n v="79"/>
    <s v="2023-03-02"/>
    <s v="2023-03-12"/>
    <x v="1"/>
    <s v="Heart Disease"/>
    <s v="Radiation Therapy"/>
    <s v="Dr. Mehta"/>
    <n v="42478"/>
    <x v="9"/>
    <x v="9"/>
  </r>
  <r>
    <x v="83"/>
    <s v="Isha"/>
    <s v="Female"/>
    <n v="70"/>
    <s v="2023-06-25"/>
    <s v="2023-07-03"/>
    <x v="0"/>
    <s v="Cancer"/>
    <s v="Chemotherapy"/>
    <s v="Dr. Sharma"/>
    <n v="57503"/>
    <x v="5"/>
    <x v="0"/>
  </r>
  <r>
    <x v="84"/>
    <s v="Rohan"/>
    <s v="Male"/>
    <n v="9"/>
    <s v="2023-09-21"/>
    <s v="2023-09-30"/>
    <x v="3"/>
    <s v="Fracture"/>
    <s v="Physiotherapy"/>
    <s v="Dr. Singh"/>
    <n v="48954"/>
    <x v="10"/>
    <x v="10"/>
  </r>
  <r>
    <x v="85"/>
    <s v="Meera"/>
    <s v="Female"/>
    <n v="40"/>
    <s v="2023-04-01"/>
    <s v="2023-04-08"/>
    <x v="1"/>
    <s v="Fracture"/>
    <s v="Chemotherapy"/>
    <s v="Dr. Reddy"/>
    <n v="27966"/>
    <x v="11"/>
    <x v="11"/>
  </r>
  <r>
    <x v="86"/>
    <s v="Siddharth"/>
    <s v="Male"/>
    <n v="64"/>
    <s v="2023-08-26"/>
    <s v="2023-08-30"/>
    <x v="2"/>
    <s v="Fever"/>
    <s v="Physiotherapy"/>
    <s v="Dr. Iyer"/>
    <n v="83019"/>
    <x v="7"/>
    <x v="6"/>
  </r>
  <r>
    <x v="87"/>
    <s v="Aryan"/>
    <s v="Male"/>
    <n v="11"/>
    <s v="2023-07-30"/>
    <s v="2023-08-14"/>
    <x v="4"/>
    <s v="Fever"/>
    <s v="Medication"/>
    <s v="Dr. Sharma"/>
    <n v="79805"/>
    <x v="0"/>
    <x v="6"/>
  </r>
  <r>
    <x v="88"/>
    <s v="Kabir"/>
    <s v="Male"/>
    <n v="41"/>
    <s v="2023-07-24"/>
    <s v="2023-08-05"/>
    <x v="4"/>
    <s v="Fever"/>
    <s v="Surgery"/>
    <s v="Dr. Singh"/>
    <n v="62028"/>
    <x v="0"/>
    <x v="6"/>
  </r>
  <r>
    <x v="89"/>
    <s v="Kavya"/>
    <s v="Female"/>
    <n v="5"/>
    <s v="2023-02-09"/>
    <s v="2023-02-14"/>
    <x v="2"/>
    <s v="Stroke"/>
    <s v="Chemotherapy"/>
    <s v="Dr. Khan"/>
    <n v="41825"/>
    <x v="6"/>
    <x v="5"/>
  </r>
  <r>
    <x v="90"/>
    <s v="Aditya"/>
    <s v="Male"/>
    <n v="74"/>
    <s v="2023-09-02"/>
    <s v="2023-09-04"/>
    <x v="0"/>
    <s v="Diabetes"/>
    <s v="Chemotherapy"/>
    <s v="Dr. Khan"/>
    <n v="7837"/>
    <x v="10"/>
    <x v="10"/>
  </r>
  <r>
    <x v="91"/>
    <s v="Nisha"/>
    <s v="Female"/>
    <n v="54"/>
    <s v="2023-01-04"/>
    <s v="2023-01-15"/>
    <x v="1"/>
    <s v="Diabetes"/>
    <s v="Physiotherapy"/>
    <s v="Dr. Iyer"/>
    <n v="52876"/>
    <x v="4"/>
    <x v="4"/>
  </r>
  <r>
    <x v="92"/>
    <s v="Kabir"/>
    <s v="Male"/>
    <n v="9"/>
    <s v="2024-01-01"/>
    <s v="2024-01-13"/>
    <x v="5"/>
    <s v="Stroke"/>
    <s v="Surgery"/>
    <s v="Dr. Iyer"/>
    <n v="11659"/>
    <x v="12"/>
    <x v="12"/>
  </r>
  <r>
    <x v="93"/>
    <s v="Sneha"/>
    <s v="Female"/>
    <n v="67"/>
    <s v="2023-06-11"/>
    <s v="2023-06-22"/>
    <x v="2"/>
    <s v="Diabetes"/>
    <s v="Surgery"/>
    <s v="Dr. Sharma"/>
    <n v="41038"/>
    <x v="5"/>
    <x v="8"/>
  </r>
  <r>
    <x v="94"/>
    <s v="Aarav"/>
    <s v="Male"/>
    <n v="40"/>
    <s v="2023-02-12"/>
    <s v="2023-02-13"/>
    <x v="1"/>
    <s v="Cancer"/>
    <s v="Chemotherapy"/>
    <s v="Dr. Iyer"/>
    <n v="15119"/>
    <x v="6"/>
    <x v="5"/>
  </r>
  <r>
    <x v="95"/>
    <s v="Pooja"/>
    <s v="Female"/>
    <n v="90"/>
    <s v="2023-07-12"/>
    <s v="2023-07-18"/>
    <x v="0"/>
    <s v="Fever"/>
    <s v="Physiotherapy"/>
    <s v="Dr. Khan"/>
    <n v="20689"/>
    <x v="0"/>
    <x v="0"/>
  </r>
  <r>
    <x v="96"/>
    <s v="Manav"/>
    <s v="Male"/>
    <n v="55"/>
    <s v="2023-06-28"/>
    <s v="2023-07-05"/>
    <x v="5"/>
    <s v="Fracture"/>
    <s v="Physiotherapy"/>
    <s v="Dr. Reddy"/>
    <n v="74991"/>
    <x v="5"/>
    <x v="0"/>
  </r>
  <r>
    <x v="97"/>
    <s v="Rahul"/>
    <s v="Male"/>
    <n v="64"/>
    <s v="2023-06-27"/>
    <s v="2023-07-09"/>
    <x v="2"/>
    <s v="Stroke"/>
    <s v="Observation"/>
    <s v="Dr. Iyer"/>
    <n v="48317"/>
    <x v="5"/>
    <x v="0"/>
  </r>
  <r>
    <x v="98"/>
    <s v="Aarav"/>
    <s v="Male"/>
    <n v="34"/>
    <s v="2023-04-11"/>
    <s v="2023-04-22"/>
    <x v="2"/>
    <s v="Fracture"/>
    <s v="Radiation Therapy"/>
    <s v="Dr. Sharma"/>
    <n v="18513"/>
    <x v="11"/>
    <x v="11"/>
  </r>
  <r>
    <x v="99"/>
    <s v="Kavya"/>
    <s v="Female"/>
    <n v="26"/>
    <s v="2023-08-06"/>
    <s v="2023-08-20"/>
    <x v="1"/>
    <s v="Stroke"/>
    <s v="Chemotherapy"/>
    <s v="Dr. Mehta"/>
    <n v="91920"/>
    <x v="7"/>
    <x v="6"/>
  </r>
  <r>
    <x v="100"/>
    <m/>
    <m/>
    <m/>
    <m/>
    <m/>
    <x v="6"/>
    <m/>
    <m/>
    <m/>
    <m/>
    <x v="13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  <s v="Kavya"/>
    <s v="Female"/>
    <n v="26"/>
    <s v="2023-07-26"/>
    <s v="2023-07-29"/>
    <s v="Pediatrics"/>
    <s v="Cancer"/>
    <x v="0"/>
    <x v="0"/>
    <x v="0"/>
    <s v="Jul-2023"/>
    <s v="Jul-2023"/>
    <x v="0"/>
  </r>
  <r>
    <x v="1"/>
    <s v="Rohan"/>
    <s v="Male"/>
    <n v="87"/>
    <s v="2023-05-09"/>
    <s v="2023-05-23"/>
    <s v="Cardiology"/>
    <s v="Heart Disease"/>
    <x v="1"/>
    <x v="1"/>
    <x v="1"/>
    <s v="May-2023"/>
    <s v="May-2023"/>
    <x v="1"/>
  </r>
  <r>
    <x v="2"/>
    <s v="Aarav"/>
    <s v="Male"/>
    <n v="54"/>
    <s v="2023-10-02"/>
    <s v="2023-10-15"/>
    <s v="Neurology"/>
    <s v="Heart Disease"/>
    <x v="2"/>
    <x v="2"/>
    <x v="2"/>
    <s v="Oct-2023"/>
    <s v="Oct-2023"/>
    <x v="2"/>
  </r>
  <r>
    <x v="3"/>
    <s v="Kavya"/>
    <s v="Female"/>
    <n v="8"/>
    <s v="2023-11-09"/>
    <s v="2023-11-13"/>
    <s v="Orthopedics"/>
    <s v="Diabetes"/>
    <x v="3"/>
    <x v="3"/>
    <x v="3"/>
    <s v="Nov-2023"/>
    <s v="Nov-2023"/>
    <x v="3"/>
  </r>
  <r>
    <x v="4"/>
    <s v="Aanya"/>
    <s v="Female"/>
    <n v="71"/>
    <s v="2023-01-20"/>
    <s v="2023-01-27"/>
    <s v="Neurology"/>
    <s v="Cancer"/>
    <x v="4"/>
    <x v="0"/>
    <x v="4"/>
    <s v="Jan-2023"/>
    <s v="Jan-2023"/>
    <x v="4"/>
  </r>
  <r>
    <x v="5"/>
    <s v="Rohan"/>
    <s v="Male"/>
    <n v="68"/>
    <s v="2023-06-28"/>
    <s v="2023-07-12"/>
    <s v="Pediatrics"/>
    <s v="Stroke"/>
    <x v="1"/>
    <x v="0"/>
    <x v="5"/>
    <s v="Jun-2023"/>
    <s v="Jul-2023"/>
    <x v="1"/>
  </r>
  <r>
    <x v="6"/>
    <s v="Kabir"/>
    <s v="Male"/>
    <n v="81"/>
    <s v="2023-02-08"/>
    <s v="2023-02-14"/>
    <s v="Orthopedics"/>
    <s v="Stroke"/>
    <x v="4"/>
    <x v="1"/>
    <x v="6"/>
    <s v="Feb-2023"/>
    <s v="Feb-2023"/>
    <x v="5"/>
  </r>
  <r>
    <x v="7"/>
    <s v="Vidya"/>
    <s v="Female"/>
    <n v="18"/>
    <s v="2023-08-16"/>
    <s v="2023-08-30"/>
    <s v="Neurology"/>
    <s v="Fever"/>
    <x v="1"/>
    <x v="2"/>
    <x v="7"/>
    <s v="Aug-2023"/>
    <s v="Aug-2023"/>
    <x v="1"/>
  </r>
  <r>
    <x v="8"/>
    <s v="Aryan"/>
    <s v="Male"/>
    <n v="38"/>
    <s v="2023-08-03"/>
    <s v="2023-08-08"/>
    <s v="Oncology"/>
    <s v="Stroke"/>
    <x v="5"/>
    <x v="0"/>
    <x v="8"/>
    <s v="Aug-2023"/>
    <s v="Aug-2023"/>
    <x v="6"/>
  </r>
  <r>
    <x v="9"/>
    <s v="Rahul"/>
    <s v="Male"/>
    <n v="46"/>
    <s v="2023-07-03"/>
    <s v="2023-07-07"/>
    <s v="Cardiology"/>
    <s v="Cancer"/>
    <x v="5"/>
    <x v="4"/>
    <x v="9"/>
    <s v="Jul-2023"/>
    <s v="Jul-2023"/>
    <x v="3"/>
  </r>
  <r>
    <x v="10"/>
    <s v="Pooja"/>
    <s v="Female"/>
    <n v="47"/>
    <s v="2023-10-23"/>
    <s v="2023-11-01"/>
    <s v="Orthopedics"/>
    <s v="Stroke"/>
    <x v="2"/>
    <x v="2"/>
    <x v="10"/>
    <s v="Oct-2023"/>
    <s v="Nov-2023"/>
    <x v="7"/>
  </r>
  <r>
    <x v="11"/>
    <s v="Aditya"/>
    <s v="Male"/>
    <n v="71"/>
    <s v="2023-02-21"/>
    <s v="2023-02-22"/>
    <s v="Orthopedics"/>
    <s v="Cancer"/>
    <x v="2"/>
    <x v="1"/>
    <x v="11"/>
    <s v="Feb-2023"/>
    <s v="Feb-2023"/>
    <x v="8"/>
  </r>
  <r>
    <x v="12"/>
    <s v="Manav"/>
    <s v="Male"/>
    <n v="82"/>
    <s v="2023-07-07"/>
    <s v="2023-07-11"/>
    <s v="General Medicine"/>
    <s v="Stroke"/>
    <x v="4"/>
    <x v="4"/>
    <x v="12"/>
    <s v="Jul-2023"/>
    <s v="Jul-2023"/>
    <x v="3"/>
  </r>
  <r>
    <x v="13"/>
    <s v="Siddharth"/>
    <s v="Male"/>
    <n v="31"/>
    <s v="2023-12-20"/>
    <s v="2023-12-25"/>
    <s v="Pediatrics"/>
    <s v="Fracture"/>
    <x v="4"/>
    <x v="4"/>
    <x v="13"/>
    <s v="Dec-2023"/>
    <s v="Dec-2023"/>
    <x v="6"/>
  </r>
  <r>
    <x v="14"/>
    <s v="Sneha"/>
    <s v="Female"/>
    <n v="10"/>
    <s v="2023-06-16"/>
    <s v="2023-06-18"/>
    <s v="Pediatrics"/>
    <s v="Cancer"/>
    <x v="1"/>
    <x v="1"/>
    <x v="14"/>
    <s v="Jun-2023"/>
    <s v="Jun-2023"/>
    <x v="9"/>
  </r>
  <r>
    <x v="15"/>
    <s v="Aanya"/>
    <s v="Female"/>
    <n v="29"/>
    <s v="2023-10-07"/>
    <s v="2023-10-21"/>
    <s v="Pediatrics"/>
    <s v="Stroke"/>
    <x v="0"/>
    <x v="4"/>
    <x v="15"/>
    <s v="Oct-2023"/>
    <s v="Oct-2023"/>
    <x v="1"/>
  </r>
  <r>
    <x v="16"/>
    <s v="Isha"/>
    <s v="Female"/>
    <n v="19"/>
    <s v="2023-11-21"/>
    <s v="2023-11-28"/>
    <s v="Orthopedics"/>
    <s v="Fever"/>
    <x v="3"/>
    <x v="5"/>
    <x v="16"/>
    <s v="Nov-2023"/>
    <s v="Nov-2023"/>
    <x v="4"/>
  </r>
  <r>
    <x v="17"/>
    <s v="Kabir"/>
    <s v="Male"/>
    <n v="62"/>
    <s v="2023-06-05"/>
    <s v="2023-06-10"/>
    <s v="Oncology"/>
    <s v="Fever"/>
    <x v="2"/>
    <x v="3"/>
    <x v="17"/>
    <s v="Jun-2023"/>
    <s v="Jun-2023"/>
    <x v="6"/>
  </r>
  <r>
    <x v="18"/>
    <s v="Aanya"/>
    <s v="Female"/>
    <n v="21"/>
    <s v="2023-12-24"/>
    <s v="2023-12-31"/>
    <s v="Neurology"/>
    <s v="Heart Disease"/>
    <x v="0"/>
    <x v="2"/>
    <x v="18"/>
    <s v="Dec-2023"/>
    <s v="Dec-2023"/>
    <x v="4"/>
  </r>
  <r>
    <x v="19"/>
    <s v="Meera"/>
    <s v="Female"/>
    <n v="14"/>
    <s v="2023-01-17"/>
    <s v="2023-01-26"/>
    <s v="Cardiology"/>
    <s v="Cancer"/>
    <x v="3"/>
    <x v="4"/>
    <x v="19"/>
    <s v="Jan-2023"/>
    <s v="Jan-2023"/>
    <x v="7"/>
  </r>
  <r>
    <x v="20"/>
    <s v="Tanya"/>
    <s v="Female"/>
    <n v="60"/>
    <s v="2023-05-17"/>
    <s v="2023-05-23"/>
    <s v="Cardiology"/>
    <s v="Fracture"/>
    <x v="2"/>
    <x v="2"/>
    <x v="20"/>
    <s v="May-2023"/>
    <s v="May-2023"/>
    <x v="5"/>
  </r>
  <r>
    <x v="21"/>
    <s v="Manav"/>
    <s v="Male"/>
    <n v="73"/>
    <s v="2023-02-15"/>
    <s v="2023-02-22"/>
    <s v="Neurology"/>
    <s v="Cancer"/>
    <x v="4"/>
    <x v="2"/>
    <x v="21"/>
    <s v="Feb-2023"/>
    <s v="Feb-2023"/>
    <x v="4"/>
  </r>
  <r>
    <x v="22"/>
    <s v="Rahul"/>
    <s v="Male"/>
    <n v="13"/>
    <s v="2023-03-27"/>
    <s v="2023-03-31"/>
    <s v="Neurology"/>
    <s v="Diabetes"/>
    <x v="2"/>
    <x v="5"/>
    <x v="22"/>
    <s v="Mar-2023"/>
    <s v="Mar-2023"/>
    <x v="3"/>
  </r>
  <r>
    <x v="23"/>
    <s v="Kabir"/>
    <s v="Male"/>
    <n v="26"/>
    <s v="2023-06-10"/>
    <s v="2023-06-21"/>
    <s v="Neurology"/>
    <s v="Fracture"/>
    <x v="0"/>
    <x v="4"/>
    <x v="23"/>
    <s v="Jun-2023"/>
    <s v="Jun-2023"/>
    <x v="10"/>
  </r>
  <r>
    <x v="24"/>
    <s v="Siddharth"/>
    <s v="Male"/>
    <n v="28"/>
    <s v="2023-09-14"/>
    <s v="2023-09-16"/>
    <s v="General Medicine"/>
    <s v="Fever"/>
    <x v="5"/>
    <x v="2"/>
    <x v="24"/>
    <s v="Sep-2023"/>
    <s v="Sep-2023"/>
    <x v="9"/>
  </r>
  <r>
    <x v="25"/>
    <s v="Aditya"/>
    <s v="Male"/>
    <n v="18"/>
    <s v="2023-01-02"/>
    <s v="2023-01-06"/>
    <s v="Neurology"/>
    <s v="Cancer"/>
    <x v="5"/>
    <x v="5"/>
    <x v="25"/>
    <s v="Jan-2023"/>
    <s v="Jan-2023"/>
    <x v="3"/>
  </r>
  <r>
    <x v="26"/>
    <s v="Kabir"/>
    <s v="Male"/>
    <n v="5"/>
    <s v="2023-03-04"/>
    <s v="2023-03-11"/>
    <s v="General Medicine"/>
    <s v="Fever"/>
    <x v="4"/>
    <x v="3"/>
    <x v="26"/>
    <s v="Mar-2023"/>
    <s v="Mar-2023"/>
    <x v="4"/>
  </r>
  <r>
    <x v="27"/>
    <s v="Vidya"/>
    <s v="Female"/>
    <n v="60"/>
    <s v="2023-12-11"/>
    <s v="2023-12-25"/>
    <s v="Oncology"/>
    <s v="Heart Disease"/>
    <x v="5"/>
    <x v="4"/>
    <x v="27"/>
    <s v="Dec-2023"/>
    <s v="Dec-2023"/>
    <x v="1"/>
  </r>
  <r>
    <x v="28"/>
    <s v="Sneha"/>
    <s v="Female"/>
    <n v="9"/>
    <s v="2023-10-19"/>
    <s v="2023-11-02"/>
    <s v="Pediatrics"/>
    <s v="Heart Disease"/>
    <x v="4"/>
    <x v="3"/>
    <x v="28"/>
    <s v="Oct-2023"/>
    <s v="Nov-2023"/>
    <x v="1"/>
  </r>
  <r>
    <x v="29"/>
    <s v="Manav"/>
    <s v="Male"/>
    <n v="22"/>
    <s v="2023-02-09"/>
    <s v="2023-02-20"/>
    <s v="Oncology"/>
    <s v="Diabetes"/>
    <x v="0"/>
    <x v="5"/>
    <x v="29"/>
    <s v="Feb-2023"/>
    <s v="Feb-2023"/>
    <x v="10"/>
  </r>
  <r>
    <x v="30"/>
    <s v="Vidya"/>
    <s v="Female"/>
    <n v="14"/>
    <s v="2023-04-30"/>
    <s v="2023-05-10"/>
    <s v="Pediatrics"/>
    <s v="Cancer"/>
    <x v="2"/>
    <x v="0"/>
    <x v="30"/>
    <s v="Apr-2023"/>
    <s v="May-2023"/>
    <x v="11"/>
  </r>
  <r>
    <x v="31"/>
    <s v="Tanya"/>
    <s v="Female"/>
    <n v="44"/>
    <s v="2023-06-18"/>
    <s v="2023-06-23"/>
    <s v="Cardiology"/>
    <s v="Stroke"/>
    <x v="4"/>
    <x v="1"/>
    <x v="31"/>
    <s v="Jun-2023"/>
    <s v="Jun-2023"/>
    <x v="6"/>
  </r>
  <r>
    <x v="32"/>
    <s v="Aanya"/>
    <s v="Female"/>
    <n v="22"/>
    <s v="2023-08-12"/>
    <s v="2023-08-18"/>
    <s v="General Medicine"/>
    <s v="Diabetes"/>
    <x v="4"/>
    <x v="0"/>
    <x v="32"/>
    <s v="Aug-2023"/>
    <s v="Aug-2023"/>
    <x v="5"/>
  </r>
  <r>
    <x v="33"/>
    <s v="Siddharth"/>
    <s v="Male"/>
    <n v="4"/>
    <s v="2023-01-30"/>
    <s v="2023-02-01"/>
    <s v="Pediatrics"/>
    <s v="Fever"/>
    <x v="5"/>
    <x v="2"/>
    <x v="33"/>
    <s v="Jan-2023"/>
    <s v="Feb-2023"/>
    <x v="9"/>
  </r>
  <r>
    <x v="34"/>
    <s v="Pooja"/>
    <s v="Female"/>
    <n v="38"/>
    <s v="2023-08-03"/>
    <s v="2023-08-13"/>
    <s v="Oncology"/>
    <s v="Heart Disease"/>
    <x v="3"/>
    <x v="1"/>
    <x v="34"/>
    <s v="Aug-2023"/>
    <s v="Aug-2023"/>
    <x v="11"/>
  </r>
  <r>
    <x v="35"/>
    <s v="Pooja"/>
    <s v="Female"/>
    <n v="23"/>
    <s v="2023-10-23"/>
    <s v="2023-10-24"/>
    <s v="Pediatrics"/>
    <s v="Cancer"/>
    <x v="1"/>
    <x v="1"/>
    <x v="35"/>
    <s v="Oct-2023"/>
    <s v="Oct-2023"/>
    <x v="8"/>
  </r>
  <r>
    <x v="36"/>
    <s v="Vidya"/>
    <s v="Female"/>
    <n v="33"/>
    <s v="2023-06-15"/>
    <s v="2023-06-18"/>
    <s v="General Medicine"/>
    <s v="Stroke"/>
    <x v="1"/>
    <x v="2"/>
    <x v="36"/>
    <s v="Jun-2023"/>
    <s v="Jun-2023"/>
    <x v="0"/>
  </r>
  <r>
    <x v="37"/>
    <s v="Kavya"/>
    <s v="Female"/>
    <n v="17"/>
    <s v="2023-08-26"/>
    <s v="2023-09-05"/>
    <s v="Oncology"/>
    <s v="Cancer"/>
    <x v="3"/>
    <x v="2"/>
    <x v="37"/>
    <s v="Aug-2023"/>
    <s v="Sep-2023"/>
    <x v="11"/>
  </r>
  <r>
    <x v="38"/>
    <s v="Kavya"/>
    <s v="Female"/>
    <n v="29"/>
    <s v="2023-09-20"/>
    <s v="2023-09-21"/>
    <s v="Oncology"/>
    <s v="Fracture"/>
    <x v="5"/>
    <x v="2"/>
    <x v="38"/>
    <s v="Sep-2023"/>
    <s v="Sep-2023"/>
    <x v="8"/>
  </r>
  <r>
    <x v="39"/>
    <s v="Isha"/>
    <s v="Female"/>
    <n v="59"/>
    <s v="2023-07-26"/>
    <s v="2023-08-04"/>
    <s v="Neurology"/>
    <s v="Heart Disease"/>
    <x v="0"/>
    <x v="1"/>
    <x v="39"/>
    <s v="Jul-2023"/>
    <s v="Aug-2023"/>
    <x v="7"/>
  </r>
  <r>
    <x v="40"/>
    <s v="Pooja"/>
    <s v="Female"/>
    <n v="10"/>
    <s v="2023-02-19"/>
    <s v="2023-03-03"/>
    <s v="Neurology"/>
    <s v="Cancer"/>
    <x v="3"/>
    <x v="2"/>
    <x v="40"/>
    <s v="Feb-2023"/>
    <s v="Mar-2023"/>
    <x v="12"/>
  </r>
  <r>
    <x v="41"/>
    <s v="Rohan"/>
    <s v="Male"/>
    <n v="59"/>
    <s v="2023-06-27"/>
    <s v="2023-07-02"/>
    <s v="Oncology"/>
    <s v="Fever"/>
    <x v="4"/>
    <x v="0"/>
    <x v="41"/>
    <s v="Jun-2023"/>
    <s v="Jul-2023"/>
    <x v="6"/>
  </r>
  <r>
    <x v="42"/>
    <s v="Aditya"/>
    <s v="Male"/>
    <n v="69"/>
    <s v="2023-02-14"/>
    <s v="2023-02-22"/>
    <s v="Pediatrics"/>
    <s v="Heart Disease"/>
    <x v="5"/>
    <x v="1"/>
    <x v="42"/>
    <s v="Feb-2023"/>
    <s v="Feb-2023"/>
    <x v="13"/>
  </r>
  <r>
    <x v="43"/>
    <s v="Aditya"/>
    <s v="Male"/>
    <n v="1"/>
    <s v="2023-03-13"/>
    <s v="2023-03-14"/>
    <s v="Neurology"/>
    <s v="Diabetes"/>
    <x v="1"/>
    <x v="2"/>
    <x v="43"/>
    <s v="Mar-2023"/>
    <s v="Mar-2023"/>
    <x v="8"/>
  </r>
  <r>
    <x v="44"/>
    <s v="Siddharth"/>
    <s v="Male"/>
    <n v="53"/>
    <s v="2023-08-10"/>
    <s v="2023-08-16"/>
    <s v="Orthopedics"/>
    <s v="Stroke"/>
    <x v="4"/>
    <x v="5"/>
    <x v="44"/>
    <s v="Aug-2023"/>
    <s v="Aug-2023"/>
    <x v="5"/>
  </r>
  <r>
    <x v="45"/>
    <s v="Manav"/>
    <s v="Male"/>
    <n v="63"/>
    <s v="2023-02-16"/>
    <s v="2023-02-19"/>
    <s v="Orthopedics"/>
    <s v="Stroke"/>
    <x v="2"/>
    <x v="1"/>
    <x v="45"/>
    <s v="Feb-2023"/>
    <s v="Feb-2023"/>
    <x v="0"/>
  </r>
  <r>
    <x v="46"/>
    <s v="Kabir"/>
    <s v="Male"/>
    <n v="22"/>
    <s v="2023-07-11"/>
    <s v="2023-07-22"/>
    <s v="Orthopedics"/>
    <s v="Heart Disease"/>
    <x v="0"/>
    <x v="4"/>
    <x v="46"/>
    <s v="Jul-2023"/>
    <s v="Jul-2023"/>
    <x v="10"/>
  </r>
  <r>
    <x v="47"/>
    <s v="Pooja"/>
    <s v="Female"/>
    <n v="76"/>
    <s v="2023-09-17"/>
    <s v="2023-09-26"/>
    <s v="Cardiology"/>
    <s v="Heart Disease"/>
    <x v="5"/>
    <x v="5"/>
    <x v="47"/>
    <s v="Sep-2023"/>
    <s v="Sep-2023"/>
    <x v="7"/>
  </r>
  <r>
    <x v="48"/>
    <s v="Siddharth"/>
    <s v="Male"/>
    <n v="61"/>
    <s v="2023-06-30"/>
    <s v="2023-07-04"/>
    <s v="General Medicine"/>
    <s v="Fever"/>
    <x v="1"/>
    <x v="4"/>
    <x v="48"/>
    <s v="Jun-2023"/>
    <s v="Jul-2023"/>
    <x v="3"/>
  </r>
  <r>
    <x v="49"/>
    <s v="Aditya"/>
    <s v="Male"/>
    <n v="23"/>
    <s v="2023-09-19"/>
    <s v="2023-10-02"/>
    <s v="Pediatrics"/>
    <s v="Stroke"/>
    <x v="5"/>
    <x v="0"/>
    <x v="49"/>
    <s v="Sep-2023"/>
    <s v="Oct-2023"/>
    <x v="2"/>
  </r>
  <r>
    <x v="50"/>
    <s v="Siddharth"/>
    <s v="Male"/>
    <n v="9"/>
    <s v="2023-10-17"/>
    <s v="2023-10-28"/>
    <s v="Cardiology"/>
    <s v="Stroke"/>
    <x v="2"/>
    <x v="3"/>
    <x v="50"/>
    <s v="Oct-2023"/>
    <s v="Oct-2023"/>
    <x v="10"/>
  </r>
  <r>
    <x v="51"/>
    <s v="Tanya"/>
    <s v="Female"/>
    <n v="1"/>
    <s v="2023-05-08"/>
    <s v="2023-05-10"/>
    <s v="Cardiology"/>
    <s v="Stroke"/>
    <x v="3"/>
    <x v="2"/>
    <x v="51"/>
    <s v="May-2023"/>
    <s v="May-2023"/>
    <x v="9"/>
  </r>
  <r>
    <x v="52"/>
    <s v="Meera"/>
    <s v="Female"/>
    <n v="9"/>
    <s v="2023-07-26"/>
    <s v="2023-08-07"/>
    <s v="Neurology"/>
    <s v="Fever"/>
    <x v="5"/>
    <x v="0"/>
    <x v="52"/>
    <s v="Jul-2023"/>
    <s v="Aug-2023"/>
    <x v="12"/>
  </r>
  <r>
    <x v="53"/>
    <s v="Manav"/>
    <s v="Male"/>
    <n v="13"/>
    <s v="2023-06-17"/>
    <s v="2023-06-29"/>
    <s v="Pediatrics"/>
    <s v="Diabetes"/>
    <x v="5"/>
    <x v="4"/>
    <x v="53"/>
    <s v="Jun-2023"/>
    <s v="Jun-2023"/>
    <x v="12"/>
  </r>
  <r>
    <x v="54"/>
    <s v="Rahul"/>
    <s v="Male"/>
    <n v="71"/>
    <s v="2023-12-12"/>
    <s v="2023-12-27"/>
    <s v="Neurology"/>
    <s v="Fever"/>
    <x v="5"/>
    <x v="5"/>
    <x v="54"/>
    <s v="Dec-2023"/>
    <s v="Dec-2023"/>
    <x v="14"/>
  </r>
  <r>
    <x v="55"/>
    <s v="Kabir"/>
    <s v="Male"/>
    <n v="67"/>
    <s v="2023-09-14"/>
    <s v="2023-09-19"/>
    <s v="Pediatrics"/>
    <s v="Diabetes"/>
    <x v="0"/>
    <x v="4"/>
    <x v="55"/>
    <s v="Sep-2023"/>
    <s v="Sep-2023"/>
    <x v="6"/>
  </r>
  <r>
    <x v="56"/>
    <s v="Siddharth"/>
    <s v="Male"/>
    <n v="73"/>
    <s v="2023-11-20"/>
    <s v="2023-12-04"/>
    <s v="Cardiology"/>
    <s v="Diabetes"/>
    <x v="5"/>
    <x v="4"/>
    <x v="56"/>
    <s v="Nov-2023"/>
    <s v="Dec-2023"/>
    <x v="1"/>
  </r>
  <r>
    <x v="57"/>
    <s v="Kavya"/>
    <s v="Female"/>
    <n v="40"/>
    <s v="2023-09-05"/>
    <s v="2023-09-16"/>
    <s v="Neurology"/>
    <s v="Fracture"/>
    <x v="4"/>
    <x v="3"/>
    <x v="57"/>
    <s v="Sep-2023"/>
    <s v="Sep-2023"/>
    <x v="10"/>
  </r>
  <r>
    <x v="58"/>
    <s v="Kabir"/>
    <s v="Male"/>
    <n v="46"/>
    <s v="2023-04-15"/>
    <s v="2023-04-23"/>
    <s v="Orthopedics"/>
    <s v="Heart Disease"/>
    <x v="0"/>
    <x v="1"/>
    <x v="58"/>
    <s v="Apr-2023"/>
    <s v="Apr-2023"/>
    <x v="13"/>
  </r>
  <r>
    <x v="59"/>
    <s v="Vidya"/>
    <s v="Female"/>
    <n v="15"/>
    <s v="2023-05-17"/>
    <s v="2023-05-27"/>
    <s v="Oncology"/>
    <s v="Heart Disease"/>
    <x v="1"/>
    <x v="1"/>
    <x v="59"/>
    <s v="May-2023"/>
    <s v="May-2023"/>
    <x v="11"/>
  </r>
  <r>
    <x v="60"/>
    <s v="Vivaan"/>
    <s v="Male"/>
    <n v="90"/>
    <s v="2023-02-19"/>
    <s v="2023-03-03"/>
    <s v="Neurology"/>
    <s v="Heart Disease"/>
    <x v="4"/>
    <x v="0"/>
    <x v="60"/>
    <s v="Feb-2023"/>
    <s v="Mar-2023"/>
    <x v="12"/>
  </r>
  <r>
    <x v="61"/>
    <s v="Manav"/>
    <s v="Male"/>
    <n v="57"/>
    <s v="2023-07-16"/>
    <s v="2023-07-25"/>
    <s v="Oncology"/>
    <s v="Cancer"/>
    <x v="0"/>
    <x v="2"/>
    <x v="61"/>
    <s v="Jul-2023"/>
    <s v="Jul-2023"/>
    <x v="7"/>
  </r>
  <r>
    <x v="62"/>
    <s v="Rahul"/>
    <s v="Male"/>
    <n v="83"/>
    <s v="2023-09-16"/>
    <s v="2023-09-24"/>
    <s v="General Medicine"/>
    <s v="Diabetes"/>
    <x v="5"/>
    <x v="2"/>
    <x v="62"/>
    <s v="Sep-2023"/>
    <s v="Sep-2023"/>
    <x v="13"/>
  </r>
  <r>
    <x v="63"/>
    <s v="Kabir"/>
    <s v="Male"/>
    <n v="25"/>
    <s v="2023-04-05"/>
    <s v="2023-04-11"/>
    <s v="Pediatrics"/>
    <s v="Diabetes"/>
    <x v="3"/>
    <x v="0"/>
    <x v="63"/>
    <s v="Apr-2023"/>
    <s v="Apr-2023"/>
    <x v="5"/>
  </r>
  <r>
    <x v="64"/>
    <s v="Vidya"/>
    <s v="Female"/>
    <n v="2"/>
    <s v="2023-10-01"/>
    <s v="2023-10-14"/>
    <s v="General Medicine"/>
    <s v="Diabetes"/>
    <x v="3"/>
    <x v="2"/>
    <x v="64"/>
    <s v="Oct-2023"/>
    <s v="Oct-2023"/>
    <x v="2"/>
  </r>
  <r>
    <x v="65"/>
    <s v="Tanya"/>
    <s v="Female"/>
    <n v="74"/>
    <s v="2023-06-17"/>
    <s v="2023-06-25"/>
    <s v="Cardiology"/>
    <s v="Heart Disease"/>
    <x v="5"/>
    <x v="3"/>
    <x v="65"/>
    <s v="Jun-2023"/>
    <s v="Jun-2023"/>
    <x v="13"/>
  </r>
  <r>
    <x v="66"/>
    <s v="Rahul"/>
    <s v="Male"/>
    <n v="60"/>
    <s v="2023-03-07"/>
    <s v="2023-03-11"/>
    <s v="General Medicine"/>
    <s v="Stroke"/>
    <x v="2"/>
    <x v="2"/>
    <x v="66"/>
    <s v="Mar-2023"/>
    <s v="Mar-2023"/>
    <x v="3"/>
  </r>
  <r>
    <x v="67"/>
    <s v="Aarav"/>
    <s v="Male"/>
    <n v="12"/>
    <s v="2023-05-08"/>
    <s v="2023-05-19"/>
    <s v="Oncology"/>
    <s v="Stroke"/>
    <x v="0"/>
    <x v="2"/>
    <x v="67"/>
    <s v="May-2023"/>
    <s v="May-2023"/>
    <x v="10"/>
  </r>
  <r>
    <x v="68"/>
    <s v="Rohan"/>
    <s v="Male"/>
    <n v="35"/>
    <s v="2023-12-29"/>
    <s v="2024-01-09"/>
    <s v="Orthopedics"/>
    <s v="Cancer"/>
    <x v="2"/>
    <x v="4"/>
    <x v="68"/>
    <s v="Dec-2023"/>
    <s v="Jan-2024"/>
    <x v="10"/>
  </r>
  <r>
    <x v="69"/>
    <s v="Aditya"/>
    <s v="Male"/>
    <n v="85"/>
    <s v="2023-04-23"/>
    <s v="2023-05-05"/>
    <s v="Cardiology"/>
    <s v="Fever"/>
    <x v="4"/>
    <x v="3"/>
    <x v="69"/>
    <s v="Apr-2023"/>
    <s v="May-2023"/>
    <x v="12"/>
  </r>
  <r>
    <x v="70"/>
    <s v="Isha"/>
    <s v="Female"/>
    <n v="82"/>
    <s v="2023-04-07"/>
    <s v="2023-04-21"/>
    <s v="Pediatrics"/>
    <s v="Fever"/>
    <x v="5"/>
    <x v="0"/>
    <x v="70"/>
    <s v="Apr-2023"/>
    <s v="Apr-2023"/>
    <x v="1"/>
  </r>
  <r>
    <x v="71"/>
    <s v="Kabir"/>
    <s v="Male"/>
    <n v="67"/>
    <s v="2023-12-21"/>
    <s v="2024-01-02"/>
    <s v="General Medicine"/>
    <s v="Stroke"/>
    <x v="0"/>
    <x v="4"/>
    <x v="71"/>
    <s v="Dec-2023"/>
    <s v="Jan-2024"/>
    <x v="12"/>
  </r>
  <r>
    <x v="72"/>
    <s v="Isha"/>
    <s v="Female"/>
    <n v="45"/>
    <s v="2023-05-08"/>
    <s v="2023-05-18"/>
    <s v="General Medicine"/>
    <s v="Stroke"/>
    <x v="4"/>
    <x v="1"/>
    <x v="72"/>
    <s v="May-2023"/>
    <s v="May-2023"/>
    <x v="11"/>
  </r>
  <r>
    <x v="73"/>
    <s v="Siddharth"/>
    <s v="Male"/>
    <n v="18"/>
    <s v="2023-01-07"/>
    <s v="2023-01-14"/>
    <s v="Cardiology"/>
    <s v="Heart Disease"/>
    <x v="1"/>
    <x v="5"/>
    <x v="73"/>
    <s v="Jan-2023"/>
    <s v="Jan-2023"/>
    <x v="4"/>
  </r>
  <r>
    <x v="74"/>
    <s v="Manav"/>
    <s v="Male"/>
    <n v="51"/>
    <s v="2023-03-20"/>
    <s v="2023-04-02"/>
    <s v="Cardiology"/>
    <s v="Stroke"/>
    <x v="0"/>
    <x v="3"/>
    <x v="74"/>
    <s v="Mar-2023"/>
    <s v="Apr-2023"/>
    <x v="2"/>
  </r>
  <r>
    <x v="75"/>
    <s v="Manav"/>
    <s v="Male"/>
    <n v="7"/>
    <s v="2023-09-02"/>
    <s v="2023-09-07"/>
    <s v="Orthopedics"/>
    <s v="Stroke"/>
    <x v="2"/>
    <x v="5"/>
    <x v="75"/>
    <s v="Sep-2023"/>
    <s v="Sep-2023"/>
    <x v="6"/>
  </r>
  <r>
    <x v="76"/>
    <s v="Rohan"/>
    <s v="Male"/>
    <n v="4"/>
    <s v="2023-09-07"/>
    <s v="2023-09-17"/>
    <s v="Neurology"/>
    <s v="Stroke"/>
    <x v="1"/>
    <x v="3"/>
    <x v="76"/>
    <s v="Sep-2023"/>
    <s v="Sep-2023"/>
    <x v="11"/>
  </r>
  <r>
    <x v="77"/>
    <s v="Aditya"/>
    <s v="Male"/>
    <n v="8"/>
    <s v="2023-01-27"/>
    <s v="2023-02-10"/>
    <s v="General Medicine"/>
    <s v="Stroke"/>
    <x v="5"/>
    <x v="5"/>
    <x v="77"/>
    <s v="Jan-2023"/>
    <s v="Feb-2023"/>
    <x v="1"/>
  </r>
  <r>
    <x v="78"/>
    <s v="Meera"/>
    <s v="Female"/>
    <n v="57"/>
    <s v="2023-07-08"/>
    <s v="2023-07-10"/>
    <s v="Orthopedics"/>
    <s v="Fracture"/>
    <x v="4"/>
    <x v="0"/>
    <x v="78"/>
    <s v="Jul-2023"/>
    <s v="Jul-2023"/>
    <x v="9"/>
  </r>
  <r>
    <x v="79"/>
    <s v="Aditya"/>
    <s v="Male"/>
    <n v="17"/>
    <s v="2023-05-30"/>
    <s v="2023-06-02"/>
    <s v="Orthopedics"/>
    <s v="Diabetes"/>
    <x v="3"/>
    <x v="5"/>
    <x v="79"/>
    <s v="May-2023"/>
    <s v="Jun-2023"/>
    <x v="0"/>
  </r>
  <r>
    <x v="80"/>
    <s v="Rahul"/>
    <s v="Male"/>
    <n v="53"/>
    <s v="2023-09-10"/>
    <s v="2023-09-22"/>
    <s v="Oncology"/>
    <s v="Cancer"/>
    <x v="2"/>
    <x v="5"/>
    <x v="80"/>
    <s v="Sep-2023"/>
    <s v="Sep-2023"/>
    <x v="12"/>
  </r>
  <r>
    <x v="81"/>
    <s v="Kavya"/>
    <s v="Female"/>
    <n v="8"/>
    <s v="2023-10-06"/>
    <s v="2023-10-07"/>
    <s v="General Medicine"/>
    <s v="Stroke"/>
    <x v="4"/>
    <x v="2"/>
    <x v="81"/>
    <s v="Oct-2023"/>
    <s v="Oct-2023"/>
    <x v="8"/>
  </r>
  <r>
    <x v="82"/>
    <s v="Isha"/>
    <s v="Female"/>
    <n v="79"/>
    <s v="2023-03-02"/>
    <s v="2023-03-12"/>
    <s v="Cardiology"/>
    <s v="Heart Disease"/>
    <x v="5"/>
    <x v="4"/>
    <x v="82"/>
    <s v="Mar-2023"/>
    <s v="Mar-2023"/>
    <x v="11"/>
  </r>
  <r>
    <x v="83"/>
    <s v="Isha"/>
    <s v="Female"/>
    <n v="70"/>
    <s v="2023-06-25"/>
    <s v="2023-07-03"/>
    <s v="Pediatrics"/>
    <s v="Cancer"/>
    <x v="1"/>
    <x v="2"/>
    <x v="83"/>
    <s v="Jun-2023"/>
    <s v="Jul-2023"/>
    <x v="13"/>
  </r>
  <r>
    <x v="84"/>
    <s v="Rohan"/>
    <s v="Male"/>
    <n v="9"/>
    <s v="2023-09-21"/>
    <s v="2023-09-30"/>
    <s v="Orthopedics"/>
    <s v="Fracture"/>
    <x v="4"/>
    <x v="3"/>
    <x v="84"/>
    <s v="Sep-2023"/>
    <s v="Sep-2023"/>
    <x v="7"/>
  </r>
  <r>
    <x v="85"/>
    <s v="Meera"/>
    <s v="Female"/>
    <n v="40"/>
    <s v="2023-04-01"/>
    <s v="2023-04-08"/>
    <s v="Cardiology"/>
    <s v="Fracture"/>
    <x v="1"/>
    <x v="0"/>
    <x v="85"/>
    <s v="Apr-2023"/>
    <s v="Apr-2023"/>
    <x v="4"/>
  </r>
  <r>
    <x v="86"/>
    <s v="Siddharth"/>
    <s v="Male"/>
    <n v="64"/>
    <s v="2023-08-26"/>
    <s v="2023-08-30"/>
    <s v="Neurology"/>
    <s v="Fever"/>
    <x v="4"/>
    <x v="5"/>
    <x v="86"/>
    <s v="Aug-2023"/>
    <s v="Aug-2023"/>
    <x v="3"/>
  </r>
  <r>
    <x v="87"/>
    <s v="Aryan"/>
    <s v="Male"/>
    <n v="11"/>
    <s v="2023-07-30"/>
    <s v="2023-08-14"/>
    <s v="Oncology"/>
    <s v="Fever"/>
    <x v="0"/>
    <x v="2"/>
    <x v="87"/>
    <s v="Jul-2023"/>
    <s v="Aug-2023"/>
    <x v="14"/>
  </r>
  <r>
    <x v="88"/>
    <s v="Kabir"/>
    <s v="Male"/>
    <n v="41"/>
    <s v="2023-07-24"/>
    <s v="2023-08-05"/>
    <s v="Oncology"/>
    <s v="Fever"/>
    <x v="2"/>
    <x v="3"/>
    <x v="88"/>
    <s v="Jul-2023"/>
    <s v="Aug-2023"/>
    <x v="12"/>
  </r>
  <r>
    <x v="89"/>
    <s v="Kavya"/>
    <s v="Female"/>
    <n v="5"/>
    <s v="2023-02-09"/>
    <s v="2023-02-14"/>
    <s v="Neurology"/>
    <s v="Stroke"/>
    <x v="1"/>
    <x v="1"/>
    <x v="89"/>
    <s v="Feb-2023"/>
    <s v="Feb-2023"/>
    <x v="6"/>
  </r>
  <r>
    <x v="90"/>
    <s v="Aditya"/>
    <s v="Male"/>
    <n v="74"/>
    <s v="2023-09-02"/>
    <s v="2023-09-04"/>
    <s v="Pediatrics"/>
    <s v="Diabetes"/>
    <x v="1"/>
    <x v="1"/>
    <x v="90"/>
    <s v="Sep-2023"/>
    <s v="Sep-2023"/>
    <x v="9"/>
  </r>
  <r>
    <x v="91"/>
    <s v="Nisha"/>
    <s v="Female"/>
    <n v="54"/>
    <s v="2023-01-04"/>
    <s v="2023-01-15"/>
    <s v="Cardiology"/>
    <s v="Diabetes"/>
    <x v="4"/>
    <x v="5"/>
    <x v="91"/>
    <s v="Jan-2023"/>
    <s v="Jan-2023"/>
    <x v="10"/>
  </r>
  <r>
    <x v="92"/>
    <s v="Kabir"/>
    <s v="Male"/>
    <n v="9"/>
    <s v="2024-01-01"/>
    <s v="2024-01-13"/>
    <s v="General Medicine"/>
    <s v="Stroke"/>
    <x v="2"/>
    <x v="5"/>
    <x v="92"/>
    <s v="Jan-2024"/>
    <s v="Jan-2024"/>
    <x v="12"/>
  </r>
  <r>
    <x v="93"/>
    <s v="Sneha"/>
    <s v="Female"/>
    <n v="67"/>
    <s v="2023-06-11"/>
    <s v="2023-06-22"/>
    <s v="Neurology"/>
    <s v="Diabetes"/>
    <x v="2"/>
    <x v="2"/>
    <x v="93"/>
    <s v="Jun-2023"/>
    <s v="Jun-2023"/>
    <x v="10"/>
  </r>
  <r>
    <x v="94"/>
    <s v="Aarav"/>
    <s v="Male"/>
    <n v="40"/>
    <s v="2023-02-12"/>
    <s v="2023-02-13"/>
    <s v="Cardiology"/>
    <s v="Cancer"/>
    <x v="1"/>
    <x v="5"/>
    <x v="94"/>
    <s v="Feb-2023"/>
    <s v="Feb-2023"/>
    <x v="8"/>
  </r>
  <r>
    <x v="95"/>
    <s v="Pooja"/>
    <s v="Female"/>
    <n v="90"/>
    <s v="2023-07-12"/>
    <s v="2023-07-18"/>
    <s v="Pediatrics"/>
    <s v="Fever"/>
    <x v="4"/>
    <x v="1"/>
    <x v="95"/>
    <s v="Jul-2023"/>
    <s v="Jul-2023"/>
    <x v="5"/>
  </r>
  <r>
    <x v="96"/>
    <s v="Manav"/>
    <s v="Male"/>
    <n v="55"/>
    <s v="2023-06-28"/>
    <s v="2023-07-05"/>
    <s v="General Medicine"/>
    <s v="Fracture"/>
    <x v="4"/>
    <x v="0"/>
    <x v="96"/>
    <s v="Jun-2023"/>
    <s v="Jul-2023"/>
    <x v="4"/>
  </r>
  <r>
    <x v="97"/>
    <s v="Rahul"/>
    <s v="Male"/>
    <n v="64"/>
    <s v="2023-06-27"/>
    <s v="2023-07-09"/>
    <s v="Neurology"/>
    <s v="Stroke"/>
    <x v="3"/>
    <x v="5"/>
    <x v="97"/>
    <s v="Jun-2023"/>
    <s v="Jul-2023"/>
    <x v="12"/>
  </r>
  <r>
    <x v="98"/>
    <s v="Aarav"/>
    <s v="Male"/>
    <n v="34"/>
    <s v="2023-04-11"/>
    <s v="2023-04-22"/>
    <s v="Neurology"/>
    <s v="Fracture"/>
    <x v="5"/>
    <x v="2"/>
    <x v="98"/>
    <s v="Apr-2023"/>
    <s v="Apr-2023"/>
    <x v="10"/>
  </r>
  <r>
    <x v="99"/>
    <s v="Kavya"/>
    <s v="Female"/>
    <n v="26"/>
    <s v="2023-08-06"/>
    <s v="2023-08-20"/>
    <s v="Cardiology"/>
    <s v="Stroke"/>
    <x v="1"/>
    <x v="4"/>
    <x v="99"/>
    <s v="Aug-2023"/>
    <s v="Aug-2023"/>
    <x v="1"/>
  </r>
  <r>
    <x v="100"/>
    <m/>
    <m/>
    <m/>
    <m/>
    <m/>
    <m/>
    <m/>
    <x v="6"/>
    <x v="6"/>
    <x v="100"/>
    <m/>
    <m/>
    <x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C3:D18" firstHeaderRow="1" firstDataRow="1" firstDataCol="1"/>
  <pivotFields count="13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1"/>
        <item x="6"/>
        <item x="7"/>
        <item x="5"/>
        <item x="4"/>
        <item x="12"/>
        <item x="0"/>
        <item x="8"/>
        <item x="9"/>
        <item x="1"/>
        <item x="3"/>
        <item x="2"/>
        <item x="10"/>
        <item x="13"/>
        <item t="default"/>
      </items>
    </pivotField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Discharges" fld="0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6">
  <location ref="A3:B18" firstHeaderRow="1" firstDataRow="1" firstDataCol="1"/>
  <pivotFields count="13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11"/>
        <item x="7"/>
        <item x="8"/>
        <item x="6"/>
        <item x="4"/>
        <item x="12"/>
        <item x="0"/>
        <item x="5"/>
        <item x="9"/>
        <item x="1"/>
        <item x="3"/>
        <item x="2"/>
        <item x="10"/>
        <item x="13"/>
        <item t="default"/>
      </items>
    </pivotField>
    <pivotField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Admissions" fld="0" subtotal="count" baseField="1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dataPosition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 rowHeaderCaption="Treatment Given">
  <location ref="A1:D9" firstHeaderRow="0" firstDataRow="1" firstDataCol="1"/>
  <pivotFields count="14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1"/>
        <item x="0"/>
        <item x="3"/>
        <item x="4"/>
        <item x="5"/>
        <item x="2"/>
        <item x="6"/>
        <item t="default"/>
      </items>
    </pivotField>
    <pivotField showAll="0"/>
    <pivotField dataField="1" showAll="0">
      <items count="102">
        <item x="36"/>
        <item x="35"/>
        <item x="79"/>
        <item x="19"/>
        <item x="90"/>
        <item x="55"/>
        <item x="69"/>
        <item x="78"/>
        <item x="92"/>
        <item x="14"/>
        <item x="63"/>
        <item x="17"/>
        <item x="31"/>
        <item x="80"/>
        <item x="13"/>
        <item x="10"/>
        <item x="37"/>
        <item x="39"/>
        <item x="94"/>
        <item x="23"/>
        <item x="62"/>
        <item x="98"/>
        <item x="73"/>
        <item x="12"/>
        <item x="95"/>
        <item x="76"/>
        <item x="27"/>
        <item x="77"/>
        <item x="66"/>
        <item x="0"/>
        <item x="85"/>
        <item x="70"/>
        <item x="54"/>
        <item x="29"/>
        <item x="65"/>
        <item x="72"/>
        <item x="21"/>
        <item x="20"/>
        <item x="33"/>
        <item x="93"/>
        <item x="71"/>
        <item x="74"/>
        <item x="89"/>
        <item x="40"/>
        <item x="58"/>
        <item x="82"/>
        <item x="61"/>
        <item x="9"/>
        <item x="75"/>
        <item x="28"/>
        <item x="2"/>
        <item x="6"/>
        <item x="38"/>
        <item x="97"/>
        <item x="15"/>
        <item x="50"/>
        <item x="84"/>
        <item x="48"/>
        <item x="5"/>
        <item x="91"/>
        <item x="7"/>
        <item x="42"/>
        <item x="81"/>
        <item x="83"/>
        <item x="46"/>
        <item x="26"/>
        <item x="60"/>
        <item x="52"/>
        <item x="34"/>
        <item x="88"/>
        <item x="47"/>
        <item x="22"/>
        <item x="68"/>
        <item x="25"/>
        <item x="1"/>
        <item x="43"/>
        <item x="45"/>
        <item x="51"/>
        <item x="3"/>
        <item x="11"/>
        <item x="96"/>
        <item x="41"/>
        <item x="87"/>
        <item x="49"/>
        <item x="59"/>
        <item x="86"/>
        <item x="64"/>
        <item x="8"/>
        <item x="18"/>
        <item x="24"/>
        <item x="67"/>
        <item x="30"/>
        <item x="99"/>
        <item x="56"/>
        <item x="53"/>
        <item x="4"/>
        <item x="57"/>
        <item x="16"/>
        <item x="44"/>
        <item x="32"/>
        <item x="100"/>
        <item t="default"/>
      </items>
    </pivotField>
    <pivotField showAll="0"/>
    <pivotField showAll="0"/>
    <pivotField dataField="1" showAll="0">
      <items count="17">
        <item x="8"/>
        <item x="9"/>
        <item x="0"/>
        <item x="3"/>
        <item x="6"/>
        <item x="5"/>
        <item x="4"/>
        <item x="13"/>
        <item x="7"/>
        <item x="11"/>
        <item x="10"/>
        <item x="12"/>
        <item x="2"/>
        <item x="1"/>
        <item x="14"/>
        <item x="15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o. of Patients" fld="0" subtotal="count" baseField="8" baseItem="0"/>
    <dataField name="Avg. Bill(₹)" fld="10" subtotal="average" baseField="8" baseItem="0" numFmtId="166"/>
    <dataField name="Avg. Stay (Days)" fld="13" subtotal="average" baseField="8" baseItem="0" numFmtId="165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4" rowHeaderCaption="Doctor Assigned">
  <location ref="E3:H11" firstHeaderRow="0" firstDataRow="1" firstDataCol="1"/>
  <pivotFields count="14">
    <pivotField dataFiel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1"/>
        <item x="4"/>
        <item x="0"/>
        <item x="2"/>
        <item x="3"/>
        <item x="6"/>
        <item t="default"/>
      </items>
    </pivotField>
    <pivotField dataField="1" showAll="0">
      <items count="102">
        <item x="36"/>
        <item x="35"/>
        <item x="79"/>
        <item x="19"/>
        <item x="90"/>
        <item x="55"/>
        <item x="69"/>
        <item x="78"/>
        <item x="92"/>
        <item x="14"/>
        <item x="63"/>
        <item x="17"/>
        <item x="31"/>
        <item x="80"/>
        <item x="13"/>
        <item x="10"/>
        <item x="37"/>
        <item x="39"/>
        <item x="94"/>
        <item x="23"/>
        <item x="62"/>
        <item x="98"/>
        <item x="73"/>
        <item x="12"/>
        <item x="95"/>
        <item x="76"/>
        <item x="27"/>
        <item x="77"/>
        <item x="66"/>
        <item x="0"/>
        <item x="85"/>
        <item x="70"/>
        <item x="54"/>
        <item x="29"/>
        <item x="65"/>
        <item x="72"/>
        <item x="21"/>
        <item x="20"/>
        <item x="33"/>
        <item x="93"/>
        <item x="71"/>
        <item x="74"/>
        <item x="89"/>
        <item x="40"/>
        <item x="58"/>
        <item x="82"/>
        <item x="61"/>
        <item x="9"/>
        <item x="75"/>
        <item x="28"/>
        <item x="2"/>
        <item x="6"/>
        <item x="38"/>
        <item x="97"/>
        <item x="15"/>
        <item x="50"/>
        <item x="84"/>
        <item x="48"/>
        <item x="5"/>
        <item x="91"/>
        <item x="7"/>
        <item x="42"/>
        <item x="81"/>
        <item x="83"/>
        <item x="46"/>
        <item x="26"/>
        <item x="60"/>
        <item x="52"/>
        <item x="34"/>
        <item x="88"/>
        <item x="47"/>
        <item x="22"/>
        <item x="68"/>
        <item x="25"/>
        <item x="1"/>
        <item x="43"/>
        <item x="45"/>
        <item x="51"/>
        <item x="3"/>
        <item x="11"/>
        <item x="96"/>
        <item x="41"/>
        <item x="87"/>
        <item x="49"/>
        <item x="59"/>
        <item x="86"/>
        <item x="64"/>
        <item x="8"/>
        <item x="18"/>
        <item x="24"/>
        <item x="67"/>
        <item x="30"/>
        <item x="99"/>
        <item x="56"/>
        <item x="53"/>
        <item x="4"/>
        <item x="57"/>
        <item x="16"/>
        <item x="44"/>
        <item x="32"/>
        <item x="100"/>
        <item t="default"/>
      </items>
    </pivotField>
    <pivotField showAll="0"/>
    <pivotField showAll="0"/>
    <pivotField dataField="1" showAll="0">
      <items count="17">
        <item x="8"/>
        <item x="9"/>
        <item x="0"/>
        <item x="3"/>
        <item x="6"/>
        <item x="5"/>
        <item x="4"/>
        <item x="13"/>
        <item x="7"/>
        <item x="11"/>
        <item x="10"/>
        <item x="12"/>
        <item x="2"/>
        <item x="1"/>
        <item x="14"/>
        <item x="15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atients Handled" fld="0" subtotal="count" baseField="9" baseItem="0"/>
    <dataField name="Avg. Recovery Time" fld="13" subtotal="average" baseField="9" baseItem="0" numFmtId="165"/>
    <dataField name="Revenue Generated" fld="10" baseField="9" baseItem="0" numFmtId="164"/>
  </dataFields>
  <formats count="4">
    <format dxfId="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opLeftCell="I1" workbookViewId="0">
      <selection activeCell="L6" sqref="L6"/>
    </sheetView>
  </sheetViews>
  <sheetFormatPr defaultRowHeight="15" x14ac:dyDescent="0.25"/>
  <cols>
    <col min="5" max="5" width="15.5703125" customWidth="1"/>
    <col min="6" max="6" width="14.28515625" customWidth="1"/>
    <col min="7" max="7" width="12.42578125" customWidth="1"/>
    <col min="8" max="9" width="20.28515625" customWidth="1"/>
    <col min="10" max="10" width="14.85546875" customWidth="1"/>
    <col min="11" max="11" width="13" customWidth="1"/>
    <col min="12" max="12" width="16.7109375" style="4" customWidth="1"/>
    <col min="13" max="13" width="15.7109375" customWidth="1"/>
    <col min="14" max="14" width="13" customWidth="1"/>
  </cols>
  <sheetData>
    <row r="1" spans="1:14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308</v>
      </c>
      <c r="M1" s="3" t="s">
        <v>309</v>
      </c>
      <c r="N1" s="2" t="s">
        <v>333</v>
      </c>
    </row>
    <row r="2" spans="1:14" ht="14.45" x14ac:dyDescent="0.3">
      <c r="A2" t="s">
        <v>11</v>
      </c>
      <c r="B2" t="s">
        <v>111</v>
      </c>
      <c r="C2" t="s">
        <v>129</v>
      </c>
      <c r="D2">
        <v>26</v>
      </c>
      <c r="E2" t="s">
        <v>131</v>
      </c>
      <c r="F2" t="s">
        <v>216</v>
      </c>
      <c r="G2" t="s">
        <v>284</v>
      </c>
      <c r="H2" t="s">
        <v>290</v>
      </c>
      <c r="I2" t="s">
        <v>296</v>
      </c>
      <c r="J2" t="s">
        <v>302</v>
      </c>
      <c r="K2">
        <v>27802</v>
      </c>
      <c r="L2" s="4" t="str">
        <f>TEXT(E2, "mmm-yyyy")</f>
        <v>Jul-2023</v>
      </c>
      <c r="M2" s="4" t="str">
        <f>TEXT(F2, "mmm-yyyy")</f>
        <v>Jul-2023</v>
      </c>
      <c r="N2">
        <f>DATEDIF(E2, F2, "D")</f>
        <v>3</v>
      </c>
    </row>
    <row r="3" spans="1:14" ht="14.45" x14ac:dyDescent="0.3">
      <c r="A3" t="s">
        <v>12</v>
      </c>
      <c r="B3" t="s">
        <v>112</v>
      </c>
      <c r="C3" t="s">
        <v>130</v>
      </c>
      <c r="D3">
        <v>87</v>
      </c>
      <c r="E3" t="s">
        <v>132</v>
      </c>
      <c r="F3" t="s">
        <v>217</v>
      </c>
      <c r="G3" t="s">
        <v>285</v>
      </c>
      <c r="H3" t="s">
        <v>291</v>
      </c>
      <c r="I3" t="s">
        <v>297</v>
      </c>
      <c r="J3" t="s">
        <v>303</v>
      </c>
      <c r="K3">
        <v>67060</v>
      </c>
      <c r="L3" s="4" t="str">
        <f t="shared" ref="L3:L66" si="0">TEXT(E3, "mmm-yyyy")</f>
        <v>May-2023</v>
      </c>
      <c r="M3" s="4" t="str">
        <f t="shared" ref="M3:M66" si="1">TEXT(F3, "mmm-yyyy")</f>
        <v>May-2023</v>
      </c>
      <c r="N3">
        <f t="shared" ref="N3:N66" si="2">DATEDIF(E3, F3, "D")</f>
        <v>14</v>
      </c>
    </row>
    <row r="4" spans="1:14" ht="14.45" x14ac:dyDescent="0.3">
      <c r="A4" t="s">
        <v>13</v>
      </c>
      <c r="B4" t="s">
        <v>113</v>
      </c>
      <c r="C4" t="s">
        <v>130</v>
      </c>
      <c r="D4">
        <v>54</v>
      </c>
      <c r="E4" t="s">
        <v>133</v>
      </c>
      <c r="F4" t="s">
        <v>218</v>
      </c>
      <c r="G4" t="s">
        <v>286</v>
      </c>
      <c r="H4" t="s">
        <v>291</v>
      </c>
      <c r="I4" t="s">
        <v>298</v>
      </c>
      <c r="J4" t="s">
        <v>304</v>
      </c>
      <c r="K4">
        <v>46159</v>
      </c>
      <c r="L4" s="4" t="str">
        <f t="shared" si="0"/>
        <v>Oct-2023</v>
      </c>
      <c r="M4" s="4" t="str">
        <f t="shared" si="1"/>
        <v>Oct-2023</v>
      </c>
      <c r="N4">
        <f t="shared" si="2"/>
        <v>13</v>
      </c>
    </row>
    <row r="5" spans="1:14" ht="14.45" x14ac:dyDescent="0.3">
      <c r="A5" t="s">
        <v>14</v>
      </c>
      <c r="B5" t="s">
        <v>111</v>
      </c>
      <c r="C5" t="s">
        <v>129</v>
      </c>
      <c r="D5">
        <v>8</v>
      </c>
      <c r="E5" t="s">
        <v>134</v>
      </c>
      <c r="F5" t="s">
        <v>219</v>
      </c>
      <c r="G5" t="s">
        <v>287</v>
      </c>
      <c r="H5" t="s">
        <v>292</v>
      </c>
      <c r="I5" t="s">
        <v>299</v>
      </c>
      <c r="J5" t="s">
        <v>305</v>
      </c>
      <c r="K5">
        <v>71517</v>
      </c>
      <c r="L5" s="4" t="str">
        <f t="shared" si="0"/>
        <v>Nov-2023</v>
      </c>
      <c r="M5" s="4" t="str">
        <f t="shared" si="1"/>
        <v>Nov-2023</v>
      </c>
      <c r="N5">
        <f t="shared" si="2"/>
        <v>4</v>
      </c>
    </row>
    <row r="6" spans="1:14" ht="14.45" x14ac:dyDescent="0.3">
      <c r="A6" t="s">
        <v>15</v>
      </c>
      <c r="B6" t="s">
        <v>114</v>
      </c>
      <c r="C6" t="s">
        <v>129</v>
      </c>
      <c r="D6">
        <v>71</v>
      </c>
      <c r="E6" t="s">
        <v>135</v>
      </c>
      <c r="F6" t="s">
        <v>198</v>
      </c>
      <c r="G6" t="s">
        <v>286</v>
      </c>
      <c r="H6" t="s">
        <v>290</v>
      </c>
      <c r="I6" t="s">
        <v>300</v>
      </c>
      <c r="J6" t="s">
        <v>302</v>
      </c>
      <c r="K6">
        <v>95127</v>
      </c>
      <c r="L6" s="4" t="str">
        <f t="shared" si="0"/>
        <v>Jan-2023</v>
      </c>
      <c r="M6" s="4" t="str">
        <f t="shared" si="1"/>
        <v>Jan-2023</v>
      </c>
      <c r="N6">
        <f t="shared" si="2"/>
        <v>7</v>
      </c>
    </row>
    <row r="7" spans="1:14" ht="14.45" x14ac:dyDescent="0.3">
      <c r="A7" t="s">
        <v>16</v>
      </c>
      <c r="B7" t="s">
        <v>112</v>
      </c>
      <c r="C7" t="s">
        <v>130</v>
      </c>
      <c r="D7">
        <v>68</v>
      </c>
      <c r="E7" t="s">
        <v>136</v>
      </c>
      <c r="F7" t="s">
        <v>213</v>
      </c>
      <c r="G7" t="s">
        <v>284</v>
      </c>
      <c r="H7" t="s">
        <v>293</v>
      </c>
      <c r="I7" t="s">
        <v>297</v>
      </c>
      <c r="J7" t="s">
        <v>302</v>
      </c>
      <c r="K7">
        <v>52656</v>
      </c>
      <c r="L7" s="4" t="str">
        <f t="shared" si="0"/>
        <v>Jun-2023</v>
      </c>
      <c r="M7" s="4" t="str">
        <f t="shared" si="1"/>
        <v>Jul-2023</v>
      </c>
      <c r="N7">
        <f t="shared" si="2"/>
        <v>14</v>
      </c>
    </row>
    <row r="8" spans="1:14" ht="14.45" x14ac:dyDescent="0.3">
      <c r="A8" t="s">
        <v>17</v>
      </c>
      <c r="B8" t="s">
        <v>115</v>
      </c>
      <c r="C8" t="s">
        <v>130</v>
      </c>
      <c r="D8">
        <v>81</v>
      </c>
      <c r="E8" t="s">
        <v>137</v>
      </c>
      <c r="F8" t="s">
        <v>170</v>
      </c>
      <c r="G8" t="s">
        <v>287</v>
      </c>
      <c r="H8" t="s">
        <v>293</v>
      </c>
      <c r="I8" t="s">
        <v>300</v>
      </c>
      <c r="J8" t="s">
        <v>303</v>
      </c>
      <c r="K8">
        <v>47328</v>
      </c>
      <c r="L8" s="4" t="str">
        <f t="shared" si="0"/>
        <v>Feb-2023</v>
      </c>
      <c r="M8" s="4" t="str">
        <f t="shared" si="1"/>
        <v>Feb-2023</v>
      </c>
      <c r="N8">
        <f t="shared" si="2"/>
        <v>6</v>
      </c>
    </row>
    <row r="9" spans="1:14" ht="14.45" x14ac:dyDescent="0.3">
      <c r="A9" t="s">
        <v>18</v>
      </c>
      <c r="B9" t="s">
        <v>116</v>
      </c>
      <c r="C9" t="s">
        <v>129</v>
      </c>
      <c r="D9">
        <v>18</v>
      </c>
      <c r="E9" t="s">
        <v>138</v>
      </c>
      <c r="F9" t="s">
        <v>220</v>
      </c>
      <c r="G9" t="s">
        <v>286</v>
      </c>
      <c r="H9" t="s">
        <v>294</v>
      </c>
      <c r="I9" t="s">
        <v>297</v>
      </c>
      <c r="J9" t="s">
        <v>304</v>
      </c>
      <c r="K9">
        <v>55124</v>
      </c>
      <c r="L9" s="4" t="str">
        <f t="shared" si="0"/>
        <v>Aug-2023</v>
      </c>
      <c r="M9" s="4" t="str">
        <f t="shared" si="1"/>
        <v>Aug-2023</v>
      </c>
      <c r="N9">
        <f t="shared" si="2"/>
        <v>14</v>
      </c>
    </row>
    <row r="10" spans="1:14" ht="14.45" x14ac:dyDescent="0.3">
      <c r="A10" t="s">
        <v>19</v>
      </c>
      <c r="B10" t="s">
        <v>117</v>
      </c>
      <c r="C10" t="s">
        <v>130</v>
      </c>
      <c r="D10">
        <v>38</v>
      </c>
      <c r="E10" t="s">
        <v>139</v>
      </c>
      <c r="F10" t="s">
        <v>221</v>
      </c>
      <c r="G10" t="s">
        <v>288</v>
      </c>
      <c r="H10" t="s">
        <v>293</v>
      </c>
      <c r="I10" t="s">
        <v>301</v>
      </c>
      <c r="J10" t="s">
        <v>302</v>
      </c>
      <c r="K10">
        <v>86989</v>
      </c>
      <c r="L10" s="4" t="str">
        <f t="shared" si="0"/>
        <v>Aug-2023</v>
      </c>
      <c r="M10" s="4" t="str">
        <f t="shared" si="1"/>
        <v>Aug-2023</v>
      </c>
      <c r="N10">
        <f t="shared" si="2"/>
        <v>5</v>
      </c>
    </row>
    <row r="11" spans="1:14" ht="14.45" x14ac:dyDescent="0.3">
      <c r="A11" t="s">
        <v>20</v>
      </c>
      <c r="B11" t="s">
        <v>118</v>
      </c>
      <c r="C11" t="s">
        <v>130</v>
      </c>
      <c r="D11">
        <v>46</v>
      </c>
      <c r="E11" t="s">
        <v>140</v>
      </c>
      <c r="F11" t="s">
        <v>143</v>
      </c>
      <c r="G11" t="s">
        <v>285</v>
      </c>
      <c r="H11" t="s">
        <v>290</v>
      </c>
      <c r="I11" t="s">
        <v>301</v>
      </c>
      <c r="J11" t="s">
        <v>306</v>
      </c>
      <c r="K11">
        <v>43336</v>
      </c>
      <c r="L11" s="4" t="str">
        <f t="shared" si="0"/>
        <v>Jul-2023</v>
      </c>
      <c r="M11" s="4" t="str">
        <f t="shared" si="1"/>
        <v>Jul-2023</v>
      </c>
      <c r="N11">
        <f t="shared" si="2"/>
        <v>4</v>
      </c>
    </row>
    <row r="12" spans="1:14" ht="14.45" x14ac:dyDescent="0.3">
      <c r="A12" t="s">
        <v>21</v>
      </c>
      <c r="B12" t="s">
        <v>119</v>
      </c>
      <c r="C12" t="s">
        <v>129</v>
      </c>
      <c r="D12">
        <v>47</v>
      </c>
      <c r="E12" t="s">
        <v>141</v>
      </c>
      <c r="F12" t="s">
        <v>222</v>
      </c>
      <c r="G12" t="s">
        <v>287</v>
      </c>
      <c r="H12" t="s">
        <v>293</v>
      </c>
      <c r="I12" t="s">
        <v>298</v>
      </c>
      <c r="J12" t="s">
        <v>304</v>
      </c>
      <c r="K12">
        <v>12884</v>
      </c>
      <c r="L12" s="4" t="str">
        <f t="shared" si="0"/>
        <v>Oct-2023</v>
      </c>
      <c r="M12" s="4" t="str">
        <f t="shared" si="1"/>
        <v>Nov-2023</v>
      </c>
      <c r="N12">
        <f t="shared" si="2"/>
        <v>9</v>
      </c>
    </row>
    <row r="13" spans="1:14" ht="14.45" x14ac:dyDescent="0.3">
      <c r="A13" t="s">
        <v>22</v>
      </c>
      <c r="B13" t="s">
        <v>120</v>
      </c>
      <c r="C13" t="s">
        <v>130</v>
      </c>
      <c r="D13">
        <v>71</v>
      </c>
      <c r="E13" t="s">
        <v>142</v>
      </c>
      <c r="F13" t="s">
        <v>223</v>
      </c>
      <c r="G13" t="s">
        <v>287</v>
      </c>
      <c r="H13" t="s">
        <v>290</v>
      </c>
      <c r="I13" t="s">
        <v>298</v>
      </c>
      <c r="J13" t="s">
        <v>303</v>
      </c>
      <c r="K13">
        <v>72845</v>
      </c>
      <c r="L13" s="4" t="str">
        <f t="shared" si="0"/>
        <v>Feb-2023</v>
      </c>
      <c r="M13" s="4" t="str">
        <f t="shared" si="1"/>
        <v>Feb-2023</v>
      </c>
      <c r="N13">
        <f t="shared" si="2"/>
        <v>1</v>
      </c>
    </row>
    <row r="14" spans="1:14" ht="14.45" x14ac:dyDescent="0.3">
      <c r="A14" t="s">
        <v>23</v>
      </c>
      <c r="B14" t="s">
        <v>121</v>
      </c>
      <c r="C14" t="s">
        <v>130</v>
      </c>
      <c r="D14">
        <v>82</v>
      </c>
      <c r="E14" t="s">
        <v>143</v>
      </c>
      <c r="F14" t="s">
        <v>174</v>
      </c>
      <c r="G14" t="s">
        <v>289</v>
      </c>
      <c r="H14" t="s">
        <v>293</v>
      </c>
      <c r="I14" t="s">
        <v>300</v>
      </c>
      <c r="J14" t="s">
        <v>306</v>
      </c>
      <c r="K14">
        <v>19109</v>
      </c>
      <c r="L14" s="4" t="str">
        <f t="shared" si="0"/>
        <v>Jul-2023</v>
      </c>
      <c r="M14" s="4" t="str">
        <f t="shared" si="1"/>
        <v>Jul-2023</v>
      </c>
      <c r="N14">
        <f t="shared" si="2"/>
        <v>4</v>
      </c>
    </row>
    <row r="15" spans="1:14" ht="14.45" x14ac:dyDescent="0.3">
      <c r="A15" t="s">
        <v>24</v>
      </c>
      <c r="B15" t="s">
        <v>122</v>
      </c>
      <c r="C15" t="s">
        <v>130</v>
      </c>
      <c r="D15">
        <v>31</v>
      </c>
      <c r="E15" t="s">
        <v>144</v>
      </c>
      <c r="F15" t="s">
        <v>224</v>
      </c>
      <c r="G15" t="s">
        <v>284</v>
      </c>
      <c r="H15" t="s">
        <v>295</v>
      </c>
      <c r="I15" t="s">
        <v>300</v>
      </c>
      <c r="J15" t="s">
        <v>306</v>
      </c>
      <c r="K15">
        <v>12839</v>
      </c>
      <c r="L15" s="4" t="str">
        <f t="shared" si="0"/>
        <v>Dec-2023</v>
      </c>
      <c r="M15" s="4" t="str">
        <f t="shared" si="1"/>
        <v>Dec-2023</v>
      </c>
      <c r="N15">
        <f t="shared" si="2"/>
        <v>5</v>
      </c>
    </row>
    <row r="16" spans="1:14" ht="14.45" x14ac:dyDescent="0.3">
      <c r="A16" t="s">
        <v>25</v>
      </c>
      <c r="B16" t="s">
        <v>123</v>
      </c>
      <c r="C16" t="s">
        <v>129</v>
      </c>
      <c r="D16">
        <v>10</v>
      </c>
      <c r="E16" t="s">
        <v>145</v>
      </c>
      <c r="F16" t="s">
        <v>162</v>
      </c>
      <c r="G16" t="s">
        <v>284</v>
      </c>
      <c r="H16" t="s">
        <v>290</v>
      </c>
      <c r="I16" t="s">
        <v>297</v>
      </c>
      <c r="J16" t="s">
        <v>303</v>
      </c>
      <c r="K16">
        <v>12088</v>
      </c>
      <c r="L16" s="4" t="str">
        <f t="shared" si="0"/>
        <v>Jun-2023</v>
      </c>
      <c r="M16" s="4" t="str">
        <f t="shared" si="1"/>
        <v>Jun-2023</v>
      </c>
      <c r="N16">
        <f t="shared" si="2"/>
        <v>2</v>
      </c>
    </row>
    <row r="17" spans="1:14" ht="14.45" x14ac:dyDescent="0.3">
      <c r="A17" t="s">
        <v>26</v>
      </c>
      <c r="B17" t="s">
        <v>114</v>
      </c>
      <c r="C17" t="s">
        <v>129</v>
      </c>
      <c r="D17">
        <v>29</v>
      </c>
      <c r="E17" t="s">
        <v>146</v>
      </c>
      <c r="F17" t="s">
        <v>225</v>
      </c>
      <c r="G17" t="s">
        <v>284</v>
      </c>
      <c r="H17" t="s">
        <v>293</v>
      </c>
      <c r="I17" t="s">
        <v>296</v>
      </c>
      <c r="J17" t="s">
        <v>306</v>
      </c>
      <c r="K17">
        <v>48378</v>
      </c>
      <c r="L17" s="4" t="str">
        <f t="shared" si="0"/>
        <v>Oct-2023</v>
      </c>
      <c r="M17" s="4" t="str">
        <f t="shared" si="1"/>
        <v>Oct-2023</v>
      </c>
      <c r="N17">
        <f t="shared" si="2"/>
        <v>14</v>
      </c>
    </row>
    <row r="18" spans="1:14" ht="14.45" x14ac:dyDescent="0.3">
      <c r="A18" t="s">
        <v>27</v>
      </c>
      <c r="B18" t="s">
        <v>124</v>
      </c>
      <c r="C18" t="s">
        <v>129</v>
      </c>
      <c r="D18">
        <v>19</v>
      </c>
      <c r="E18" t="s">
        <v>147</v>
      </c>
      <c r="F18" t="s">
        <v>226</v>
      </c>
      <c r="G18" t="s">
        <v>287</v>
      </c>
      <c r="H18" t="s">
        <v>294</v>
      </c>
      <c r="I18" t="s">
        <v>299</v>
      </c>
      <c r="J18" t="s">
        <v>307</v>
      </c>
      <c r="K18">
        <v>98749</v>
      </c>
      <c r="L18" s="4" t="str">
        <f t="shared" si="0"/>
        <v>Nov-2023</v>
      </c>
      <c r="M18" s="4" t="str">
        <f t="shared" si="1"/>
        <v>Nov-2023</v>
      </c>
      <c r="N18">
        <f t="shared" si="2"/>
        <v>7</v>
      </c>
    </row>
    <row r="19" spans="1:14" ht="14.45" x14ac:dyDescent="0.3">
      <c r="A19" t="s">
        <v>28</v>
      </c>
      <c r="B19" t="s">
        <v>115</v>
      </c>
      <c r="C19" t="s">
        <v>130</v>
      </c>
      <c r="D19">
        <v>62</v>
      </c>
      <c r="E19" t="s">
        <v>148</v>
      </c>
      <c r="F19" t="s">
        <v>154</v>
      </c>
      <c r="G19" t="s">
        <v>288</v>
      </c>
      <c r="H19" t="s">
        <v>294</v>
      </c>
      <c r="I19" t="s">
        <v>298</v>
      </c>
      <c r="J19" t="s">
        <v>305</v>
      </c>
      <c r="K19">
        <v>12554</v>
      </c>
      <c r="L19" s="4" t="str">
        <f t="shared" si="0"/>
        <v>Jun-2023</v>
      </c>
      <c r="M19" s="4" t="str">
        <f t="shared" si="1"/>
        <v>Jun-2023</v>
      </c>
      <c r="N19">
        <f t="shared" si="2"/>
        <v>5</v>
      </c>
    </row>
    <row r="20" spans="1:14" ht="14.45" x14ac:dyDescent="0.3">
      <c r="A20" t="s">
        <v>29</v>
      </c>
      <c r="B20" t="s">
        <v>114</v>
      </c>
      <c r="C20" t="s">
        <v>129</v>
      </c>
      <c r="D20">
        <v>21</v>
      </c>
      <c r="E20" t="s">
        <v>149</v>
      </c>
      <c r="F20" t="s">
        <v>227</v>
      </c>
      <c r="G20" t="s">
        <v>286</v>
      </c>
      <c r="H20" t="s">
        <v>291</v>
      </c>
      <c r="I20" t="s">
        <v>296</v>
      </c>
      <c r="J20" t="s">
        <v>304</v>
      </c>
      <c r="K20">
        <v>87202</v>
      </c>
      <c r="L20" s="4" t="str">
        <f t="shared" si="0"/>
        <v>Dec-2023</v>
      </c>
      <c r="M20" s="4" t="str">
        <f t="shared" si="1"/>
        <v>Dec-2023</v>
      </c>
      <c r="N20">
        <f t="shared" si="2"/>
        <v>7</v>
      </c>
    </row>
    <row r="21" spans="1:14" ht="14.45" x14ac:dyDescent="0.3">
      <c r="A21" t="s">
        <v>30</v>
      </c>
      <c r="B21" t="s">
        <v>125</v>
      </c>
      <c r="C21" t="s">
        <v>129</v>
      </c>
      <c r="D21">
        <v>14</v>
      </c>
      <c r="E21" t="s">
        <v>150</v>
      </c>
      <c r="F21" t="s">
        <v>228</v>
      </c>
      <c r="G21" t="s">
        <v>285</v>
      </c>
      <c r="H21" t="s">
        <v>290</v>
      </c>
      <c r="I21" t="s">
        <v>299</v>
      </c>
      <c r="J21" t="s">
        <v>306</v>
      </c>
      <c r="K21">
        <v>7525</v>
      </c>
      <c r="L21" s="4" t="str">
        <f t="shared" si="0"/>
        <v>Jan-2023</v>
      </c>
      <c r="M21" s="4" t="str">
        <f t="shared" si="1"/>
        <v>Jan-2023</v>
      </c>
      <c r="N21">
        <f t="shared" si="2"/>
        <v>9</v>
      </c>
    </row>
    <row r="22" spans="1:14" ht="14.45" x14ac:dyDescent="0.3">
      <c r="A22" t="s">
        <v>31</v>
      </c>
      <c r="B22" t="s">
        <v>126</v>
      </c>
      <c r="C22" t="s">
        <v>129</v>
      </c>
      <c r="D22">
        <v>60</v>
      </c>
      <c r="E22" t="s">
        <v>151</v>
      </c>
      <c r="F22" t="s">
        <v>217</v>
      </c>
      <c r="G22" t="s">
        <v>285</v>
      </c>
      <c r="H22" t="s">
        <v>295</v>
      </c>
      <c r="I22" t="s">
        <v>298</v>
      </c>
      <c r="J22" t="s">
        <v>304</v>
      </c>
      <c r="K22">
        <v>40106</v>
      </c>
      <c r="L22" s="4" t="str">
        <f t="shared" si="0"/>
        <v>May-2023</v>
      </c>
      <c r="M22" s="4" t="str">
        <f t="shared" si="1"/>
        <v>May-2023</v>
      </c>
      <c r="N22">
        <f t="shared" si="2"/>
        <v>6</v>
      </c>
    </row>
    <row r="23" spans="1:14" ht="14.45" x14ac:dyDescent="0.3">
      <c r="A23" t="s">
        <v>32</v>
      </c>
      <c r="B23" t="s">
        <v>121</v>
      </c>
      <c r="C23" t="s">
        <v>130</v>
      </c>
      <c r="D23">
        <v>73</v>
      </c>
      <c r="E23" t="s">
        <v>152</v>
      </c>
      <c r="F23" t="s">
        <v>223</v>
      </c>
      <c r="G23" t="s">
        <v>286</v>
      </c>
      <c r="H23" t="s">
        <v>290</v>
      </c>
      <c r="I23" t="s">
        <v>300</v>
      </c>
      <c r="J23" t="s">
        <v>304</v>
      </c>
      <c r="K23">
        <v>38965</v>
      </c>
      <c r="L23" s="4" t="str">
        <f t="shared" si="0"/>
        <v>Feb-2023</v>
      </c>
      <c r="M23" s="4" t="str">
        <f t="shared" si="1"/>
        <v>Feb-2023</v>
      </c>
      <c r="N23">
        <f t="shared" si="2"/>
        <v>7</v>
      </c>
    </row>
    <row r="24" spans="1:14" ht="14.45" x14ac:dyDescent="0.3">
      <c r="A24" t="s">
        <v>33</v>
      </c>
      <c r="B24" t="s">
        <v>118</v>
      </c>
      <c r="C24" t="s">
        <v>130</v>
      </c>
      <c r="D24">
        <v>13</v>
      </c>
      <c r="E24" t="s">
        <v>153</v>
      </c>
      <c r="F24" t="s">
        <v>229</v>
      </c>
      <c r="G24" t="s">
        <v>286</v>
      </c>
      <c r="H24" t="s">
        <v>292</v>
      </c>
      <c r="I24" t="s">
        <v>298</v>
      </c>
      <c r="J24" t="s">
        <v>307</v>
      </c>
      <c r="K24">
        <v>63704</v>
      </c>
      <c r="L24" s="4" t="str">
        <f t="shared" si="0"/>
        <v>Mar-2023</v>
      </c>
      <c r="M24" s="4" t="str">
        <f t="shared" si="1"/>
        <v>Mar-2023</v>
      </c>
      <c r="N24">
        <f t="shared" si="2"/>
        <v>4</v>
      </c>
    </row>
    <row r="25" spans="1:14" ht="14.45" x14ac:dyDescent="0.3">
      <c r="A25" t="s">
        <v>34</v>
      </c>
      <c r="B25" t="s">
        <v>115</v>
      </c>
      <c r="C25" t="s">
        <v>130</v>
      </c>
      <c r="D25">
        <v>26</v>
      </c>
      <c r="E25" t="s">
        <v>154</v>
      </c>
      <c r="F25" t="s">
        <v>230</v>
      </c>
      <c r="G25" t="s">
        <v>286</v>
      </c>
      <c r="H25" t="s">
        <v>295</v>
      </c>
      <c r="I25" t="s">
        <v>296</v>
      </c>
      <c r="J25" t="s">
        <v>306</v>
      </c>
      <c r="K25">
        <v>16088</v>
      </c>
      <c r="L25" s="4" t="str">
        <f t="shared" si="0"/>
        <v>Jun-2023</v>
      </c>
      <c r="M25" s="4" t="str">
        <f t="shared" si="1"/>
        <v>Jun-2023</v>
      </c>
      <c r="N25">
        <f t="shared" si="2"/>
        <v>11</v>
      </c>
    </row>
    <row r="26" spans="1:14" ht="14.45" x14ac:dyDescent="0.3">
      <c r="A26" t="s">
        <v>35</v>
      </c>
      <c r="B26" t="s">
        <v>122</v>
      </c>
      <c r="C26" t="s">
        <v>130</v>
      </c>
      <c r="D26">
        <v>28</v>
      </c>
      <c r="E26" t="s">
        <v>155</v>
      </c>
      <c r="F26" t="s">
        <v>186</v>
      </c>
      <c r="G26" t="s">
        <v>289</v>
      </c>
      <c r="H26" t="s">
        <v>294</v>
      </c>
      <c r="I26" t="s">
        <v>301</v>
      </c>
      <c r="J26" t="s">
        <v>304</v>
      </c>
      <c r="K26">
        <v>88700</v>
      </c>
      <c r="L26" s="4" t="str">
        <f t="shared" si="0"/>
        <v>Sep-2023</v>
      </c>
      <c r="M26" s="4" t="str">
        <f t="shared" si="1"/>
        <v>Sep-2023</v>
      </c>
      <c r="N26">
        <f t="shared" si="2"/>
        <v>2</v>
      </c>
    </row>
    <row r="27" spans="1:14" ht="14.45" x14ac:dyDescent="0.3">
      <c r="A27" t="s">
        <v>36</v>
      </c>
      <c r="B27" t="s">
        <v>120</v>
      </c>
      <c r="C27" t="s">
        <v>130</v>
      </c>
      <c r="D27">
        <v>18</v>
      </c>
      <c r="E27" t="s">
        <v>156</v>
      </c>
      <c r="F27" t="s">
        <v>231</v>
      </c>
      <c r="G27" t="s">
        <v>286</v>
      </c>
      <c r="H27" t="s">
        <v>290</v>
      </c>
      <c r="I27" t="s">
        <v>301</v>
      </c>
      <c r="J27" t="s">
        <v>307</v>
      </c>
      <c r="K27">
        <v>65934</v>
      </c>
      <c r="L27" s="4" t="str">
        <f t="shared" si="0"/>
        <v>Jan-2023</v>
      </c>
      <c r="M27" s="4" t="str">
        <f t="shared" si="1"/>
        <v>Jan-2023</v>
      </c>
      <c r="N27">
        <f t="shared" si="2"/>
        <v>4</v>
      </c>
    </row>
    <row r="28" spans="1:14" ht="14.45" x14ac:dyDescent="0.3">
      <c r="A28" t="s">
        <v>37</v>
      </c>
      <c r="B28" t="s">
        <v>115</v>
      </c>
      <c r="C28" t="s">
        <v>130</v>
      </c>
      <c r="D28">
        <v>5</v>
      </c>
      <c r="E28" t="s">
        <v>157</v>
      </c>
      <c r="F28" t="s">
        <v>232</v>
      </c>
      <c r="G28" t="s">
        <v>289</v>
      </c>
      <c r="H28" t="s">
        <v>294</v>
      </c>
      <c r="I28" t="s">
        <v>300</v>
      </c>
      <c r="J28" t="s">
        <v>305</v>
      </c>
      <c r="K28">
        <v>59790</v>
      </c>
      <c r="L28" s="4" t="str">
        <f t="shared" si="0"/>
        <v>Mar-2023</v>
      </c>
      <c r="M28" s="4" t="str">
        <f t="shared" si="1"/>
        <v>Mar-2023</v>
      </c>
      <c r="N28">
        <f t="shared" si="2"/>
        <v>7</v>
      </c>
    </row>
    <row r="29" spans="1:14" ht="14.45" x14ac:dyDescent="0.3">
      <c r="A29" t="s">
        <v>38</v>
      </c>
      <c r="B29" t="s">
        <v>116</v>
      </c>
      <c r="C29" t="s">
        <v>129</v>
      </c>
      <c r="D29">
        <v>60</v>
      </c>
      <c r="E29" t="s">
        <v>158</v>
      </c>
      <c r="F29" t="s">
        <v>224</v>
      </c>
      <c r="G29" t="s">
        <v>288</v>
      </c>
      <c r="H29" t="s">
        <v>291</v>
      </c>
      <c r="I29" t="s">
        <v>301</v>
      </c>
      <c r="J29" t="s">
        <v>306</v>
      </c>
      <c r="K29">
        <v>25427</v>
      </c>
      <c r="L29" s="4" t="str">
        <f t="shared" si="0"/>
        <v>Dec-2023</v>
      </c>
      <c r="M29" s="4" t="str">
        <f t="shared" si="1"/>
        <v>Dec-2023</v>
      </c>
      <c r="N29">
        <f t="shared" si="2"/>
        <v>14</v>
      </c>
    </row>
    <row r="30" spans="1:14" ht="14.45" x14ac:dyDescent="0.3">
      <c r="A30" t="s">
        <v>39</v>
      </c>
      <c r="B30" t="s">
        <v>123</v>
      </c>
      <c r="C30" t="s">
        <v>129</v>
      </c>
      <c r="D30">
        <v>9</v>
      </c>
      <c r="E30" t="s">
        <v>159</v>
      </c>
      <c r="F30" t="s">
        <v>233</v>
      </c>
      <c r="G30" t="s">
        <v>284</v>
      </c>
      <c r="H30" t="s">
        <v>291</v>
      </c>
      <c r="I30" t="s">
        <v>300</v>
      </c>
      <c r="J30" t="s">
        <v>305</v>
      </c>
      <c r="K30">
        <v>45764</v>
      </c>
      <c r="L30" s="4" t="str">
        <f t="shared" si="0"/>
        <v>Oct-2023</v>
      </c>
      <c r="M30" s="4" t="str">
        <f t="shared" si="1"/>
        <v>Nov-2023</v>
      </c>
      <c r="N30">
        <f t="shared" si="2"/>
        <v>14</v>
      </c>
    </row>
    <row r="31" spans="1:14" x14ac:dyDescent="0.25">
      <c r="A31" t="s">
        <v>40</v>
      </c>
      <c r="B31" t="s">
        <v>121</v>
      </c>
      <c r="C31" t="s">
        <v>130</v>
      </c>
      <c r="D31">
        <v>22</v>
      </c>
      <c r="E31" t="s">
        <v>160</v>
      </c>
      <c r="F31" t="s">
        <v>234</v>
      </c>
      <c r="G31" t="s">
        <v>288</v>
      </c>
      <c r="H31" t="s">
        <v>292</v>
      </c>
      <c r="I31" t="s">
        <v>296</v>
      </c>
      <c r="J31" t="s">
        <v>307</v>
      </c>
      <c r="K31">
        <v>35163</v>
      </c>
      <c r="L31" s="4" t="str">
        <f t="shared" si="0"/>
        <v>Feb-2023</v>
      </c>
      <c r="M31" s="4" t="str">
        <f t="shared" si="1"/>
        <v>Feb-2023</v>
      </c>
      <c r="N31">
        <f t="shared" si="2"/>
        <v>11</v>
      </c>
    </row>
    <row r="32" spans="1:14" x14ac:dyDescent="0.25">
      <c r="A32" t="s">
        <v>41</v>
      </c>
      <c r="B32" t="s">
        <v>116</v>
      </c>
      <c r="C32" t="s">
        <v>129</v>
      </c>
      <c r="D32">
        <v>14</v>
      </c>
      <c r="E32" t="s">
        <v>161</v>
      </c>
      <c r="F32" t="s">
        <v>235</v>
      </c>
      <c r="G32" t="s">
        <v>284</v>
      </c>
      <c r="H32" t="s">
        <v>290</v>
      </c>
      <c r="I32" t="s">
        <v>298</v>
      </c>
      <c r="J32" t="s">
        <v>302</v>
      </c>
      <c r="K32">
        <v>89710</v>
      </c>
      <c r="L32" s="4" t="str">
        <f t="shared" si="0"/>
        <v>Apr-2023</v>
      </c>
      <c r="M32" s="4" t="str">
        <f t="shared" si="1"/>
        <v>May-2023</v>
      </c>
      <c r="N32">
        <f t="shared" si="2"/>
        <v>10</v>
      </c>
    </row>
    <row r="33" spans="1:14" x14ac:dyDescent="0.25">
      <c r="A33" t="s">
        <v>42</v>
      </c>
      <c r="B33" t="s">
        <v>126</v>
      </c>
      <c r="C33" t="s">
        <v>129</v>
      </c>
      <c r="D33">
        <v>44</v>
      </c>
      <c r="E33" t="s">
        <v>162</v>
      </c>
      <c r="F33" t="s">
        <v>236</v>
      </c>
      <c r="G33" t="s">
        <v>285</v>
      </c>
      <c r="H33" t="s">
        <v>293</v>
      </c>
      <c r="I33" t="s">
        <v>300</v>
      </c>
      <c r="J33" t="s">
        <v>303</v>
      </c>
      <c r="K33">
        <v>12812</v>
      </c>
      <c r="L33" s="4" t="str">
        <f t="shared" si="0"/>
        <v>Jun-2023</v>
      </c>
      <c r="M33" s="4" t="str">
        <f t="shared" si="1"/>
        <v>Jun-2023</v>
      </c>
      <c r="N33">
        <f t="shared" si="2"/>
        <v>5</v>
      </c>
    </row>
    <row r="34" spans="1:14" x14ac:dyDescent="0.25">
      <c r="A34" t="s">
        <v>43</v>
      </c>
      <c r="B34" t="s">
        <v>114</v>
      </c>
      <c r="C34" t="s">
        <v>129</v>
      </c>
      <c r="D34">
        <v>22</v>
      </c>
      <c r="E34" t="s">
        <v>163</v>
      </c>
      <c r="F34" t="s">
        <v>237</v>
      </c>
      <c r="G34" t="s">
        <v>289</v>
      </c>
      <c r="H34" t="s">
        <v>292</v>
      </c>
      <c r="I34" t="s">
        <v>300</v>
      </c>
      <c r="J34" t="s">
        <v>302</v>
      </c>
      <c r="K34">
        <v>99592</v>
      </c>
      <c r="L34" s="4" t="str">
        <f t="shared" si="0"/>
        <v>Aug-2023</v>
      </c>
      <c r="M34" s="4" t="str">
        <f t="shared" si="1"/>
        <v>Aug-2023</v>
      </c>
      <c r="N34">
        <f t="shared" si="2"/>
        <v>6</v>
      </c>
    </row>
    <row r="35" spans="1:14" x14ac:dyDescent="0.25">
      <c r="A35" t="s">
        <v>44</v>
      </c>
      <c r="B35" t="s">
        <v>122</v>
      </c>
      <c r="C35" t="s">
        <v>130</v>
      </c>
      <c r="D35">
        <v>4</v>
      </c>
      <c r="E35" t="s">
        <v>164</v>
      </c>
      <c r="F35" t="s">
        <v>238</v>
      </c>
      <c r="G35" t="s">
        <v>284</v>
      </c>
      <c r="H35" t="s">
        <v>294</v>
      </c>
      <c r="I35" t="s">
        <v>301</v>
      </c>
      <c r="J35" t="s">
        <v>304</v>
      </c>
      <c r="K35">
        <v>40197</v>
      </c>
      <c r="L35" s="4" t="str">
        <f t="shared" si="0"/>
        <v>Jan-2023</v>
      </c>
      <c r="M35" s="4" t="str">
        <f t="shared" si="1"/>
        <v>Feb-2023</v>
      </c>
      <c r="N35">
        <f t="shared" si="2"/>
        <v>2</v>
      </c>
    </row>
    <row r="36" spans="1:14" x14ac:dyDescent="0.25">
      <c r="A36" t="s">
        <v>45</v>
      </c>
      <c r="B36" t="s">
        <v>119</v>
      </c>
      <c r="C36" t="s">
        <v>129</v>
      </c>
      <c r="D36">
        <v>38</v>
      </c>
      <c r="E36" t="s">
        <v>139</v>
      </c>
      <c r="F36" t="s">
        <v>239</v>
      </c>
      <c r="G36" t="s">
        <v>288</v>
      </c>
      <c r="H36" t="s">
        <v>291</v>
      </c>
      <c r="I36" t="s">
        <v>299</v>
      </c>
      <c r="J36" t="s">
        <v>303</v>
      </c>
      <c r="K36">
        <v>61872</v>
      </c>
      <c r="L36" s="4" t="str">
        <f t="shared" si="0"/>
        <v>Aug-2023</v>
      </c>
      <c r="M36" s="4" t="str">
        <f t="shared" si="1"/>
        <v>Aug-2023</v>
      </c>
      <c r="N36">
        <f t="shared" si="2"/>
        <v>10</v>
      </c>
    </row>
    <row r="37" spans="1:14" x14ac:dyDescent="0.25">
      <c r="A37" t="s">
        <v>46</v>
      </c>
      <c r="B37" t="s">
        <v>119</v>
      </c>
      <c r="C37" t="s">
        <v>129</v>
      </c>
      <c r="D37">
        <v>23</v>
      </c>
      <c r="E37" t="s">
        <v>141</v>
      </c>
      <c r="F37" t="s">
        <v>240</v>
      </c>
      <c r="G37" t="s">
        <v>284</v>
      </c>
      <c r="H37" t="s">
        <v>290</v>
      </c>
      <c r="I37" t="s">
        <v>297</v>
      </c>
      <c r="J37" t="s">
        <v>303</v>
      </c>
      <c r="K37">
        <v>5968</v>
      </c>
      <c r="L37" s="4" t="str">
        <f t="shared" si="0"/>
        <v>Oct-2023</v>
      </c>
      <c r="M37" s="4" t="str">
        <f t="shared" si="1"/>
        <v>Oct-2023</v>
      </c>
      <c r="N37">
        <f t="shared" si="2"/>
        <v>1</v>
      </c>
    </row>
    <row r="38" spans="1:14" x14ac:dyDescent="0.25">
      <c r="A38" t="s">
        <v>47</v>
      </c>
      <c r="B38" t="s">
        <v>116</v>
      </c>
      <c r="C38" t="s">
        <v>129</v>
      </c>
      <c r="D38">
        <v>33</v>
      </c>
      <c r="E38" t="s">
        <v>165</v>
      </c>
      <c r="F38" t="s">
        <v>162</v>
      </c>
      <c r="G38" t="s">
        <v>289</v>
      </c>
      <c r="H38" t="s">
        <v>293</v>
      </c>
      <c r="I38" t="s">
        <v>297</v>
      </c>
      <c r="J38" t="s">
        <v>304</v>
      </c>
      <c r="K38">
        <v>5071</v>
      </c>
      <c r="L38" s="4" t="str">
        <f t="shared" si="0"/>
        <v>Jun-2023</v>
      </c>
      <c r="M38" s="4" t="str">
        <f t="shared" si="1"/>
        <v>Jun-2023</v>
      </c>
      <c r="N38">
        <f t="shared" si="2"/>
        <v>3</v>
      </c>
    </row>
    <row r="39" spans="1:14" x14ac:dyDescent="0.25">
      <c r="A39" t="s">
        <v>48</v>
      </c>
      <c r="B39" t="s">
        <v>111</v>
      </c>
      <c r="C39" t="s">
        <v>129</v>
      </c>
      <c r="D39">
        <v>17</v>
      </c>
      <c r="E39" t="s">
        <v>166</v>
      </c>
      <c r="F39" t="s">
        <v>183</v>
      </c>
      <c r="G39" t="s">
        <v>288</v>
      </c>
      <c r="H39" t="s">
        <v>290</v>
      </c>
      <c r="I39" t="s">
        <v>299</v>
      </c>
      <c r="J39" t="s">
        <v>304</v>
      </c>
      <c r="K39">
        <v>13185</v>
      </c>
      <c r="L39" s="4" t="str">
        <f t="shared" si="0"/>
        <v>Aug-2023</v>
      </c>
      <c r="M39" s="4" t="str">
        <f t="shared" si="1"/>
        <v>Sep-2023</v>
      </c>
      <c r="N39">
        <f t="shared" si="2"/>
        <v>10</v>
      </c>
    </row>
    <row r="40" spans="1:14" x14ac:dyDescent="0.25">
      <c r="A40" t="s">
        <v>49</v>
      </c>
      <c r="B40" t="s">
        <v>111</v>
      </c>
      <c r="C40" t="s">
        <v>129</v>
      </c>
      <c r="D40">
        <v>29</v>
      </c>
      <c r="E40" t="s">
        <v>167</v>
      </c>
      <c r="F40" t="s">
        <v>205</v>
      </c>
      <c r="G40" t="s">
        <v>288</v>
      </c>
      <c r="H40" t="s">
        <v>295</v>
      </c>
      <c r="I40" t="s">
        <v>301</v>
      </c>
      <c r="J40" t="s">
        <v>304</v>
      </c>
      <c r="K40">
        <v>47861</v>
      </c>
      <c r="L40" s="4" t="str">
        <f t="shared" si="0"/>
        <v>Sep-2023</v>
      </c>
      <c r="M40" s="4" t="str">
        <f t="shared" si="1"/>
        <v>Sep-2023</v>
      </c>
      <c r="N40">
        <f t="shared" si="2"/>
        <v>1</v>
      </c>
    </row>
    <row r="41" spans="1:14" x14ac:dyDescent="0.25">
      <c r="A41" t="s">
        <v>50</v>
      </c>
      <c r="B41" t="s">
        <v>124</v>
      </c>
      <c r="C41" t="s">
        <v>129</v>
      </c>
      <c r="D41">
        <v>59</v>
      </c>
      <c r="E41" t="s">
        <v>131</v>
      </c>
      <c r="F41" t="s">
        <v>241</v>
      </c>
      <c r="G41" t="s">
        <v>286</v>
      </c>
      <c r="H41" t="s">
        <v>291</v>
      </c>
      <c r="I41" t="s">
        <v>296</v>
      </c>
      <c r="J41" t="s">
        <v>303</v>
      </c>
      <c r="K41">
        <v>14017</v>
      </c>
      <c r="L41" s="4" t="str">
        <f t="shared" si="0"/>
        <v>Jul-2023</v>
      </c>
      <c r="M41" s="4" t="str">
        <f t="shared" si="1"/>
        <v>Aug-2023</v>
      </c>
      <c r="N41">
        <f t="shared" si="2"/>
        <v>9</v>
      </c>
    </row>
    <row r="42" spans="1:14" x14ac:dyDescent="0.25">
      <c r="A42" t="s">
        <v>51</v>
      </c>
      <c r="B42" t="s">
        <v>119</v>
      </c>
      <c r="C42" t="s">
        <v>129</v>
      </c>
      <c r="D42">
        <v>10</v>
      </c>
      <c r="E42" t="s">
        <v>168</v>
      </c>
      <c r="F42" t="s">
        <v>242</v>
      </c>
      <c r="G42" t="s">
        <v>286</v>
      </c>
      <c r="H42" t="s">
        <v>290</v>
      </c>
      <c r="I42" t="s">
        <v>299</v>
      </c>
      <c r="J42" t="s">
        <v>304</v>
      </c>
      <c r="K42">
        <v>41981</v>
      </c>
      <c r="L42" s="4" t="str">
        <f t="shared" si="0"/>
        <v>Feb-2023</v>
      </c>
      <c r="M42" s="4" t="str">
        <f t="shared" si="1"/>
        <v>Mar-2023</v>
      </c>
      <c r="N42">
        <f t="shared" si="2"/>
        <v>12</v>
      </c>
    </row>
    <row r="43" spans="1:14" x14ac:dyDescent="0.25">
      <c r="A43" t="s">
        <v>52</v>
      </c>
      <c r="B43" t="s">
        <v>112</v>
      </c>
      <c r="C43" t="s">
        <v>130</v>
      </c>
      <c r="D43">
        <v>59</v>
      </c>
      <c r="E43" t="s">
        <v>169</v>
      </c>
      <c r="F43" t="s">
        <v>243</v>
      </c>
      <c r="G43" t="s">
        <v>288</v>
      </c>
      <c r="H43" t="s">
        <v>294</v>
      </c>
      <c r="I43" t="s">
        <v>300</v>
      </c>
      <c r="J43" t="s">
        <v>302</v>
      </c>
      <c r="K43">
        <v>77276</v>
      </c>
      <c r="L43" s="4" t="str">
        <f t="shared" si="0"/>
        <v>Jun-2023</v>
      </c>
      <c r="M43" s="4" t="str">
        <f t="shared" si="1"/>
        <v>Jul-2023</v>
      </c>
      <c r="N43">
        <f t="shared" si="2"/>
        <v>5</v>
      </c>
    </row>
    <row r="44" spans="1:14" x14ac:dyDescent="0.25">
      <c r="A44" t="s">
        <v>53</v>
      </c>
      <c r="B44" t="s">
        <v>120</v>
      </c>
      <c r="C44" t="s">
        <v>130</v>
      </c>
      <c r="D44">
        <v>69</v>
      </c>
      <c r="E44" t="s">
        <v>170</v>
      </c>
      <c r="F44" t="s">
        <v>223</v>
      </c>
      <c r="G44" t="s">
        <v>284</v>
      </c>
      <c r="H44" t="s">
        <v>291</v>
      </c>
      <c r="I44" t="s">
        <v>301</v>
      </c>
      <c r="J44" t="s">
        <v>303</v>
      </c>
      <c r="K44">
        <v>56011</v>
      </c>
      <c r="L44" s="4" t="str">
        <f t="shared" si="0"/>
        <v>Feb-2023</v>
      </c>
      <c r="M44" s="4" t="str">
        <f t="shared" si="1"/>
        <v>Feb-2023</v>
      </c>
      <c r="N44">
        <f t="shared" si="2"/>
        <v>8</v>
      </c>
    </row>
    <row r="45" spans="1:14" x14ac:dyDescent="0.25">
      <c r="A45" t="s">
        <v>54</v>
      </c>
      <c r="B45" t="s">
        <v>120</v>
      </c>
      <c r="C45" t="s">
        <v>130</v>
      </c>
      <c r="D45">
        <v>1</v>
      </c>
      <c r="E45" t="s">
        <v>171</v>
      </c>
      <c r="F45" t="s">
        <v>244</v>
      </c>
      <c r="G45" t="s">
        <v>286</v>
      </c>
      <c r="H45" t="s">
        <v>292</v>
      </c>
      <c r="I45" t="s">
        <v>297</v>
      </c>
      <c r="J45" t="s">
        <v>304</v>
      </c>
      <c r="K45">
        <v>69282</v>
      </c>
      <c r="L45" s="4" t="str">
        <f t="shared" si="0"/>
        <v>Mar-2023</v>
      </c>
      <c r="M45" s="4" t="str">
        <f t="shared" si="1"/>
        <v>Mar-2023</v>
      </c>
      <c r="N45">
        <f t="shared" si="2"/>
        <v>1</v>
      </c>
    </row>
    <row r="46" spans="1:14" x14ac:dyDescent="0.25">
      <c r="A46" t="s">
        <v>55</v>
      </c>
      <c r="B46" t="s">
        <v>122</v>
      </c>
      <c r="C46" t="s">
        <v>130</v>
      </c>
      <c r="D46">
        <v>53</v>
      </c>
      <c r="E46" t="s">
        <v>172</v>
      </c>
      <c r="F46" t="s">
        <v>138</v>
      </c>
      <c r="G46" t="s">
        <v>287</v>
      </c>
      <c r="H46" t="s">
        <v>293</v>
      </c>
      <c r="I46" t="s">
        <v>300</v>
      </c>
      <c r="J46" t="s">
        <v>307</v>
      </c>
      <c r="K46">
        <v>99140</v>
      </c>
      <c r="L46" s="4" t="str">
        <f t="shared" si="0"/>
        <v>Aug-2023</v>
      </c>
      <c r="M46" s="4" t="str">
        <f t="shared" si="1"/>
        <v>Aug-2023</v>
      </c>
      <c r="N46">
        <f t="shared" si="2"/>
        <v>6</v>
      </c>
    </row>
    <row r="47" spans="1:14" x14ac:dyDescent="0.25">
      <c r="A47" t="s">
        <v>56</v>
      </c>
      <c r="B47" t="s">
        <v>121</v>
      </c>
      <c r="C47" t="s">
        <v>130</v>
      </c>
      <c r="D47">
        <v>63</v>
      </c>
      <c r="E47" t="s">
        <v>173</v>
      </c>
      <c r="F47" t="s">
        <v>168</v>
      </c>
      <c r="G47" t="s">
        <v>287</v>
      </c>
      <c r="H47" t="s">
        <v>293</v>
      </c>
      <c r="I47" t="s">
        <v>298</v>
      </c>
      <c r="J47" t="s">
        <v>303</v>
      </c>
      <c r="K47">
        <v>69420</v>
      </c>
      <c r="L47" s="4" t="str">
        <f t="shared" si="0"/>
        <v>Feb-2023</v>
      </c>
      <c r="M47" s="4" t="str">
        <f t="shared" si="1"/>
        <v>Feb-2023</v>
      </c>
      <c r="N47">
        <f t="shared" si="2"/>
        <v>3</v>
      </c>
    </row>
    <row r="48" spans="1:14" x14ac:dyDescent="0.25">
      <c r="A48" t="s">
        <v>57</v>
      </c>
      <c r="B48" t="s">
        <v>115</v>
      </c>
      <c r="C48" t="s">
        <v>130</v>
      </c>
      <c r="D48">
        <v>22</v>
      </c>
      <c r="E48" t="s">
        <v>174</v>
      </c>
      <c r="F48" t="s">
        <v>245</v>
      </c>
      <c r="G48" t="s">
        <v>287</v>
      </c>
      <c r="H48" t="s">
        <v>291</v>
      </c>
      <c r="I48" t="s">
        <v>296</v>
      </c>
      <c r="J48" t="s">
        <v>306</v>
      </c>
      <c r="K48">
        <v>59496</v>
      </c>
      <c r="L48" s="4" t="str">
        <f t="shared" si="0"/>
        <v>Jul-2023</v>
      </c>
      <c r="M48" s="4" t="str">
        <f t="shared" si="1"/>
        <v>Jul-2023</v>
      </c>
      <c r="N48">
        <f t="shared" si="2"/>
        <v>11</v>
      </c>
    </row>
    <row r="49" spans="1:14" x14ac:dyDescent="0.25">
      <c r="A49" t="s">
        <v>58</v>
      </c>
      <c r="B49" t="s">
        <v>119</v>
      </c>
      <c r="C49" t="s">
        <v>129</v>
      </c>
      <c r="D49">
        <v>76</v>
      </c>
      <c r="E49" t="s">
        <v>175</v>
      </c>
      <c r="F49" t="s">
        <v>246</v>
      </c>
      <c r="G49" t="s">
        <v>285</v>
      </c>
      <c r="H49" t="s">
        <v>291</v>
      </c>
      <c r="I49" t="s">
        <v>301</v>
      </c>
      <c r="J49" t="s">
        <v>307</v>
      </c>
      <c r="K49">
        <v>62990</v>
      </c>
      <c r="L49" s="4" t="str">
        <f t="shared" si="0"/>
        <v>Sep-2023</v>
      </c>
      <c r="M49" s="4" t="str">
        <f t="shared" si="1"/>
        <v>Sep-2023</v>
      </c>
      <c r="N49">
        <f t="shared" si="2"/>
        <v>9</v>
      </c>
    </row>
    <row r="50" spans="1:14" x14ac:dyDescent="0.25">
      <c r="A50" t="s">
        <v>59</v>
      </c>
      <c r="B50" t="s">
        <v>122</v>
      </c>
      <c r="C50" t="s">
        <v>130</v>
      </c>
      <c r="D50">
        <v>61</v>
      </c>
      <c r="E50" t="s">
        <v>176</v>
      </c>
      <c r="F50" t="s">
        <v>247</v>
      </c>
      <c r="G50" t="s">
        <v>289</v>
      </c>
      <c r="H50" t="s">
        <v>294</v>
      </c>
      <c r="I50" t="s">
        <v>297</v>
      </c>
      <c r="J50" t="s">
        <v>306</v>
      </c>
      <c r="K50">
        <v>51031</v>
      </c>
      <c r="L50" s="4" t="str">
        <f t="shared" si="0"/>
        <v>Jun-2023</v>
      </c>
      <c r="M50" s="4" t="str">
        <f t="shared" si="1"/>
        <v>Jul-2023</v>
      </c>
      <c r="N50">
        <f t="shared" si="2"/>
        <v>4</v>
      </c>
    </row>
    <row r="51" spans="1:14" x14ac:dyDescent="0.25">
      <c r="A51" t="s">
        <v>60</v>
      </c>
      <c r="B51" t="s">
        <v>120</v>
      </c>
      <c r="C51" t="s">
        <v>130</v>
      </c>
      <c r="D51">
        <v>23</v>
      </c>
      <c r="E51" t="s">
        <v>177</v>
      </c>
      <c r="F51" t="s">
        <v>133</v>
      </c>
      <c r="G51" t="s">
        <v>284</v>
      </c>
      <c r="H51" t="s">
        <v>293</v>
      </c>
      <c r="I51" t="s">
        <v>301</v>
      </c>
      <c r="J51" t="s">
        <v>302</v>
      </c>
      <c r="K51">
        <v>79858</v>
      </c>
      <c r="L51" s="4" t="str">
        <f t="shared" si="0"/>
        <v>Sep-2023</v>
      </c>
      <c r="M51" s="4" t="str">
        <f t="shared" si="1"/>
        <v>Oct-2023</v>
      </c>
      <c r="N51">
        <f t="shared" si="2"/>
        <v>13</v>
      </c>
    </row>
    <row r="52" spans="1:14" x14ac:dyDescent="0.25">
      <c r="A52" t="s">
        <v>61</v>
      </c>
      <c r="B52" t="s">
        <v>122</v>
      </c>
      <c r="C52" t="s">
        <v>130</v>
      </c>
      <c r="D52">
        <v>9</v>
      </c>
      <c r="E52" t="s">
        <v>178</v>
      </c>
      <c r="F52" t="s">
        <v>248</v>
      </c>
      <c r="G52" t="s">
        <v>285</v>
      </c>
      <c r="H52" t="s">
        <v>293</v>
      </c>
      <c r="I52" t="s">
        <v>298</v>
      </c>
      <c r="J52" t="s">
        <v>305</v>
      </c>
      <c r="K52">
        <v>48785</v>
      </c>
      <c r="L52" s="4" t="str">
        <f t="shared" si="0"/>
        <v>Oct-2023</v>
      </c>
      <c r="M52" s="4" t="str">
        <f t="shared" si="1"/>
        <v>Oct-2023</v>
      </c>
      <c r="N52">
        <f t="shared" si="2"/>
        <v>11</v>
      </c>
    </row>
    <row r="53" spans="1:14" x14ac:dyDescent="0.25">
      <c r="A53" t="s">
        <v>62</v>
      </c>
      <c r="B53" t="s">
        <v>126</v>
      </c>
      <c r="C53" t="s">
        <v>129</v>
      </c>
      <c r="D53">
        <v>1</v>
      </c>
      <c r="E53" t="s">
        <v>179</v>
      </c>
      <c r="F53" t="s">
        <v>235</v>
      </c>
      <c r="G53" t="s">
        <v>285</v>
      </c>
      <c r="H53" t="s">
        <v>293</v>
      </c>
      <c r="I53" t="s">
        <v>299</v>
      </c>
      <c r="J53" t="s">
        <v>304</v>
      </c>
      <c r="K53">
        <v>70664</v>
      </c>
      <c r="L53" s="4" t="str">
        <f t="shared" si="0"/>
        <v>May-2023</v>
      </c>
      <c r="M53" s="4" t="str">
        <f t="shared" si="1"/>
        <v>May-2023</v>
      </c>
      <c r="N53">
        <f t="shared" si="2"/>
        <v>2</v>
      </c>
    </row>
    <row r="54" spans="1:14" x14ac:dyDescent="0.25">
      <c r="A54" t="s">
        <v>63</v>
      </c>
      <c r="B54" t="s">
        <v>125</v>
      </c>
      <c r="C54" t="s">
        <v>129</v>
      </c>
      <c r="D54">
        <v>9</v>
      </c>
      <c r="E54" t="s">
        <v>131</v>
      </c>
      <c r="F54" t="s">
        <v>249</v>
      </c>
      <c r="G54" t="s">
        <v>286</v>
      </c>
      <c r="H54" t="s">
        <v>294</v>
      </c>
      <c r="I54" t="s">
        <v>301</v>
      </c>
      <c r="J54" t="s">
        <v>302</v>
      </c>
      <c r="K54">
        <v>61294</v>
      </c>
      <c r="L54" s="4" t="str">
        <f t="shared" si="0"/>
        <v>Jul-2023</v>
      </c>
      <c r="M54" s="4" t="str">
        <f t="shared" si="1"/>
        <v>Aug-2023</v>
      </c>
      <c r="N54">
        <f t="shared" si="2"/>
        <v>12</v>
      </c>
    </row>
    <row r="55" spans="1:14" x14ac:dyDescent="0.25">
      <c r="A55" t="s">
        <v>64</v>
      </c>
      <c r="B55" t="s">
        <v>121</v>
      </c>
      <c r="C55" t="s">
        <v>130</v>
      </c>
      <c r="D55">
        <v>13</v>
      </c>
      <c r="E55" t="s">
        <v>180</v>
      </c>
      <c r="F55" t="s">
        <v>250</v>
      </c>
      <c r="G55" t="s">
        <v>284</v>
      </c>
      <c r="H55" t="s">
        <v>292</v>
      </c>
      <c r="I55" t="s">
        <v>301</v>
      </c>
      <c r="J55" t="s">
        <v>306</v>
      </c>
      <c r="K55">
        <v>92749</v>
      </c>
      <c r="L55" s="4" t="str">
        <f t="shared" si="0"/>
        <v>Jun-2023</v>
      </c>
      <c r="M55" s="4" t="str">
        <f t="shared" si="1"/>
        <v>Jun-2023</v>
      </c>
      <c r="N55">
        <f t="shared" si="2"/>
        <v>12</v>
      </c>
    </row>
    <row r="56" spans="1:14" x14ac:dyDescent="0.25">
      <c r="A56" t="s">
        <v>65</v>
      </c>
      <c r="B56" t="s">
        <v>118</v>
      </c>
      <c r="C56" t="s">
        <v>130</v>
      </c>
      <c r="D56">
        <v>71</v>
      </c>
      <c r="E56" t="s">
        <v>181</v>
      </c>
      <c r="F56" t="s">
        <v>251</v>
      </c>
      <c r="G56" t="s">
        <v>286</v>
      </c>
      <c r="H56" t="s">
        <v>294</v>
      </c>
      <c r="I56" t="s">
        <v>301</v>
      </c>
      <c r="J56" t="s">
        <v>307</v>
      </c>
      <c r="K56">
        <v>29853</v>
      </c>
      <c r="L56" s="4" t="str">
        <f t="shared" si="0"/>
        <v>Dec-2023</v>
      </c>
      <c r="M56" s="4" t="str">
        <f t="shared" si="1"/>
        <v>Dec-2023</v>
      </c>
      <c r="N56">
        <f t="shared" si="2"/>
        <v>15</v>
      </c>
    </row>
    <row r="57" spans="1:14" x14ac:dyDescent="0.25">
      <c r="A57" t="s">
        <v>66</v>
      </c>
      <c r="B57" t="s">
        <v>115</v>
      </c>
      <c r="C57" t="s">
        <v>130</v>
      </c>
      <c r="D57">
        <v>67</v>
      </c>
      <c r="E57" t="s">
        <v>155</v>
      </c>
      <c r="F57" t="s">
        <v>177</v>
      </c>
      <c r="G57" t="s">
        <v>284</v>
      </c>
      <c r="H57" t="s">
        <v>292</v>
      </c>
      <c r="I57" t="s">
        <v>296</v>
      </c>
      <c r="J57" t="s">
        <v>306</v>
      </c>
      <c r="K57">
        <v>8219</v>
      </c>
      <c r="L57" s="4" t="str">
        <f t="shared" si="0"/>
        <v>Sep-2023</v>
      </c>
      <c r="M57" s="4" t="str">
        <f t="shared" si="1"/>
        <v>Sep-2023</v>
      </c>
      <c r="N57">
        <f t="shared" si="2"/>
        <v>5</v>
      </c>
    </row>
    <row r="58" spans="1:14" x14ac:dyDescent="0.25">
      <c r="A58" t="s">
        <v>67</v>
      </c>
      <c r="B58" t="s">
        <v>122</v>
      </c>
      <c r="C58" t="s">
        <v>130</v>
      </c>
      <c r="D58">
        <v>73</v>
      </c>
      <c r="E58" t="s">
        <v>182</v>
      </c>
      <c r="F58" t="s">
        <v>252</v>
      </c>
      <c r="G58" t="s">
        <v>285</v>
      </c>
      <c r="H58" t="s">
        <v>292</v>
      </c>
      <c r="I58" t="s">
        <v>301</v>
      </c>
      <c r="J58" t="s">
        <v>306</v>
      </c>
      <c r="K58">
        <v>91949</v>
      </c>
      <c r="L58" s="4" t="str">
        <f t="shared" si="0"/>
        <v>Nov-2023</v>
      </c>
      <c r="M58" s="4" t="str">
        <f t="shared" si="1"/>
        <v>Dec-2023</v>
      </c>
      <c r="N58">
        <f t="shared" si="2"/>
        <v>14</v>
      </c>
    </row>
    <row r="59" spans="1:14" x14ac:dyDescent="0.25">
      <c r="A59" t="s">
        <v>68</v>
      </c>
      <c r="B59" t="s">
        <v>111</v>
      </c>
      <c r="C59" t="s">
        <v>129</v>
      </c>
      <c r="D59">
        <v>40</v>
      </c>
      <c r="E59" t="s">
        <v>183</v>
      </c>
      <c r="F59" t="s">
        <v>186</v>
      </c>
      <c r="G59" t="s">
        <v>286</v>
      </c>
      <c r="H59" t="s">
        <v>295</v>
      </c>
      <c r="I59" t="s">
        <v>300</v>
      </c>
      <c r="J59" t="s">
        <v>305</v>
      </c>
      <c r="K59">
        <v>96581</v>
      </c>
      <c r="L59" s="4" t="str">
        <f t="shared" si="0"/>
        <v>Sep-2023</v>
      </c>
      <c r="M59" s="4" t="str">
        <f t="shared" si="1"/>
        <v>Sep-2023</v>
      </c>
      <c r="N59">
        <f t="shared" si="2"/>
        <v>11</v>
      </c>
    </row>
    <row r="60" spans="1:14" x14ac:dyDescent="0.25">
      <c r="A60" t="s">
        <v>69</v>
      </c>
      <c r="B60" t="s">
        <v>115</v>
      </c>
      <c r="C60" t="s">
        <v>130</v>
      </c>
      <c r="D60">
        <v>46</v>
      </c>
      <c r="E60" t="s">
        <v>184</v>
      </c>
      <c r="F60" t="s">
        <v>191</v>
      </c>
      <c r="G60" t="s">
        <v>287</v>
      </c>
      <c r="H60" t="s">
        <v>291</v>
      </c>
      <c r="I60" t="s">
        <v>296</v>
      </c>
      <c r="J60" t="s">
        <v>303</v>
      </c>
      <c r="K60">
        <v>42410</v>
      </c>
      <c r="L60" s="4" t="str">
        <f t="shared" si="0"/>
        <v>Apr-2023</v>
      </c>
      <c r="M60" s="4" t="str">
        <f t="shared" si="1"/>
        <v>Apr-2023</v>
      </c>
      <c r="N60">
        <f t="shared" si="2"/>
        <v>8</v>
      </c>
    </row>
    <row r="61" spans="1:14" x14ac:dyDescent="0.25">
      <c r="A61" t="s">
        <v>70</v>
      </c>
      <c r="B61" t="s">
        <v>116</v>
      </c>
      <c r="C61" t="s">
        <v>129</v>
      </c>
      <c r="D61">
        <v>15</v>
      </c>
      <c r="E61" t="s">
        <v>151</v>
      </c>
      <c r="F61" t="s">
        <v>253</v>
      </c>
      <c r="G61" t="s">
        <v>288</v>
      </c>
      <c r="H61" t="s">
        <v>291</v>
      </c>
      <c r="I61" t="s">
        <v>297</v>
      </c>
      <c r="J61" t="s">
        <v>303</v>
      </c>
      <c r="K61">
        <v>82494</v>
      </c>
      <c r="L61" s="4" t="str">
        <f t="shared" si="0"/>
        <v>May-2023</v>
      </c>
      <c r="M61" s="4" t="str">
        <f t="shared" si="1"/>
        <v>May-2023</v>
      </c>
      <c r="N61">
        <f t="shared" si="2"/>
        <v>10</v>
      </c>
    </row>
    <row r="62" spans="1:14" x14ac:dyDescent="0.25">
      <c r="A62" t="s">
        <v>71</v>
      </c>
      <c r="B62" t="s">
        <v>127</v>
      </c>
      <c r="C62" t="s">
        <v>130</v>
      </c>
      <c r="D62">
        <v>90</v>
      </c>
      <c r="E62" t="s">
        <v>168</v>
      </c>
      <c r="F62" t="s">
        <v>242</v>
      </c>
      <c r="G62" t="s">
        <v>286</v>
      </c>
      <c r="H62" t="s">
        <v>291</v>
      </c>
      <c r="I62" t="s">
        <v>300</v>
      </c>
      <c r="J62" t="s">
        <v>302</v>
      </c>
      <c r="K62">
        <v>60110</v>
      </c>
      <c r="L62" s="4" t="str">
        <f t="shared" si="0"/>
        <v>Feb-2023</v>
      </c>
      <c r="M62" s="4" t="str">
        <f t="shared" si="1"/>
        <v>Mar-2023</v>
      </c>
      <c r="N62">
        <f t="shared" si="2"/>
        <v>12</v>
      </c>
    </row>
    <row r="63" spans="1:14" x14ac:dyDescent="0.25">
      <c r="A63" t="s">
        <v>72</v>
      </c>
      <c r="B63" t="s">
        <v>121</v>
      </c>
      <c r="C63" t="s">
        <v>130</v>
      </c>
      <c r="D63">
        <v>57</v>
      </c>
      <c r="E63" t="s">
        <v>185</v>
      </c>
      <c r="F63" t="s">
        <v>254</v>
      </c>
      <c r="G63" t="s">
        <v>288</v>
      </c>
      <c r="H63" t="s">
        <v>290</v>
      </c>
      <c r="I63" t="s">
        <v>296</v>
      </c>
      <c r="J63" t="s">
        <v>304</v>
      </c>
      <c r="K63">
        <v>43132</v>
      </c>
      <c r="L63" s="4" t="str">
        <f t="shared" si="0"/>
        <v>Jul-2023</v>
      </c>
      <c r="M63" s="4" t="str">
        <f t="shared" si="1"/>
        <v>Jul-2023</v>
      </c>
      <c r="N63">
        <f t="shared" si="2"/>
        <v>9</v>
      </c>
    </row>
    <row r="64" spans="1:14" x14ac:dyDescent="0.25">
      <c r="A64" t="s">
        <v>73</v>
      </c>
      <c r="B64" t="s">
        <v>118</v>
      </c>
      <c r="C64" t="s">
        <v>130</v>
      </c>
      <c r="D64">
        <v>83</v>
      </c>
      <c r="E64" t="s">
        <v>186</v>
      </c>
      <c r="F64" t="s">
        <v>255</v>
      </c>
      <c r="G64" t="s">
        <v>289</v>
      </c>
      <c r="H64" t="s">
        <v>292</v>
      </c>
      <c r="I64" t="s">
        <v>301</v>
      </c>
      <c r="J64" t="s">
        <v>304</v>
      </c>
      <c r="K64">
        <v>16698</v>
      </c>
      <c r="L64" s="4" t="str">
        <f t="shared" si="0"/>
        <v>Sep-2023</v>
      </c>
      <c r="M64" s="4" t="str">
        <f t="shared" si="1"/>
        <v>Sep-2023</v>
      </c>
      <c r="N64">
        <f t="shared" si="2"/>
        <v>8</v>
      </c>
    </row>
    <row r="65" spans="1:14" x14ac:dyDescent="0.25">
      <c r="A65" t="s">
        <v>74</v>
      </c>
      <c r="B65" t="s">
        <v>115</v>
      </c>
      <c r="C65" t="s">
        <v>130</v>
      </c>
      <c r="D65">
        <v>25</v>
      </c>
      <c r="E65" t="s">
        <v>187</v>
      </c>
      <c r="F65" t="s">
        <v>214</v>
      </c>
      <c r="G65" t="s">
        <v>284</v>
      </c>
      <c r="H65" t="s">
        <v>292</v>
      </c>
      <c r="I65" t="s">
        <v>299</v>
      </c>
      <c r="J65" t="s">
        <v>302</v>
      </c>
      <c r="K65">
        <v>12345</v>
      </c>
      <c r="L65" s="4" t="str">
        <f t="shared" si="0"/>
        <v>Apr-2023</v>
      </c>
      <c r="M65" s="4" t="str">
        <f t="shared" si="1"/>
        <v>Apr-2023</v>
      </c>
      <c r="N65">
        <f t="shared" si="2"/>
        <v>6</v>
      </c>
    </row>
    <row r="66" spans="1:14" x14ac:dyDescent="0.25">
      <c r="A66" t="s">
        <v>75</v>
      </c>
      <c r="B66" t="s">
        <v>116</v>
      </c>
      <c r="C66" t="s">
        <v>129</v>
      </c>
      <c r="D66">
        <v>2</v>
      </c>
      <c r="E66" t="s">
        <v>188</v>
      </c>
      <c r="F66" t="s">
        <v>256</v>
      </c>
      <c r="G66" t="s">
        <v>289</v>
      </c>
      <c r="H66" t="s">
        <v>292</v>
      </c>
      <c r="I66" t="s">
        <v>299</v>
      </c>
      <c r="J66" t="s">
        <v>304</v>
      </c>
      <c r="K66">
        <v>86836</v>
      </c>
      <c r="L66" s="4" t="str">
        <f t="shared" si="0"/>
        <v>Oct-2023</v>
      </c>
      <c r="M66" s="4" t="str">
        <f t="shared" si="1"/>
        <v>Oct-2023</v>
      </c>
      <c r="N66">
        <f t="shared" si="2"/>
        <v>13</v>
      </c>
    </row>
    <row r="67" spans="1:14" x14ac:dyDescent="0.25">
      <c r="A67" t="s">
        <v>76</v>
      </c>
      <c r="B67" t="s">
        <v>126</v>
      </c>
      <c r="C67" t="s">
        <v>129</v>
      </c>
      <c r="D67">
        <v>74</v>
      </c>
      <c r="E67" t="s">
        <v>180</v>
      </c>
      <c r="F67" t="s">
        <v>204</v>
      </c>
      <c r="G67" t="s">
        <v>285</v>
      </c>
      <c r="H67" t="s">
        <v>291</v>
      </c>
      <c r="I67" t="s">
        <v>301</v>
      </c>
      <c r="J67" t="s">
        <v>305</v>
      </c>
      <c r="K67">
        <v>36484</v>
      </c>
      <c r="L67" s="4" t="str">
        <f t="shared" ref="L67:L101" si="3">TEXT(E67, "mmm-yyyy")</f>
        <v>Jun-2023</v>
      </c>
      <c r="M67" s="4" t="str">
        <f t="shared" ref="M67:M101" si="4">TEXT(F67, "mmm-yyyy")</f>
        <v>Jun-2023</v>
      </c>
      <c r="N67">
        <f t="shared" ref="N67:N101" si="5">DATEDIF(E67, F67, "D")</f>
        <v>8</v>
      </c>
    </row>
    <row r="68" spans="1:14" x14ac:dyDescent="0.25">
      <c r="A68" t="s">
        <v>77</v>
      </c>
      <c r="B68" t="s">
        <v>118</v>
      </c>
      <c r="C68" t="s">
        <v>130</v>
      </c>
      <c r="D68">
        <v>60</v>
      </c>
      <c r="E68" t="s">
        <v>189</v>
      </c>
      <c r="F68" t="s">
        <v>232</v>
      </c>
      <c r="G68" t="s">
        <v>289</v>
      </c>
      <c r="H68" t="s">
        <v>293</v>
      </c>
      <c r="I68" t="s">
        <v>298</v>
      </c>
      <c r="J68" t="s">
        <v>304</v>
      </c>
      <c r="K68">
        <v>27761</v>
      </c>
      <c r="L68" s="4" t="str">
        <f t="shared" si="3"/>
        <v>Mar-2023</v>
      </c>
      <c r="M68" s="4" t="str">
        <f t="shared" si="4"/>
        <v>Mar-2023</v>
      </c>
      <c r="N68">
        <f t="shared" si="5"/>
        <v>4</v>
      </c>
    </row>
    <row r="69" spans="1:14" x14ac:dyDescent="0.25">
      <c r="A69" t="s">
        <v>78</v>
      </c>
      <c r="B69" t="s">
        <v>113</v>
      </c>
      <c r="C69" t="s">
        <v>130</v>
      </c>
      <c r="D69">
        <v>12</v>
      </c>
      <c r="E69" t="s">
        <v>179</v>
      </c>
      <c r="F69" t="s">
        <v>257</v>
      </c>
      <c r="G69" t="s">
        <v>288</v>
      </c>
      <c r="H69" t="s">
        <v>293</v>
      </c>
      <c r="I69" t="s">
        <v>296</v>
      </c>
      <c r="J69" t="s">
        <v>304</v>
      </c>
      <c r="K69">
        <v>88944</v>
      </c>
      <c r="L69" s="4" t="str">
        <f t="shared" si="3"/>
        <v>May-2023</v>
      </c>
      <c r="M69" s="4" t="str">
        <f t="shared" si="4"/>
        <v>May-2023</v>
      </c>
      <c r="N69">
        <f t="shared" si="5"/>
        <v>11</v>
      </c>
    </row>
    <row r="70" spans="1:14" x14ac:dyDescent="0.25">
      <c r="A70" t="s">
        <v>79</v>
      </c>
      <c r="B70" t="s">
        <v>112</v>
      </c>
      <c r="C70" t="s">
        <v>130</v>
      </c>
      <c r="D70">
        <v>35</v>
      </c>
      <c r="E70" t="s">
        <v>190</v>
      </c>
      <c r="F70" t="s">
        <v>258</v>
      </c>
      <c r="G70" t="s">
        <v>287</v>
      </c>
      <c r="H70" t="s">
        <v>290</v>
      </c>
      <c r="I70" t="s">
        <v>298</v>
      </c>
      <c r="J70" t="s">
        <v>306</v>
      </c>
      <c r="K70">
        <v>65284</v>
      </c>
      <c r="L70" s="4" t="str">
        <f t="shared" si="3"/>
        <v>Dec-2023</v>
      </c>
      <c r="M70" s="4" t="str">
        <f t="shared" si="4"/>
        <v>Jan-2024</v>
      </c>
      <c r="N70">
        <f t="shared" si="5"/>
        <v>11</v>
      </c>
    </row>
    <row r="71" spans="1:14" x14ac:dyDescent="0.25">
      <c r="A71" t="s">
        <v>80</v>
      </c>
      <c r="B71" t="s">
        <v>120</v>
      </c>
      <c r="C71" t="s">
        <v>130</v>
      </c>
      <c r="D71">
        <v>85</v>
      </c>
      <c r="E71" t="s">
        <v>191</v>
      </c>
      <c r="F71" t="s">
        <v>259</v>
      </c>
      <c r="G71" t="s">
        <v>285</v>
      </c>
      <c r="H71" t="s">
        <v>294</v>
      </c>
      <c r="I71" t="s">
        <v>300</v>
      </c>
      <c r="J71" t="s">
        <v>305</v>
      </c>
      <c r="K71">
        <v>9875</v>
      </c>
      <c r="L71" s="4" t="str">
        <f t="shared" si="3"/>
        <v>Apr-2023</v>
      </c>
      <c r="M71" s="4" t="str">
        <f t="shared" si="4"/>
        <v>May-2023</v>
      </c>
      <c r="N71">
        <f t="shared" si="5"/>
        <v>12</v>
      </c>
    </row>
    <row r="72" spans="1:14" x14ac:dyDescent="0.25">
      <c r="A72" t="s">
        <v>81</v>
      </c>
      <c r="B72" t="s">
        <v>124</v>
      </c>
      <c r="C72" t="s">
        <v>129</v>
      </c>
      <c r="D72">
        <v>82</v>
      </c>
      <c r="E72" t="s">
        <v>192</v>
      </c>
      <c r="F72" t="s">
        <v>260</v>
      </c>
      <c r="G72" t="s">
        <v>284</v>
      </c>
      <c r="H72" t="s">
        <v>294</v>
      </c>
      <c r="I72" t="s">
        <v>301</v>
      </c>
      <c r="J72" t="s">
        <v>302</v>
      </c>
      <c r="K72">
        <v>29804</v>
      </c>
      <c r="L72" s="4" t="str">
        <f t="shared" si="3"/>
        <v>Apr-2023</v>
      </c>
      <c r="M72" s="4" t="str">
        <f t="shared" si="4"/>
        <v>Apr-2023</v>
      </c>
      <c r="N72">
        <f t="shared" si="5"/>
        <v>14</v>
      </c>
    </row>
    <row r="73" spans="1:14" x14ac:dyDescent="0.25">
      <c r="A73" t="s">
        <v>82</v>
      </c>
      <c r="B73" t="s">
        <v>115</v>
      </c>
      <c r="C73" t="s">
        <v>130</v>
      </c>
      <c r="D73">
        <v>67</v>
      </c>
      <c r="E73" t="s">
        <v>193</v>
      </c>
      <c r="F73" t="s">
        <v>261</v>
      </c>
      <c r="G73" t="s">
        <v>289</v>
      </c>
      <c r="H73" t="s">
        <v>293</v>
      </c>
      <c r="I73" t="s">
        <v>296</v>
      </c>
      <c r="J73" t="s">
        <v>306</v>
      </c>
      <c r="K73">
        <v>41172</v>
      </c>
      <c r="L73" s="4" t="str">
        <f t="shared" si="3"/>
        <v>Dec-2023</v>
      </c>
      <c r="M73" s="4" t="str">
        <f t="shared" si="4"/>
        <v>Jan-2024</v>
      </c>
      <c r="N73">
        <f t="shared" si="5"/>
        <v>12</v>
      </c>
    </row>
    <row r="74" spans="1:14" x14ac:dyDescent="0.25">
      <c r="A74" t="s">
        <v>83</v>
      </c>
      <c r="B74" t="s">
        <v>124</v>
      </c>
      <c r="C74" t="s">
        <v>129</v>
      </c>
      <c r="D74">
        <v>45</v>
      </c>
      <c r="E74" t="s">
        <v>179</v>
      </c>
      <c r="F74" t="s">
        <v>262</v>
      </c>
      <c r="G74" t="s">
        <v>289</v>
      </c>
      <c r="H74" t="s">
        <v>293</v>
      </c>
      <c r="I74" t="s">
        <v>300</v>
      </c>
      <c r="J74" t="s">
        <v>303</v>
      </c>
      <c r="K74">
        <v>37960</v>
      </c>
      <c r="L74" s="4" t="str">
        <f t="shared" si="3"/>
        <v>May-2023</v>
      </c>
      <c r="M74" s="4" t="str">
        <f t="shared" si="4"/>
        <v>May-2023</v>
      </c>
      <c r="N74">
        <f t="shared" si="5"/>
        <v>10</v>
      </c>
    </row>
    <row r="75" spans="1:14" x14ac:dyDescent="0.25">
      <c r="A75" t="s">
        <v>84</v>
      </c>
      <c r="B75" t="s">
        <v>122</v>
      </c>
      <c r="C75" t="s">
        <v>130</v>
      </c>
      <c r="D75">
        <v>18</v>
      </c>
      <c r="E75" t="s">
        <v>194</v>
      </c>
      <c r="F75" t="s">
        <v>263</v>
      </c>
      <c r="G75" t="s">
        <v>285</v>
      </c>
      <c r="H75" t="s">
        <v>291</v>
      </c>
      <c r="I75" t="s">
        <v>297</v>
      </c>
      <c r="J75" t="s">
        <v>307</v>
      </c>
      <c r="K75">
        <v>18548</v>
      </c>
      <c r="L75" s="4" t="str">
        <f t="shared" si="3"/>
        <v>Jan-2023</v>
      </c>
      <c r="M75" s="4" t="str">
        <f t="shared" si="4"/>
        <v>Jan-2023</v>
      </c>
      <c r="N75">
        <f t="shared" si="5"/>
        <v>7</v>
      </c>
    </row>
    <row r="76" spans="1:14" x14ac:dyDescent="0.25">
      <c r="A76" t="s">
        <v>85</v>
      </c>
      <c r="B76" t="s">
        <v>121</v>
      </c>
      <c r="C76" t="s">
        <v>130</v>
      </c>
      <c r="D76">
        <v>51</v>
      </c>
      <c r="E76" t="s">
        <v>195</v>
      </c>
      <c r="F76" t="s">
        <v>264</v>
      </c>
      <c r="G76" t="s">
        <v>285</v>
      </c>
      <c r="H76" t="s">
        <v>293</v>
      </c>
      <c r="I76" t="s">
        <v>296</v>
      </c>
      <c r="J76" t="s">
        <v>305</v>
      </c>
      <c r="K76">
        <v>41772</v>
      </c>
      <c r="L76" s="4" t="str">
        <f t="shared" si="3"/>
        <v>Mar-2023</v>
      </c>
      <c r="M76" s="4" t="str">
        <f t="shared" si="4"/>
        <v>Apr-2023</v>
      </c>
      <c r="N76">
        <f t="shared" si="5"/>
        <v>13</v>
      </c>
    </row>
    <row r="77" spans="1:14" x14ac:dyDescent="0.25">
      <c r="A77" t="s">
        <v>86</v>
      </c>
      <c r="B77" t="s">
        <v>121</v>
      </c>
      <c r="C77" t="s">
        <v>130</v>
      </c>
      <c r="D77">
        <v>7</v>
      </c>
      <c r="E77" t="s">
        <v>196</v>
      </c>
      <c r="F77" t="s">
        <v>197</v>
      </c>
      <c r="G77" t="s">
        <v>287</v>
      </c>
      <c r="H77" t="s">
        <v>293</v>
      </c>
      <c r="I77" t="s">
        <v>298</v>
      </c>
      <c r="J77" t="s">
        <v>307</v>
      </c>
      <c r="K77">
        <v>44759</v>
      </c>
      <c r="L77" s="4" t="str">
        <f t="shared" si="3"/>
        <v>Sep-2023</v>
      </c>
      <c r="M77" s="4" t="str">
        <f t="shared" si="4"/>
        <v>Sep-2023</v>
      </c>
      <c r="N77">
        <f t="shared" si="5"/>
        <v>5</v>
      </c>
    </row>
    <row r="78" spans="1:14" x14ac:dyDescent="0.25">
      <c r="A78" t="s">
        <v>87</v>
      </c>
      <c r="B78" t="s">
        <v>112</v>
      </c>
      <c r="C78" t="s">
        <v>130</v>
      </c>
      <c r="D78">
        <v>4</v>
      </c>
      <c r="E78" t="s">
        <v>197</v>
      </c>
      <c r="F78" t="s">
        <v>175</v>
      </c>
      <c r="G78" t="s">
        <v>286</v>
      </c>
      <c r="H78" t="s">
        <v>293</v>
      </c>
      <c r="I78" t="s">
        <v>297</v>
      </c>
      <c r="J78" t="s">
        <v>305</v>
      </c>
      <c r="K78">
        <v>21389</v>
      </c>
      <c r="L78" s="4" t="str">
        <f t="shared" si="3"/>
        <v>Sep-2023</v>
      </c>
      <c r="M78" s="4" t="str">
        <f t="shared" si="4"/>
        <v>Sep-2023</v>
      </c>
      <c r="N78">
        <f t="shared" si="5"/>
        <v>10</v>
      </c>
    </row>
    <row r="79" spans="1:14" x14ac:dyDescent="0.25">
      <c r="A79" t="s">
        <v>88</v>
      </c>
      <c r="B79" t="s">
        <v>120</v>
      </c>
      <c r="C79" t="s">
        <v>130</v>
      </c>
      <c r="D79">
        <v>8</v>
      </c>
      <c r="E79" t="s">
        <v>198</v>
      </c>
      <c r="F79" t="s">
        <v>265</v>
      </c>
      <c r="G79" t="s">
        <v>289</v>
      </c>
      <c r="H79" t="s">
        <v>293</v>
      </c>
      <c r="I79" t="s">
        <v>301</v>
      </c>
      <c r="J79" t="s">
        <v>307</v>
      </c>
      <c r="K79">
        <v>27134</v>
      </c>
      <c r="L79" s="4" t="str">
        <f t="shared" si="3"/>
        <v>Jan-2023</v>
      </c>
      <c r="M79" s="4" t="str">
        <f t="shared" si="4"/>
        <v>Feb-2023</v>
      </c>
      <c r="N79">
        <f t="shared" si="5"/>
        <v>14</v>
      </c>
    </row>
    <row r="80" spans="1:14" x14ac:dyDescent="0.25">
      <c r="A80" t="s">
        <v>89</v>
      </c>
      <c r="B80" t="s">
        <v>125</v>
      </c>
      <c r="C80" t="s">
        <v>129</v>
      </c>
      <c r="D80">
        <v>57</v>
      </c>
      <c r="E80" t="s">
        <v>199</v>
      </c>
      <c r="F80" t="s">
        <v>266</v>
      </c>
      <c r="G80" t="s">
        <v>287</v>
      </c>
      <c r="H80" t="s">
        <v>295</v>
      </c>
      <c r="I80" t="s">
        <v>300</v>
      </c>
      <c r="J80" t="s">
        <v>302</v>
      </c>
      <c r="K80">
        <v>10210</v>
      </c>
      <c r="L80" s="4" t="str">
        <f t="shared" si="3"/>
        <v>Jul-2023</v>
      </c>
      <c r="M80" s="4" t="str">
        <f t="shared" si="4"/>
        <v>Jul-2023</v>
      </c>
      <c r="N80">
        <f t="shared" si="5"/>
        <v>2</v>
      </c>
    </row>
    <row r="81" spans="1:14" x14ac:dyDescent="0.25">
      <c r="A81" t="s">
        <v>90</v>
      </c>
      <c r="B81" t="s">
        <v>120</v>
      </c>
      <c r="C81" t="s">
        <v>130</v>
      </c>
      <c r="D81">
        <v>17</v>
      </c>
      <c r="E81" t="s">
        <v>200</v>
      </c>
      <c r="F81" t="s">
        <v>267</v>
      </c>
      <c r="G81" t="s">
        <v>287</v>
      </c>
      <c r="H81" t="s">
        <v>292</v>
      </c>
      <c r="I81" t="s">
        <v>299</v>
      </c>
      <c r="J81" t="s">
        <v>307</v>
      </c>
      <c r="K81">
        <v>6859</v>
      </c>
      <c r="L81" s="4" t="str">
        <f t="shared" si="3"/>
        <v>May-2023</v>
      </c>
      <c r="M81" s="4" t="str">
        <f t="shared" si="4"/>
        <v>Jun-2023</v>
      </c>
      <c r="N81">
        <f t="shared" si="5"/>
        <v>3</v>
      </c>
    </row>
    <row r="82" spans="1:14" x14ac:dyDescent="0.25">
      <c r="A82" t="s">
        <v>91</v>
      </c>
      <c r="B82" t="s">
        <v>118</v>
      </c>
      <c r="C82" t="s">
        <v>130</v>
      </c>
      <c r="D82">
        <v>53</v>
      </c>
      <c r="E82" t="s">
        <v>201</v>
      </c>
      <c r="F82" t="s">
        <v>268</v>
      </c>
      <c r="G82" t="s">
        <v>288</v>
      </c>
      <c r="H82" t="s">
        <v>290</v>
      </c>
      <c r="I82" t="s">
        <v>298</v>
      </c>
      <c r="J82" t="s">
        <v>307</v>
      </c>
      <c r="K82">
        <v>12830</v>
      </c>
      <c r="L82" s="4" t="str">
        <f t="shared" si="3"/>
        <v>Sep-2023</v>
      </c>
      <c r="M82" s="4" t="str">
        <f t="shared" si="4"/>
        <v>Sep-2023</v>
      </c>
      <c r="N82">
        <f t="shared" si="5"/>
        <v>12</v>
      </c>
    </row>
    <row r="83" spans="1:14" x14ac:dyDescent="0.25">
      <c r="A83" t="s">
        <v>92</v>
      </c>
      <c r="B83" t="s">
        <v>111</v>
      </c>
      <c r="C83" t="s">
        <v>129</v>
      </c>
      <c r="D83">
        <v>8</v>
      </c>
      <c r="E83" t="s">
        <v>202</v>
      </c>
      <c r="F83" t="s">
        <v>146</v>
      </c>
      <c r="G83" t="s">
        <v>289</v>
      </c>
      <c r="H83" t="s">
        <v>293</v>
      </c>
      <c r="I83" t="s">
        <v>300</v>
      </c>
      <c r="J83" t="s">
        <v>304</v>
      </c>
      <c r="K83">
        <v>56541</v>
      </c>
      <c r="L83" s="4" t="str">
        <f t="shared" si="3"/>
        <v>Oct-2023</v>
      </c>
      <c r="M83" s="4" t="str">
        <f t="shared" si="4"/>
        <v>Oct-2023</v>
      </c>
      <c r="N83">
        <f t="shared" si="5"/>
        <v>1</v>
      </c>
    </row>
    <row r="84" spans="1:14" x14ac:dyDescent="0.25">
      <c r="A84" t="s">
        <v>93</v>
      </c>
      <c r="B84" t="s">
        <v>124</v>
      </c>
      <c r="C84" t="s">
        <v>129</v>
      </c>
      <c r="D84">
        <v>79</v>
      </c>
      <c r="E84" t="s">
        <v>203</v>
      </c>
      <c r="F84" t="s">
        <v>269</v>
      </c>
      <c r="G84" t="s">
        <v>285</v>
      </c>
      <c r="H84" t="s">
        <v>291</v>
      </c>
      <c r="I84" t="s">
        <v>301</v>
      </c>
      <c r="J84" t="s">
        <v>306</v>
      </c>
      <c r="K84">
        <v>42478</v>
      </c>
      <c r="L84" s="4" t="str">
        <f t="shared" si="3"/>
        <v>Mar-2023</v>
      </c>
      <c r="M84" s="4" t="str">
        <f t="shared" si="4"/>
        <v>Mar-2023</v>
      </c>
      <c r="N84">
        <f t="shared" si="5"/>
        <v>10</v>
      </c>
    </row>
    <row r="85" spans="1:14" x14ac:dyDescent="0.25">
      <c r="A85" t="s">
        <v>94</v>
      </c>
      <c r="B85" t="s">
        <v>124</v>
      </c>
      <c r="C85" t="s">
        <v>129</v>
      </c>
      <c r="D85">
        <v>70</v>
      </c>
      <c r="E85" t="s">
        <v>204</v>
      </c>
      <c r="F85" t="s">
        <v>140</v>
      </c>
      <c r="G85" t="s">
        <v>284</v>
      </c>
      <c r="H85" t="s">
        <v>290</v>
      </c>
      <c r="I85" t="s">
        <v>297</v>
      </c>
      <c r="J85" t="s">
        <v>304</v>
      </c>
      <c r="K85">
        <v>57503</v>
      </c>
      <c r="L85" s="4" t="str">
        <f t="shared" si="3"/>
        <v>Jun-2023</v>
      </c>
      <c r="M85" s="4" t="str">
        <f t="shared" si="4"/>
        <v>Jul-2023</v>
      </c>
      <c r="N85">
        <f t="shared" si="5"/>
        <v>8</v>
      </c>
    </row>
    <row r="86" spans="1:14" x14ac:dyDescent="0.25">
      <c r="A86" t="s">
        <v>95</v>
      </c>
      <c r="B86" t="s">
        <v>112</v>
      </c>
      <c r="C86" t="s">
        <v>130</v>
      </c>
      <c r="D86">
        <v>9</v>
      </c>
      <c r="E86" t="s">
        <v>205</v>
      </c>
      <c r="F86" t="s">
        <v>270</v>
      </c>
      <c r="G86" t="s">
        <v>287</v>
      </c>
      <c r="H86" t="s">
        <v>295</v>
      </c>
      <c r="I86" t="s">
        <v>300</v>
      </c>
      <c r="J86" t="s">
        <v>305</v>
      </c>
      <c r="K86">
        <v>48954</v>
      </c>
      <c r="L86" s="4" t="str">
        <f t="shared" si="3"/>
        <v>Sep-2023</v>
      </c>
      <c r="M86" s="4" t="str">
        <f t="shared" si="4"/>
        <v>Sep-2023</v>
      </c>
      <c r="N86">
        <f t="shared" si="5"/>
        <v>9</v>
      </c>
    </row>
    <row r="87" spans="1:14" x14ac:dyDescent="0.25">
      <c r="A87" t="s">
        <v>96</v>
      </c>
      <c r="B87" t="s">
        <v>125</v>
      </c>
      <c r="C87" t="s">
        <v>129</v>
      </c>
      <c r="D87">
        <v>40</v>
      </c>
      <c r="E87" t="s">
        <v>206</v>
      </c>
      <c r="F87" t="s">
        <v>271</v>
      </c>
      <c r="G87" t="s">
        <v>285</v>
      </c>
      <c r="H87" t="s">
        <v>295</v>
      </c>
      <c r="I87" t="s">
        <v>297</v>
      </c>
      <c r="J87" t="s">
        <v>302</v>
      </c>
      <c r="K87">
        <v>27966</v>
      </c>
      <c r="L87" s="4" t="str">
        <f t="shared" si="3"/>
        <v>Apr-2023</v>
      </c>
      <c r="M87" s="4" t="str">
        <f t="shared" si="4"/>
        <v>Apr-2023</v>
      </c>
      <c r="N87">
        <f t="shared" si="5"/>
        <v>7</v>
      </c>
    </row>
    <row r="88" spans="1:14" x14ac:dyDescent="0.25">
      <c r="A88" t="s">
        <v>97</v>
      </c>
      <c r="B88" t="s">
        <v>122</v>
      </c>
      <c r="C88" t="s">
        <v>130</v>
      </c>
      <c r="D88">
        <v>64</v>
      </c>
      <c r="E88" t="s">
        <v>166</v>
      </c>
      <c r="F88" t="s">
        <v>220</v>
      </c>
      <c r="G88" t="s">
        <v>286</v>
      </c>
      <c r="H88" t="s">
        <v>294</v>
      </c>
      <c r="I88" t="s">
        <v>300</v>
      </c>
      <c r="J88" t="s">
        <v>307</v>
      </c>
      <c r="K88">
        <v>83019</v>
      </c>
      <c r="L88" s="4" t="str">
        <f t="shared" si="3"/>
        <v>Aug-2023</v>
      </c>
      <c r="M88" s="4" t="str">
        <f t="shared" si="4"/>
        <v>Aug-2023</v>
      </c>
      <c r="N88">
        <f t="shared" si="5"/>
        <v>4</v>
      </c>
    </row>
    <row r="89" spans="1:14" x14ac:dyDescent="0.25">
      <c r="A89" t="s">
        <v>98</v>
      </c>
      <c r="B89" t="s">
        <v>117</v>
      </c>
      <c r="C89" t="s">
        <v>130</v>
      </c>
      <c r="D89">
        <v>11</v>
      </c>
      <c r="E89" t="s">
        <v>207</v>
      </c>
      <c r="F89" t="s">
        <v>272</v>
      </c>
      <c r="G89" t="s">
        <v>288</v>
      </c>
      <c r="H89" t="s">
        <v>294</v>
      </c>
      <c r="I89" t="s">
        <v>296</v>
      </c>
      <c r="J89" t="s">
        <v>304</v>
      </c>
      <c r="K89">
        <v>79805</v>
      </c>
      <c r="L89" s="4" t="str">
        <f t="shared" si="3"/>
        <v>Jul-2023</v>
      </c>
      <c r="M89" s="4" t="str">
        <f t="shared" si="4"/>
        <v>Aug-2023</v>
      </c>
      <c r="N89">
        <f t="shared" si="5"/>
        <v>15</v>
      </c>
    </row>
    <row r="90" spans="1:14" x14ac:dyDescent="0.25">
      <c r="A90" t="s">
        <v>99</v>
      </c>
      <c r="B90" t="s">
        <v>115</v>
      </c>
      <c r="C90" t="s">
        <v>130</v>
      </c>
      <c r="D90">
        <v>41</v>
      </c>
      <c r="E90" t="s">
        <v>208</v>
      </c>
      <c r="F90" t="s">
        <v>273</v>
      </c>
      <c r="G90" t="s">
        <v>288</v>
      </c>
      <c r="H90" t="s">
        <v>294</v>
      </c>
      <c r="I90" t="s">
        <v>298</v>
      </c>
      <c r="J90" t="s">
        <v>305</v>
      </c>
      <c r="K90">
        <v>62028</v>
      </c>
      <c r="L90" s="4" t="str">
        <f t="shared" si="3"/>
        <v>Jul-2023</v>
      </c>
      <c r="M90" s="4" t="str">
        <f t="shared" si="4"/>
        <v>Aug-2023</v>
      </c>
      <c r="N90">
        <f t="shared" si="5"/>
        <v>12</v>
      </c>
    </row>
    <row r="91" spans="1:14" x14ac:dyDescent="0.25">
      <c r="A91" t="s">
        <v>100</v>
      </c>
      <c r="B91" t="s">
        <v>111</v>
      </c>
      <c r="C91" t="s">
        <v>129</v>
      </c>
      <c r="D91">
        <v>5</v>
      </c>
      <c r="E91" t="s">
        <v>160</v>
      </c>
      <c r="F91" t="s">
        <v>170</v>
      </c>
      <c r="G91" t="s">
        <v>286</v>
      </c>
      <c r="H91" t="s">
        <v>293</v>
      </c>
      <c r="I91" t="s">
        <v>297</v>
      </c>
      <c r="J91" t="s">
        <v>303</v>
      </c>
      <c r="K91">
        <v>41825</v>
      </c>
      <c r="L91" s="4" t="str">
        <f t="shared" si="3"/>
        <v>Feb-2023</v>
      </c>
      <c r="M91" s="4" t="str">
        <f t="shared" si="4"/>
        <v>Feb-2023</v>
      </c>
      <c r="N91">
        <f t="shared" si="5"/>
        <v>5</v>
      </c>
    </row>
    <row r="92" spans="1:14" x14ac:dyDescent="0.25">
      <c r="A92" t="s">
        <v>101</v>
      </c>
      <c r="B92" t="s">
        <v>120</v>
      </c>
      <c r="C92" t="s">
        <v>130</v>
      </c>
      <c r="D92">
        <v>74</v>
      </c>
      <c r="E92" t="s">
        <v>196</v>
      </c>
      <c r="F92" t="s">
        <v>274</v>
      </c>
      <c r="G92" t="s">
        <v>284</v>
      </c>
      <c r="H92" t="s">
        <v>292</v>
      </c>
      <c r="I92" t="s">
        <v>297</v>
      </c>
      <c r="J92" t="s">
        <v>303</v>
      </c>
      <c r="K92">
        <v>7837</v>
      </c>
      <c r="L92" s="4" t="str">
        <f t="shared" si="3"/>
        <v>Sep-2023</v>
      </c>
      <c r="M92" s="4" t="str">
        <f t="shared" si="4"/>
        <v>Sep-2023</v>
      </c>
      <c r="N92">
        <f t="shared" si="5"/>
        <v>2</v>
      </c>
    </row>
    <row r="93" spans="1:14" x14ac:dyDescent="0.25">
      <c r="A93" t="s">
        <v>102</v>
      </c>
      <c r="B93" t="s">
        <v>128</v>
      </c>
      <c r="C93" t="s">
        <v>129</v>
      </c>
      <c r="D93">
        <v>54</v>
      </c>
      <c r="E93" t="s">
        <v>209</v>
      </c>
      <c r="F93" t="s">
        <v>275</v>
      </c>
      <c r="G93" t="s">
        <v>285</v>
      </c>
      <c r="H93" t="s">
        <v>292</v>
      </c>
      <c r="I93" t="s">
        <v>300</v>
      </c>
      <c r="J93" t="s">
        <v>307</v>
      </c>
      <c r="K93">
        <v>52876</v>
      </c>
      <c r="L93" s="4" t="str">
        <f t="shared" si="3"/>
        <v>Jan-2023</v>
      </c>
      <c r="M93" s="4" t="str">
        <f t="shared" si="4"/>
        <v>Jan-2023</v>
      </c>
      <c r="N93">
        <f t="shared" si="5"/>
        <v>11</v>
      </c>
    </row>
    <row r="94" spans="1:14" x14ac:dyDescent="0.25">
      <c r="A94" t="s">
        <v>103</v>
      </c>
      <c r="B94" t="s">
        <v>115</v>
      </c>
      <c r="C94" t="s">
        <v>130</v>
      </c>
      <c r="D94">
        <v>9</v>
      </c>
      <c r="E94" t="s">
        <v>210</v>
      </c>
      <c r="F94" t="s">
        <v>276</v>
      </c>
      <c r="G94" t="s">
        <v>289</v>
      </c>
      <c r="H94" t="s">
        <v>293</v>
      </c>
      <c r="I94" t="s">
        <v>298</v>
      </c>
      <c r="J94" t="s">
        <v>307</v>
      </c>
      <c r="K94">
        <v>11659</v>
      </c>
      <c r="L94" s="4" t="str">
        <f t="shared" si="3"/>
        <v>Jan-2024</v>
      </c>
      <c r="M94" s="4" t="str">
        <f t="shared" si="4"/>
        <v>Jan-2024</v>
      </c>
      <c r="N94">
        <f t="shared" si="5"/>
        <v>12</v>
      </c>
    </row>
    <row r="95" spans="1:14" x14ac:dyDescent="0.25">
      <c r="A95" t="s">
        <v>104</v>
      </c>
      <c r="B95" t="s">
        <v>123</v>
      </c>
      <c r="C95" t="s">
        <v>129</v>
      </c>
      <c r="D95">
        <v>67</v>
      </c>
      <c r="E95" t="s">
        <v>211</v>
      </c>
      <c r="F95" t="s">
        <v>277</v>
      </c>
      <c r="G95" t="s">
        <v>286</v>
      </c>
      <c r="H95" t="s">
        <v>292</v>
      </c>
      <c r="I95" t="s">
        <v>298</v>
      </c>
      <c r="J95" t="s">
        <v>304</v>
      </c>
      <c r="K95">
        <v>41038</v>
      </c>
      <c r="L95" s="4" t="str">
        <f t="shared" si="3"/>
        <v>Jun-2023</v>
      </c>
      <c r="M95" s="4" t="str">
        <f t="shared" si="4"/>
        <v>Jun-2023</v>
      </c>
      <c r="N95">
        <f t="shared" si="5"/>
        <v>11</v>
      </c>
    </row>
    <row r="96" spans="1:14" x14ac:dyDescent="0.25">
      <c r="A96" t="s">
        <v>105</v>
      </c>
      <c r="B96" t="s">
        <v>113</v>
      </c>
      <c r="C96" t="s">
        <v>130</v>
      </c>
      <c r="D96">
        <v>40</v>
      </c>
      <c r="E96" t="s">
        <v>212</v>
      </c>
      <c r="F96" t="s">
        <v>278</v>
      </c>
      <c r="G96" t="s">
        <v>285</v>
      </c>
      <c r="H96" t="s">
        <v>290</v>
      </c>
      <c r="I96" t="s">
        <v>297</v>
      </c>
      <c r="J96" t="s">
        <v>307</v>
      </c>
      <c r="K96">
        <v>15119</v>
      </c>
      <c r="L96" s="4" t="str">
        <f t="shared" si="3"/>
        <v>Feb-2023</v>
      </c>
      <c r="M96" s="4" t="str">
        <f t="shared" si="4"/>
        <v>Feb-2023</v>
      </c>
      <c r="N96">
        <f t="shared" si="5"/>
        <v>1</v>
      </c>
    </row>
    <row r="97" spans="1:14" x14ac:dyDescent="0.25">
      <c r="A97" t="s">
        <v>106</v>
      </c>
      <c r="B97" t="s">
        <v>119</v>
      </c>
      <c r="C97" t="s">
        <v>129</v>
      </c>
      <c r="D97">
        <v>90</v>
      </c>
      <c r="E97" t="s">
        <v>213</v>
      </c>
      <c r="F97" t="s">
        <v>279</v>
      </c>
      <c r="G97" t="s">
        <v>284</v>
      </c>
      <c r="H97" t="s">
        <v>294</v>
      </c>
      <c r="I97" t="s">
        <v>300</v>
      </c>
      <c r="J97" t="s">
        <v>303</v>
      </c>
      <c r="K97">
        <v>20689</v>
      </c>
      <c r="L97" s="4" t="str">
        <f t="shared" si="3"/>
        <v>Jul-2023</v>
      </c>
      <c r="M97" s="4" t="str">
        <f t="shared" si="4"/>
        <v>Jul-2023</v>
      </c>
      <c r="N97">
        <f t="shared" si="5"/>
        <v>6</v>
      </c>
    </row>
    <row r="98" spans="1:14" x14ac:dyDescent="0.25">
      <c r="A98" t="s">
        <v>107</v>
      </c>
      <c r="B98" t="s">
        <v>121</v>
      </c>
      <c r="C98" t="s">
        <v>130</v>
      </c>
      <c r="D98">
        <v>55</v>
      </c>
      <c r="E98" t="s">
        <v>136</v>
      </c>
      <c r="F98" t="s">
        <v>280</v>
      </c>
      <c r="G98" t="s">
        <v>289</v>
      </c>
      <c r="H98" t="s">
        <v>295</v>
      </c>
      <c r="I98" t="s">
        <v>300</v>
      </c>
      <c r="J98" t="s">
        <v>302</v>
      </c>
      <c r="K98">
        <v>74991</v>
      </c>
      <c r="L98" s="4" t="str">
        <f t="shared" si="3"/>
        <v>Jun-2023</v>
      </c>
      <c r="M98" s="4" t="str">
        <f t="shared" si="4"/>
        <v>Jul-2023</v>
      </c>
      <c r="N98">
        <f t="shared" si="5"/>
        <v>7</v>
      </c>
    </row>
    <row r="99" spans="1:14" x14ac:dyDescent="0.25">
      <c r="A99" t="s">
        <v>108</v>
      </c>
      <c r="B99" t="s">
        <v>118</v>
      </c>
      <c r="C99" t="s">
        <v>130</v>
      </c>
      <c r="D99">
        <v>64</v>
      </c>
      <c r="E99" t="s">
        <v>169</v>
      </c>
      <c r="F99" t="s">
        <v>281</v>
      </c>
      <c r="G99" t="s">
        <v>286</v>
      </c>
      <c r="H99" t="s">
        <v>293</v>
      </c>
      <c r="I99" t="s">
        <v>299</v>
      </c>
      <c r="J99" t="s">
        <v>307</v>
      </c>
      <c r="K99">
        <v>48317</v>
      </c>
      <c r="L99" s="4" t="str">
        <f t="shared" si="3"/>
        <v>Jun-2023</v>
      </c>
      <c r="M99" s="4" t="str">
        <f t="shared" si="4"/>
        <v>Jul-2023</v>
      </c>
      <c r="N99">
        <f t="shared" si="5"/>
        <v>12</v>
      </c>
    </row>
    <row r="100" spans="1:14" x14ac:dyDescent="0.25">
      <c r="A100" t="s">
        <v>109</v>
      </c>
      <c r="B100" t="s">
        <v>113</v>
      </c>
      <c r="C100" t="s">
        <v>130</v>
      </c>
      <c r="D100">
        <v>34</v>
      </c>
      <c r="E100" t="s">
        <v>214</v>
      </c>
      <c r="F100" t="s">
        <v>282</v>
      </c>
      <c r="G100" t="s">
        <v>286</v>
      </c>
      <c r="H100" t="s">
        <v>295</v>
      </c>
      <c r="I100" t="s">
        <v>301</v>
      </c>
      <c r="J100" t="s">
        <v>304</v>
      </c>
      <c r="K100">
        <v>18513</v>
      </c>
      <c r="L100" s="4" t="str">
        <f t="shared" si="3"/>
        <v>Apr-2023</v>
      </c>
      <c r="M100" s="4" t="str">
        <f t="shared" si="4"/>
        <v>Apr-2023</v>
      </c>
      <c r="N100">
        <f t="shared" si="5"/>
        <v>11</v>
      </c>
    </row>
    <row r="101" spans="1:14" x14ac:dyDescent="0.25">
      <c r="A101" t="s">
        <v>110</v>
      </c>
      <c r="B101" t="s">
        <v>111</v>
      </c>
      <c r="C101" t="s">
        <v>129</v>
      </c>
      <c r="D101">
        <v>26</v>
      </c>
      <c r="E101" t="s">
        <v>215</v>
      </c>
      <c r="F101" t="s">
        <v>283</v>
      </c>
      <c r="G101" t="s">
        <v>285</v>
      </c>
      <c r="H101" t="s">
        <v>293</v>
      </c>
      <c r="I101" t="s">
        <v>297</v>
      </c>
      <c r="J101" t="s">
        <v>306</v>
      </c>
      <c r="K101">
        <v>91920</v>
      </c>
      <c r="L101" s="4" t="str">
        <f t="shared" si="3"/>
        <v>Aug-2023</v>
      </c>
      <c r="M101" s="4" t="str">
        <f t="shared" si="4"/>
        <v>Aug-2023</v>
      </c>
      <c r="N101">
        <f t="shared" si="5"/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I16" sqref="I16"/>
    </sheetView>
  </sheetViews>
  <sheetFormatPr defaultRowHeight="15" x14ac:dyDescent="0.25"/>
  <cols>
    <col min="1" max="1" width="12.5703125" bestFit="1" customWidth="1"/>
    <col min="2" max="2" width="10.42578125" customWidth="1"/>
    <col min="3" max="3" width="12.5703125" bestFit="1" customWidth="1"/>
    <col min="4" max="4" width="9.85546875" bestFit="1" customWidth="1"/>
    <col min="5" max="5" width="8.85546875" customWidth="1"/>
    <col min="6" max="6" width="12.5703125" bestFit="1" customWidth="1"/>
    <col min="7" max="7" width="17.28515625" bestFit="1" customWidth="1"/>
  </cols>
  <sheetData>
    <row r="3" spans="1:4" ht="14.45" x14ac:dyDescent="0.3">
      <c r="A3" s="5" t="s">
        <v>310</v>
      </c>
      <c r="B3" t="s">
        <v>326</v>
      </c>
      <c r="C3" s="5" t="s">
        <v>310</v>
      </c>
      <c r="D3" t="s">
        <v>327</v>
      </c>
    </row>
    <row r="4" spans="1:4" ht="14.45" x14ac:dyDescent="0.3">
      <c r="A4" s="6" t="s">
        <v>311</v>
      </c>
      <c r="B4" s="7">
        <v>7</v>
      </c>
      <c r="C4" s="6" t="s">
        <v>311</v>
      </c>
      <c r="D4" s="7">
        <v>6</v>
      </c>
    </row>
    <row r="5" spans="1:4" ht="14.45" x14ac:dyDescent="0.3">
      <c r="A5" s="6" t="s">
        <v>312</v>
      </c>
      <c r="B5" s="7">
        <v>8</v>
      </c>
      <c r="C5" s="6" t="s">
        <v>312</v>
      </c>
      <c r="D5" s="7">
        <v>11</v>
      </c>
    </row>
    <row r="6" spans="1:4" ht="14.45" x14ac:dyDescent="0.3">
      <c r="A6" s="6" t="s">
        <v>313</v>
      </c>
      <c r="B6" s="7">
        <v>6</v>
      </c>
      <c r="C6" s="6" t="s">
        <v>313</v>
      </c>
      <c r="D6" s="7">
        <v>5</v>
      </c>
    </row>
    <row r="7" spans="1:4" ht="14.45" x14ac:dyDescent="0.3">
      <c r="A7" s="6" t="s">
        <v>314</v>
      </c>
      <c r="B7" s="7">
        <v>10</v>
      </c>
      <c r="C7" s="6" t="s">
        <v>314</v>
      </c>
      <c r="D7" s="7">
        <v>10</v>
      </c>
    </row>
    <row r="8" spans="1:4" ht="14.45" x14ac:dyDescent="0.3">
      <c r="A8" s="6" t="s">
        <v>315</v>
      </c>
      <c r="B8" s="7">
        <v>7</v>
      </c>
      <c r="C8" s="6" t="s">
        <v>315</v>
      </c>
      <c r="D8" s="7">
        <v>5</v>
      </c>
    </row>
    <row r="9" spans="1:4" ht="14.45" x14ac:dyDescent="0.3">
      <c r="A9" s="6" t="s">
        <v>316</v>
      </c>
      <c r="B9" s="7">
        <v>1</v>
      </c>
      <c r="C9" s="6" t="s">
        <v>316</v>
      </c>
      <c r="D9" s="7">
        <v>3</v>
      </c>
    </row>
    <row r="10" spans="1:4" ht="14.45" x14ac:dyDescent="0.3">
      <c r="A10" s="6" t="s">
        <v>317</v>
      </c>
      <c r="B10" s="7">
        <v>11</v>
      </c>
      <c r="C10" s="6" t="s">
        <v>317</v>
      </c>
      <c r="D10" s="7">
        <v>13</v>
      </c>
    </row>
    <row r="11" spans="1:4" ht="14.45" x14ac:dyDescent="0.3">
      <c r="A11" s="6" t="s">
        <v>318</v>
      </c>
      <c r="B11" s="7">
        <v>14</v>
      </c>
      <c r="C11" s="6" t="s">
        <v>318</v>
      </c>
      <c r="D11" s="7">
        <v>9</v>
      </c>
    </row>
    <row r="12" spans="1:4" ht="14.45" x14ac:dyDescent="0.3">
      <c r="A12" s="6" t="s">
        <v>319</v>
      </c>
      <c r="B12" s="7">
        <v>6</v>
      </c>
      <c r="C12" s="6" t="s">
        <v>319</v>
      </c>
      <c r="D12" s="7">
        <v>7</v>
      </c>
    </row>
    <row r="13" spans="1:4" ht="14.45" x14ac:dyDescent="0.3">
      <c r="A13" s="6" t="s">
        <v>320</v>
      </c>
      <c r="B13" s="7">
        <v>7</v>
      </c>
      <c r="C13" s="6" t="s">
        <v>320</v>
      </c>
      <c r="D13" s="7">
        <v>8</v>
      </c>
    </row>
    <row r="14" spans="1:4" ht="14.45" x14ac:dyDescent="0.3">
      <c r="A14" s="6" t="s">
        <v>321</v>
      </c>
      <c r="B14" s="7">
        <v>3</v>
      </c>
      <c r="C14" s="6" t="s">
        <v>321</v>
      </c>
      <c r="D14" s="7">
        <v>4</v>
      </c>
    </row>
    <row r="15" spans="1:4" ht="14.45" x14ac:dyDescent="0.3">
      <c r="A15" s="6" t="s">
        <v>322</v>
      </c>
      <c r="B15" s="7">
        <v>8</v>
      </c>
      <c r="C15" s="6" t="s">
        <v>322</v>
      </c>
      <c r="D15" s="7">
        <v>7</v>
      </c>
    </row>
    <row r="16" spans="1:4" ht="14.45" x14ac:dyDescent="0.3">
      <c r="A16" s="6" t="s">
        <v>323</v>
      </c>
      <c r="B16" s="7">
        <v>12</v>
      </c>
      <c r="C16" s="6" t="s">
        <v>323</v>
      </c>
      <c r="D16" s="7">
        <v>12</v>
      </c>
    </row>
    <row r="17" spans="1:4" ht="14.45" x14ac:dyDescent="0.3">
      <c r="A17" s="6" t="s">
        <v>324</v>
      </c>
      <c r="B17" s="7"/>
      <c r="C17" s="6" t="s">
        <v>324</v>
      </c>
      <c r="D17" s="7"/>
    </row>
    <row r="18" spans="1:4" ht="14.45" x14ac:dyDescent="0.3">
      <c r="A18" s="6" t="s">
        <v>325</v>
      </c>
      <c r="B18" s="7">
        <v>100</v>
      </c>
      <c r="C18" s="6" t="s">
        <v>325</v>
      </c>
      <c r="D18" s="7">
        <v>100</v>
      </c>
    </row>
    <row r="19" spans="1:4" ht="14.45" x14ac:dyDescent="0.3">
      <c r="A19" s="8" t="s">
        <v>328</v>
      </c>
      <c r="B19" s="8" t="s">
        <v>329</v>
      </c>
    </row>
    <row r="20" spans="1:4" x14ac:dyDescent="0.3">
      <c r="A20" s="9" t="s">
        <v>330</v>
      </c>
      <c r="B20" s="10">
        <f>COUNTA('Patient Data'!A2:A101)</f>
        <v>100</v>
      </c>
    </row>
    <row r="21" spans="1:4" ht="28.9" x14ac:dyDescent="0.3">
      <c r="A21" s="9" t="s">
        <v>331</v>
      </c>
      <c r="B21" s="10">
        <f>SUMPRODUCT(DATEDIF('Patient Data'!E2:E101, 'Patient Data'!F2:F101, "D"))</f>
        <v>810</v>
      </c>
    </row>
    <row r="22" spans="1:4" ht="28.9" x14ac:dyDescent="0.3">
      <c r="A22" s="9" t="s">
        <v>332</v>
      </c>
      <c r="B22" s="10">
        <f>B20/B21</f>
        <v>0.12345679012345678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I24" sqref="I24"/>
    </sheetView>
  </sheetViews>
  <sheetFormatPr defaultRowHeight="15" x14ac:dyDescent="0.25"/>
  <cols>
    <col min="1" max="1" width="17.28515625" customWidth="1"/>
    <col min="2" max="2" width="13.5703125" customWidth="1"/>
    <col min="3" max="3" width="9.7109375" customWidth="1"/>
    <col min="4" max="4" width="14.7109375" customWidth="1"/>
    <col min="5" max="5" width="13.28515625" customWidth="1"/>
    <col min="6" max="6" width="16.42578125" customWidth="1"/>
    <col min="7" max="7" width="10" customWidth="1"/>
    <col min="8" max="8" width="7" customWidth="1"/>
    <col min="9" max="9" width="10.7109375" customWidth="1"/>
    <col min="10" max="10" width="16.42578125" bestFit="1" customWidth="1"/>
    <col min="11" max="11" width="7.42578125" customWidth="1"/>
    <col min="12" max="12" width="10.7109375" bestFit="1" customWidth="1"/>
  </cols>
  <sheetData>
    <row r="1" spans="1:5" x14ac:dyDescent="0.25">
      <c r="A1" s="5" t="s">
        <v>8</v>
      </c>
      <c r="B1" t="s">
        <v>334</v>
      </c>
      <c r="C1" s="13" t="s">
        <v>336</v>
      </c>
      <c r="D1" s="12" t="s">
        <v>335</v>
      </c>
    </row>
    <row r="2" spans="1:5" ht="14.45" x14ac:dyDescent="0.3">
      <c r="A2" s="6" t="s">
        <v>297</v>
      </c>
      <c r="B2" s="7">
        <v>17</v>
      </c>
      <c r="C2" s="13">
        <v>40169.470588235294</v>
      </c>
      <c r="D2" s="12">
        <v>6.882352941176471</v>
      </c>
    </row>
    <row r="3" spans="1:5" ht="14.45" x14ac:dyDescent="0.3">
      <c r="A3" s="6" t="s">
        <v>296</v>
      </c>
      <c r="B3" s="7">
        <v>14</v>
      </c>
      <c r="C3" s="13">
        <v>45257.142857142855</v>
      </c>
      <c r="D3" s="12">
        <v>9.9285714285714288</v>
      </c>
    </row>
    <row r="4" spans="1:5" ht="14.45" x14ac:dyDescent="0.3">
      <c r="A4" s="6" t="s">
        <v>299</v>
      </c>
      <c r="B4" s="7">
        <v>11</v>
      </c>
      <c r="C4" s="13">
        <v>47259.090909090912</v>
      </c>
      <c r="D4" s="12">
        <v>8</v>
      </c>
    </row>
    <row r="5" spans="1:5" ht="14.45" x14ac:dyDescent="0.3">
      <c r="A5" s="6" t="s">
        <v>300</v>
      </c>
      <c r="B5" s="7">
        <v>22</v>
      </c>
      <c r="C5" s="13">
        <v>52706.727272727272</v>
      </c>
      <c r="D5" s="12">
        <v>7.1363636363636367</v>
      </c>
    </row>
    <row r="6" spans="1:5" ht="14.45" x14ac:dyDescent="0.3">
      <c r="A6" s="6" t="s">
        <v>301</v>
      </c>
      <c r="B6" s="7">
        <v>20</v>
      </c>
      <c r="C6" s="13">
        <v>52212.95</v>
      </c>
      <c r="D6" s="12">
        <v>9</v>
      </c>
    </row>
    <row r="7" spans="1:5" ht="14.45" x14ac:dyDescent="0.3">
      <c r="A7" s="6" t="s">
        <v>298</v>
      </c>
      <c r="B7" s="7">
        <v>16</v>
      </c>
      <c r="C7" s="13">
        <v>45095.375</v>
      </c>
      <c r="D7" s="12">
        <v>8.0625</v>
      </c>
    </row>
    <row r="8" spans="1:5" ht="14.45" x14ac:dyDescent="0.3">
      <c r="A8" s="6" t="s">
        <v>324</v>
      </c>
      <c r="B8" s="7"/>
      <c r="C8" s="13"/>
      <c r="D8" s="12"/>
    </row>
    <row r="9" spans="1:5" ht="14.45" x14ac:dyDescent="0.3">
      <c r="A9" s="6" t="s">
        <v>325</v>
      </c>
      <c r="B9" s="7">
        <v>100</v>
      </c>
      <c r="C9" s="13">
        <v>47616.639999999999</v>
      </c>
      <c r="D9" s="12">
        <v>8.1</v>
      </c>
    </row>
    <row r="15" spans="1:5" ht="14.45" x14ac:dyDescent="0.3">
      <c r="D15" s="6"/>
      <c r="E15" s="7"/>
    </row>
    <row r="16" spans="1:5" ht="14.45" x14ac:dyDescent="0.3">
      <c r="D16" s="6"/>
      <c r="E16" s="7"/>
    </row>
    <row r="17" spans="4:5" ht="14.45" x14ac:dyDescent="0.3">
      <c r="D17" s="6"/>
      <c r="E17" s="7"/>
    </row>
    <row r="18" spans="4:5" ht="14.45" x14ac:dyDescent="0.3">
      <c r="D18" s="6"/>
      <c r="E18" s="7"/>
    </row>
    <row r="19" spans="4:5" ht="14.45" x14ac:dyDescent="0.3">
      <c r="D19" s="6"/>
      <c r="E19" s="7"/>
    </row>
    <row r="20" spans="4:5" ht="14.45" x14ac:dyDescent="0.3">
      <c r="D20" s="6"/>
      <c r="E20" s="7"/>
    </row>
    <row r="21" spans="4:5" ht="14.45" x14ac:dyDescent="0.3">
      <c r="D21" s="6"/>
      <c r="E21" s="7"/>
    </row>
    <row r="22" spans="4:5" ht="14.45" x14ac:dyDescent="0.3">
      <c r="D22" s="6"/>
      <c r="E22" s="7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J38"/>
  <sheetViews>
    <sheetView workbookViewId="0">
      <selection activeCell="L20" sqref="L20"/>
    </sheetView>
  </sheetViews>
  <sheetFormatPr defaultRowHeight="15" x14ac:dyDescent="0.25"/>
  <cols>
    <col min="5" max="5" width="16.85546875" customWidth="1"/>
    <col min="6" max="6" width="15.28515625" customWidth="1"/>
    <col min="7" max="8" width="17.7109375" customWidth="1"/>
    <col min="9" max="9" width="15.28515625" customWidth="1"/>
    <col min="10" max="10" width="17.7109375" customWidth="1"/>
    <col min="11" max="11" width="17.7109375" bestFit="1" customWidth="1"/>
  </cols>
  <sheetData>
    <row r="3" spans="5:8" ht="14.45" x14ac:dyDescent="0.3">
      <c r="E3" s="5" t="s">
        <v>9</v>
      </c>
      <c r="F3" t="s">
        <v>337</v>
      </c>
      <c r="G3" s="12" t="s">
        <v>339</v>
      </c>
      <c r="H3" s="11" t="s">
        <v>338</v>
      </c>
    </row>
    <row r="4" spans="5:8" ht="14.45" x14ac:dyDescent="0.3">
      <c r="E4" s="6" t="s">
        <v>307</v>
      </c>
      <c r="F4" s="7">
        <v>17</v>
      </c>
      <c r="G4" s="12">
        <v>8.0588235294117645</v>
      </c>
      <c r="H4" s="11">
        <v>776653</v>
      </c>
    </row>
    <row r="5" spans="5:8" ht="14.45" x14ac:dyDescent="0.3">
      <c r="E5" s="6" t="s">
        <v>303</v>
      </c>
      <c r="F5" s="7">
        <v>16</v>
      </c>
      <c r="G5" s="12">
        <v>6.25</v>
      </c>
      <c r="H5" s="11">
        <v>652636</v>
      </c>
    </row>
    <row r="6" spans="5:8" ht="14.45" x14ac:dyDescent="0.3">
      <c r="E6" s="6" t="s">
        <v>306</v>
      </c>
      <c r="F6" s="7">
        <v>16</v>
      </c>
      <c r="G6" s="12">
        <v>9.625</v>
      </c>
      <c r="H6" s="11">
        <v>717000</v>
      </c>
    </row>
    <row r="7" spans="5:8" ht="14.45" x14ac:dyDescent="0.3">
      <c r="E7" s="6" t="s">
        <v>302</v>
      </c>
      <c r="F7" s="7">
        <v>15</v>
      </c>
      <c r="G7" s="12">
        <v>8.1999999999999993</v>
      </c>
      <c r="H7" s="11">
        <v>885730</v>
      </c>
    </row>
    <row r="8" spans="5:8" ht="14.45" x14ac:dyDescent="0.3">
      <c r="E8" s="6" t="s">
        <v>304</v>
      </c>
      <c r="F8" s="7">
        <v>24</v>
      </c>
      <c r="G8" s="12">
        <v>7.5</v>
      </c>
      <c r="H8" s="11">
        <v>1174152</v>
      </c>
    </row>
    <row r="9" spans="5:8" ht="14.45" x14ac:dyDescent="0.3">
      <c r="E9" s="6" t="s">
        <v>305</v>
      </c>
      <c r="F9" s="7">
        <v>12</v>
      </c>
      <c r="G9" s="12">
        <v>9.6666666666666661</v>
      </c>
      <c r="H9" s="11">
        <v>555493</v>
      </c>
    </row>
    <row r="10" spans="5:8" ht="14.45" x14ac:dyDescent="0.3">
      <c r="E10" s="6" t="s">
        <v>324</v>
      </c>
      <c r="F10" s="7"/>
      <c r="G10" s="12"/>
      <c r="H10" s="11"/>
    </row>
    <row r="11" spans="5:8" ht="14.45" x14ac:dyDescent="0.3">
      <c r="E11" s="6" t="s">
        <v>325</v>
      </c>
      <c r="F11" s="7">
        <v>100</v>
      </c>
      <c r="G11" s="12">
        <v>8.1</v>
      </c>
      <c r="H11" s="11">
        <v>4761664</v>
      </c>
    </row>
    <row r="38" spans="10:10" x14ac:dyDescent="0.25">
      <c r="J38" s="11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5" x14ac:dyDescent="0.25"/>
  <cols>
    <col min="1" max="1" width="31.140625" customWidth="1"/>
    <col min="2" max="2" width="46.42578125" customWidth="1"/>
  </cols>
  <sheetData>
    <row r="1" spans="1:2" ht="14.45" x14ac:dyDescent="0.3">
      <c r="A1" s="8" t="s">
        <v>342</v>
      </c>
      <c r="B1" s="8" t="s">
        <v>343</v>
      </c>
    </row>
    <row r="2" spans="1:2" x14ac:dyDescent="0.25">
      <c r="A2" s="14" t="s">
        <v>340</v>
      </c>
      <c r="B2" s="15" t="s">
        <v>344</v>
      </c>
    </row>
    <row r="3" spans="1:2" ht="15.75" x14ac:dyDescent="0.3">
      <c r="A3" s="9" t="s">
        <v>330</v>
      </c>
      <c r="B3" s="16">
        <f>COUNTA('Patient Data'!A2:A101)</f>
        <v>100</v>
      </c>
    </row>
    <row r="4" spans="1:2" ht="15.75" x14ac:dyDescent="0.3">
      <c r="A4" s="9" t="s">
        <v>345</v>
      </c>
      <c r="B4" s="16">
        <f>COUNTIF('Patient Data'!E2:E101,"&lt;&gt;")</f>
        <v>100</v>
      </c>
    </row>
    <row r="5" spans="1:2" ht="15.75" x14ac:dyDescent="0.3">
      <c r="A5" s="9" t="s">
        <v>346</v>
      </c>
      <c r="B5" s="16">
        <f>COUNTIF('Patient Data'!F2:F101,"&lt;&gt;")</f>
        <v>100</v>
      </c>
    </row>
    <row r="6" spans="1:2" ht="15.75" x14ac:dyDescent="0.3">
      <c r="A6" s="9" t="s">
        <v>347</v>
      </c>
      <c r="B6" s="16" t="str">
        <f>ROUND(AVERAGE('Patient Data'!L2:LN101),1)&amp;" days"</f>
        <v>8.1 days</v>
      </c>
    </row>
    <row r="7" spans="1:2" ht="15.75" x14ac:dyDescent="0.3">
      <c r="A7" s="9" t="s">
        <v>348</v>
      </c>
      <c r="B7" s="16" t="str">
        <f>"₹"&amp;TEXT(SUM('Patient Data'!K2:K101),"#,##0")</f>
        <v>₹47,61,664</v>
      </c>
    </row>
    <row r="8" spans="1:2" ht="15.75" x14ac:dyDescent="0.3">
      <c r="A8" s="9" t="s">
        <v>341</v>
      </c>
      <c r="B8" s="16" t="str">
        <f>INDEX('Patient Data'!G2:G101,MODE(MATCH('Patient Data'!G2:G101,'Patient Data'!G2:G101,0)))</f>
        <v>Neurology</v>
      </c>
    </row>
    <row r="9" spans="1:2" x14ac:dyDescent="0.25">
      <c r="A9" s="9" t="s">
        <v>349</v>
      </c>
      <c r="B9" s="17" t="str">
        <f>INDEX('Patient Data'!G2:G101,MODE(MATCH('Patient Data'!G2:G101,'Patient Data'!G2:G101,0)))</f>
        <v>Neurology</v>
      </c>
    </row>
    <row r="10" spans="1:2" ht="15.75" x14ac:dyDescent="0.3">
      <c r="A10" s="9" t="s">
        <v>350</v>
      </c>
      <c r="B10" s="16">
        <f>IF(COUNTA(Doctor_Performance!F2:F100)=0,"N/A",ROUND(AVERAGE(Doctor_Performance!F2:F100),0))</f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Patient Data</vt:lpstr>
      <vt:lpstr>Admission_Analysis</vt:lpstr>
      <vt:lpstr>Treatment_Summary</vt:lpstr>
      <vt:lpstr>Doctor_Performance</vt:lpstr>
      <vt:lpstr>Dashboard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kartikey gupta</cp:lastModifiedBy>
  <dcterms:created xsi:type="dcterms:W3CDTF">2025-04-14T07:44:49Z</dcterms:created>
  <dcterms:modified xsi:type="dcterms:W3CDTF">2025-04-21T10:15:42Z</dcterms:modified>
</cp:coreProperties>
</file>