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73C93BE1-2423-4010-BE84-88915589B869}" xr6:coauthVersionLast="47" xr6:coauthVersionMax="47" xr10:uidLastSave="{00000000-0000-0000-0000-000000000000}"/>
  <bookViews>
    <workbookView xWindow="-120" yWindow="-120" windowWidth="20730" windowHeight="11160" tabRatio="801" firstSheet="1" activeTab="1" xr2:uid="{6B53D5EE-3FB2-43FC-B19C-418481EEAD5C}"/>
  </bookViews>
  <sheets>
    <sheet name="Raw Data" sheetId="12" r:id="rId1"/>
    <sheet name="Worked Data" sheetId="11" r:id="rId2"/>
    <sheet name="Data Dictionary" sheetId="10" r:id="rId3"/>
    <sheet name="Transposed" sheetId="2" r:id="rId4"/>
    <sheet name="Main Data" sheetId="1" r:id="rId5"/>
    <sheet name="EDA &amp; Analysis 1" sheetId="13" r:id="rId6"/>
    <sheet name="EDA &amp; Analysis 2" sheetId="5" r:id="rId7"/>
    <sheet name="EDA &amp; Analysis 3" sheetId="6" r:id="rId8"/>
    <sheet name="EDA &amp; Analysis 4" sheetId="7" r:id="rId9"/>
    <sheet name="EDA &amp; Analysis 5" sheetId="9" r:id="rId10"/>
    <sheet name="Crude Oil Price" sheetId="8" r:id="rId11"/>
  </sheets>
  <definedNames>
    <definedName name="_xlnm._FilterDatabase" localSheetId="8" hidden="1">'EDA &amp; Analysis 4'!$B$10:$H$37</definedName>
    <definedName name="_xlnm._FilterDatabase" localSheetId="4" hidden="1">'Main Data'!$A$1:$AG$373</definedName>
    <definedName name="_xlnm._FilterDatabase" localSheetId="3" hidden="1">Transposed!$B$4:$DY$85</definedName>
    <definedName name="_xlnm._FilterDatabase" localSheetId="1" hidden="1">'Worked Data'!$A$1:$AD$373</definedName>
    <definedName name="data_1">#REF!</definedName>
    <definedName name="data_2">#REF!</definedName>
    <definedName name="data1">#REF!</definedName>
  </definedNames>
  <calcPr calcId="191029"/>
  <pivotCaches>
    <pivotCache cacheId="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3" i="11" l="1"/>
  <c r="AJ14" i="11"/>
  <c r="AJ15" i="11"/>
  <c r="AJ16" i="11"/>
  <c r="AJ17" i="11"/>
  <c r="AJ18" i="11"/>
  <c r="AJ12" i="11"/>
  <c r="E16" i="9" l="1"/>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F16" i="5"/>
  <c r="F15" i="5"/>
  <c r="F14" i="5"/>
  <c r="F13" i="5"/>
  <c r="F12" i="5"/>
  <c r="F11" i="5"/>
  <c r="E21" i="6"/>
  <c r="D21" i="6"/>
  <c r="C21" i="6"/>
  <c r="E20" i="6"/>
  <c r="D20" i="6"/>
  <c r="C20" i="6"/>
  <c r="E19" i="6"/>
  <c r="D19" i="6"/>
  <c r="C19" i="6"/>
  <c r="E18" i="6"/>
  <c r="D18" i="6"/>
  <c r="C18" i="6"/>
  <c r="E17" i="6"/>
  <c r="D17" i="6"/>
  <c r="C17" i="6"/>
  <c r="E16" i="6"/>
  <c r="D16" i="6"/>
  <c r="C16" i="6"/>
  <c r="E15" i="6"/>
  <c r="D15" i="6"/>
  <c r="C15" i="6"/>
  <c r="E14" i="6"/>
  <c r="D14" i="6"/>
  <c r="C14" i="6"/>
  <c r="E13" i="6"/>
  <c r="D13" i="6"/>
  <c r="C13" i="6"/>
  <c r="E12" i="6"/>
  <c r="D12" i="6"/>
  <c r="C12" i="6"/>
  <c r="E11" i="6"/>
  <c r="D11" i="6"/>
  <c r="C11" i="6"/>
  <c r="E10" i="6"/>
  <c r="D10" i="6"/>
  <c r="C10" i="6"/>
  <c r="E9" i="6"/>
  <c r="D9" i="6"/>
  <c r="C9" i="6"/>
  <c r="K18" i="13"/>
  <c r="J18" i="13"/>
  <c r="J28" i="13" s="1"/>
  <c r="I18" i="13"/>
  <c r="I28" i="13" s="1"/>
  <c r="F2" i="1"/>
  <c r="E2" i="1"/>
  <c r="D2" i="1"/>
  <c r="G14" i="6" s="1"/>
  <c r="AD383" i="11"/>
  <c r="AC383" i="11"/>
  <c r="AB383" i="11"/>
  <c r="AA383" i="11"/>
  <c r="Z383" i="11"/>
  <c r="Y383" i="11"/>
  <c r="X383" i="11"/>
  <c r="W383" i="11"/>
  <c r="V383" i="11"/>
  <c r="U383" i="11"/>
  <c r="T383" i="11"/>
  <c r="S383" i="11"/>
  <c r="R383" i="11"/>
  <c r="Q383" i="11"/>
  <c r="P383" i="11"/>
  <c r="O383" i="11"/>
  <c r="N383" i="11"/>
  <c r="M383" i="11"/>
  <c r="L383" i="11"/>
  <c r="K383" i="11"/>
  <c r="J383" i="11"/>
  <c r="I383" i="11"/>
  <c r="H383" i="11"/>
  <c r="G383" i="11"/>
  <c r="F383" i="11"/>
  <c r="E383" i="11"/>
  <c r="D383" i="11"/>
  <c r="AD382" i="11"/>
  <c r="AC382" i="11"/>
  <c r="AB382" i="11"/>
  <c r="AA382" i="11"/>
  <c r="Z382" i="11"/>
  <c r="Y382" i="11"/>
  <c r="X382" i="11"/>
  <c r="W382" i="11"/>
  <c r="V382" i="11"/>
  <c r="U382" i="11"/>
  <c r="T382" i="11"/>
  <c r="S382" i="11"/>
  <c r="R382" i="11"/>
  <c r="Q382" i="11"/>
  <c r="P382" i="11"/>
  <c r="O382" i="11"/>
  <c r="N382" i="11"/>
  <c r="M382" i="11"/>
  <c r="L382" i="11"/>
  <c r="K382" i="11"/>
  <c r="J382" i="11"/>
  <c r="I382" i="11"/>
  <c r="H382" i="11"/>
  <c r="G382" i="11"/>
  <c r="F382" i="11"/>
  <c r="E382" i="11"/>
  <c r="D382" i="11"/>
  <c r="AD381" i="11"/>
  <c r="AC381" i="11"/>
  <c r="AB381" i="11"/>
  <c r="AA381" i="11"/>
  <c r="Z381" i="11"/>
  <c r="Y381" i="11"/>
  <c r="X381" i="11"/>
  <c r="W381" i="11"/>
  <c r="V381" i="11"/>
  <c r="U381" i="11"/>
  <c r="T381" i="11"/>
  <c r="S381" i="11"/>
  <c r="R381" i="11"/>
  <c r="Q381" i="11"/>
  <c r="P381" i="11"/>
  <c r="O381" i="11"/>
  <c r="N381" i="11"/>
  <c r="M381" i="11"/>
  <c r="L381" i="11"/>
  <c r="K381" i="11"/>
  <c r="J381" i="11"/>
  <c r="I381" i="11"/>
  <c r="H381" i="11"/>
  <c r="G381" i="11"/>
  <c r="F381" i="11"/>
  <c r="E381" i="11"/>
  <c r="D381" i="11"/>
  <c r="AD380" i="11"/>
  <c r="AC380" i="11"/>
  <c r="AB380" i="11"/>
  <c r="AA380" i="11"/>
  <c r="Z380" i="11"/>
  <c r="Y380" i="11"/>
  <c r="X380" i="11"/>
  <c r="W380" i="11"/>
  <c r="V380" i="11"/>
  <c r="U380" i="11"/>
  <c r="T380" i="11"/>
  <c r="S380" i="11"/>
  <c r="R380" i="11"/>
  <c r="Q380" i="11"/>
  <c r="P380" i="11"/>
  <c r="O380" i="11"/>
  <c r="N380" i="11"/>
  <c r="M380" i="11"/>
  <c r="L380" i="11"/>
  <c r="K380" i="11"/>
  <c r="J380" i="11"/>
  <c r="I380" i="11"/>
  <c r="H380" i="11"/>
  <c r="G380" i="11"/>
  <c r="F380" i="11"/>
  <c r="E380" i="11"/>
  <c r="D380" i="11"/>
  <c r="AD378" i="11"/>
  <c r="AC378" i="11"/>
  <c r="AB378" i="11"/>
  <c r="AA378" i="11"/>
  <c r="Z378" i="11"/>
  <c r="Z379" i="11" s="1"/>
  <c r="Y378" i="11"/>
  <c r="X378" i="11"/>
  <c r="W378" i="11"/>
  <c r="V378" i="11"/>
  <c r="V379" i="11" s="1"/>
  <c r="U378" i="11"/>
  <c r="T378" i="11"/>
  <c r="S378" i="11"/>
  <c r="R378" i="11"/>
  <c r="R379" i="11" s="1"/>
  <c r="Q378" i="11"/>
  <c r="P378" i="11"/>
  <c r="O378" i="11"/>
  <c r="N378" i="11"/>
  <c r="N379" i="11" s="1"/>
  <c r="M378" i="11"/>
  <c r="L378" i="11"/>
  <c r="K378" i="11"/>
  <c r="J378" i="11"/>
  <c r="J379" i="11" s="1"/>
  <c r="I378" i="11"/>
  <c r="H378" i="11"/>
  <c r="G378" i="11"/>
  <c r="F378" i="11"/>
  <c r="F379" i="11" s="1"/>
  <c r="E378" i="11"/>
  <c r="D378" i="11"/>
  <c r="AD377" i="11"/>
  <c r="AC377" i="11"/>
  <c r="AB377" i="11"/>
  <c r="AA377" i="11"/>
  <c r="AA379" i="11" s="1"/>
  <c r="Z377" i="11"/>
  <c r="Y377" i="11"/>
  <c r="X377" i="11"/>
  <c r="W377" i="11"/>
  <c r="W379" i="11" s="1"/>
  <c r="V377" i="11"/>
  <c r="U377" i="11"/>
  <c r="T377" i="11"/>
  <c r="S377" i="11"/>
  <c r="S379" i="11" s="1"/>
  <c r="R377" i="11"/>
  <c r="Q377" i="11"/>
  <c r="P377" i="11"/>
  <c r="O377" i="11"/>
  <c r="O379" i="11" s="1"/>
  <c r="N377" i="11"/>
  <c r="M377" i="11"/>
  <c r="L377" i="11"/>
  <c r="K377" i="11"/>
  <c r="K379" i="11" s="1"/>
  <c r="J377" i="11"/>
  <c r="I377" i="11"/>
  <c r="H377" i="11"/>
  <c r="G377" i="11"/>
  <c r="G379" i="11" s="1"/>
  <c r="F377" i="11"/>
  <c r="E377" i="11"/>
  <c r="D377" i="11"/>
  <c r="AD376" i="11"/>
  <c r="AC376" i="11"/>
  <c r="AB376" i="11"/>
  <c r="AA376" i="11"/>
  <c r="Z376" i="11"/>
  <c r="Y376" i="11"/>
  <c r="X376" i="11"/>
  <c r="W376" i="11"/>
  <c r="V376" i="11"/>
  <c r="U376" i="11"/>
  <c r="T376" i="11"/>
  <c r="S376" i="11"/>
  <c r="R376" i="11"/>
  <c r="Q376" i="11"/>
  <c r="P376" i="11"/>
  <c r="O376" i="11"/>
  <c r="N376" i="11"/>
  <c r="M376" i="11"/>
  <c r="L376" i="11"/>
  <c r="K376" i="11"/>
  <c r="J376" i="11"/>
  <c r="I376" i="11"/>
  <c r="H376" i="11"/>
  <c r="G376" i="11"/>
  <c r="F376" i="11"/>
  <c r="E376" i="11"/>
  <c r="D376" i="11"/>
  <c r="K28" i="13" l="1"/>
  <c r="N18" i="13" s="1"/>
  <c r="AD379" i="11"/>
  <c r="D379" i="11"/>
  <c r="L379" i="11"/>
  <c r="T379" i="11"/>
  <c r="AB379" i="11"/>
  <c r="E379" i="11"/>
  <c r="I379" i="11"/>
  <c r="M379" i="11"/>
  <c r="Q379" i="11"/>
  <c r="U379" i="11"/>
  <c r="Y379" i="11"/>
  <c r="AC379" i="11"/>
  <c r="H379" i="11"/>
  <c r="P379" i="11"/>
  <c r="X379" i="11"/>
  <c r="G21" i="7" a="1"/>
  <c r="G21" i="7" s="1"/>
  <c r="L18" i="13"/>
  <c r="M18" i="13"/>
  <c r="E32" i="7" a="1"/>
  <c r="E32" i="7" s="1"/>
  <c r="L44" i="5"/>
  <c r="G14" i="7" a="1"/>
  <c r="G14" i="7" s="1"/>
  <c r="E25" i="7" a="1"/>
  <c r="E25" i="7" s="1"/>
  <c r="C36" i="7" a="1"/>
  <c r="C36" i="7" s="1"/>
  <c r="AB44" i="5"/>
  <c r="G18" i="6"/>
  <c r="E16" i="7" a="1"/>
  <c r="E16" i="7" s="1"/>
  <c r="C27" i="7" a="1"/>
  <c r="C27" i="7" s="1"/>
  <c r="F9" i="6"/>
  <c r="G10" i="6"/>
  <c r="R45" i="5"/>
  <c r="C20" i="7" a="1"/>
  <c r="C20" i="7" s="1"/>
  <c r="G30" i="7" a="1"/>
  <c r="G30" i="7" s="1"/>
  <c r="Y45" i="5"/>
  <c r="U45" i="5"/>
  <c r="Q45" i="5"/>
  <c r="M45" i="5"/>
  <c r="I45" i="5"/>
  <c r="E45" i="5"/>
  <c r="AA44" i="5"/>
  <c r="W44" i="5"/>
  <c r="S44" i="5"/>
  <c r="O44" i="5"/>
  <c r="K44" i="5"/>
  <c r="G44" i="5"/>
  <c r="C44" i="5"/>
  <c r="G21" i="6"/>
  <c r="H20" i="6"/>
  <c r="F18" i="6"/>
  <c r="G17" i="6"/>
  <c r="H16" i="6"/>
  <c r="F14" i="6"/>
  <c r="G13" i="6"/>
  <c r="H12" i="6"/>
  <c r="F10" i="6"/>
  <c r="H9" i="6"/>
  <c r="E37" i="7" a="1"/>
  <c r="E37" i="7" s="1"/>
  <c r="E36" i="7" a="1"/>
  <c r="E36" i="7" s="1"/>
  <c r="G34" i="7" a="1"/>
  <c r="G34" i="7" s="1"/>
  <c r="G33" i="7" a="1"/>
  <c r="G33" i="7" s="1"/>
  <c r="C32" i="7" a="1"/>
  <c r="C32" i="7" s="1"/>
  <c r="C31" i="7" a="1"/>
  <c r="C31" i="7" s="1"/>
  <c r="E29" i="7" a="1"/>
  <c r="E29" i="7" s="1"/>
  <c r="E28" i="7" a="1"/>
  <c r="E28" i="7" s="1"/>
  <c r="G26" i="7" a="1"/>
  <c r="G26" i="7" s="1"/>
  <c r="G25" i="7" a="1"/>
  <c r="G25" i="7" s="1"/>
  <c r="C24" i="7" a="1"/>
  <c r="C24" i="7" s="1"/>
  <c r="C23" i="7" a="1"/>
  <c r="C23" i="7" s="1"/>
  <c r="D23" i="7" s="1"/>
  <c r="E21" i="7" a="1"/>
  <c r="E21" i="7" s="1"/>
  <c r="E20" i="7" a="1"/>
  <c r="E20" i="7" s="1"/>
  <c r="G18" i="7" a="1"/>
  <c r="G18" i="7" s="1"/>
  <c r="G17" i="7" a="1"/>
  <c r="G17" i="7" s="1"/>
  <c r="C16" i="7" a="1"/>
  <c r="C16" i="7" s="1"/>
  <c r="C15" i="7" a="1"/>
  <c r="C15" i="7" s="1"/>
  <c r="E44" i="5"/>
  <c r="E46" i="5" s="1"/>
  <c r="AB45" i="5"/>
  <c r="X45" i="5"/>
  <c r="T45" i="5"/>
  <c r="P45" i="5"/>
  <c r="L45" i="5"/>
  <c r="H45" i="5"/>
  <c r="D45" i="5"/>
  <c r="Z44" i="5"/>
  <c r="V44" i="5"/>
  <c r="R44" i="5"/>
  <c r="N44" i="5"/>
  <c r="J44" i="5"/>
  <c r="F44" i="5"/>
  <c r="F21" i="6"/>
  <c r="G20" i="6"/>
  <c r="H19" i="6"/>
  <c r="F17" i="6"/>
  <c r="G16" i="6"/>
  <c r="H15" i="6"/>
  <c r="F13" i="6"/>
  <c r="G12" i="6"/>
  <c r="H11" i="6"/>
  <c r="G9" i="6"/>
  <c r="C37" i="7" a="1"/>
  <c r="C37" i="7" s="1"/>
  <c r="E35" i="7" a="1"/>
  <c r="E35" i="7" s="1"/>
  <c r="E34" i="7" a="1"/>
  <c r="E34" i="7" s="1"/>
  <c r="G32" i="7" a="1"/>
  <c r="G32" i="7" s="1"/>
  <c r="G31" i="7" a="1"/>
  <c r="G31" i="7" s="1"/>
  <c r="C30" i="7" a="1"/>
  <c r="C30" i="7" s="1"/>
  <c r="D30" i="7" s="1"/>
  <c r="C29" i="7" a="1"/>
  <c r="C29" i="7" s="1"/>
  <c r="E27" i="7" a="1"/>
  <c r="E27" i="7" s="1"/>
  <c r="E26" i="7" a="1"/>
  <c r="E26" i="7" s="1"/>
  <c r="G24" i="7" a="1"/>
  <c r="G24" i="7" s="1"/>
  <c r="G23" i="7" a="1"/>
  <c r="G23" i="7" s="1"/>
  <c r="C22" i="7" a="1"/>
  <c r="C22" i="7" s="1"/>
  <c r="C21" i="7" a="1"/>
  <c r="C21" i="7" s="1"/>
  <c r="E19" i="7" a="1"/>
  <c r="E19" i="7" s="1"/>
  <c r="E18" i="7" a="1"/>
  <c r="E18" i="7" s="1"/>
  <c r="G16" i="7" a="1"/>
  <c r="G16" i="7" s="1"/>
  <c r="G15" i="7" a="1"/>
  <c r="G15" i="7" s="1"/>
  <c r="C14" i="7" a="1"/>
  <c r="C14" i="7" s="1"/>
  <c r="E13" i="7" a="1"/>
  <c r="E13" i="7" s="1"/>
  <c r="G12" i="7" a="1"/>
  <c r="G12" i="7" s="1"/>
  <c r="C12" i="7" a="1"/>
  <c r="C12" i="7" s="1"/>
  <c r="E11" i="7" a="1"/>
  <c r="E11" i="7" s="1"/>
  <c r="AA45" i="5"/>
  <c r="W45" i="5"/>
  <c r="S45" i="5"/>
  <c r="O45" i="5"/>
  <c r="K45" i="5"/>
  <c r="G45" i="5"/>
  <c r="C45" i="5"/>
  <c r="Y44" i="5"/>
  <c r="U44" i="5"/>
  <c r="Q44" i="5"/>
  <c r="M44" i="5"/>
  <c r="I44" i="5"/>
  <c r="E12" i="7" a="1"/>
  <c r="E12" i="7" s="1"/>
  <c r="E15" i="7" a="1"/>
  <c r="E15" i="7" s="1"/>
  <c r="G20" i="7" a="1"/>
  <c r="G20" i="7" s="1"/>
  <c r="C26" i="7" a="1"/>
  <c r="C26" i="7" s="1"/>
  <c r="D26" i="7" s="1"/>
  <c r="C33" i="7" a="1"/>
  <c r="C33" i="7" s="1"/>
  <c r="H10" i="6"/>
  <c r="F12" i="6"/>
  <c r="F16" i="6"/>
  <c r="F20" i="6"/>
  <c r="F45" i="5"/>
  <c r="V45" i="5"/>
  <c r="E17" i="7" a="1"/>
  <c r="E17" i="7" s="1"/>
  <c r="C19" i="7" a="1"/>
  <c r="C19" i="7" s="1"/>
  <c r="D19" i="7" s="1"/>
  <c r="G22" i="7" a="1"/>
  <c r="G22" i="7" s="1"/>
  <c r="E24" i="7" a="1"/>
  <c r="E24" i="7" s="1"/>
  <c r="C28" i="7" a="1"/>
  <c r="C28" i="7" s="1"/>
  <c r="G29" i="7" a="1"/>
  <c r="G29" i="7" s="1"/>
  <c r="H29" i="7" s="1"/>
  <c r="E33" i="7" a="1"/>
  <c r="E33" i="7" s="1"/>
  <c r="C35" i="7" a="1"/>
  <c r="C35" i="7" s="1"/>
  <c r="F11" i="6"/>
  <c r="F15" i="6"/>
  <c r="F19" i="6"/>
  <c r="H21" i="6"/>
  <c r="D44" i="5"/>
  <c r="T44" i="5"/>
  <c r="J45" i="5"/>
  <c r="Z45" i="5"/>
  <c r="Z46" i="5" s="1"/>
  <c r="C11" i="7" a="1"/>
  <c r="C11" i="7" s="1"/>
  <c r="G13" i="7" a="1"/>
  <c r="G13" i="7" s="1"/>
  <c r="C17" i="7" a="1"/>
  <c r="C17" i="7" s="1"/>
  <c r="E22" i="7" a="1"/>
  <c r="E22" i="7" s="1"/>
  <c r="G27" i="7" a="1"/>
  <c r="G27" i="7" s="1"/>
  <c r="H27" i="7" s="1"/>
  <c r="E31" i="7" a="1"/>
  <c r="E31" i="7" s="1"/>
  <c r="G36" i="7" a="1"/>
  <c r="G36" i="7" s="1"/>
  <c r="H14" i="6"/>
  <c r="H18" i="6"/>
  <c r="P44" i="5"/>
  <c r="C54" i="6" a="1"/>
  <c r="G11" i="7" a="1"/>
  <c r="G11" i="7" s="1"/>
  <c r="C13" i="7" a="1"/>
  <c r="C13" i="7" s="1"/>
  <c r="E14" i="7" a="1"/>
  <c r="E14" i="7" s="1"/>
  <c r="C18" i="7" a="1"/>
  <c r="C18" i="7" s="1"/>
  <c r="G19" i="7" a="1"/>
  <c r="G19" i="7" s="1"/>
  <c r="E23" i="7" a="1"/>
  <c r="E23" i="7" s="1"/>
  <c r="C25" i="7" a="1"/>
  <c r="C25" i="7" s="1"/>
  <c r="G28" i="7" a="1"/>
  <c r="G28" i="7" s="1"/>
  <c r="E30" i="7" a="1"/>
  <c r="E30" i="7" s="1"/>
  <c r="C34" i="7" a="1"/>
  <c r="C34" i="7" s="1"/>
  <c r="G35" i="7" a="1"/>
  <c r="G35" i="7" s="1"/>
  <c r="G37" i="7" a="1"/>
  <c r="G37" i="7" s="1"/>
  <c r="G11" i="6"/>
  <c r="H13" i="6"/>
  <c r="G15" i="6"/>
  <c r="J15" i="6" s="1"/>
  <c r="H17" i="6"/>
  <c r="G19" i="6"/>
  <c r="C53" i="6" a="1"/>
  <c r="C53" i="6" s="1"/>
  <c r="H44" i="5"/>
  <c r="X44" i="5"/>
  <c r="N45" i="5"/>
  <c r="D14" i="7" l="1"/>
  <c r="F46" i="5"/>
  <c r="K13" i="6"/>
  <c r="D34" i="7"/>
  <c r="F23" i="7"/>
  <c r="D46" i="5"/>
  <c r="C46" i="5"/>
  <c r="S46" i="5"/>
  <c r="F35" i="7"/>
  <c r="N28" i="13"/>
  <c r="H24" i="7"/>
  <c r="L46" i="5"/>
  <c r="AB46" i="5"/>
  <c r="H33" i="7"/>
  <c r="D20" i="7"/>
  <c r="H15" i="7"/>
  <c r="J46" i="5"/>
  <c r="P46" i="5"/>
  <c r="H21" i="7"/>
  <c r="F29" i="7"/>
  <c r="I10" i="6"/>
  <c r="H35" i="7"/>
  <c r="F22" i="7"/>
  <c r="V46" i="5"/>
  <c r="D27" i="7"/>
  <c r="F25" i="7"/>
  <c r="K21" i="6"/>
  <c r="H20" i="7"/>
  <c r="F32" i="7"/>
  <c r="H34" i="7"/>
  <c r="H30" i="7"/>
  <c r="F33" i="7"/>
  <c r="H22" i="7"/>
  <c r="K10" i="6"/>
  <c r="Q46" i="5"/>
  <c r="D18" i="7"/>
  <c r="H28" i="7"/>
  <c r="J18" i="6"/>
  <c r="H36" i="7"/>
  <c r="D28" i="7"/>
  <c r="F14" i="7"/>
  <c r="F31" i="7"/>
  <c r="I15" i="6"/>
  <c r="K46" i="5"/>
  <c r="AA46" i="5"/>
  <c r="M28" i="13"/>
  <c r="L28" i="13"/>
  <c r="D24" i="7"/>
  <c r="F17" i="7"/>
  <c r="N46" i="5"/>
  <c r="J11" i="6"/>
  <c r="H19" i="7"/>
  <c r="H14" i="7"/>
  <c r="T46" i="5"/>
  <c r="U46" i="5"/>
  <c r="F16" i="7"/>
  <c r="R46" i="5"/>
  <c r="J10" i="6"/>
  <c r="H18" i="7"/>
  <c r="J19" i="6"/>
  <c r="F30" i="7"/>
  <c r="H37" i="7"/>
  <c r="I46" i="5"/>
  <c r="Y46" i="5"/>
  <c r="O46" i="5"/>
  <c r="F19" i="7"/>
  <c r="H17" i="7"/>
  <c r="F28" i="7"/>
  <c r="K17" i="6"/>
  <c r="D17" i="7"/>
  <c r="D33" i="7"/>
  <c r="D25" i="7"/>
  <c r="I11" i="6"/>
  <c r="I20" i="6"/>
  <c r="F18" i="7"/>
  <c r="H23" i="7"/>
  <c r="D29" i="7"/>
  <c r="K11" i="6"/>
  <c r="H46" i="5"/>
  <c r="X46" i="5"/>
  <c r="D16" i="7"/>
  <c r="F21" i="7"/>
  <c r="H26" i="7"/>
  <c r="D32" i="7"/>
  <c r="J13" i="6"/>
  <c r="I18" i="6"/>
  <c r="F34" i="7"/>
  <c r="J16" i="6"/>
  <c r="K18" i="6"/>
  <c r="I16" i="6"/>
  <c r="J12" i="6"/>
  <c r="I17" i="6"/>
  <c r="I14" i="6"/>
  <c r="K20" i="6"/>
  <c r="F37" i="7"/>
  <c r="J14" i="6"/>
  <c r="D36" i="7"/>
  <c r="K14" i="6"/>
  <c r="D35" i="7"/>
  <c r="F24" i="7"/>
  <c r="I12" i="6"/>
  <c r="M46" i="5"/>
  <c r="D21" i="7"/>
  <c r="F26" i="7"/>
  <c r="H31" i="7"/>
  <c r="D37" i="7"/>
  <c r="I13" i="6"/>
  <c r="K19" i="6"/>
  <c r="K16" i="6"/>
  <c r="J21" i="6"/>
  <c r="I21" i="6"/>
  <c r="N55" i="6"/>
  <c r="J55" i="6"/>
  <c r="F55" i="6"/>
  <c r="C54" i="6"/>
  <c r="C55" i="6" s="1"/>
  <c r="M55" i="6"/>
  <c r="I55" i="6"/>
  <c r="E55" i="6"/>
  <c r="L55" i="6"/>
  <c r="H55" i="6"/>
  <c r="D55" i="6"/>
  <c r="O55" i="6"/>
  <c r="K55" i="6"/>
  <c r="G55" i="6"/>
  <c r="I19" i="6"/>
  <c r="F15" i="7"/>
  <c r="G46" i="5"/>
  <c r="W46" i="5"/>
  <c r="H16" i="7"/>
  <c r="D22" i="7"/>
  <c r="F27" i="7"/>
  <c r="H32" i="7"/>
  <c r="K15" i="6"/>
  <c r="J20" i="6"/>
  <c r="D15" i="7"/>
  <c r="F20" i="7"/>
  <c r="H25" i="7"/>
  <c r="D31" i="7"/>
  <c r="F36" i="7"/>
  <c r="K12" i="6"/>
  <c r="J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<sst xmlns="http://schemas.openxmlformats.org/spreadsheetml/2006/main" count="4506" uniqueCount="756">
  <si>
    <t>Rural</t>
  </si>
  <si>
    <t>January</t>
  </si>
  <si>
    <t>NA</t>
  </si>
  <si>
    <t>Urban</t>
  </si>
  <si>
    <t>Rural+Urban</t>
  </si>
  <si>
    <t>February</t>
  </si>
  <si>
    <t>March</t>
  </si>
  <si>
    <t>April</t>
  </si>
  <si>
    <t>May</t>
  </si>
  <si>
    <t>June</t>
  </si>
  <si>
    <t>July</t>
  </si>
  <si>
    <t>August</t>
  </si>
  <si>
    <t>September</t>
  </si>
  <si>
    <t>October</t>
  </si>
  <si>
    <t>November</t>
  </si>
  <si>
    <t>December</t>
  </si>
  <si>
    <t>-</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</si>
  <si>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</si>
  <si>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</si>
  <si>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</si>
  <si>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</si>
  <si>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</si>
  <si>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</si>
  <si>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</si>
  <si>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</si>
  <si>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</si>
  <si>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</si>
  <si>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</si>
  <si>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</si>
  <si>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</si>
  <si>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</si>
  <si>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</si>
  <si>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</si>
  <si>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</si>
  <si>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</si>
  <si>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</si>
  <si>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</si>
  <si>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</si>
  <si>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</si>
  <si>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</si>
  <si>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</si>
  <si>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</si>
  <si>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</si>
  <si>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</si>
  <si>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</si>
  <si>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</si>
  <si>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</si>
  <si>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 xml:space="preserve">November </t>
  </si>
  <si>
    <t>Marcrh</t>
  </si>
  <si>
    <t>Products</t>
  </si>
  <si>
    <t>Broader Category</t>
  </si>
  <si>
    <t>Food</t>
  </si>
  <si>
    <t>Luxury</t>
  </si>
  <si>
    <t>Necessity</t>
  </si>
  <si>
    <t>Transport and Communication</t>
  </si>
  <si>
    <t>Misc</t>
  </si>
  <si>
    <t>General Index</t>
  </si>
  <si>
    <t>Household &amp; Necessity</t>
  </si>
  <si>
    <t>Broader caterory</t>
  </si>
  <si>
    <t>Fuel and Light</t>
  </si>
  <si>
    <t>GI</t>
  </si>
  <si>
    <t>Total (Except GI)</t>
  </si>
  <si>
    <t>YOY Inflanation</t>
  </si>
  <si>
    <t>Unique Value</t>
  </si>
  <si>
    <t>Unique Month</t>
  </si>
  <si>
    <t>Rural+Urban_2019_January</t>
  </si>
  <si>
    <t>Rural+Urban_2019_December</t>
  </si>
  <si>
    <t>% change in Inflation</t>
  </si>
  <si>
    <t>Total Food category</t>
  </si>
  <si>
    <t>2022_May</t>
  </si>
  <si>
    <t>2022_June</t>
  </si>
  <si>
    <t>2022_July</t>
  </si>
  <si>
    <t>2022_August</t>
  </si>
  <si>
    <t>2022_September</t>
  </si>
  <si>
    <t>2022_October</t>
  </si>
  <si>
    <t>2022_November</t>
  </si>
  <si>
    <t>2022_December</t>
  </si>
  <si>
    <t>2023_January</t>
  </si>
  <si>
    <t>2023_February</t>
  </si>
  <si>
    <t>2023_March</t>
  </si>
  <si>
    <t>2023_April</t>
  </si>
  <si>
    <t>2023_May</t>
  </si>
  <si>
    <t>Rural_2019_February</t>
  </si>
  <si>
    <t>Urban_2019_February</t>
  </si>
  <si>
    <t>Rural+Urban_2019_February</t>
  </si>
  <si>
    <t>Rural_2019_September</t>
  </si>
  <si>
    <t>Urban_2019_September</t>
  </si>
  <si>
    <t>Rural+Urban_2019_September</t>
  </si>
  <si>
    <t>Rural_2020_March</t>
  </si>
  <si>
    <t>Urban_2020_March</t>
  </si>
  <si>
    <t>Rural+Urban_2020_March</t>
  </si>
  <si>
    <t>Rural_2020_September</t>
  </si>
  <si>
    <t>Urban_2020_September</t>
  </si>
  <si>
    <t>Rural+Urban_2020_September</t>
  </si>
  <si>
    <t>Rural_2021_February</t>
  </si>
  <si>
    <t>Urban_2021_February</t>
  </si>
  <si>
    <t>Rural+Urban_2021_February</t>
  </si>
  <si>
    <t>Rural+Urban_2018_February</t>
  </si>
  <si>
    <t>Urban_2018_February</t>
  </si>
  <si>
    <t>Rural_2018_February</t>
  </si>
  <si>
    <t>Rural_2021_September</t>
  </si>
  <si>
    <t>Urban_2021_September</t>
  </si>
  <si>
    <t>Rural+Urban_2021_September</t>
  </si>
  <si>
    <t>Rural_2022_February</t>
  </si>
  <si>
    <t>Urban_2022_February</t>
  </si>
  <si>
    <t>Rural+Urban_2022_February</t>
  </si>
  <si>
    <t>Urban_2018_September</t>
  </si>
  <si>
    <t>Rural_2018_September</t>
  </si>
  <si>
    <t>Rural+Urban_2018_September</t>
  </si>
  <si>
    <t>Month and Year</t>
  </si>
  <si>
    <t>Total Food Index value</t>
  </si>
  <si>
    <t>% change in Broader Food Category</t>
  </si>
  <si>
    <t>% Change Household goods and services</t>
  </si>
  <si>
    <t>% Change Health</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</si>
  <si>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</si>
  <si>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</si>
  <si>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</si>
  <si>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</si>
  <si>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</si>
  <si>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</si>
  <si>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</si>
  <si>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</si>
  <si>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</si>
  <si>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</si>
  <si>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</si>
  <si>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</si>
  <si>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</si>
  <si>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</si>
  <si>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</si>
  <si>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</si>
  <si>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</si>
  <si>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</si>
  <si>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</si>
  <si>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</si>
  <si>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</si>
  <si>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</si>
  <si>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</si>
  <si>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</si>
  <si>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Crude Oil FOB Price (Indian Basket)</t>
  </si>
  <si>
    <t>2021_January</t>
  </si>
  <si>
    <t>2021_February</t>
  </si>
  <si>
    <t>2021_March</t>
  </si>
  <si>
    <t>2021_April</t>
  </si>
  <si>
    <t>2021_May</t>
  </si>
  <si>
    <t>2021_June</t>
  </si>
  <si>
    <t>2021_July</t>
  </si>
  <si>
    <t>2021_August</t>
  </si>
  <si>
    <t>2021_September</t>
  </si>
  <si>
    <t>2021_October</t>
  </si>
  <si>
    <t>2021_November</t>
  </si>
  <si>
    <t>2021_December</t>
  </si>
  <si>
    <t>2022_January</t>
  </si>
  <si>
    <t>2022_February</t>
  </si>
  <si>
    <t>2022_March</t>
  </si>
  <si>
    <t>2022_April</t>
  </si>
  <si>
    <t>Correl</t>
  </si>
  <si>
    <t>Average</t>
  </si>
  <si>
    <t>Description</t>
  </si>
  <si>
    <t>Denoting year</t>
  </si>
  <si>
    <t>Denoting Month</t>
  </si>
  <si>
    <t>Cereal and products</t>
  </si>
  <si>
    <t>Oils and fat</t>
  </si>
  <si>
    <t>Vegetable</t>
  </si>
  <si>
    <t>Sugar and confectionary</t>
  </si>
  <si>
    <t>Non alcoholic beverages</t>
  </si>
  <si>
    <t>Prepared meals snacks sweets</t>
  </si>
  <si>
    <t>All type of food and beverages</t>
  </si>
  <si>
    <t>Pan tobaccoo Intoxicants</t>
  </si>
  <si>
    <t>Clothes</t>
  </si>
  <si>
    <t>Clothing and Footwear</t>
  </si>
  <si>
    <t>Fuel and lights</t>
  </si>
  <si>
    <t>Crockery, utnesils, washing machine</t>
  </si>
  <si>
    <t>Recreational and amusement</t>
  </si>
  <si>
    <t>Locations</t>
  </si>
  <si>
    <t>Grain, Crop, weat etc</t>
  </si>
  <si>
    <t xml:space="preserve">Meat and fishes </t>
  </si>
  <si>
    <t xml:space="preserve">Egg </t>
  </si>
  <si>
    <t>Oils, fat</t>
  </si>
  <si>
    <t>Milk, paneer, Tofu, Etc</t>
  </si>
  <si>
    <t>Beans, lentils Peas, Etc</t>
  </si>
  <si>
    <t>Sugar, Honey, sweets Etc</t>
  </si>
  <si>
    <t>Pepper, chilli, etc</t>
  </si>
  <si>
    <t>Juice, Colddrink, Coffee, Tea</t>
  </si>
  <si>
    <t>Pastries, Cake, etc</t>
  </si>
  <si>
    <t>Cigratte, Alcohol, Bidi</t>
  </si>
  <si>
    <t>Shoes, Sandals, Belt</t>
  </si>
  <si>
    <t xml:space="preserve">Clothes and footwears </t>
  </si>
  <si>
    <t xml:space="preserve">Housing expences </t>
  </si>
  <si>
    <t>Petrol, gas, Wifi, Electricity</t>
  </si>
  <si>
    <t>Train Pass, Riskashaw, Cab</t>
  </si>
  <si>
    <t>Movie, garden, Amusument park</t>
  </si>
  <si>
    <t>Books, Online course</t>
  </si>
  <si>
    <t>Men and Women Grooming product</t>
  </si>
  <si>
    <t xml:space="preserve">Expensed other than mentioned above </t>
  </si>
  <si>
    <t>Its an average expense of whole month</t>
  </si>
  <si>
    <t>Insights&gt;&gt;&gt;</t>
  </si>
  <si>
    <t>Insights&gt;&gt;</t>
  </si>
  <si>
    <t>Inflation was peak on the year 2019</t>
  </si>
  <si>
    <t>Analyzing Food Broader Category from time span June 2022 to May 2023</t>
  </si>
  <si>
    <t>Insights &gt;&gt;</t>
  </si>
  <si>
    <t>Inflanation rate in Indian before Pre-Post Covid March 2020.</t>
  </si>
  <si>
    <t>Category</t>
  </si>
  <si>
    <t>Cleaning product, Minor repair and maintenace work, Personal care, Giftes some OTT subscrptions</t>
  </si>
  <si>
    <t>Mean</t>
  </si>
  <si>
    <t>Non Alcoholic beverages</t>
  </si>
  <si>
    <t>Countblank</t>
  </si>
  <si>
    <t>countif</t>
  </si>
  <si>
    <t>counta</t>
  </si>
  <si>
    <t>Data Misising</t>
  </si>
  <si>
    <t>Median</t>
  </si>
  <si>
    <t>Mode</t>
  </si>
  <si>
    <t>Std.dev</t>
  </si>
  <si>
    <t xml:space="preserve">Note : </t>
  </si>
  <si>
    <t xml:space="preserve">Column </t>
  </si>
  <si>
    <t>Sr.No</t>
  </si>
  <si>
    <t>Objective</t>
  </si>
  <si>
    <t>Objectives</t>
  </si>
  <si>
    <r>
      <rPr>
        <b/>
        <sz val="10"/>
        <color theme="3"/>
        <rFont val="Aptos Narrow"/>
        <family val="2"/>
        <scheme val="minor"/>
      </rPr>
      <t xml:space="preserve">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 </t>
    </r>
    <r>
      <rPr>
        <sz val="10"/>
        <color theme="1"/>
        <rFont val="Aptos Narrow"/>
        <family val="2"/>
        <scheme val="minor"/>
      </rPr>
      <t xml:space="preserve">
</t>
    </r>
    <r>
      <rPr>
        <b/>
        <sz val="10"/>
        <color theme="1"/>
        <rFont val="Aptos Narrow"/>
        <family val="2"/>
        <scheme val="minor"/>
      </rPr>
      <t>1. Which broader category has the highest contribution towards towards CPI calculation</t>
    </r>
    <r>
      <rPr>
        <sz val="10"/>
        <color theme="1"/>
        <rFont val="Aptos Narrow"/>
        <family val="2"/>
        <scheme val="minor"/>
      </rPr>
      <t xml:space="preserve">
</t>
    </r>
    <r>
      <rPr>
        <b/>
        <sz val="10"/>
        <color theme="1"/>
        <rFont val="Aptos Narrow"/>
        <family val="2"/>
        <scheme val="minor"/>
      </rPr>
      <t xml:space="preserve"> 2. Contribution is calculated by evaluating the underlying index values for broader category and should add to 100% when contribution from different broader categories are added</t>
    </r>
  </si>
  <si>
    <t>Please note data is used from Main Data sheet</t>
  </si>
  <si>
    <t>Latest Month data : May-2023</t>
  </si>
  <si>
    <t xml:space="preserve">As per above Pie diagrams, Broader category which include Foods and Eatable iteams contributed majorly in calculating Inflation for Rural,Urban or Rural+Urban sector. </t>
  </si>
  <si>
    <t>For Calculating Y-o-Y inflation rate we will consider December to December month of respective year i.e. (From 2017 to 2022)</t>
  </si>
  <si>
    <t>December-2019 has Highest Inflation rate with value 7.35%</t>
  </si>
  <si>
    <t>Highlight the reason why the year has the highest inflation (based on research).</t>
  </si>
  <si>
    <t>3. Rising Global Crude Oil Prices</t>
  </si>
  <si>
    <t>4. Economic Slowdown</t>
  </si>
  <si>
    <r>
      <t xml:space="preserve"> </t>
    </r>
    <r>
      <rPr>
        <b/>
        <sz val="11"/>
        <color theme="1"/>
        <rFont val="Aptos Narrow"/>
        <family val="2"/>
        <scheme val="minor"/>
      </rPr>
      <t>A trend of Y-o-Y increase in CPI (rural + urban) inflation starting 2017 for the entire basket of products combined</t>
    </r>
    <r>
      <rPr>
        <sz val="11"/>
        <color theme="1"/>
        <rFont val="Aptos Narrow"/>
        <family val="2"/>
        <scheme val="minor"/>
      </rPr>
      <t xml:space="preserve">. 
</t>
    </r>
    <r>
      <rPr>
        <b/>
        <sz val="11"/>
        <color theme="1"/>
        <rFont val="Aptos Narrow"/>
        <family val="2"/>
        <scheme val="minor"/>
      </rPr>
      <t>1</t>
    </r>
    <r>
      <rPr>
        <sz val="11"/>
        <color theme="1"/>
        <rFont val="Aptos Narrow"/>
        <family val="2"/>
        <scheme val="minor"/>
      </rPr>
      <t xml:space="preserve">. Create a graph depicting the growth rate Y-o-Y and identify the year with highest inflation rate
</t>
    </r>
    <r>
      <rPr>
        <b/>
        <sz val="11"/>
        <color theme="1"/>
        <rFont val="Aptos Narrow"/>
        <family val="2"/>
        <scheme val="minor"/>
      </rPr>
      <t>2</t>
    </r>
    <r>
      <rPr>
        <sz val="11"/>
        <color theme="1"/>
        <rFont val="Aptos Narrow"/>
        <family val="2"/>
        <scheme val="minor"/>
      </rPr>
      <t>. Highlight the reason why the year has the highest inflation (based on research).</t>
    </r>
  </si>
  <si>
    <r>
      <rPr>
        <b/>
        <sz val="11"/>
        <color theme="1"/>
        <rFont val="Aptos Narrow"/>
        <family val="2"/>
        <scheme val="minor"/>
      </rPr>
      <t xml:space="preserve">Analyse th folllowing data from month ending May'23 </t>
    </r>
    <r>
      <rPr>
        <sz val="11"/>
        <color theme="1"/>
        <rFont val="Aptos Narrow"/>
        <family val="2"/>
        <scheme val="minor"/>
      </rPr>
      <t xml:space="preserve">                                                                                                                                                         </t>
    </r>
    <r>
      <rPr>
        <b/>
        <sz val="11"/>
        <color theme="1"/>
        <rFont val="Aptos Narrow"/>
        <family val="2"/>
        <scheme val="minor"/>
      </rPr>
      <t xml:space="preserve"> 1</t>
    </r>
    <r>
      <rPr>
        <sz val="11"/>
        <color theme="1"/>
        <rFont val="Aptos Narrow"/>
        <family val="2"/>
        <scheme val="minor"/>
      </rPr>
      <t xml:space="preserve">. Investige trend in price of broader food bucket category and evaluate M-O-M changes. Highlight month with highest and lowest food inflation.                                          </t>
    </r>
    <r>
      <rPr>
        <b/>
        <sz val="11"/>
        <color theme="1"/>
        <rFont val="Aptos Narrow"/>
        <family val="2"/>
        <scheme val="minor"/>
      </rPr>
      <t>2</t>
    </r>
    <r>
      <rPr>
        <sz val="11"/>
        <color theme="1"/>
        <rFont val="Aptos Narrow"/>
        <family val="2"/>
        <scheme val="minor"/>
      </rPr>
      <t xml:space="preserve">. Identify the absolute change in inflation over 12-month and identify biggest individual category contributor towards inflation </t>
    </r>
  </si>
  <si>
    <t xml:space="preserve"> </t>
  </si>
  <si>
    <t xml:space="preserve"> Urban</t>
  </si>
  <si>
    <t>1.      June-22 has the highest inflation rate over period 2022-2023.</t>
  </si>
  <si>
    <t xml:space="preserve">Taking data from period (June-2022 to May-2023) Food Broader Category </t>
  </si>
  <si>
    <t>Insights&gt;&gt;&gt;&gt;</t>
  </si>
  <si>
    <t>Inflation went up to 11.2% for Cereals and Product.</t>
  </si>
  <si>
    <t xml:space="preserve">Inflation went up to 14.5% for Spices. </t>
  </si>
  <si>
    <t>Inflation for oils and fats dropped to -20%.</t>
  </si>
  <si>
    <t>Vegatable inflation dropped to -12.5%.</t>
  </si>
  <si>
    <t xml:space="preserve">2. In contrast, the price or CPI of spices and cereal products may rise between June 2022 and May 2023. </t>
  </si>
  <si>
    <t>Internet-based supporting source-------</t>
  </si>
  <si>
    <r>
      <t xml:space="preserve">The problem statement did not specify which </t>
    </r>
    <r>
      <rPr>
        <b/>
        <sz val="11"/>
        <color rgb="FFFF0000"/>
        <rFont val="Aptos Narrow"/>
        <family val="2"/>
        <scheme val="minor"/>
      </rPr>
      <t>sector</t>
    </r>
    <r>
      <rPr>
        <b/>
        <sz val="11"/>
        <color theme="1"/>
        <rFont val="Aptos Narrow"/>
        <family val="2"/>
        <scheme val="minor"/>
      </rPr>
      <t xml:space="preserve"> we needed to focus on.</t>
    </r>
  </si>
  <si>
    <r>
      <t xml:space="preserve">Only the </t>
    </r>
    <r>
      <rPr>
        <b/>
        <sz val="11"/>
        <color rgb="FFFF0000"/>
        <rFont val="Aptos Narrow"/>
        <family val="2"/>
        <scheme val="minor"/>
      </rPr>
      <t>Rural secto</t>
    </r>
    <r>
      <rPr>
        <b/>
        <sz val="11"/>
        <color theme="1"/>
        <rFont val="Aptos Narrow"/>
        <family val="2"/>
        <scheme val="minor"/>
      </rPr>
      <t xml:space="preserve">r is the focus of our investigation at this time. </t>
    </r>
  </si>
  <si>
    <t>Indonesia, a major palm oil exporter, lifted its export ban in mid-2022, leading to a recovery in supply.</t>
  </si>
  <si>
    <t>Russia-Ukraine War:</t>
  </si>
  <si>
    <t xml:space="preserve"> Reducing import duties on edible oils to curb inflation. Promoting domestic production of key vegetable and oilseed crops.</t>
  </si>
  <si>
    <t>Weather Conditions:</t>
  </si>
  <si>
    <t>A heatwave during the wheat harvest season in India in 2022 reduced yields.</t>
  </si>
  <si>
    <t>Unseasonal rains damaged standing crops like rice.</t>
  </si>
  <si>
    <t>For example:</t>
  </si>
  <si>
    <t>Sr no</t>
  </si>
  <si>
    <r>
      <t xml:space="preserve">Investigate how the onset and progression of the COVID-19 pandemic affected inflation rates in India.                                                                                                                                             1. Analyze the Impact of key pandemic milestone ( first lockdown) on the CPI inflation %, specially focus on categories like healthcare, food, and essential services.                                                                                                             </t>
    </r>
    <r>
      <rPr>
        <b/>
        <sz val="11"/>
        <color rgb="FFFF0000"/>
        <rFont val="Aptos Narrow"/>
        <family val="2"/>
        <scheme val="minor"/>
      </rPr>
      <t xml:space="preserve">Hint: You can consider Mar '20 as the onset of covid, and can compare the inflation trend before and after Mar '20 to see if there is a change in inflation % before and after. </t>
    </r>
  </si>
  <si>
    <t xml:space="preserve">                  Insights&gt;&gt;&gt;&gt;</t>
  </si>
  <si>
    <t>For analysis we are taking data 6 month consecutive data before and after march-2020</t>
  </si>
  <si>
    <t>we are considering March-2020 as onset of covid</t>
  </si>
  <si>
    <t xml:space="preserve">                  The chart depict inflation rate across three categories- Broader Food , Household good and Health. </t>
  </si>
  <si>
    <t xml:space="preserve">                3. Health inflation remained consistent but it was sharply down duing Covid period and increased steadily post-COVID.</t>
  </si>
  <si>
    <t>%            2. Household Good and Services inflation was low pre and post covid. It rises after post-COVID maintain inflation % like pre-Covid.</t>
  </si>
  <si>
    <t>%            2. Household Good and Services inflation was High pre and post covid. It increased gradually post-COVID.</t>
  </si>
  <si>
    <t xml:space="preserve">                1. Food inflation showed extreme flactuation peaking at 6.8% in 2019 and falling below 1.2% in COVID. It again climbing back to 4.5% post-COVID</t>
  </si>
  <si>
    <t>%            2. Household Good and Services inflation remained stable pre covid and dipped during pandemic and rose sharply around late 2021 to 4.4%</t>
  </si>
  <si>
    <t xml:space="preserve">                3. Health inflation remained consistent but it was rose little bit 1.8% during Covid period and increased dratically during after consecutive 6 month and post-COVID.</t>
  </si>
  <si>
    <r>
      <t xml:space="preserve">Investigate how major global economic events (like imported crude oil price fluctuations) have influenced India's inflation. This can include an analysis of imported goods and their price trends.
• For the purpose of this analysis, focus only on the imported oil price fluctuations for years 2021 to 2023 (Month-on-month)
• Identify trends in oil price change with change in inflation prices of all the categories and identify category whose inflation prices strongly changes with fluctuations in imported oil price </t>
    </r>
    <r>
      <rPr>
        <b/>
        <sz val="11"/>
        <color rgb="FFFF0000"/>
        <rFont val="Aptos Narrow"/>
        <family val="2"/>
        <scheme val="minor"/>
      </rPr>
      <t>(Hint: you can use =correl function)</t>
    </r>
  </si>
  <si>
    <r>
      <t xml:space="preserve">For below analysis, we are using oil price for years </t>
    </r>
    <r>
      <rPr>
        <b/>
        <sz val="11"/>
        <color rgb="FFFF0000"/>
        <rFont val="Aptos Narrow"/>
        <family val="2"/>
        <scheme val="minor"/>
      </rPr>
      <t>2021 to 2023 (Month-on-month)</t>
    </r>
  </si>
  <si>
    <r>
      <rPr>
        <b/>
        <sz val="11"/>
        <color theme="1"/>
        <rFont val="Aptos Narrow"/>
        <family val="2"/>
        <scheme val="minor"/>
      </rPr>
      <t>Note:</t>
    </r>
    <r>
      <rPr>
        <sz val="11"/>
        <color theme="1"/>
        <rFont val="Aptos Narrow"/>
        <family val="2"/>
        <scheme val="minor"/>
      </rPr>
      <t xml:space="preserve"> Correl function in excel calculates correlation coefficient between two data set. It measure the strenth and linear relationship between two variables.</t>
    </r>
  </si>
  <si>
    <r>
      <rPr>
        <b/>
        <sz val="11"/>
        <color theme="1"/>
        <rFont val="Aptos Narrow"/>
        <family val="2"/>
        <scheme val="minor"/>
      </rPr>
      <t>Note :</t>
    </r>
    <r>
      <rPr>
        <sz val="11"/>
        <color theme="1"/>
        <rFont val="Aptos Narrow"/>
        <family val="2"/>
        <scheme val="minor"/>
      </rPr>
      <t xml:space="preserve"> General Index gives us the overall Inflation of that month.</t>
    </r>
  </si>
  <si>
    <t xml:space="preserve">Note : From Above Analysis we can depict that Food category is contributing highest inflation in all 3 sector. </t>
  </si>
  <si>
    <r>
      <t xml:space="preserve">As a result, the graph below represents one of the three sectors, the </t>
    </r>
    <r>
      <rPr>
        <b/>
        <sz val="11"/>
        <color rgb="FFFF0000"/>
        <rFont val="Calibri"/>
        <family val="2"/>
      </rPr>
      <t>Rural sector</t>
    </r>
    <r>
      <rPr>
        <b/>
        <sz val="11"/>
        <color rgb="FF000000"/>
        <rFont val="Calibri"/>
        <family val="2"/>
      </rPr>
      <t xml:space="preserve">. </t>
    </r>
  </si>
  <si>
    <t>Rural  : Recreation and amusement (0.701), Footwear (0.7), Personal care and effects (0.715)</t>
  </si>
  <si>
    <t>Urban : Health(0.704), Footwear (0.724), Personal care and effects (0.726)</t>
  </si>
  <si>
    <t>Rural+Urban : Clothing (0.705), Footwear (0.711), Personal care and effects (0.720)</t>
  </si>
  <si>
    <t>If Std.d &gt;= Mean then replace value with Median</t>
  </si>
  <si>
    <t>If Std.d &lt;= Mean then replace value with Mean</t>
  </si>
  <si>
    <t>Urban_2013_January</t>
  </si>
  <si>
    <t>Rural+Urban_2013_January</t>
  </si>
  <si>
    <t>Rural_2013_February</t>
  </si>
  <si>
    <t>Urban_2013_February</t>
  </si>
  <si>
    <t>Rural+Urban_2013_February</t>
  </si>
  <si>
    <t>Rural_2013_March</t>
  </si>
  <si>
    <t>Urban_2013_March</t>
  </si>
  <si>
    <t>Rural+Urban_2013_March</t>
  </si>
  <si>
    <t>Rural_2013_April</t>
  </si>
  <si>
    <t>Urban_2013_April</t>
  </si>
  <si>
    <t>Rural+Urban_2013_April</t>
  </si>
  <si>
    <t>Rural_2013_May</t>
  </si>
  <si>
    <t>Urban_2013_May</t>
  </si>
  <si>
    <t>Rural+Urban_2013_May</t>
  </si>
  <si>
    <t>Rural_2013_June</t>
  </si>
  <si>
    <t>Urban_2013_June</t>
  </si>
  <si>
    <t>Rural+Urban_2013_June</t>
  </si>
  <si>
    <t>Rural_2013_July</t>
  </si>
  <si>
    <t>Urban_2013_July</t>
  </si>
  <si>
    <t>Rural+Urban_2013_July</t>
  </si>
  <si>
    <t>Rural_2013_August</t>
  </si>
  <si>
    <t>Urban_2013_August</t>
  </si>
  <si>
    <t>Rural+Urban_2013_August</t>
  </si>
  <si>
    <t>Rural_2013_September</t>
  </si>
  <si>
    <t>Urban_2013_September</t>
  </si>
  <si>
    <t>Rural+Urban_2013_September</t>
  </si>
  <si>
    <t>Rural_2013_October</t>
  </si>
  <si>
    <t>Urban_2013_October</t>
  </si>
  <si>
    <t>Rural+Urban_2013_October</t>
  </si>
  <si>
    <t xml:space="preserve">Rural_2013_November </t>
  </si>
  <si>
    <t>Urban_2013_November</t>
  </si>
  <si>
    <t>Rural+Urban_2013_November</t>
  </si>
  <si>
    <t>Rural_2013_December</t>
  </si>
  <si>
    <t>Urban_2013_December</t>
  </si>
  <si>
    <t>Rural+Urban_2013_December</t>
  </si>
  <si>
    <t>Rural_2014_January</t>
  </si>
  <si>
    <t>Urban_2014_January</t>
  </si>
  <si>
    <t>Rural+Urban_2014_January</t>
  </si>
  <si>
    <t>Rural_2014_February</t>
  </si>
  <si>
    <t>Urban_2014_February</t>
  </si>
  <si>
    <t>Rural+Urban_2014_February</t>
  </si>
  <si>
    <t>Rural_2014_March</t>
  </si>
  <si>
    <t>Urban_2014_March</t>
  </si>
  <si>
    <t>Rural+Urban_2014_Marcrh</t>
  </si>
  <si>
    <t>Rural_2014_April</t>
  </si>
  <si>
    <t>Urban_2014_April</t>
  </si>
  <si>
    <t>Rural+Urban_2014_April</t>
  </si>
  <si>
    <t>Rural_2014_May</t>
  </si>
  <si>
    <t>Urban_2014_May</t>
  </si>
  <si>
    <t>Rural+Urban_2014_May</t>
  </si>
  <si>
    <t>Rural_2014_June</t>
  </si>
  <si>
    <t>Urban_2014_June</t>
  </si>
  <si>
    <t>Rural+Urban_2014_June</t>
  </si>
  <si>
    <t>Rural_2014_July</t>
  </si>
  <si>
    <t>Urban_2014_July</t>
  </si>
  <si>
    <t>Rural+Urban_2014_July</t>
  </si>
  <si>
    <t>Rural_2014_August</t>
  </si>
  <si>
    <t>Urban_2014_August</t>
  </si>
  <si>
    <t>Rural+Urban_2014_August</t>
  </si>
  <si>
    <t>Rural_2014_September</t>
  </si>
  <si>
    <t>Urban_2014_September</t>
  </si>
  <si>
    <t>Rural+Urban_2014_September</t>
  </si>
  <si>
    <t>Rural_2014_October</t>
  </si>
  <si>
    <t>Urban_2014_October</t>
  </si>
  <si>
    <t>Rural+Urban_2014_October</t>
  </si>
  <si>
    <t>Rural_2014_November</t>
  </si>
  <si>
    <t>Urban_2014_November</t>
  </si>
  <si>
    <t>Rural+Urban_2014_November</t>
  </si>
  <si>
    <t>Rural_2014_December</t>
  </si>
  <si>
    <t>Urban_2014_December</t>
  </si>
  <si>
    <t>Rural+Urban_2014_December</t>
  </si>
  <si>
    <t>Rural_2015_January</t>
  </si>
  <si>
    <t>Urban_2015_January</t>
  </si>
  <si>
    <t>Rural+Urban_2015_January</t>
  </si>
  <si>
    <t>Rural_2015_February</t>
  </si>
  <si>
    <t>Urban_2015_February</t>
  </si>
  <si>
    <t>Rural+Urban_2015_February</t>
  </si>
  <si>
    <t>Rural_2015_March</t>
  </si>
  <si>
    <t>Urban_2015_March</t>
  </si>
  <si>
    <t>Rural+Urban_2015_March</t>
  </si>
  <si>
    <t>Rural_2015_April</t>
  </si>
  <si>
    <t>Urban_2015_April</t>
  </si>
  <si>
    <t>Rural+Urban_2015_April</t>
  </si>
  <si>
    <t>Rural_2015_May</t>
  </si>
  <si>
    <t>Urban_2015_May</t>
  </si>
  <si>
    <t>Rural+Urban_2015_May</t>
  </si>
  <si>
    <t>Rural_2015_June</t>
  </si>
  <si>
    <t>Urban_2015_June</t>
  </si>
  <si>
    <t>Rural+Urban_2015_June</t>
  </si>
  <si>
    <t>Rural_2015_July</t>
  </si>
  <si>
    <t>Urban_2015_July</t>
  </si>
  <si>
    <t>Rural+Urban_2015_July</t>
  </si>
  <si>
    <t>Rural_2015_August</t>
  </si>
  <si>
    <t>Urban_2015_August</t>
  </si>
  <si>
    <t>Rural+Urban_2015_August</t>
  </si>
  <si>
    <t>Rural_2015_September</t>
  </si>
  <si>
    <t>Urban_2015_September</t>
  </si>
  <si>
    <t>Rural+Urban_2015_September</t>
  </si>
  <si>
    <t>Rural_2015_October</t>
  </si>
  <si>
    <t>Urban_2015_October</t>
  </si>
  <si>
    <t>Rural+Urban_2015_October</t>
  </si>
  <si>
    <t>Rural_2015_November</t>
  </si>
  <si>
    <t>Urban_2015_November</t>
  </si>
  <si>
    <t>Rural+Urban_2015_November</t>
  </si>
  <si>
    <t>Rural_2015_December</t>
  </si>
  <si>
    <t>Urban_2015_December</t>
  </si>
  <si>
    <t>Rural+Urban_2015_December</t>
  </si>
  <si>
    <t>Rural_2016_January</t>
  </si>
  <si>
    <t>Urban_2016_January</t>
  </si>
  <si>
    <t>Rural+Urban_2016_January</t>
  </si>
  <si>
    <t>Rural_2016_February</t>
  </si>
  <si>
    <t>Urban_2016_February</t>
  </si>
  <si>
    <t>Rural+Urban_2016_February</t>
  </si>
  <si>
    <t>Rural_2016_March</t>
  </si>
  <si>
    <t>Urban_2016_March</t>
  </si>
  <si>
    <t>Rural+Urban_2016_March</t>
  </si>
  <si>
    <t>Rural_2016_April</t>
  </si>
  <si>
    <t>Urban_2016_April</t>
  </si>
  <si>
    <t>Rural+Urban_2016_April</t>
  </si>
  <si>
    <t>Rural_2016_May</t>
  </si>
  <si>
    <t>Urban_2016_May</t>
  </si>
  <si>
    <t>Rural+Urban_2016_May</t>
  </si>
  <si>
    <t>Rural_2016_June</t>
  </si>
  <si>
    <t>Urban_2016_June</t>
  </si>
  <si>
    <t>Rural+Urban_2016_June</t>
  </si>
  <si>
    <t>Rural_2016_July</t>
  </si>
  <si>
    <t>Urban_2016_July</t>
  </si>
  <si>
    <t>Rural+Urban_2016_July</t>
  </si>
  <si>
    <t>Rural_2016_August</t>
  </si>
  <si>
    <t>Urban_2016_August</t>
  </si>
  <si>
    <t>Rural+Urban_2016_August</t>
  </si>
  <si>
    <t>Rural_2016_September</t>
  </si>
  <si>
    <t>Urban_2016_September</t>
  </si>
  <si>
    <t>Rural+Urban_2016_September</t>
  </si>
  <si>
    <t>Rural_2016_October</t>
  </si>
  <si>
    <t>Urban_2016_October</t>
  </si>
  <si>
    <t>Rural+Urban_2016_October</t>
  </si>
  <si>
    <t>Rural_2016_November</t>
  </si>
  <si>
    <t>Urban_2016_November</t>
  </si>
  <si>
    <t>Rural+Urban_2016_November</t>
  </si>
  <si>
    <t>Rural_2016_December</t>
  </si>
  <si>
    <t>Urban_2016_December</t>
  </si>
  <si>
    <t>Rural+Urban_2016_December</t>
  </si>
  <si>
    <t>Rural_2017_January</t>
  </si>
  <si>
    <t>Urban_2017_January</t>
  </si>
  <si>
    <t>Rural+Urban_2017_January</t>
  </si>
  <si>
    <t>Rural_2017_February</t>
  </si>
  <si>
    <t>Urban_2017_February</t>
  </si>
  <si>
    <t>Rural+Urban_2017_February</t>
  </si>
  <si>
    <t>Rural_2017_March</t>
  </si>
  <si>
    <t>Urban_2017_March</t>
  </si>
  <si>
    <t>Rural+Urban_2017_March</t>
  </si>
  <si>
    <t>Rural_2017_April</t>
  </si>
  <si>
    <t>Urban_2017_April</t>
  </si>
  <si>
    <t>Rural+Urban_2017_April</t>
  </si>
  <si>
    <t>Rural_2017_May</t>
  </si>
  <si>
    <t>Urban_2017_May</t>
  </si>
  <si>
    <t>Rural+Urban_2017_May</t>
  </si>
  <si>
    <t>Rural_2017_June</t>
  </si>
  <si>
    <t>Urban_2017_June</t>
  </si>
  <si>
    <t>Rural+Urban_2017_June</t>
  </si>
  <si>
    <t>Rural_2017_July</t>
  </si>
  <si>
    <t>Urban_2017_July</t>
  </si>
  <si>
    <t>Rural+Urban_2017_July</t>
  </si>
  <si>
    <t>Rural_2017_August</t>
  </si>
  <si>
    <t>Urban_2017_August</t>
  </si>
  <si>
    <t>Rural+Urban_2017_August</t>
  </si>
  <si>
    <t>Rural_2017_September</t>
  </si>
  <si>
    <t>Urban_2017_September</t>
  </si>
  <si>
    <t>Rural+Urban_2017_September</t>
  </si>
  <si>
    <t>Rural_2017_October</t>
  </si>
  <si>
    <t>Urban_2017_October</t>
  </si>
  <si>
    <t>Rural+Urban_2017_October</t>
  </si>
  <si>
    <t>Rural_2017_November</t>
  </si>
  <si>
    <t>Urban_2017_November</t>
  </si>
  <si>
    <t>Rural+Urban_2017_November</t>
  </si>
  <si>
    <t>Rural_2017_December</t>
  </si>
  <si>
    <t>Urban_2017_December</t>
  </si>
  <si>
    <t>Rural+Urban_2017_December</t>
  </si>
  <si>
    <t>Rural_2018_January</t>
  </si>
  <si>
    <t>Urban_2018_January</t>
  </si>
  <si>
    <t>Rural+Urban_2018_January</t>
  </si>
  <si>
    <t>Rural_2018_March</t>
  </si>
  <si>
    <t>Urban_2018_March</t>
  </si>
  <si>
    <t>Rural+Urban_2018_March</t>
  </si>
  <si>
    <t>Rural_2018_April</t>
  </si>
  <si>
    <t>Urban_2018_April</t>
  </si>
  <si>
    <t>Rural+Urban_2018_April</t>
  </si>
  <si>
    <t>Rural_2018_May</t>
  </si>
  <si>
    <t>Urban_2018_May</t>
  </si>
  <si>
    <t>Rural+Urban_2018_May</t>
  </si>
  <si>
    <t>Rural_2018_June</t>
  </si>
  <si>
    <t>Urban_2018_June</t>
  </si>
  <si>
    <t>Rural+Urban_2018_June</t>
  </si>
  <si>
    <t>Rural_2018_July</t>
  </si>
  <si>
    <t>Urban_2018_July</t>
  </si>
  <si>
    <t>Rural+Urban_2018_July</t>
  </si>
  <si>
    <t>Rural_2018_August</t>
  </si>
  <si>
    <t>Urban_2018_August</t>
  </si>
  <si>
    <t>Rural+Urban_2018_August</t>
  </si>
  <si>
    <t>Rural_2018_October</t>
  </si>
  <si>
    <t>Urban_2018_October</t>
  </si>
  <si>
    <t>Rural+Urban_2018_October</t>
  </si>
  <si>
    <t>Rural_2018_November</t>
  </si>
  <si>
    <t>Urban_2018_November</t>
  </si>
  <si>
    <t>Rural+Urban_2018_November</t>
  </si>
  <si>
    <t>Rural_2018_December</t>
  </si>
  <si>
    <t>Urban_2018_December</t>
  </si>
  <si>
    <t>Rural+Urban_2018_December</t>
  </si>
  <si>
    <t>Rural_2019_January</t>
  </si>
  <si>
    <t>Urban_2019_January</t>
  </si>
  <si>
    <t>Rural_2019_March</t>
  </si>
  <si>
    <t>Urban_2019_March</t>
  </si>
  <si>
    <t>Rural+Urban_2019_March</t>
  </si>
  <si>
    <t>Rural_2019_May</t>
  </si>
  <si>
    <t>Urban_2019_May</t>
  </si>
  <si>
    <t>Rural+Urban_2019_May</t>
  </si>
  <si>
    <t>Rural_2019_June</t>
  </si>
  <si>
    <t>Urban_2019_June</t>
  </si>
  <si>
    <t>Rural+Urban_2019_June</t>
  </si>
  <si>
    <t>Rural_2019_July</t>
  </si>
  <si>
    <t>Urban_2019_July</t>
  </si>
  <si>
    <t>Rural+Urban_2019_July</t>
  </si>
  <si>
    <t>Rural_2019_August</t>
  </si>
  <si>
    <t>Urban_2019_August</t>
  </si>
  <si>
    <t>Rural+Urban_2019_August</t>
  </si>
  <si>
    <t>Rural_2019_October</t>
  </si>
  <si>
    <t>Urban_2019_October</t>
  </si>
  <si>
    <t>Rural+Urban_2019_October</t>
  </si>
  <si>
    <t>Rural_2019_November</t>
  </si>
  <si>
    <t>Urban_2019_November</t>
  </si>
  <si>
    <t>Rural+Urban_2019_November</t>
  </si>
  <si>
    <t>Rural_2019_December</t>
  </si>
  <si>
    <t>Urban_2019_December</t>
  </si>
  <si>
    <t>Rural_2020_January</t>
  </si>
  <si>
    <t>Urban_2020_January</t>
  </si>
  <si>
    <t>Rural+Urban_2020_January</t>
  </si>
  <si>
    <t>Rural_2020_February</t>
  </si>
  <si>
    <t>Urban_2020_February</t>
  </si>
  <si>
    <t>Rural+Urban_2020_February</t>
  </si>
  <si>
    <t>Rural_2020_April</t>
  </si>
  <si>
    <t>Urban_2020_April</t>
  </si>
  <si>
    <t>Rural+Urban_2020_April</t>
  </si>
  <si>
    <t>Rural_2020_May</t>
  </si>
  <si>
    <t>Urban_2020_May</t>
  </si>
  <si>
    <t>Rural+Urban_2020_May</t>
  </si>
  <si>
    <t>Rural_2020_June</t>
  </si>
  <si>
    <t>Urban_2020_June</t>
  </si>
  <si>
    <t>Rural+Urban_2020_June</t>
  </si>
  <si>
    <t>Rural_2020_July</t>
  </si>
  <si>
    <t>Urban_2020_July</t>
  </si>
  <si>
    <t>Rural+Urban_2020_July</t>
  </si>
  <si>
    <t>Rural_2020_August</t>
  </si>
  <si>
    <t>Urban_2020_August</t>
  </si>
  <si>
    <t>Rural+Urban_2020_August</t>
  </si>
  <si>
    <t>Rural_2020_October</t>
  </si>
  <si>
    <t>Urban_2020_October</t>
  </si>
  <si>
    <t>Rural+Urban_2020_October</t>
  </si>
  <si>
    <t>Rural_2020_November</t>
  </si>
  <si>
    <t>Urban_2020_November</t>
  </si>
  <si>
    <t>Rural+Urban_2020_November</t>
  </si>
  <si>
    <t>Rural_2020_December</t>
  </si>
  <si>
    <t>Urban_2020_December</t>
  </si>
  <si>
    <t>Rural+Urban_2020_December</t>
  </si>
  <si>
    <t>Rural_2021_January</t>
  </si>
  <si>
    <t>Urban_2021_January</t>
  </si>
  <si>
    <t>Rural+Urban_2021_January</t>
  </si>
  <si>
    <t>Rural_2021_March</t>
  </si>
  <si>
    <t>Urban_2021_March</t>
  </si>
  <si>
    <t>Rural+Urban_2021_March</t>
  </si>
  <si>
    <t>Rural_2021_April</t>
  </si>
  <si>
    <t>Urban_2021_April</t>
  </si>
  <si>
    <t>Rural+Urban_2021_April</t>
  </si>
  <si>
    <t>Rural_2021_May</t>
  </si>
  <si>
    <t>Urban_2021_May</t>
  </si>
  <si>
    <t>Rural+Urban_2021_May</t>
  </si>
  <si>
    <t>Rural_2021_June</t>
  </si>
  <si>
    <t>Urban_2021_June</t>
  </si>
  <si>
    <t>Rural+Urban_2021_June</t>
  </si>
  <si>
    <t>Rural_2021_July</t>
  </si>
  <si>
    <t>Urban_2021_July</t>
  </si>
  <si>
    <t>Rural+Urban_2021_July</t>
  </si>
  <si>
    <t>Rural_2021_August</t>
  </si>
  <si>
    <t>Urban_2021_August</t>
  </si>
  <si>
    <t>Rural+Urban_2021_August</t>
  </si>
  <si>
    <t>Rural_2021_October</t>
  </si>
  <si>
    <t>Urban_2021_October</t>
  </si>
  <si>
    <t>Rural+Urban_2021_October</t>
  </si>
  <si>
    <t>Rural_2021_November</t>
  </si>
  <si>
    <t>Urban_2021_November</t>
  </si>
  <si>
    <t>Rural+Urban_2021_November</t>
  </si>
  <si>
    <t>Rural_2021_December</t>
  </si>
  <si>
    <t>Urban_2021_December</t>
  </si>
  <si>
    <t>Rural+Urban_2021_December</t>
  </si>
  <si>
    <t>Rural_2022_January</t>
  </si>
  <si>
    <t>Urban_2022_January</t>
  </si>
  <si>
    <t>Rural+Urban_2022_January</t>
  </si>
  <si>
    <t>Rural_2022_March</t>
  </si>
  <si>
    <t>Urban_2022_March</t>
  </si>
  <si>
    <t>Rural+Urban_2022_March</t>
  </si>
  <si>
    <t>Rural_2022_April</t>
  </si>
  <si>
    <t>Urban_2022_April</t>
  </si>
  <si>
    <t>Rural+Urban_2022_April</t>
  </si>
  <si>
    <t>Rural_2022_May</t>
  </si>
  <si>
    <t>Urban_2022_May</t>
  </si>
  <si>
    <t>Rural+Urban_2022_May</t>
  </si>
  <si>
    <t>Rural_2022_June</t>
  </si>
  <si>
    <t>Urban_2022_June</t>
  </si>
  <si>
    <t>Rural+Urban_2022_June</t>
  </si>
  <si>
    <t>Rural_2022_July</t>
  </si>
  <si>
    <t>Urban_2022_July</t>
  </si>
  <si>
    <t>Rural+Urban_2022_July</t>
  </si>
  <si>
    <t>Rural_2022_August</t>
  </si>
  <si>
    <t>Urban_2022_August</t>
  </si>
  <si>
    <t>Rural+Urban_2022_August</t>
  </si>
  <si>
    <t>Rural_2022_September</t>
  </si>
  <si>
    <t>Urban_2022_September</t>
  </si>
  <si>
    <t>Rural+Urban_2022_September</t>
  </si>
  <si>
    <t>Rural_2022_October</t>
  </si>
  <si>
    <t>Urban_2022_October</t>
  </si>
  <si>
    <t>Rural+Urban_2022_October</t>
  </si>
  <si>
    <t>Rural_2022_November</t>
  </si>
  <si>
    <t>Urban_2022_November</t>
  </si>
  <si>
    <t>Rural+Urban_2022_November</t>
  </si>
  <si>
    <t>Rural_2022_December</t>
  </si>
  <si>
    <t>Urban_2022_December</t>
  </si>
  <si>
    <t>Rural+Urban_2022_December</t>
  </si>
  <si>
    <t>Rural_2023_January</t>
  </si>
  <si>
    <t>Urban_2023_January</t>
  </si>
  <si>
    <t>Rural+Urban_2023_January</t>
  </si>
  <si>
    <t>Rural_2023_February</t>
  </si>
  <si>
    <t>Urban_2023_February</t>
  </si>
  <si>
    <t>Rural+Urban_2023_February</t>
  </si>
  <si>
    <t>Rural_2023_March</t>
  </si>
  <si>
    <t>Urban_2023_March</t>
  </si>
  <si>
    <t>Rural+Urban_2023_March</t>
  </si>
  <si>
    <t>Rural_2023_April</t>
  </si>
  <si>
    <t>Urban_2023_April</t>
  </si>
  <si>
    <t>Rural+Urban_2023_April</t>
  </si>
  <si>
    <t>Rural_2023_May</t>
  </si>
  <si>
    <t>Urban_2023_May</t>
  </si>
  <si>
    <t>Rural+Urban_2023_May</t>
  </si>
  <si>
    <t>2013_January</t>
  </si>
  <si>
    <t>2013_February</t>
  </si>
  <si>
    <t>2013_March</t>
  </si>
  <si>
    <t>2013_April</t>
  </si>
  <si>
    <t>2013_May</t>
  </si>
  <si>
    <t>2013_June</t>
  </si>
  <si>
    <t>2013_July</t>
  </si>
  <si>
    <t>2013_August</t>
  </si>
  <si>
    <t>2013_September</t>
  </si>
  <si>
    <t>2013_October</t>
  </si>
  <si>
    <t xml:space="preserve">2013_November </t>
  </si>
  <si>
    <t>2013_November</t>
  </si>
  <si>
    <t>2013_December</t>
  </si>
  <si>
    <t>2014_January</t>
  </si>
  <si>
    <t>2014_February</t>
  </si>
  <si>
    <t>2014_March</t>
  </si>
  <si>
    <t>2014_Marcrh</t>
  </si>
  <si>
    <t>2014_April</t>
  </si>
  <si>
    <t>2014_May</t>
  </si>
  <si>
    <t>2014_June</t>
  </si>
  <si>
    <t>2014_July</t>
  </si>
  <si>
    <t>2014_August</t>
  </si>
  <si>
    <t>2014_September</t>
  </si>
  <si>
    <t>2014_October</t>
  </si>
  <si>
    <t>2014_November</t>
  </si>
  <si>
    <t>2014_December</t>
  </si>
  <si>
    <t>2015_January</t>
  </si>
  <si>
    <t>2015_February</t>
  </si>
  <si>
    <t>2015_March</t>
  </si>
  <si>
    <t>2015_April</t>
  </si>
  <si>
    <t>2015_May</t>
  </si>
  <si>
    <t>2015_June</t>
  </si>
  <si>
    <t>2015_July</t>
  </si>
  <si>
    <t>2015_August</t>
  </si>
  <si>
    <t>2015_September</t>
  </si>
  <si>
    <t>2015_October</t>
  </si>
  <si>
    <t>2015_November</t>
  </si>
  <si>
    <t>2015_December</t>
  </si>
  <si>
    <t>2016_January</t>
  </si>
  <si>
    <t>2016_February</t>
  </si>
  <si>
    <t>2016_March</t>
  </si>
  <si>
    <t>2016_April</t>
  </si>
  <si>
    <t>2016_May</t>
  </si>
  <si>
    <t>2016_June</t>
  </si>
  <si>
    <t>2016_July</t>
  </si>
  <si>
    <t>2016_August</t>
  </si>
  <si>
    <t>2016_September</t>
  </si>
  <si>
    <t>2016_October</t>
  </si>
  <si>
    <t>2016_November</t>
  </si>
  <si>
    <t>2016_December</t>
  </si>
  <si>
    <t>2017_January</t>
  </si>
  <si>
    <t>2017_February</t>
  </si>
  <si>
    <t>2017_March</t>
  </si>
  <si>
    <t>2017_April</t>
  </si>
  <si>
    <t>2017_May</t>
  </si>
  <si>
    <t>2017_June</t>
  </si>
  <si>
    <t>2017_July</t>
  </si>
  <si>
    <t>2017_August</t>
  </si>
  <si>
    <t>2017_September</t>
  </si>
  <si>
    <t>2017_October</t>
  </si>
  <si>
    <t>2017_November</t>
  </si>
  <si>
    <t>2017_December</t>
  </si>
  <si>
    <t>2018_January</t>
  </si>
  <si>
    <t>2018_February</t>
  </si>
  <si>
    <t>2018_March</t>
  </si>
  <si>
    <t>2018_April</t>
  </si>
  <si>
    <t>2018_May</t>
  </si>
  <si>
    <t>2018_June</t>
  </si>
  <si>
    <t>2018_July</t>
  </si>
  <si>
    <t>2018_August</t>
  </si>
  <si>
    <t>2018_September</t>
  </si>
  <si>
    <t>2018_October</t>
  </si>
  <si>
    <t>2018_November</t>
  </si>
  <si>
    <t>2018_December</t>
  </si>
  <si>
    <t>2019_January</t>
  </si>
  <si>
    <t>2019_February</t>
  </si>
  <si>
    <t>2019_March</t>
  </si>
  <si>
    <t>2019_May</t>
  </si>
  <si>
    <t>2019_June</t>
  </si>
  <si>
    <t>2019_July</t>
  </si>
  <si>
    <t>2019_August</t>
  </si>
  <si>
    <t>2019_September</t>
  </si>
  <si>
    <t>2019_October</t>
  </si>
  <si>
    <t>2019_November</t>
  </si>
  <si>
    <t>2019_December</t>
  </si>
  <si>
    <t>2020_January</t>
  </si>
  <si>
    <t>2020_February</t>
  </si>
  <si>
    <t>2020_March</t>
  </si>
  <si>
    <t>2020_April</t>
  </si>
  <si>
    <t>2020_May</t>
  </si>
  <si>
    <t>2020_June</t>
  </si>
  <si>
    <t>2020_July</t>
  </si>
  <si>
    <t>2020_August</t>
  </si>
  <si>
    <t>2020_September</t>
  </si>
  <si>
    <t>2020_October</t>
  </si>
  <si>
    <t>2020_November</t>
  </si>
  <si>
    <t>2020_December</t>
  </si>
  <si>
    <t>2. Based on Internet Research.</t>
  </si>
  <si>
    <t xml:space="preserve">Indian rupees weakened against U.S dollar during this period. </t>
  </si>
  <si>
    <t xml:space="preserve">Vegetables and Onions: The price of essential food items, especially onions and other vegetables, skyrocketed in late 2019 due to poor monsoon rains. </t>
  </si>
  <si>
    <t>Crude oil prices remained volatile in 2019 due to geopolitical tensions, such as the U.S.-Iran conflict. Since India imports most portion of its oil, this contributed to higher transportation and production costs.</t>
  </si>
  <si>
    <t>The economic slowdown in 2019 impacted production and investment reduced supply in certain sectors while demand persisted.</t>
  </si>
  <si>
    <t>2.      Feb-23 has the lowest inflation rate over period 2022-2023.</t>
  </si>
  <si>
    <t>2.      Dec-22 has the lowest inflation rate over period 2022-2023.</t>
  </si>
  <si>
    <t>2.       Feb-23 has the lowest inflation rate over period 2022-2023.</t>
  </si>
  <si>
    <t>1.From June 2022 to May 2023, we can observe a decline in the price or CPI of vegetables and oils.</t>
  </si>
  <si>
    <t>Ukraine and Russia are major global exporters of wheat,spices and other cereals. The ongoing conflict disrupted supplies, increasing global prices for wheat and other grains.</t>
  </si>
  <si>
    <t xml:space="preserve">                1. Food inflation flactuated sharply deflated in pre covid 2020 (2.5%) and then stabilized around to 4-5% post Covid</t>
  </si>
  <si>
    <t xml:space="preserve">                1. Food inflation flactuated sharply decline during covid period to (2%) and then stabilized around to 4-5% post Covid</t>
  </si>
  <si>
    <t>1. The largest share (45%) of the overall Consumer Price Index comes from food-related expenses. This suggests that food price fluctuations significantly impact inflation..</t>
  </si>
  <si>
    <t>2.The second-largest contributor is luxury goods with (16%) to CPI inflation.</t>
  </si>
  <si>
    <t>3. A significant portion of the index comes from clothing-related expenses with (12%).</t>
  </si>
  <si>
    <t xml:space="preserve">5. Categories like Fuel and Light, Health, Transport &amp; Communication, Education, and Miscellaneous each contribute 4% or less to the overall CPI. </t>
  </si>
  <si>
    <t>4. Housing costs contribute (7%) which is moderately to the CPI</t>
  </si>
  <si>
    <t>Recommendation :</t>
  </si>
  <si>
    <t>1. Government should monitor food price closely and ensure food supply chain should gold to control inflation</t>
  </si>
  <si>
    <r>
      <rPr>
        <b/>
        <sz val="14"/>
        <color theme="1"/>
        <rFont val="Aptos Narrow"/>
        <family val="2"/>
        <scheme val="minor"/>
      </rPr>
      <t xml:space="preserve">Pulses </t>
    </r>
    <r>
      <rPr>
        <sz val="14"/>
        <color theme="1"/>
        <rFont val="Aptos Narrow"/>
        <family val="2"/>
        <scheme val="minor"/>
      </rPr>
      <t>is second highest with Inflation rate rise to  15%</t>
    </r>
  </si>
  <si>
    <t>For Below analysis we will use CPI value of General index of December month</t>
  </si>
  <si>
    <t>Because of three major sub-categories, overall inflation rate for year has been surged.</t>
  </si>
  <si>
    <t xml:space="preserve">In 2019, India experienced high inflation due to a combination of global and domestic factors. </t>
  </si>
  <si>
    <t>1. Food Price inflation affeced due to unseasonal monsoon</t>
  </si>
  <si>
    <t>2. Flactuation domestic  Currency rate</t>
  </si>
  <si>
    <t>These weather conditions damaged crops, creating a supply shortage of household products.</t>
  </si>
  <si>
    <t>We will use Total Index value of Food category in this case to calculate growth rate</t>
  </si>
  <si>
    <t>% change in YoY inflation</t>
  </si>
  <si>
    <t>Government Policies of Indian government.</t>
  </si>
  <si>
    <t>Extreme weather events such as unseasonal rainfall and heatwaves, affected cereal and spice production in countries like India.</t>
  </si>
  <si>
    <t>3 Common insights from All above sectos.</t>
  </si>
  <si>
    <t>1. Food Inflation was highly volatile, declining before COVID but surging afterward.</t>
  </si>
  <si>
    <t>2. Household goods &amp; services faced lower inflation during COVID but rebounded later.</t>
  </si>
  <si>
    <t>3. Health inflation showed consistent growth, indicating increasing medical costs</t>
  </si>
  <si>
    <t>2. Invesetment should be done in Agriculture and food logistic company to reduce price volatility.</t>
  </si>
  <si>
    <r>
      <rPr>
        <b/>
        <sz val="14"/>
        <color theme="1"/>
        <rFont val="Aptos Narrow"/>
        <family val="2"/>
        <scheme val="minor"/>
      </rPr>
      <t xml:space="preserve">Food and Beverages </t>
    </r>
    <r>
      <rPr>
        <sz val="14"/>
        <color theme="1"/>
        <rFont val="Aptos Narrow"/>
        <family val="2"/>
        <scheme val="minor"/>
      </rPr>
      <t>with</t>
    </r>
    <r>
      <rPr>
        <b/>
        <sz val="14"/>
        <color theme="1"/>
        <rFont val="Aptos Narrow"/>
        <family val="2"/>
        <scheme val="minor"/>
      </rPr>
      <t xml:space="preserve"> </t>
    </r>
    <r>
      <rPr>
        <sz val="14"/>
        <color theme="1"/>
        <rFont val="Aptos Narrow"/>
        <family val="2"/>
        <scheme val="minor"/>
      </rPr>
      <t>Inflation rate rise to  12.8%</t>
    </r>
  </si>
  <si>
    <r>
      <rPr>
        <b/>
        <sz val="14"/>
        <color theme="1"/>
        <rFont val="Aptos Narrow"/>
        <family val="2"/>
        <scheme val="minor"/>
      </rPr>
      <t xml:space="preserve">Vegetable </t>
    </r>
    <r>
      <rPr>
        <sz val="14"/>
        <color theme="1"/>
        <rFont val="Aptos Narrow"/>
        <family val="2"/>
        <scheme val="minor"/>
      </rPr>
      <t>category saw the highest inflation(65%), especially price of onions and tomatoes risen sharply.</t>
    </r>
  </si>
  <si>
    <r>
      <rPr>
        <b/>
        <sz val="12"/>
        <color theme="1"/>
        <rFont val="Aptos Narrow"/>
        <family val="2"/>
        <scheme val="minor"/>
      </rPr>
      <t>Reason :</t>
    </r>
    <r>
      <rPr>
        <sz val="12"/>
        <color theme="1"/>
        <rFont val="Aptos Narrow"/>
        <family val="2"/>
        <scheme val="minor"/>
      </rPr>
      <t xml:space="preserve"> Decling GDP Growth, it fallen to 4.5% in september quarter of 2019. </t>
    </r>
  </si>
  <si>
    <t>Recommendation:</t>
  </si>
  <si>
    <t xml:space="preserve">
Now depedning upon the flactuation crude oil price below 3 sector have majorly influnced</t>
  </si>
  <si>
    <t>2. Government shoulf increase their buffer stock and release supplies during high-inflation period.</t>
  </si>
  <si>
    <t>1. Government should offer subsidized fertilizers and pesticide to agriculture sector to reduce production cost</t>
  </si>
  <si>
    <t xml:space="preserve"> Inflanation %</t>
  </si>
  <si>
    <t>Grand Total</t>
  </si>
  <si>
    <t>Row Labels</t>
  </si>
  <si>
    <t>Average of General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</si>
</sst>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m"/>
  </numFmts>
  <fonts count="35" x14ac:knownFonts="1">
    <font>
      <sz val="11"/>
      <color theme="1"/>
      <name val="Aptos Narrow"/>
      <family val="2"/>
      <scheme val="minor"/>
    </font>
    <font>
      <b/>
      <sz val="11"/>
      <color theme="1"/>
      <name val="Aptos Narrow"/>
      <family val="2"/>
      <scheme val="minor"/>
    </font>
    <font>
      <sz val="11"/>
      <color theme="1" tint="4.9989318521683403E-2"/>
      <name val="Aptos Narrow"/>
      <family val="2"/>
      <scheme val="minor"/>
    </font>
    <font>
      <sz val="11"/>
      <color theme="1"/>
      <name val="Aptos Narrow"/>
      <family val="2"/>
      <scheme val="minor"/>
    </font>
    <font>
      <b/>
      <sz val="11"/>
      <color theme="0"/>
      <name val="Aptos Narrow"/>
      <family val="2"/>
      <scheme val="minor"/>
    </font>
    <font>
      <b/>
      <sz val="11"/>
      <color rgb="FF000000"/>
      <name val="Calibri"/>
      <family val="2"/>
    </font>
    <font>
      <b/>
      <sz val="11"/>
      <name val="Aptos Narrow"/>
      <family val="2"/>
      <scheme val="minor"/>
    </font>
    <font>
      <b/>
      <sz val="11"/>
      <name val="Aptos Narrow"/>
      <family val="2"/>
    </font>
    <font>
      <b/>
      <sz val="11"/>
      <color rgb="FF000000"/>
      <name val="Aptos Narrow"/>
      <family val="2"/>
    </font>
    <font>
      <sz val="11"/>
      <color theme="1"/>
      <name val="Aptos Narrow"/>
      <family val="2"/>
    </font>
    <font>
      <sz val="11"/>
      <name val="Aptos Narrow"/>
      <family val="2"/>
    </font>
    <font>
      <b/>
      <sz val="11"/>
      <color rgb="FFFF0000"/>
      <name val="Aptos Narrow"/>
      <family val="2"/>
      <scheme val="minor"/>
    </font>
    <font>
      <sz val="10"/>
      <name val="Arial"/>
      <family val="2"/>
    </font>
    <font>
      <b/>
      <sz val="12"/>
      <name val="Times New Roman"/>
      <family val="1"/>
    </font>
    <font>
      <sz val="12"/>
      <color theme="1"/>
      <name val="Times New Roman"/>
      <family val="1"/>
    </font>
    <font>
      <b/>
      <sz val="14"/>
      <name val="Times New Roman"/>
      <family val="1"/>
    </font>
    <font>
      <b/>
      <sz val="11"/>
      <color theme="1"/>
      <name val="Calibri"/>
      <family val="2"/>
    </font>
    <font>
      <sz val="11"/>
      <color theme="1"/>
      <name val="Times New Roman"/>
      <family val="1"/>
    </font>
    <font>
      <b/>
      <sz val="12"/>
      <color theme="1"/>
      <name val="Times New Roman"/>
      <family val="1"/>
    </font>
    <font>
      <b/>
      <sz val="12"/>
      <color theme="1"/>
      <name val="Aptos Narrow"/>
      <family val="2"/>
      <scheme val="minor"/>
    </font>
    <font>
      <sz val="10"/>
      <color theme="1"/>
      <name val="Aptos Narrow"/>
      <family val="2"/>
      <scheme val="minor"/>
    </font>
    <font>
      <b/>
      <sz val="10"/>
      <color theme="3"/>
      <name val="Aptos Narrow"/>
      <family val="2"/>
      <scheme val="minor"/>
    </font>
    <font>
      <b/>
      <sz val="10"/>
      <color theme="1"/>
      <name val="Aptos Narrow"/>
      <family val="2"/>
      <scheme val="minor"/>
    </font>
    <font>
      <sz val="11"/>
      <name val="Aptos Narrow"/>
      <family val="2"/>
      <scheme val="minor"/>
    </font>
    <font>
      <sz val="11"/>
      <color theme="1"/>
      <name val="Calibri"/>
      <family val="2"/>
    </font>
    <font>
      <sz val="14"/>
      <color theme="1"/>
      <name val="Aptos Narrow"/>
      <family val="2"/>
      <scheme val="minor"/>
    </font>
    <font>
      <b/>
      <sz val="14"/>
      <color theme="1"/>
      <name val="Aptos Narrow"/>
      <family val="2"/>
      <scheme val="minor"/>
    </font>
    <font>
      <b/>
      <sz val="11"/>
      <color rgb="FF00B050"/>
      <name val="Aptos Narrow"/>
      <family val="2"/>
      <scheme val="minor"/>
    </font>
    <font>
      <b/>
      <u/>
      <sz val="11"/>
      <color theme="1"/>
      <name val="Aptos Narrow"/>
      <family val="2"/>
      <scheme val="minor"/>
    </font>
    <font>
      <b/>
      <sz val="11"/>
      <color rgb="FFFF0000"/>
      <name val="Calibri"/>
      <family val="2"/>
    </font>
    <font>
      <sz val="11"/>
      <color rgb="FFFF0000"/>
      <name val="Aptos Narrow"/>
      <family val="2"/>
      <scheme val="minor"/>
    </font>
    <font>
      <u/>
      <sz val="11"/>
      <color theme="1"/>
      <name val="Aptos Narrow"/>
      <family val="2"/>
      <scheme val="minor"/>
    </font>
    <font>
      <b/>
      <u/>
      <sz val="12"/>
      <color theme="1"/>
      <name val="Aptos Narrow"/>
      <family val="2"/>
      <scheme val="minor"/>
    </font>
    <font>
      <sz val="12"/>
      <color theme="1"/>
      <name val="Aptos Narrow"/>
      <family val="2"/>
      <scheme val="minor"/>
    </font>
    <font>
      <sz val="12"/>
      <color theme="1"/>
      <name val="Calibri"/>
      <family val="2"/>
    </font>
  </fonts>
  <fills count="3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5"/>
        <bgColor theme="5"/>
      </patternFill>
    </fill>
    <fill>
      <patternFill patternType="solid">
        <fgColor rgb="FFFFFFFF"/>
        <bgColor rgb="FFE97132"/>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499984740745262"/>
        <bgColor theme="5"/>
      </patternFill>
    </fill>
    <fill>
      <patternFill patternType="solid">
        <fgColor rgb="FFFFC000"/>
        <bgColor rgb="FF000000"/>
      </patternFill>
    </fill>
    <fill>
      <patternFill patternType="solid">
        <fgColor rgb="FFFFC000"/>
        <bgColor theme="5"/>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C000"/>
        <bgColor rgb="FFE97132"/>
      </patternFill>
    </fill>
    <fill>
      <patternFill patternType="solid">
        <fgColor theme="6" tint="0.79998168889431442"/>
        <bgColor indexed="64"/>
      </patternFill>
    </fill>
    <fill>
      <patternFill patternType="solid">
        <fgColor rgb="FFFF0000"/>
        <bgColor indexed="64"/>
      </patternFill>
    </fill>
    <fill>
      <patternFill patternType="solid">
        <fgColor theme="0"/>
        <bgColor rgb="FFE97132"/>
      </patternFill>
    </fill>
    <fill>
      <patternFill patternType="solid">
        <fgColor theme="0"/>
        <bgColor rgb="FF000000"/>
      </patternFill>
    </fill>
    <fill>
      <patternFill patternType="solid">
        <fgColor theme="0"/>
        <bgColor theme="5"/>
      </patternFill>
    </fill>
    <fill>
      <patternFill patternType="solid">
        <fgColor theme="3" tint="0.89999084444715716"/>
        <bgColor indexed="64"/>
      </patternFill>
    </fill>
    <fill>
      <patternFill patternType="solid">
        <fgColor rgb="FFFFFF99"/>
        <bgColor indexed="64"/>
      </patternFill>
    </fill>
    <fill>
      <patternFill patternType="solid">
        <fgColor rgb="FFFFFF99"/>
        <bgColor rgb="FF000000"/>
      </patternFill>
    </fill>
    <fill>
      <patternFill patternType="solid">
        <fgColor theme="5" tint="0.59999389629810485"/>
        <bgColor rgb="FFE97132"/>
      </patternFill>
    </fill>
    <fill>
      <patternFill patternType="solid">
        <fgColor theme="9" tint="0.59999389629810485"/>
        <bgColor indexed="64"/>
      </patternFill>
    </fill>
    <fill>
      <patternFill patternType="solid">
        <fgColor rgb="FF00B05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39997558519241921"/>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theme="5"/>
      </top>
      <bottom/>
      <diagonal/>
    </border>
    <border>
      <left/>
      <right/>
      <top style="thin">
        <color theme="5"/>
      </top>
      <bottom style="thin">
        <color theme="5"/>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9" fontId="3" fillId="0" borderId="0" applyFont="0" applyFill="0" applyBorder="0" applyAlignment="0" applyProtection="0"/>
    <xf numFmtId="0" fontId="12" fillId="0" borderId="0"/>
  </cellStyleXfs>
  <cellXfs count="373">
    <xf numFmtId="0" fontId="0" fillId="0" borderId="0" xfId="0"/>
    <xf numFmtId="0" fontId="2" fillId="2" borderId="1" xfId="0" applyFont="1" applyFill="1" applyBorder="1" applyAlignment="1">
      <alignment horizontal="left" vertical="top"/>
    </xf>
    <xf numFmtId="0" fontId="0" fillId="2" borderId="1" xfId="0" applyFill="1" applyBorder="1" applyAlignment="1">
      <alignment horizontal="left" vertical="top"/>
    </xf>
    <xf numFmtId="0" fontId="1" fillId="0" borderId="1" xfId="0" applyFont="1" applyBorder="1" applyAlignment="1">
      <alignment horizontal="left" vertical="top"/>
    </xf>
    <xf numFmtId="1" fontId="0" fillId="0" borderId="1" xfId="0" applyNumberFormat="1" applyBorder="1" applyAlignment="1">
      <alignment horizontal="left" vertical="top"/>
    </xf>
    <xf numFmtId="49" fontId="0" fillId="0" borderId="1" xfId="0" applyNumberFormat="1" applyFont="1" applyBorder="1" applyAlignment="1">
      <alignment horizontal="left" vertical="top"/>
    </xf>
    <xf numFmtId="49" fontId="0" fillId="3" borderId="1" xfId="0" applyNumberFormat="1" applyFont="1" applyFill="1" applyBorder="1" applyAlignment="1">
      <alignment horizontal="left" vertical="top"/>
    </xf>
    <xf numFmtId="0" fontId="1" fillId="2" borderId="1" xfId="0" applyFont="1" applyFill="1" applyBorder="1" applyAlignment="1">
      <alignment horizontal="left" vertical="top"/>
    </xf>
    <xf numFmtId="0" fontId="0" fillId="0" borderId="1" xfId="0" applyBorder="1"/>
    <xf numFmtId="1" fontId="0" fillId="0" borderId="0" xfId="0" applyNumberFormat="1"/>
    <xf numFmtId="0" fontId="9" fillId="0" borderId="7" xfId="0" applyFont="1" applyBorder="1"/>
    <xf numFmtId="0" fontId="10" fillId="5" borderId="7" xfId="0" applyFont="1" applyFill="1" applyBorder="1"/>
    <xf numFmtId="0" fontId="0" fillId="0" borderId="8" xfId="0" applyBorder="1"/>
    <xf numFmtId="0" fontId="1" fillId="0" borderId="9" xfId="0" applyFont="1" applyBorder="1"/>
    <xf numFmtId="0" fontId="1" fillId="0" borderId="10" xfId="0" applyFont="1" applyBorder="1"/>
    <xf numFmtId="9" fontId="0" fillId="0" borderId="10" xfId="0" applyNumberFormat="1" applyBorder="1"/>
    <xf numFmtId="9" fontId="0" fillId="0" borderId="11" xfId="0" applyNumberFormat="1" applyBorder="1"/>
    <xf numFmtId="164" fontId="0" fillId="0" borderId="1" xfId="1" applyNumberFormat="1" applyFont="1" applyBorder="1"/>
    <xf numFmtId="0" fontId="0" fillId="0" borderId="1" xfId="0"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1" fillId="0" borderId="1" xfId="0" applyFont="1" applyBorder="1"/>
    <xf numFmtId="10" fontId="0" fillId="0" borderId="1" xfId="1" applyNumberFormat="1" applyFont="1" applyBorder="1"/>
    <xf numFmtId="0" fontId="0" fillId="0" borderId="0" xfId="0" applyBorder="1"/>
    <xf numFmtId="164" fontId="1" fillId="0" borderId="0" xfId="1" applyNumberFormat="1" applyFont="1" applyBorder="1"/>
    <xf numFmtId="0" fontId="0" fillId="0" borderId="1" xfId="0" applyFont="1" applyBorder="1" applyAlignment="1">
      <alignment horizontal="left" vertical="top"/>
    </xf>
    <xf numFmtId="0" fontId="0" fillId="0" borderId="0" xfId="0" applyAlignment="1">
      <alignment horizontal="center"/>
    </xf>
    <xf numFmtId="0" fontId="1" fillId="6" borderId="1" xfId="0" applyFont="1" applyFill="1" applyBorder="1" applyAlignment="1">
      <alignment horizontal="left" vertical="top"/>
    </xf>
    <xf numFmtId="165" fontId="13" fillId="7" borderId="1" xfId="2" applyNumberFormat="1" applyFont="1" applyFill="1" applyBorder="1" applyAlignment="1">
      <alignment horizontal="left" vertical="center"/>
    </xf>
    <xf numFmtId="165" fontId="13" fillId="7" borderId="1" xfId="2" applyNumberFormat="1" applyFont="1" applyFill="1" applyBorder="1" applyAlignment="1">
      <alignment horizontal="right" vertical="center"/>
    </xf>
    <xf numFmtId="165" fontId="13" fillId="0" borderId="1" xfId="2" quotePrefix="1" applyNumberFormat="1" applyFont="1" applyBorder="1" applyAlignment="1">
      <alignment horizontal="left" vertical="center"/>
    </xf>
    <xf numFmtId="4" fontId="14" fillId="0" borderId="1" xfId="0" applyNumberFormat="1" applyFont="1" applyBorder="1" applyAlignment="1">
      <alignment horizontal="right" vertical="center"/>
    </xf>
    <xf numFmtId="165" fontId="13" fillId="0" borderId="1" xfId="2" applyNumberFormat="1" applyFont="1" applyBorder="1" applyAlignment="1">
      <alignment horizontal="left" vertical="center"/>
    </xf>
    <xf numFmtId="0" fontId="15" fillId="3" borderId="0" xfId="2" applyFont="1" applyFill="1" applyAlignment="1">
      <alignment vertical="center"/>
    </xf>
    <xf numFmtId="0" fontId="0" fillId="0" borderId="0" xfId="0" applyFont="1"/>
    <xf numFmtId="2" fontId="0" fillId="0" borderId="1" xfId="0" applyNumberFormat="1" applyFont="1" applyBorder="1" applyAlignment="1">
      <alignment horizontal="right"/>
    </xf>
    <xf numFmtId="4" fontId="17" fillId="0" borderId="0" xfId="0" applyNumberFormat="1" applyFont="1" applyBorder="1" applyAlignment="1">
      <alignment horizontal="right" vertical="center"/>
    </xf>
    <xf numFmtId="4" fontId="18" fillId="0" borderId="1" xfId="0" applyNumberFormat="1" applyFont="1" applyBorder="1" applyAlignment="1">
      <alignment horizontal="right" vertical="center"/>
    </xf>
    <xf numFmtId="0" fontId="19" fillId="9" borderId="17" xfId="0" applyFont="1" applyFill="1" applyBorder="1" applyAlignment="1">
      <alignment vertical="center"/>
    </xf>
    <xf numFmtId="0" fontId="19" fillId="9" borderId="18" xfId="0" applyFont="1" applyFill="1" applyBorder="1"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5" fillId="11" borderId="4" xfId="0" applyFont="1" applyFill="1" applyBorder="1"/>
    <xf numFmtId="0" fontId="1" fillId="6" borderId="5" xfId="0" applyFont="1" applyFill="1" applyBorder="1" applyAlignment="1">
      <alignment horizontal="left" vertical="top"/>
    </xf>
    <xf numFmtId="0" fontId="1" fillId="6" borderId="5" xfId="0" applyFont="1" applyFill="1" applyBorder="1"/>
    <xf numFmtId="0" fontId="1" fillId="6" borderId="6" xfId="0" applyFont="1" applyFill="1" applyBorder="1"/>
    <xf numFmtId="0" fontId="7" fillId="11" borderId="4" xfId="0" applyFont="1" applyFill="1" applyBorder="1"/>
    <xf numFmtId="0" fontId="8" fillId="11" borderId="5" xfId="0" applyFont="1" applyFill="1" applyBorder="1"/>
    <xf numFmtId="0" fontId="8" fillId="11" borderId="6" xfId="0" applyFont="1" applyFill="1" applyBorder="1"/>
    <xf numFmtId="0" fontId="7" fillId="5" borderId="7" xfId="0" applyFont="1" applyFill="1" applyBorder="1"/>
    <xf numFmtId="0" fontId="7" fillId="5" borderId="9" xfId="0" applyFont="1" applyFill="1" applyBorder="1"/>
    <xf numFmtId="0" fontId="6" fillId="12" borderId="4" xfId="0" applyFont="1" applyFill="1" applyBorder="1" applyAlignment="1">
      <alignment horizontal="left" vertical="top"/>
    </xf>
    <xf numFmtId="0" fontId="6" fillId="12" borderId="5" xfId="0" applyFont="1" applyFill="1" applyBorder="1" applyAlignment="1">
      <alignment horizontal="left" vertical="top"/>
    </xf>
    <xf numFmtId="0" fontId="6" fillId="12" borderId="6" xfId="0" applyFont="1" applyFill="1" applyBorder="1" applyAlignment="1">
      <alignment horizontal="left" vertical="top"/>
    </xf>
    <xf numFmtId="0" fontId="0" fillId="0" borderId="7" xfId="0" applyBorder="1" applyAlignment="1">
      <alignment horizontal="left" vertical="top"/>
    </xf>
    <xf numFmtId="164" fontId="0" fillId="0" borderId="8" xfId="1" applyNumberFormat="1" applyFont="1" applyBorder="1"/>
    <xf numFmtId="0" fontId="0" fillId="0" borderId="9" xfId="0" applyBorder="1" applyAlignment="1">
      <alignment horizontal="left" vertical="top"/>
    </xf>
    <xf numFmtId="0" fontId="0" fillId="0" borderId="10" xfId="0" applyBorder="1" applyAlignment="1">
      <alignment horizontal="left" vertical="top"/>
    </xf>
    <xf numFmtId="164" fontId="0" fillId="0" borderId="11" xfId="1" applyNumberFormat="1" applyFont="1" applyBorder="1"/>
    <xf numFmtId="0" fontId="0" fillId="0" borderId="16" xfId="0" applyBorder="1"/>
    <xf numFmtId="49" fontId="1" fillId="6" borderId="19" xfId="0" applyNumberFormat="1" applyFont="1" applyFill="1" applyBorder="1" applyAlignment="1">
      <alignment horizontal="left" vertical="top"/>
    </xf>
    <xf numFmtId="49" fontId="1" fillId="6" borderId="20" xfId="0" applyNumberFormat="1" applyFont="1" applyFill="1" applyBorder="1" applyAlignment="1">
      <alignment horizontal="left" vertical="top"/>
    </xf>
    <xf numFmtId="49" fontId="1" fillId="6" borderId="21" xfId="0" applyNumberFormat="1" applyFont="1" applyFill="1" applyBorder="1" applyAlignment="1">
      <alignment horizontal="left" vertical="top"/>
    </xf>
    <xf numFmtId="0" fontId="0" fillId="0" borderId="22" xfId="0" applyBorder="1"/>
    <xf numFmtId="0" fontId="0" fillId="0" borderId="23" xfId="0" applyBorder="1"/>
    <xf numFmtId="164" fontId="6" fillId="0" borderId="23" xfId="1" applyNumberFormat="1" applyFont="1" applyBorder="1"/>
    <xf numFmtId="164" fontId="6" fillId="0" borderId="1" xfId="1" applyNumberFormat="1" applyFont="1" applyBorder="1"/>
    <xf numFmtId="0" fontId="1" fillId="6" borderId="4" xfId="0" applyFont="1" applyFill="1" applyBorder="1"/>
    <xf numFmtId="0" fontId="0" fillId="3" borderId="7" xfId="0" applyFill="1" applyBorder="1"/>
    <xf numFmtId="0" fontId="0" fillId="3" borderId="9" xfId="0" applyFill="1" applyBorder="1"/>
    <xf numFmtId="0" fontId="0" fillId="0" borderId="10" xfId="0" applyBorder="1"/>
    <xf numFmtId="10" fontId="0" fillId="0" borderId="10" xfId="1" applyNumberFormat="1" applyFont="1" applyBorder="1"/>
    <xf numFmtId="0" fontId="1" fillId="3" borderId="7" xfId="0" applyFont="1" applyFill="1" applyBorder="1"/>
    <xf numFmtId="0" fontId="1" fillId="13" borderId="27" xfId="0" applyFont="1" applyFill="1" applyBorder="1"/>
    <xf numFmtId="0" fontId="1" fillId="13" borderId="28" xfId="0" applyFont="1" applyFill="1" applyBorder="1"/>
    <xf numFmtId="0" fontId="7" fillId="15" borderId="4" xfId="0" applyFont="1" applyFill="1" applyBorder="1"/>
    <xf numFmtId="0" fontId="7" fillId="15" borderId="5" xfId="0" applyFont="1" applyFill="1" applyBorder="1"/>
    <xf numFmtId="0" fontId="7" fillId="15" borderId="6" xfId="0" applyFont="1" applyFill="1" applyBorder="1"/>
    <xf numFmtId="0" fontId="0" fillId="0" borderId="7" xfId="0" applyBorder="1"/>
    <xf numFmtId="164" fontId="1" fillId="0" borderId="10" xfId="1" applyNumberFormat="1" applyFont="1" applyBorder="1"/>
    <xf numFmtId="164" fontId="1" fillId="0" borderId="11" xfId="1" applyNumberFormat="1" applyFont="1" applyBorder="1"/>
    <xf numFmtId="164" fontId="3" fillId="0" borderId="0" xfId="1" applyNumberFormat="1" applyFont="1" applyBorder="1"/>
    <xf numFmtId="164" fontId="3" fillId="0" borderId="8" xfId="1" applyNumberFormat="1" applyFont="1" applyBorder="1"/>
    <xf numFmtId="164" fontId="3" fillId="0" borderId="11" xfId="1" applyNumberFormat="1" applyFont="1" applyBorder="1"/>
    <xf numFmtId="0" fontId="0" fillId="0" borderId="1" xfId="0" applyBorder="1" applyAlignment="1">
      <alignment horizontal="left"/>
    </xf>
    <xf numFmtId="0" fontId="0" fillId="6" borderId="1" xfId="0" applyFill="1" applyBorder="1" applyAlignment="1">
      <alignment horizontal="left"/>
    </xf>
    <xf numFmtId="164" fontId="0" fillId="6" borderId="1" xfId="1" applyNumberFormat="1" applyFont="1" applyFill="1" applyBorder="1"/>
    <xf numFmtId="0" fontId="0" fillId="6" borderId="1" xfId="0" applyFill="1" applyBorder="1"/>
    <xf numFmtId="0" fontId="0" fillId="0" borderId="7" xfId="0" applyFont="1" applyBorder="1" applyAlignment="1">
      <alignment horizontal="left" vertical="top"/>
    </xf>
    <xf numFmtId="0" fontId="1" fillId="6" borderId="7" xfId="0" applyFont="1" applyFill="1" applyBorder="1" applyAlignment="1">
      <alignment horizontal="left" vertical="top"/>
    </xf>
    <xf numFmtId="164" fontId="0" fillId="6" borderId="8" xfId="1" applyNumberFormat="1" applyFont="1" applyFill="1" applyBorder="1"/>
    <xf numFmtId="0" fontId="0" fillId="0" borderId="9" xfId="0" applyFont="1" applyBorder="1" applyAlignment="1">
      <alignment horizontal="left" vertical="top"/>
    </xf>
    <xf numFmtId="0" fontId="0" fillId="0" borderId="10" xfId="0" applyBorder="1" applyAlignment="1">
      <alignment horizontal="left"/>
    </xf>
    <xf numFmtId="164" fontId="0" fillId="0" borderId="10" xfId="1" applyNumberFormat="1" applyFont="1" applyBorder="1"/>
    <xf numFmtId="49" fontId="0" fillId="0" borderId="7" xfId="0" applyNumberFormat="1" applyFont="1" applyBorder="1" applyAlignment="1">
      <alignment horizontal="left" vertical="top"/>
    </xf>
    <xf numFmtId="2" fontId="0" fillId="0" borderId="8" xfId="0" applyNumberFormat="1" applyFont="1" applyBorder="1" applyAlignment="1">
      <alignment horizontal="right"/>
    </xf>
    <xf numFmtId="2" fontId="0" fillId="0" borderId="10" xfId="0" applyNumberFormat="1" applyFont="1" applyBorder="1" applyAlignment="1">
      <alignment horizontal="right"/>
    </xf>
    <xf numFmtId="2" fontId="0" fillId="0" borderId="11" xfId="0" applyNumberFormat="1" applyFont="1" applyBorder="1" applyAlignment="1">
      <alignment horizontal="right"/>
    </xf>
    <xf numFmtId="2" fontId="0" fillId="0" borderId="23" xfId="0" applyNumberFormat="1" applyFont="1" applyBorder="1" applyAlignment="1">
      <alignment horizontal="right"/>
    </xf>
    <xf numFmtId="49" fontId="1" fillId="6" borderId="30" xfId="0" applyNumberFormat="1" applyFont="1" applyFill="1" applyBorder="1" applyAlignment="1">
      <alignment horizontal="center" vertical="center" wrapText="1"/>
    </xf>
    <xf numFmtId="49" fontId="1" fillId="6" borderId="31" xfId="0" applyNumberFormat="1" applyFont="1" applyFill="1" applyBorder="1" applyAlignment="1">
      <alignment horizontal="center" vertical="center" wrapText="1"/>
    </xf>
    <xf numFmtId="49" fontId="0" fillId="0" borderId="4" xfId="0" applyNumberFormat="1" applyFont="1" applyBorder="1" applyAlignment="1">
      <alignment horizontal="left" vertical="top"/>
    </xf>
    <xf numFmtId="49" fontId="0" fillId="3" borderId="5" xfId="0" applyNumberFormat="1" applyFont="1" applyFill="1" applyBorder="1" applyAlignment="1">
      <alignment horizontal="left" vertical="top"/>
    </xf>
    <xf numFmtId="49" fontId="0" fillId="0" borderId="5" xfId="0" applyNumberFormat="1" applyFont="1" applyBorder="1" applyAlignment="1">
      <alignment horizontal="left" vertical="top"/>
    </xf>
    <xf numFmtId="49" fontId="0" fillId="0" borderId="9" xfId="0" applyNumberFormat="1" applyFont="1" applyBorder="1" applyAlignment="1">
      <alignment horizontal="left" vertical="top"/>
    </xf>
    <xf numFmtId="49" fontId="0" fillId="3" borderId="10" xfId="0" applyNumberFormat="1" applyFont="1" applyFill="1" applyBorder="1" applyAlignment="1">
      <alignment horizontal="left" vertical="top"/>
    </xf>
    <xf numFmtId="49" fontId="0" fillId="0" borderId="10" xfId="0" applyNumberFormat="1" applyFont="1" applyBorder="1" applyAlignment="1">
      <alignment horizontal="left" vertical="top"/>
    </xf>
    <xf numFmtId="0" fontId="0" fillId="0" borderId="32" xfId="0" applyFont="1" applyBorder="1"/>
    <xf numFmtId="0" fontId="0" fillId="0" borderId="33" xfId="0" applyFont="1" applyBorder="1"/>
    <xf numFmtId="164" fontId="0" fillId="0" borderId="33" xfId="1" applyNumberFormat="1" applyFont="1" applyBorder="1" applyAlignment="1">
      <alignment horizontal="left" vertical="top"/>
    </xf>
    <xf numFmtId="0" fontId="0" fillId="0" borderId="4" xfId="0" applyFont="1" applyBorder="1" applyAlignment="1">
      <alignment horizontal="left" vertical="top"/>
    </xf>
    <xf numFmtId="0" fontId="19" fillId="6" borderId="12" xfId="0" applyFont="1" applyFill="1" applyBorder="1"/>
    <xf numFmtId="0" fontId="1" fillId="13" borderId="4" xfId="0" applyFont="1" applyFill="1" applyBorder="1"/>
    <xf numFmtId="0" fontId="1" fillId="13" borderId="6" xfId="0" applyFont="1" applyFill="1" applyBorder="1"/>
    <xf numFmtId="10" fontId="0" fillId="0" borderId="8" xfId="1" applyNumberFormat="1" applyFont="1" applyBorder="1"/>
    <xf numFmtId="164" fontId="0" fillId="0" borderId="0" xfId="0" applyNumberFormat="1"/>
    <xf numFmtId="0" fontId="1" fillId="16" borderId="1" xfId="0" applyFont="1" applyFill="1" applyBorder="1"/>
    <xf numFmtId="9" fontId="0" fillId="0" borderId="0" xfId="1" applyFont="1"/>
    <xf numFmtId="9" fontId="0" fillId="17" borderId="0" xfId="1" applyFont="1" applyFill="1"/>
    <xf numFmtId="2" fontId="0" fillId="0" borderId="0" xfId="0" applyNumberFormat="1"/>
    <xf numFmtId="0" fontId="4" fillId="4" borderId="1" xfId="0" applyFont="1" applyFill="1" applyBorder="1" applyAlignment="1">
      <alignment horizontal="left" vertical="top"/>
    </xf>
    <xf numFmtId="0" fontId="4" fillId="10" borderId="1" xfId="0" applyFont="1" applyFill="1" applyBorder="1" applyAlignment="1">
      <alignment horizontal="left" vertical="top"/>
    </xf>
    <xf numFmtId="0" fontId="0" fillId="3" borderId="1" xfId="0" applyFont="1" applyFill="1" applyBorder="1" applyAlignment="1">
      <alignment horizontal="left" vertical="top"/>
    </xf>
    <xf numFmtId="0" fontId="7" fillId="18" borderId="7" xfId="0" applyFont="1" applyFill="1" applyBorder="1"/>
    <xf numFmtId="0" fontId="9" fillId="3" borderId="1" xfId="0" applyFont="1" applyFill="1" applyBorder="1"/>
    <xf numFmtId="0" fontId="10" fillId="18" borderId="1" xfId="0" applyFont="1" applyFill="1" applyBorder="1"/>
    <xf numFmtId="0" fontId="9" fillId="3" borderId="10" xfId="0" applyFont="1" applyFill="1" applyBorder="1"/>
    <xf numFmtId="0" fontId="20" fillId="0" borderId="0" xfId="0" applyFont="1"/>
    <xf numFmtId="0" fontId="9" fillId="0" borderId="0" xfId="0" applyFont="1" applyBorder="1"/>
    <xf numFmtId="10" fontId="0" fillId="0" borderId="0" xfId="1" applyNumberFormat="1" applyFont="1" applyBorder="1"/>
    <xf numFmtId="0" fontId="10" fillId="5" borderId="0" xfId="0" applyFont="1" applyFill="1" applyBorder="1"/>
    <xf numFmtId="0" fontId="1" fillId="0" borderId="0" xfId="0" applyFont="1" applyBorder="1"/>
    <xf numFmtId="9" fontId="0" fillId="0" borderId="0" xfId="0" applyNumberFormat="1" applyBorder="1"/>
    <xf numFmtId="0" fontId="5" fillId="19" borderId="0" xfId="0" applyFont="1" applyFill="1" applyBorder="1"/>
    <xf numFmtId="0" fontId="1" fillId="3" borderId="0" xfId="0" applyFont="1" applyFill="1" applyBorder="1" applyAlignment="1">
      <alignment horizontal="left" vertical="top"/>
    </xf>
    <xf numFmtId="0" fontId="1" fillId="3" borderId="0" xfId="0" applyFont="1" applyFill="1" applyBorder="1"/>
    <xf numFmtId="0" fontId="0" fillId="3" borderId="1" xfId="0" applyFill="1" applyBorder="1"/>
    <xf numFmtId="0" fontId="9" fillId="3" borderId="0" xfId="0" applyFont="1" applyFill="1" applyBorder="1"/>
    <xf numFmtId="0" fontId="0" fillId="3" borderId="0" xfId="0" applyFill="1" applyBorder="1"/>
    <xf numFmtId="9" fontId="0" fillId="3" borderId="0" xfId="1" applyFont="1" applyFill="1" applyBorder="1"/>
    <xf numFmtId="0" fontId="10" fillId="18" borderId="0" xfId="0" applyFont="1" applyFill="1" applyBorder="1"/>
    <xf numFmtId="17" fontId="0" fillId="0" borderId="0" xfId="0" applyNumberFormat="1"/>
    <xf numFmtId="0" fontId="0" fillId="3" borderId="0" xfId="0" applyFill="1"/>
    <xf numFmtId="0" fontId="1" fillId="6" borderId="4" xfId="0" applyFont="1" applyFill="1" applyBorder="1" applyAlignment="1">
      <alignment wrapText="1"/>
    </xf>
    <xf numFmtId="0" fontId="0" fillId="13" borderId="9" xfId="0" applyFill="1" applyBorder="1" applyAlignment="1">
      <alignment horizontal="center" vertical="center" wrapText="1"/>
    </xf>
    <xf numFmtId="0" fontId="0" fillId="0" borderId="11" xfId="0" applyBorder="1"/>
    <xf numFmtId="10" fontId="0" fillId="0" borderId="11" xfId="1" applyNumberFormat="1" applyFont="1" applyBorder="1"/>
    <xf numFmtId="0" fontId="6" fillId="20" borderId="8" xfId="0" applyFont="1" applyFill="1" applyBorder="1" applyAlignment="1">
      <alignment horizontal="left" vertical="top"/>
    </xf>
    <xf numFmtId="10" fontId="1" fillId="0" borderId="8" xfId="1" applyNumberFormat="1" applyFont="1" applyBorder="1"/>
    <xf numFmtId="0" fontId="23" fillId="20" borderId="1" xfId="0" applyFont="1" applyFill="1" applyBorder="1" applyAlignment="1">
      <alignment horizontal="left" vertical="top"/>
    </xf>
    <xf numFmtId="0" fontId="1" fillId="6" borderId="4" xfId="0" applyFont="1" applyFill="1" applyBorder="1" applyAlignment="1">
      <alignment horizontal="center" vertical="center"/>
    </xf>
    <xf numFmtId="0" fontId="1" fillId="6" borderId="6" xfId="0" applyFont="1" applyFill="1" applyBorder="1" applyAlignment="1">
      <alignment horizontal="center" vertical="center"/>
    </xf>
    <xf numFmtId="0" fontId="0" fillId="0" borderId="9" xfId="0" applyBorder="1" applyAlignment="1">
      <alignment horizontal="center" vertical="center"/>
    </xf>
    <xf numFmtId="0" fontId="0" fillId="21" borderId="11" xfId="0" applyFont="1" applyFill="1" applyBorder="1" applyAlignment="1">
      <alignment horizontal="center" vertical="center" wrapText="1"/>
    </xf>
    <xf numFmtId="0" fontId="0" fillId="22" borderId="36" xfId="0" applyFill="1" applyBorder="1"/>
    <xf numFmtId="0" fontId="0" fillId="22" borderId="18" xfId="0" applyFill="1" applyBorder="1"/>
    <xf numFmtId="0" fontId="1" fillId="22" borderId="17" xfId="0" applyFont="1" applyFill="1" applyBorder="1"/>
    <xf numFmtId="0" fontId="1" fillId="6" borderId="24" xfId="0" applyFont="1" applyFill="1" applyBorder="1"/>
    <xf numFmtId="0" fontId="1" fillId="6" borderId="25" xfId="0" applyFont="1" applyFill="1" applyBorder="1"/>
    <xf numFmtId="0" fontId="0" fillId="3" borderId="0" xfId="0" applyFont="1" applyFill="1"/>
    <xf numFmtId="0" fontId="25" fillId="3" borderId="38" xfId="0" applyFont="1" applyFill="1" applyBorder="1"/>
    <xf numFmtId="0" fontId="25" fillId="3" borderId="0" xfId="0" applyFont="1" applyFill="1" applyBorder="1"/>
    <xf numFmtId="0" fontId="26" fillId="3" borderId="39" xfId="0" applyFont="1" applyFill="1" applyBorder="1"/>
    <xf numFmtId="0" fontId="26" fillId="3" borderId="0" xfId="0" applyFont="1" applyFill="1" applyBorder="1"/>
    <xf numFmtId="0" fontId="25" fillId="3" borderId="34" xfId="0" applyFont="1" applyFill="1" applyBorder="1"/>
    <xf numFmtId="0" fontId="25" fillId="3" borderId="37" xfId="0" applyFont="1" applyFill="1" applyBorder="1"/>
    <xf numFmtId="0" fontId="26" fillId="3" borderId="37" xfId="0" applyFont="1" applyFill="1" applyBorder="1"/>
    <xf numFmtId="0" fontId="26" fillId="3" borderId="35" xfId="0" applyFont="1" applyFill="1" applyBorder="1"/>
    <xf numFmtId="0" fontId="25" fillId="0" borderId="36" xfId="0" applyFont="1" applyBorder="1"/>
    <xf numFmtId="0" fontId="24" fillId="0" borderId="36" xfId="0" applyFont="1" applyBorder="1"/>
    <xf numFmtId="0" fontId="0" fillId="0" borderId="36" xfId="0" applyBorder="1"/>
    <xf numFmtId="0" fontId="0" fillId="0" borderId="18" xfId="0" applyBorder="1"/>
    <xf numFmtId="0" fontId="0" fillId="0" borderId="39" xfId="0" applyBorder="1"/>
    <xf numFmtId="0" fontId="0" fillId="0" borderId="34" xfId="0" applyBorder="1"/>
    <xf numFmtId="0" fontId="0" fillId="0" borderId="37" xfId="0" applyBorder="1"/>
    <xf numFmtId="0" fontId="0" fillId="0" borderId="35" xfId="0" applyBorder="1"/>
    <xf numFmtId="0" fontId="19" fillId="22" borderId="12" xfId="0" applyFont="1" applyFill="1" applyBorder="1"/>
    <xf numFmtId="10" fontId="0" fillId="0" borderId="0" xfId="0" applyNumberFormat="1" applyBorder="1"/>
    <xf numFmtId="10" fontId="0" fillId="3" borderId="0" xfId="0" applyNumberFormat="1" applyFill="1" applyBorder="1"/>
    <xf numFmtId="0" fontId="1" fillId="22" borderId="42" xfId="0" applyFont="1" applyFill="1" applyBorder="1" applyAlignment="1">
      <alignment horizontal="left" vertical="top"/>
    </xf>
    <xf numFmtId="0" fontId="11" fillId="0" borderId="0" xfId="0" applyFont="1" applyBorder="1" applyAlignment="1">
      <alignment horizontal="center" vertical="top"/>
    </xf>
    <xf numFmtId="0" fontId="11" fillId="0" borderId="0" xfId="0" applyFont="1" applyBorder="1" applyAlignment="1">
      <alignment horizontal="left" vertical="top"/>
    </xf>
    <xf numFmtId="0" fontId="27" fillId="0" borderId="7" xfId="0" applyFont="1" applyBorder="1" applyAlignment="1">
      <alignment horizontal="center" vertical="top"/>
    </xf>
    <xf numFmtId="0" fontId="11" fillId="0" borderId="9" xfId="0" applyFont="1" applyBorder="1" applyAlignment="1">
      <alignment horizontal="center" vertical="top"/>
    </xf>
    <xf numFmtId="0" fontId="11" fillId="0" borderId="10" xfId="0" applyFont="1" applyBorder="1" applyAlignment="1">
      <alignment horizontal="left" vertical="top"/>
    </xf>
    <xf numFmtId="0" fontId="11" fillId="0" borderId="11" xfId="0" applyFont="1" applyBorder="1" applyAlignment="1">
      <alignment horizontal="left" vertical="top"/>
    </xf>
    <xf numFmtId="0" fontId="1" fillId="0" borderId="0" xfId="0" applyFont="1" applyFill="1" applyBorder="1" applyAlignment="1"/>
    <xf numFmtId="164" fontId="1" fillId="0" borderId="9" xfId="1" applyNumberFormat="1" applyFont="1" applyBorder="1"/>
    <xf numFmtId="0" fontId="19" fillId="0" borderId="0" xfId="0" applyFont="1" applyFill="1" applyBorder="1"/>
    <xf numFmtId="0" fontId="1" fillId="0" borderId="38" xfId="0" applyFont="1" applyBorder="1"/>
    <xf numFmtId="0" fontId="0" fillId="0" borderId="38" xfId="0" applyBorder="1"/>
    <xf numFmtId="0" fontId="1" fillId="6" borderId="40" xfId="0" applyFont="1" applyFill="1" applyBorder="1"/>
    <xf numFmtId="164" fontId="0" fillId="0" borderId="41" xfId="1" applyNumberFormat="1" applyFont="1" applyBorder="1"/>
    <xf numFmtId="164" fontId="0" fillId="6" borderId="41" xfId="1" applyNumberFormat="1" applyFont="1" applyFill="1" applyBorder="1"/>
    <xf numFmtId="0" fontId="1" fillId="0" borderId="0" xfId="0" applyFont="1" applyFill="1" applyBorder="1"/>
    <xf numFmtId="164" fontId="0" fillId="0" borderId="0" xfId="1" applyNumberFormat="1" applyFont="1" applyFill="1" applyBorder="1"/>
    <xf numFmtId="0" fontId="0" fillId="0" borderId="0" xfId="0" applyFill="1" applyBorder="1"/>
    <xf numFmtId="0" fontId="1" fillId="6" borderId="1" xfId="0" applyFont="1" applyFill="1" applyBorder="1"/>
    <xf numFmtId="0" fontId="0" fillId="0" borderId="34" xfId="0" applyBorder="1" applyAlignment="1">
      <alignment horizontal="left" vertical="top"/>
    </xf>
    <xf numFmtId="0" fontId="0" fillId="0" borderId="35" xfId="0" applyBorder="1" applyAlignment="1">
      <alignment horizontal="left" vertical="top"/>
    </xf>
    <xf numFmtId="0" fontId="1" fillId="0" borderId="36" xfId="0" applyFont="1" applyBorder="1"/>
    <xf numFmtId="0" fontId="1" fillId="0" borderId="18" xfId="0" applyFont="1" applyBorder="1"/>
    <xf numFmtId="0" fontId="1" fillId="0" borderId="39" xfId="0" applyFont="1" applyBorder="1"/>
    <xf numFmtId="0" fontId="1" fillId="0" borderId="34" xfId="0" applyFont="1" applyBorder="1"/>
    <xf numFmtId="0" fontId="1" fillId="0" borderId="37" xfId="0" applyFont="1" applyBorder="1"/>
    <xf numFmtId="0" fontId="1" fillId="0" borderId="35" xfId="0" applyFont="1" applyBorder="1"/>
    <xf numFmtId="0" fontId="0" fillId="0" borderId="4" xfId="0" applyFont="1" applyBorder="1"/>
    <xf numFmtId="0" fontId="0" fillId="0" borderId="0" xfId="0" applyAlignment="1">
      <alignment horizontal="center"/>
    </xf>
    <xf numFmtId="0" fontId="0" fillId="0" borderId="37" xfId="0" applyFont="1" applyBorder="1"/>
    <xf numFmtId="0" fontId="0" fillId="0" borderId="35" xfId="0" applyFont="1" applyBorder="1"/>
    <xf numFmtId="0" fontId="1" fillId="22" borderId="12" xfId="0" applyFont="1" applyFill="1" applyBorder="1"/>
    <xf numFmtId="0" fontId="0" fillId="0" borderId="38" xfId="0" applyBorder="1" applyAlignment="1">
      <alignment horizontal="left" vertical="top"/>
    </xf>
    <xf numFmtId="0" fontId="0" fillId="0" borderId="0" xfId="0" applyBorder="1" applyAlignment="1">
      <alignment horizontal="left" vertical="top"/>
    </xf>
    <xf numFmtId="0" fontId="0" fillId="0" borderId="39" xfId="0" applyBorder="1" applyAlignment="1">
      <alignment horizontal="left" vertical="top"/>
    </xf>
    <xf numFmtId="0" fontId="0" fillId="0" borderId="37" xfId="0" applyBorder="1" applyAlignment="1">
      <alignment horizontal="left" vertical="top"/>
    </xf>
    <xf numFmtId="0" fontId="1" fillId="0" borderId="9" xfId="0" applyFont="1" applyBorder="1" applyAlignment="1">
      <alignment horizontal="center" vertical="center"/>
    </xf>
    <xf numFmtId="164" fontId="1" fillId="0" borderId="7" xfId="1" applyNumberFormat="1" applyFont="1" applyFill="1" applyBorder="1"/>
    <xf numFmtId="0" fontId="1" fillId="0" borderId="1" xfId="0" applyFont="1" applyFill="1" applyBorder="1"/>
    <xf numFmtId="164" fontId="1" fillId="0" borderId="1" xfId="1" applyNumberFormat="1" applyFont="1" applyFill="1" applyBorder="1"/>
    <xf numFmtId="0" fontId="1" fillId="0" borderId="8" xfId="0" applyFont="1" applyBorder="1"/>
    <xf numFmtId="0" fontId="1" fillId="0" borderId="0" xfId="0" applyFont="1" applyFill="1" applyBorder="1" applyAlignment="1">
      <alignment vertical="center"/>
    </xf>
    <xf numFmtId="0" fontId="1" fillId="0" borderId="39" xfId="0" applyFont="1" applyFill="1" applyBorder="1"/>
    <xf numFmtId="0" fontId="19" fillId="0" borderId="38" xfId="0" applyFont="1" applyFill="1" applyBorder="1"/>
    <xf numFmtId="0" fontId="19" fillId="0" borderId="34" xfId="0" applyFont="1" applyFill="1" applyBorder="1" applyAlignment="1">
      <alignment horizontal="left" vertical="top"/>
    </xf>
    <xf numFmtId="0" fontId="19" fillId="0" borderId="37" xfId="0" applyFont="1" applyFill="1" applyBorder="1"/>
    <xf numFmtId="0" fontId="1" fillId="0" borderId="37" xfId="0" applyFont="1" applyFill="1" applyBorder="1"/>
    <xf numFmtId="0" fontId="1" fillId="0" borderId="35" xfId="0" applyFont="1" applyFill="1" applyBorder="1"/>
    <xf numFmtId="2" fontId="0" fillId="8" borderId="0" xfId="0" applyNumberFormat="1" applyFill="1"/>
    <xf numFmtId="2" fontId="0" fillId="0" borderId="0" xfId="0" applyNumberFormat="1" applyFill="1"/>
    <xf numFmtId="0" fontId="1" fillId="0" borderId="0" xfId="0" applyFont="1" applyAlignment="1">
      <alignment horizontal="left" vertical="top"/>
    </xf>
    <xf numFmtId="0" fontId="0" fillId="8" borderId="1" xfId="0" applyFont="1" applyFill="1" applyBorder="1" applyAlignment="1">
      <alignment horizontal="left" vertical="top"/>
    </xf>
    <xf numFmtId="2" fontId="0" fillId="8" borderId="1" xfId="0" applyNumberFormat="1" applyFill="1" applyBorder="1"/>
    <xf numFmtId="0" fontId="0" fillId="8" borderId="1" xfId="0" applyFill="1" applyBorder="1"/>
    <xf numFmtId="0" fontId="10" fillId="24" borderId="7" xfId="0" applyFont="1" applyFill="1" applyBorder="1"/>
    <xf numFmtId="0" fontId="9" fillId="25" borderId="7" xfId="0" applyFont="1" applyFill="1" applyBorder="1"/>
    <xf numFmtId="0" fontId="0" fillId="22" borderId="1" xfId="0" applyFill="1" applyBorder="1"/>
    <xf numFmtId="0" fontId="0" fillId="3" borderId="0" xfId="0" applyFont="1" applyFill="1" applyBorder="1"/>
    <xf numFmtId="0" fontId="1" fillId="22" borderId="36" xfId="0" applyFont="1" applyFill="1" applyBorder="1"/>
    <xf numFmtId="0" fontId="1" fillId="22" borderId="18" xfId="0" applyFont="1" applyFill="1" applyBorder="1"/>
    <xf numFmtId="9" fontId="1" fillId="3" borderId="0" xfId="0" applyNumberFormat="1" applyFont="1" applyFill="1" applyBorder="1"/>
    <xf numFmtId="0" fontId="1" fillId="3" borderId="38" xfId="0" applyFont="1" applyFill="1" applyBorder="1" applyAlignment="1">
      <alignment horizontal="left" vertical="top"/>
    </xf>
    <xf numFmtId="0" fontId="0" fillId="3" borderId="36" xfId="0" applyFill="1" applyBorder="1"/>
    <xf numFmtId="0" fontId="0" fillId="3" borderId="18" xfId="0" applyFill="1" applyBorder="1"/>
    <xf numFmtId="0" fontId="0" fillId="3" borderId="39" xfId="0" applyFont="1" applyFill="1" applyBorder="1"/>
    <xf numFmtId="0" fontId="19" fillId="22" borderId="38" xfId="0" applyFont="1" applyFill="1" applyBorder="1"/>
    <xf numFmtId="0" fontId="1" fillId="6" borderId="6" xfId="0" applyFont="1" applyFill="1" applyBorder="1" applyAlignment="1">
      <alignment horizontal="left" vertical="top"/>
    </xf>
    <xf numFmtId="0" fontId="6" fillId="26" borderId="38" xfId="0" applyFont="1" applyFill="1" applyBorder="1"/>
    <xf numFmtId="164" fontId="11" fillId="26" borderId="0" xfId="1" applyNumberFormat="1" applyFont="1" applyFill="1" applyBorder="1"/>
    <xf numFmtId="0" fontId="30" fillId="26" borderId="0" xfId="0" applyFont="1" applyFill="1" applyBorder="1"/>
    <xf numFmtId="49" fontId="1" fillId="27" borderId="7" xfId="0" applyNumberFormat="1" applyFont="1" applyFill="1" applyBorder="1" applyAlignment="1">
      <alignment horizontal="left" vertical="top"/>
    </xf>
    <xf numFmtId="49" fontId="1" fillId="27" borderId="1" xfId="0" applyNumberFormat="1" applyFont="1" applyFill="1" applyBorder="1" applyAlignment="1">
      <alignment horizontal="left" vertical="top"/>
    </xf>
    <xf numFmtId="0" fontId="1" fillId="27" borderId="7" xfId="0" applyFont="1" applyFill="1" applyBorder="1" applyAlignment="1">
      <alignment horizontal="left" vertical="top"/>
    </xf>
    <xf numFmtId="10" fontId="1" fillId="0" borderId="1" xfId="1" applyNumberFormat="1" applyFont="1" applyBorder="1"/>
    <xf numFmtId="10" fontId="1" fillId="17" borderId="8" xfId="1" applyNumberFormat="1" applyFont="1" applyFill="1" applyBorder="1"/>
    <xf numFmtId="10" fontId="0" fillId="0" borderId="0" xfId="0" applyNumberFormat="1"/>
    <xf numFmtId="10" fontId="1" fillId="6" borderId="31" xfId="0" applyNumberFormat="1" applyFont="1" applyFill="1" applyBorder="1" applyAlignment="1">
      <alignment horizontal="center" vertical="top" wrapText="1"/>
    </xf>
    <xf numFmtId="10" fontId="0" fillId="22" borderId="6" xfId="1" applyNumberFormat="1" applyFont="1" applyFill="1" applyBorder="1" applyAlignment="1">
      <alignment horizontal="left" vertical="top"/>
    </xf>
    <xf numFmtId="10" fontId="0" fillId="22" borderId="8" xfId="1" applyNumberFormat="1" applyFont="1" applyFill="1" applyBorder="1" applyAlignment="1">
      <alignment horizontal="left" vertical="top"/>
    </xf>
    <xf numFmtId="10" fontId="0" fillId="22" borderId="11" xfId="1" applyNumberFormat="1" applyFont="1" applyFill="1" applyBorder="1" applyAlignment="1">
      <alignment horizontal="left" vertical="top"/>
    </xf>
    <xf numFmtId="0" fontId="1" fillId="3" borderId="38" xfId="0" applyFont="1" applyFill="1" applyBorder="1"/>
    <xf numFmtId="0" fontId="0" fillId="3" borderId="39" xfId="0" applyFill="1" applyBorder="1"/>
    <xf numFmtId="0" fontId="1" fillId="3" borderId="34" xfId="0" applyFont="1" applyFill="1" applyBorder="1"/>
    <xf numFmtId="0" fontId="0" fillId="3" borderId="37" xfId="0" applyFill="1" applyBorder="1"/>
    <xf numFmtId="0" fontId="0" fillId="3" borderId="35" xfId="0" applyFill="1" applyBorder="1"/>
    <xf numFmtId="0" fontId="1" fillId="28" borderId="7" xfId="0" applyFont="1" applyFill="1" applyBorder="1" applyAlignment="1">
      <alignment horizontal="left" vertical="top"/>
    </xf>
    <xf numFmtId="0" fontId="1" fillId="28" borderId="1" xfId="0" applyFont="1" applyFill="1" applyBorder="1" applyAlignment="1">
      <alignment horizontal="left" vertical="top"/>
    </xf>
    <xf numFmtId="10" fontId="1" fillId="28" borderId="8" xfId="1" applyNumberFormat="1" applyFont="1" applyFill="1" applyBorder="1"/>
    <xf numFmtId="0" fontId="11" fillId="6" borderId="26" xfId="0" applyFont="1" applyFill="1" applyBorder="1"/>
    <xf numFmtId="0" fontId="31" fillId="3" borderId="0" xfId="0" applyFont="1" applyFill="1" applyBorder="1"/>
    <xf numFmtId="0" fontId="32" fillId="3" borderId="38" xfId="0" applyFont="1" applyFill="1" applyBorder="1"/>
    <xf numFmtId="0" fontId="1" fillId="7" borderId="1" xfId="0" applyFont="1" applyFill="1" applyBorder="1"/>
    <xf numFmtId="0" fontId="1" fillId="29" borderId="1" xfId="0" applyFont="1" applyFill="1" applyBorder="1"/>
    <xf numFmtId="0" fontId="11" fillId="13" borderId="29" xfId="0" applyFont="1" applyFill="1" applyBorder="1"/>
    <xf numFmtId="0" fontId="33" fillId="0" borderId="0" xfId="0" applyFont="1" applyBorder="1"/>
    <xf numFmtId="0" fontId="34" fillId="0" borderId="0" xfId="0" applyFont="1" applyBorder="1"/>
    <xf numFmtId="0" fontId="32" fillId="0" borderId="38" xfId="0" applyFont="1" applyBorder="1"/>
    <xf numFmtId="0" fontId="33" fillId="0" borderId="38" xfId="0" applyFont="1" applyBorder="1"/>
    <xf numFmtId="0" fontId="33" fillId="0" borderId="34" xfId="0" applyFont="1" applyBorder="1"/>
    <xf numFmtId="0" fontId="33" fillId="0" borderId="37" xfId="0" applyFont="1" applyBorder="1"/>
    <xf numFmtId="0" fontId="28" fillId="22" borderId="17" xfId="0" applyFont="1" applyFill="1" applyBorder="1"/>
    <xf numFmtId="0" fontId="1" fillId="0" borderId="38" xfId="0" applyFont="1" applyFill="1" applyBorder="1" applyAlignment="1">
      <alignment horizontal="left" vertical="center"/>
    </xf>
    <xf numFmtId="10" fontId="1" fillId="7" borderId="8" xfId="1" applyNumberFormat="1" applyFont="1" applyFill="1" applyBorder="1" applyAlignment="1">
      <alignment horizontal="left" vertical="top"/>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vertical="top"/>
    </xf>
    <xf numFmtId="49" fontId="1" fillId="2" borderId="1" xfId="0" applyNumberFormat="1" applyFont="1" applyFill="1" applyBorder="1" applyAlignment="1">
      <alignment horizontal="center" vertical="center" wrapText="1"/>
    </xf>
    <xf numFmtId="0" fontId="1" fillId="6" borderId="5" xfId="0" applyFont="1" applyFill="1" applyBorder="1" applyAlignment="1">
      <alignment horizontal="center" wrapText="1"/>
    </xf>
    <xf numFmtId="0" fontId="1" fillId="6" borderId="6" xfId="0" applyFont="1" applyFill="1" applyBorder="1" applyAlignment="1">
      <alignment horizont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16" fillId="3" borderId="0" xfId="0" applyFont="1" applyFill="1" applyAlignment="1">
      <alignment horizontal="center" vertical="center"/>
    </xf>
    <xf numFmtId="0" fontId="0" fillId="0" borderId="17" xfId="0" applyBorder="1" applyAlignment="1">
      <alignment horizontal="left" vertical="top"/>
    </xf>
    <xf numFmtId="0" fontId="0" fillId="0" borderId="18" xfId="0" applyBorder="1" applyAlignment="1">
      <alignment horizontal="left" vertical="top"/>
    </xf>
    <xf numFmtId="0" fontId="1" fillId="22" borderId="34" xfId="0" applyFont="1" applyFill="1" applyBorder="1" applyAlignment="1">
      <alignment horizontal="left" vertical="top"/>
    </xf>
    <xf numFmtId="0" fontId="1" fillId="22" borderId="35" xfId="0" applyFont="1" applyFill="1" applyBorder="1" applyAlignment="1">
      <alignment horizontal="left" vertical="top"/>
    </xf>
    <xf numFmtId="0" fontId="1" fillId="22" borderId="17" xfId="0" applyFont="1" applyFill="1" applyBorder="1" applyAlignment="1">
      <alignment horizontal="left" vertical="top" wrapText="1"/>
    </xf>
    <xf numFmtId="0" fontId="1" fillId="22" borderId="36" xfId="0" applyFont="1" applyFill="1" applyBorder="1" applyAlignment="1">
      <alignment horizontal="left" vertical="top" wrapText="1"/>
    </xf>
    <xf numFmtId="0" fontId="1" fillId="22" borderId="18" xfId="0" applyFont="1" applyFill="1" applyBorder="1" applyAlignment="1">
      <alignment horizontal="left" vertical="top" wrapText="1"/>
    </xf>
    <xf numFmtId="0" fontId="1" fillId="3" borderId="38" xfId="0" applyFont="1" applyFill="1" applyBorder="1" applyAlignment="1">
      <alignment horizontal="left"/>
    </xf>
    <xf numFmtId="0" fontId="1" fillId="3" borderId="0" xfId="0" applyFont="1" applyFill="1" applyBorder="1" applyAlignment="1">
      <alignment horizontal="left"/>
    </xf>
    <xf numFmtId="0" fontId="1" fillId="3" borderId="39" xfId="0" applyFont="1" applyFill="1" applyBorder="1" applyAlignment="1">
      <alignment horizontal="left"/>
    </xf>
    <xf numFmtId="0" fontId="5" fillId="23" borderId="34" xfId="0" applyFont="1" applyFill="1" applyBorder="1" applyAlignment="1">
      <alignment horizontal="left" vertical="top"/>
    </xf>
    <xf numFmtId="0" fontId="5" fillId="23" borderId="37" xfId="0" applyFont="1" applyFill="1" applyBorder="1" applyAlignment="1">
      <alignment horizontal="left" vertical="top"/>
    </xf>
    <xf numFmtId="0" fontId="5" fillId="23" borderId="35" xfId="0" applyFont="1" applyFill="1" applyBorder="1" applyAlignment="1">
      <alignment horizontal="left" vertical="top"/>
    </xf>
    <xf numFmtId="0" fontId="1" fillId="0" borderId="38"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39" xfId="0" applyFont="1" applyFill="1" applyBorder="1" applyAlignment="1">
      <alignment horizontal="left" vertical="top" wrapText="1"/>
    </xf>
    <xf numFmtId="0" fontId="33" fillId="0" borderId="38" xfId="0" applyFont="1" applyBorder="1" applyAlignment="1">
      <alignment horizontal="left"/>
    </xf>
    <xf numFmtId="0" fontId="33" fillId="0" borderId="0" xfId="0" applyFont="1" applyBorder="1" applyAlignment="1">
      <alignment horizontal="left"/>
    </xf>
    <xf numFmtId="0" fontId="1" fillId="14" borderId="13" xfId="0" applyFont="1" applyFill="1" applyBorder="1" applyAlignment="1">
      <alignment horizontal="center"/>
    </xf>
    <xf numFmtId="0" fontId="1" fillId="14" borderId="15" xfId="0" applyFont="1" applyFill="1" applyBorder="1" applyAlignment="1">
      <alignment horizontal="center"/>
    </xf>
    <xf numFmtId="0" fontId="0" fillId="0" borderId="0" xfId="0" applyAlignment="1">
      <alignment horizontal="center"/>
    </xf>
    <xf numFmtId="0" fontId="0" fillId="0" borderId="36" xfId="0" applyBorder="1" applyAlignment="1">
      <alignment horizontal="left" vertical="top"/>
    </xf>
    <xf numFmtId="0" fontId="1" fillId="22" borderId="17" xfId="0" applyFont="1" applyFill="1" applyBorder="1" applyAlignment="1">
      <alignment horizontal="left" vertical="top"/>
    </xf>
    <xf numFmtId="0" fontId="1" fillId="22" borderId="36" xfId="0" applyFont="1" applyFill="1" applyBorder="1" applyAlignment="1">
      <alignment horizontal="left" vertical="top"/>
    </xf>
    <xf numFmtId="0" fontId="1" fillId="22" borderId="18" xfId="0" applyFont="1" applyFill="1" applyBorder="1" applyAlignment="1">
      <alignment horizontal="left" vertical="top"/>
    </xf>
    <xf numFmtId="0" fontId="1" fillId="22" borderId="37" xfId="0" applyFont="1" applyFill="1" applyBorder="1" applyAlignment="1">
      <alignment horizontal="left" vertical="top"/>
    </xf>
    <xf numFmtId="0" fontId="19" fillId="0" borderId="0" xfId="0" applyFont="1" applyFill="1" applyBorder="1" applyAlignment="1">
      <alignment horizontal="left" vertical="top"/>
    </xf>
    <xf numFmtId="0" fontId="7" fillId="0" borderId="0" xfId="0" applyFont="1" applyFill="1" applyBorder="1" applyAlignment="1">
      <alignment horizontal="center"/>
    </xf>
    <xf numFmtId="0" fontId="27" fillId="0" borderId="1" xfId="0" applyFont="1" applyBorder="1" applyAlignment="1">
      <alignment horizontal="center" vertical="top"/>
    </xf>
    <xf numFmtId="0" fontId="11" fillId="0" borderId="10" xfId="0" applyFont="1" applyBorder="1" applyAlignment="1">
      <alignment horizontal="center" vertical="top"/>
    </xf>
    <xf numFmtId="0" fontId="28" fillId="0" borderId="38" xfId="0" applyFont="1" applyFill="1" applyBorder="1" applyAlignment="1">
      <alignment horizontal="center"/>
    </xf>
    <xf numFmtId="0" fontId="28" fillId="0" borderId="0" xfId="0" applyFont="1" applyFill="1" applyBorder="1" applyAlignment="1">
      <alignment horizontal="center"/>
    </xf>
    <xf numFmtId="0" fontId="0" fillId="0" borderId="38" xfId="0" applyBorder="1" applyAlignment="1">
      <alignment horizontal="left" vertical="top" wrapText="1"/>
    </xf>
    <xf numFmtId="0" fontId="0" fillId="0" borderId="0" xfId="0" applyBorder="1" applyAlignment="1">
      <alignment horizontal="left" vertical="top" wrapText="1"/>
    </xf>
    <xf numFmtId="0" fontId="6" fillId="17" borderId="38" xfId="0" applyFont="1" applyFill="1" applyBorder="1" applyAlignment="1">
      <alignment horizontal="left" vertical="top"/>
    </xf>
    <xf numFmtId="0" fontId="6" fillId="17" borderId="0" xfId="0" applyFont="1" applyFill="1" applyBorder="1" applyAlignment="1">
      <alignment horizontal="left" vertical="top"/>
    </xf>
    <xf numFmtId="0" fontId="1" fillId="22" borderId="4" xfId="0" applyFont="1" applyFill="1" applyBorder="1" applyAlignment="1">
      <alignment horizontal="left" vertical="top"/>
    </xf>
    <xf numFmtId="0" fontId="1" fillId="22" borderId="5" xfId="0" applyFont="1" applyFill="1" applyBorder="1" applyAlignment="1">
      <alignment horizontal="left" vertical="top"/>
    </xf>
    <xf numFmtId="0" fontId="1" fillId="22" borderId="6" xfId="0" applyFont="1" applyFill="1" applyBorder="1" applyAlignment="1">
      <alignment horizontal="left" vertical="top"/>
    </xf>
    <xf numFmtId="0" fontId="1" fillId="22" borderId="1" xfId="0" applyFont="1" applyFill="1" applyBorder="1" applyAlignment="1">
      <alignment horizontal="left" vertical="top"/>
    </xf>
    <xf numFmtId="0" fontId="1" fillId="22" borderId="9" xfId="0" applyFont="1" applyFill="1" applyBorder="1" applyAlignment="1">
      <alignment horizontal="left" vertical="top"/>
    </xf>
    <xf numFmtId="0" fontId="1" fillId="22" borderId="10" xfId="0" applyFont="1" applyFill="1" applyBorder="1" applyAlignment="1">
      <alignment horizontal="left" vertical="top"/>
    </xf>
    <xf numFmtId="0" fontId="1" fillId="22" borderId="11" xfId="0" applyFont="1" applyFill="1" applyBorder="1" applyAlignment="1">
      <alignment horizontal="left" vertical="top"/>
    </xf>
    <xf numFmtId="0" fontId="27" fillId="0" borderId="1" xfId="0" applyFont="1" applyBorder="1" applyAlignment="1">
      <alignment horizontal="left" vertical="top"/>
    </xf>
    <xf numFmtId="0" fontId="27" fillId="0" borderId="8" xfId="0" applyFont="1" applyBorder="1" applyAlignment="1">
      <alignment horizontal="left" vertical="top"/>
    </xf>
    <xf numFmtId="0" fontId="1" fillId="0" borderId="0" xfId="0" applyFont="1" applyFill="1" applyBorder="1" applyAlignment="1">
      <alignment horizont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0" borderId="0" xfId="0" applyFont="1" applyFill="1" applyBorder="1" applyAlignment="1">
      <alignment horizontal="left" vertical="top"/>
    </xf>
    <xf numFmtId="0" fontId="1" fillId="22" borderId="27" xfId="0" applyFont="1" applyFill="1" applyBorder="1" applyAlignment="1">
      <alignment horizontal="left" vertical="top"/>
    </xf>
    <xf numFmtId="0" fontId="1" fillId="22" borderId="44" xfId="0" applyFont="1" applyFill="1" applyBorder="1" applyAlignment="1">
      <alignment horizontal="left" vertical="top"/>
    </xf>
    <xf numFmtId="0" fontId="1" fillId="22" borderId="43" xfId="0" applyFont="1" applyFill="1" applyBorder="1" applyAlignment="1">
      <alignment horizontal="left" vertical="top"/>
    </xf>
    <xf numFmtId="0" fontId="28" fillId="2" borderId="17" xfId="0" applyFont="1" applyFill="1" applyBorder="1" applyAlignment="1">
      <alignment horizontal="left"/>
    </xf>
    <xf numFmtId="0" fontId="28" fillId="2" borderId="36" xfId="0" applyFont="1" applyFill="1" applyBorder="1" applyAlignment="1">
      <alignment horizontal="left"/>
    </xf>
    <xf numFmtId="164" fontId="1" fillId="0" borderId="28" xfId="1" applyNumberFormat="1" applyFont="1" applyFill="1" applyBorder="1" applyAlignment="1">
      <alignment horizontal="left" vertical="top"/>
    </xf>
    <xf numFmtId="164" fontId="1" fillId="0" borderId="45" xfId="1" applyNumberFormat="1" applyFont="1" applyFill="1" applyBorder="1" applyAlignment="1">
      <alignment horizontal="left" vertical="top"/>
    </xf>
    <xf numFmtId="164" fontId="1" fillId="0" borderId="46" xfId="1" applyNumberFormat="1" applyFont="1" applyFill="1" applyBorder="1" applyAlignment="1">
      <alignment horizontal="left" vertical="top"/>
    </xf>
    <xf numFmtId="164" fontId="1" fillId="0" borderId="29" xfId="1" applyNumberFormat="1" applyFont="1" applyFill="1" applyBorder="1" applyAlignment="1">
      <alignment horizontal="left" vertical="top"/>
    </xf>
    <xf numFmtId="164" fontId="1" fillId="0" borderId="47" xfId="1" applyNumberFormat="1" applyFont="1" applyFill="1" applyBorder="1" applyAlignment="1">
      <alignment horizontal="left" vertical="top"/>
    </xf>
    <xf numFmtId="164" fontId="1" fillId="0" borderId="48" xfId="1" applyNumberFormat="1" applyFont="1" applyFill="1" applyBorder="1" applyAlignment="1">
      <alignment horizontal="left" vertical="top"/>
    </xf>
    <xf numFmtId="164" fontId="0" fillId="0" borderId="0" xfId="1" applyNumberFormat="1" applyFont="1" applyFill="1" applyBorder="1" applyAlignment="1">
      <alignment horizontal="left" vertical="top"/>
    </xf>
    <xf numFmtId="0" fontId="0" fillId="0" borderId="5" xfId="0" applyFont="1" applyBorder="1" applyAlignment="1">
      <alignment horizontal="center"/>
    </xf>
    <xf numFmtId="0" fontId="0" fillId="0" borderId="6"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7" xfId="0" applyFont="1" applyBorder="1" applyAlignment="1">
      <alignment horizontal="left" vertical="top"/>
    </xf>
    <xf numFmtId="0" fontId="0" fillId="0" borderId="36" xfId="0" applyFont="1" applyBorder="1" applyAlignment="1">
      <alignment horizontal="left" vertical="top"/>
    </xf>
    <xf numFmtId="0" fontId="0" fillId="0" borderId="18" xfId="0" applyFont="1" applyBorder="1" applyAlignment="1">
      <alignment horizontal="left" vertical="top"/>
    </xf>
    <xf numFmtId="0" fontId="0" fillId="0" borderId="34" xfId="0" applyFont="1" applyBorder="1" applyAlignment="1">
      <alignment horizontal="left" vertical="top"/>
    </xf>
    <xf numFmtId="0" fontId="0" fillId="0" borderId="37" xfId="0" applyFont="1" applyBorder="1" applyAlignment="1">
      <alignment horizontal="left" vertical="top"/>
    </xf>
    <xf numFmtId="0" fontId="15" fillId="8" borderId="13" xfId="2" applyFont="1" applyFill="1" applyBorder="1" applyAlignment="1">
      <alignment horizontal="center" vertical="center"/>
    </xf>
    <xf numFmtId="0" fontId="15" fillId="8" borderId="14" xfId="2" applyFont="1" applyFill="1" applyBorder="1" applyAlignment="1">
      <alignment horizontal="center" vertical="center"/>
    </xf>
    <xf numFmtId="0" fontId="15" fillId="8" borderId="15" xfId="2" applyFont="1" applyFill="1" applyBorder="1" applyAlignment="1">
      <alignment horizontal="center" vertical="center"/>
    </xf>
  </cellXfs>
  <cellStyles count="3">
    <cellStyle name="Normal" xfId="0" builtinId="0"/>
    <cellStyle name="Normal 4" xfId="2" xr:uid="{13041064-CF8D-4DEA-BB16-C4F900B7362C}"/>
    <cellStyle name="Percent" xfId="1" builtinId="5"/>
  </cellStyles>
  <dxfs count="1">
    <dxf>
      <fill>
        <patternFill>
          <bgColor rgb="FFFFFF00"/>
        </patternFill>
      </fill>
    </dxf>
  </dxfs>
  <tableStyles count="0" defaultTableStyle="TableStyleMedium2" defaultPivotStyle="PivotStyleLight16"/>
  <colors>
    <mruColors>
      <color rgb="FFFFFF99"/>
      <color rgb="FFF2D1CE"/>
      <color rgb="FFA50021"/>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 Category Contribution in overall CPI</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1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58681942008433"/>
          <c:y val="0.17643965405963602"/>
          <c:w val="0.61813964249729447"/>
          <c:h val="0.72100606686459279"/>
        </c:manualLayout>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09E-41A7-A91F-20AEB601BFA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09E-41A7-A91F-20AEB601BFA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09E-41A7-A91F-20AEB601BFA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09E-41A7-A91F-20AEB601BFA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09E-41A7-A91F-20AEB601BFA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09E-41A7-A91F-20AEB601BFA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509E-41A7-A91F-20AEB601BFA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509E-41A7-A91F-20AEB601BFA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509E-41A7-A91F-20AEB601BFAE}"/>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'EDA &amp; Analysis 1'!$H$18:$H$26</c:f>
              <c:strCache>
                <c:ptCount val="9"/>
                <c:pt idx="0">
                  <c:v>Food</c:v>
                </c:pt>
                <c:pt idx="1">
                  <c:v>Luxury</c:v>
                </c:pt>
                <c:pt idx="2">
                  <c:v>Clothing and footwear</c:v>
                </c:pt>
                <c:pt idx="3">
                  <c:v>Housing</c:v>
                </c:pt>
                <c:pt idx="4">
                  <c:v>Fuel and Light</c:v>
                </c:pt>
                <c:pt idx="5">
                  <c:v>Health</c:v>
                </c:pt>
                <c:pt idx="6">
                  <c:v>Transport and communication</c:v>
                </c:pt>
                <c:pt idx="7">
                  <c:v>Education</c:v>
                </c:pt>
                <c:pt idx="8">
                  <c:v>Misc</c:v>
                </c:pt>
              </c:strCache>
            </c:strRef>
          </c:cat>
          <c:val>
            <c:numRef>
              <c:f>'EDA &amp; Analysis 1'!$L$18:$L$26</c:f>
              <c:numCache>
                <c:formatCode>0.00%</c:formatCode>
                <c:ptCount val="9"/>
                <c:pt idx="0">
                  <c:v>0.45536280255106665</c:v>
                </c:pt>
                <c:pt idx="1">
                  <c:v>0.1589673268564874</c:v>
                </c:pt>
                <c:pt idx="2">
                  <c:v>0.12287465017701367</c:v>
                </c:pt>
                <c:pt idx="3">
                  <c:v>6.8791693078571636E-2</c:v>
                </c:pt>
                <c:pt idx="4">
                  <c:v>3.9348348231803811E-2</c:v>
                </c:pt>
                <c:pt idx="5">
                  <c:v>4.0491067385932909E-2</c:v>
                </c:pt>
                <c:pt idx="6">
                  <c:v>3.6588573670888254E-2</c:v>
                </c:pt>
                <c:pt idx="7">
                  <c:v>3.8874011979146451E-2</c:v>
                </c:pt>
                <c:pt idx="8">
                  <c:v>3.8701526069089227E-2</c:v>
                </c:pt>
              </c:numCache>
            </c:numRef>
          </c:val>
          <c:extLst>
            <c:ext xmlns:c16="http://schemas.microsoft.com/office/drawing/2014/chart" uri="{C3380CC4-5D6E-409C-BE32-E72D297353CC}">
              <c16:uniqueId val="{00000000-8F38-4DA8-BC92-99C301A93FD5}"/>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80908579318580442"/>
          <c:y val="0.1437031108816316"/>
          <c:w val="0.17953979923125724"/>
          <c:h val="0.7635280753840195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Y-O-Y</a:t>
            </a:r>
            <a:r>
              <a:rPr lang="en-US" baseline="0"/>
              <a:t> Inflation from 2017 to 2022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2'!$E$9:$E$10</c:f>
              <c:strCache>
                <c:ptCount val="2"/>
                <c:pt idx="0">
                  <c:v>General Index</c:v>
                </c:pt>
                <c:pt idx="1">
                  <c:v>130.2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cmpd="tri">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213D-403E-907D-E5D652266E7F}"/>
              </c:ext>
            </c:extLst>
          </c:dPt>
          <c:dLbls>
            <c:delete val="1"/>
          </c:dLbls>
          <c:cat>
            <c:multiLvlStrRef>
              <c:f>'EDA &amp; Analysis 2'!$B$11:$D$16</c:f>
              <c:multiLvlStrCache>
                <c:ptCount val="6"/>
                <c:lvl>
                  <c:pt idx="0">
                    <c:v>December</c:v>
                  </c:pt>
                  <c:pt idx="1">
                    <c:v>December</c:v>
                  </c:pt>
                  <c:pt idx="2">
                    <c:v>December</c:v>
                  </c:pt>
                  <c:pt idx="3">
                    <c:v>December</c:v>
                  </c:pt>
                  <c:pt idx="4">
                    <c:v>December</c:v>
                  </c:pt>
                  <c:pt idx="5">
                    <c:v>December</c:v>
                  </c:pt>
                </c:lvl>
                <c:lvl>
                  <c:pt idx="0">
                    <c:v>2017</c:v>
                  </c:pt>
                  <c:pt idx="1">
                    <c:v>2018</c:v>
                  </c:pt>
                  <c:pt idx="2">
                    <c:v>2019</c:v>
                  </c:pt>
                  <c:pt idx="3">
                    <c:v>2020</c:v>
                  </c:pt>
                  <c:pt idx="4">
                    <c:v>2021</c:v>
                  </c:pt>
                  <c:pt idx="5">
                    <c:v>2022</c:v>
                  </c:pt>
                </c:lvl>
                <c:lvl>
                  <c:pt idx="0">
                    <c:v>Rural+Urban</c:v>
                  </c:pt>
                  <c:pt idx="1">
                    <c:v>Rural+Urban</c:v>
                  </c:pt>
                  <c:pt idx="2">
                    <c:v>Rural+Urban</c:v>
                  </c:pt>
                  <c:pt idx="3">
                    <c:v>Rural+Urban</c:v>
                  </c:pt>
                  <c:pt idx="4">
                    <c:v>Rural+Urban</c:v>
                  </c:pt>
                  <c:pt idx="5">
                    <c:v>Rural+Urban</c:v>
                  </c:pt>
                </c:lvl>
              </c:multiLvlStrCache>
            </c:multiLvlStrRef>
          </c:cat>
          <c:val>
            <c:numRef>
              <c:f>'EDA &amp; Analysis 2'!$E$11:$E$16</c:f>
              <c:numCache>
                <c:formatCode>General</c:formatCode>
                <c:ptCount val="6"/>
                <c:pt idx="0">
                  <c:v>137.19999999999999</c:v>
                </c:pt>
                <c:pt idx="1">
                  <c:v>140.1</c:v>
                </c:pt>
                <c:pt idx="2">
                  <c:v>150.4</c:v>
                </c:pt>
                <c:pt idx="3">
                  <c:v>158.9</c:v>
                </c:pt>
                <c:pt idx="4">
                  <c:v>166.2</c:v>
                </c:pt>
                <c:pt idx="5">
                  <c:v>175.7</c:v>
                </c:pt>
              </c:numCache>
            </c:numRef>
          </c:val>
          <c:extLst>
            <c:ext xmlns:c16="http://schemas.microsoft.com/office/drawing/2014/chart" uri="{C3380CC4-5D6E-409C-BE32-E72D297353CC}">
              <c16:uniqueId val="{00000000-CE60-4B89-9161-0E9AB81B9F54}"/>
            </c:ext>
          </c:extLst>
        </c:ser>
        <c:dLbls>
          <c:dLblPos val="ctr"/>
          <c:showLegendKey val="0"/>
          <c:showVal val="1"/>
          <c:showCatName val="0"/>
          <c:showSerName val="0"/>
          <c:showPercent val="0"/>
          <c:showBubbleSize val="0"/>
        </c:dLbls>
        <c:gapWidth val="219"/>
        <c:overlap val="-27"/>
        <c:axId val="1829005056"/>
        <c:axId val="1829004576"/>
      </c:barChart>
      <c:lineChart>
        <c:grouping val="stacked"/>
        <c:varyColors val="0"/>
        <c:ser>
          <c:idx val="1"/>
          <c:order val="1"/>
          <c:tx>
            <c:strRef>
              <c:f>'EDA &amp; Analysis 2'!$F$9:$F$10</c:f>
              <c:strCache>
                <c:ptCount val="2"/>
                <c:pt idx="0">
                  <c:v>YOY Inflanation</c:v>
                </c:pt>
                <c:pt idx="1">
                  <c:v>-</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solidFill>
                <a:schemeClr val="bg2">
                  <a:lumMod val="9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a:solidFill>
                        <a:schemeClr val="lt1">
                          <a:lumMod val="95000"/>
                          <a:alpha val="54000"/>
                        </a:schemeClr>
                      </a:solidFill>
                    </a:ln>
                    <a:effectLst/>
                  </c:spPr>
                </c15:leaderLines>
              </c:ext>
            </c:extLst>
          </c:dLbls>
          <c:cat>
            <c:multiLvlStrRef>
              <c:f>'EDA &amp; Analysis 2'!$B$11:$D$16</c:f>
              <c:multiLvlStrCache>
                <c:ptCount val="6"/>
                <c:lvl>
                  <c:pt idx="0">
                    <c:v>December</c:v>
                  </c:pt>
                  <c:pt idx="1">
                    <c:v>December</c:v>
                  </c:pt>
                  <c:pt idx="2">
                    <c:v>December</c:v>
                  </c:pt>
                  <c:pt idx="3">
                    <c:v>December</c:v>
                  </c:pt>
                  <c:pt idx="4">
                    <c:v>December</c:v>
                  </c:pt>
                  <c:pt idx="5">
                    <c:v>December</c:v>
                  </c:pt>
                </c:lvl>
                <c:lvl>
                  <c:pt idx="0">
                    <c:v>2017</c:v>
                  </c:pt>
                  <c:pt idx="1">
                    <c:v>2018</c:v>
                  </c:pt>
                  <c:pt idx="2">
                    <c:v>2019</c:v>
                  </c:pt>
                  <c:pt idx="3">
                    <c:v>2020</c:v>
                  </c:pt>
                  <c:pt idx="4">
                    <c:v>2021</c:v>
                  </c:pt>
                  <c:pt idx="5">
                    <c:v>2022</c:v>
                  </c:pt>
                </c:lvl>
                <c:lvl>
                  <c:pt idx="0">
                    <c:v>Rural+Urban</c:v>
                  </c:pt>
                  <c:pt idx="1">
                    <c:v>Rural+Urban</c:v>
                  </c:pt>
                  <c:pt idx="2">
                    <c:v>Rural+Urban</c:v>
                  </c:pt>
                  <c:pt idx="3">
                    <c:v>Rural+Urban</c:v>
                  </c:pt>
                  <c:pt idx="4">
                    <c:v>Rural+Urban</c:v>
                  </c:pt>
                  <c:pt idx="5">
                    <c:v>Rural+Urban</c:v>
                  </c:pt>
                </c:lvl>
              </c:multiLvlStrCache>
            </c:multiLvlStrRef>
          </c:cat>
          <c:val>
            <c:numRef>
              <c:f>'EDA &amp; Analysis 2'!$F$11:$F$16</c:f>
              <c:numCache>
                <c:formatCode>0.00%</c:formatCode>
                <c:ptCount val="6"/>
                <c:pt idx="0">
                  <c:v>5.3763440860215062E-2</c:v>
                </c:pt>
                <c:pt idx="1">
                  <c:v>2.1137026239067099E-2</c:v>
                </c:pt>
                <c:pt idx="2">
                  <c:v>7.3518915060671028E-2</c:v>
                </c:pt>
                <c:pt idx="3">
                  <c:v>5.6515957446808505E-2</c:v>
                </c:pt>
                <c:pt idx="4">
                  <c:v>4.5940843297671383E-2</c:v>
                </c:pt>
                <c:pt idx="5">
                  <c:v>5.7160048134777382E-2</c:v>
                </c:pt>
              </c:numCache>
            </c:numRef>
          </c:val>
          <c:smooth val="0"/>
          <c:extLst>
            <c:ext xmlns:c16="http://schemas.microsoft.com/office/drawing/2014/chart" uri="{C3380CC4-5D6E-409C-BE32-E72D297353CC}">
              <c16:uniqueId val="{00000001-CE60-4B89-9161-0E9AB81B9F54}"/>
            </c:ext>
          </c:extLst>
        </c:ser>
        <c:dLbls>
          <c:dLblPos val="ctr"/>
          <c:showLegendKey val="0"/>
          <c:showVal val="1"/>
          <c:showCatName val="0"/>
          <c:showSerName val="0"/>
          <c:showPercent val="0"/>
          <c:showBubbleSize val="0"/>
        </c:dLbls>
        <c:marker val="1"/>
        <c:smooth val="0"/>
        <c:axId val="1829004096"/>
        <c:axId val="1829020896"/>
      </c:lineChart>
      <c:catAx>
        <c:axId val="1829004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9020896"/>
        <c:crosses val="autoZero"/>
        <c:auto val="1"/>
        <c:lblAlgn val="ctr"/>
        <c:lblOffset val="100"/>
        <c:noMultiLvlLbl val="0"/>
      </c:catAx>
      <c:valAx>
        <c:axId val="182902089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0"/>
        <c:majorTickMark val="out"/>
        <c:minorTickMark val="none"/>
        <c:tickLblPos val="nextTo"/>
        <c:spPr>
          <a:noFill/>
          <a:ln>
            <a:solidFill>
              <a:schemeClr val="accent1"/>
            </a:solidFill>
          </a:ln>
          <a:effectLst/>
        </c:spPr>
        <c:txPr>
          <a:bodyPr rot="0" spcFirstLastPara="1" vertOverflow="ellipsis" wrap="square" anchor="b" anchorCtr="1"/>
          <a:lstStyle/>
          <a:p>
            <a:pPr>
              <a:defRPr sz="900" b="0" i="0" u="none" strike="noStrike" kern="1200" baseline="0">
                <a:solidFill>
                  <a:schemeClr val="bg1"/>
                </a:solidFill>
                <a:effectLst>
                  <a:outerShdw blurRad="254000" dist="50800" dir="3600000" algn="ctr" rotWithShape="0">
                    <a:srgbClr val="000000">
                      <a:alpha val="43137"/>
                    </a:srgbClr>
                  </a:outerShdw>
                </a:effectLst>
                <a:latin typeface="+mn-lt"/>
                <a:ea typeface="+mn-ea"/>
                <a:cs typeface="+mn-cs"/>
              </a:defRPr>
            </a:pPr>
            <a:endParaRPr lang="en-US"/>
          </a:p>
        </c:txPr>
        <c:crossAx val="1829004096"/>
        <c:crosses val="autoZero"/>
        <c:crossBetween val="between"/>
      </c:valAx>
      <c:valAx>
        <c:axId val="18290045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9005056"/>
        <c:crosses val="max"/>
        <c:crossBetween val="between"/>
      </c:valAx>
      <c:catAx>
        <c:axId val="1829005056"/>
        <c:scaling>
          <c:orientation val="minMax"/>
        </c:scaling>
        <c:delete val="1"/>
        <c:axPos val="b"/>
        <c:numFmt formatCode="General" sourceLinked="1"/>
        <c:majorTickMark val="none"/>
        <c:minorTickMark val="none"/>
        <c:tickLblPos val="nextTo"/>
        <c:crossAx val="18290045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accent5"/>
      </a:outerShdw>
      <a:softEdge rad="12700"/>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600" b="1" i="1" u="sng" strike="noStrike" kern="1200" baseline="0">
                <a:solidFill>
                  <a:srgbClr val="FF0000"/>
                </a:solidFill>
                <a:effectLst/>
                <a:latin typeface="Calibri" panose="020F0502020204030204" pitchFamily="34" charset="0"/>
                <a:cs typeface="Calibri" panose="020F0502020204030204" pitchFamily="34" charset="0"/>
              </a:rPr>
              <a:t>Inflation M-o-M changes in Urban Sector</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r>
              <a:rPr lang="en-US" sz="1600" b="1" i="1" u="sng" strike="noStrike" kern="1200" baseline="0">
                <a:solidFill>
                  <a:srgbClr val="FF0000"/>
                </a:solidFill>
                <a:latin typeface="Calibri" panose="020F0502020204030204" pitchFamily="34" charset="0"/>
                <a:cs typeface="Calibri" panose="020F0502020204030204" pitchFamily="34" charset="0"/>
              </a:rPr>
              <a:t>from June 2022 to May 2023</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lotArea>
      <c:layout>
        <c:manualLayout>
          <c:layoutTarget val="inner"/>
          <c:xMode val="edge"/>
          <c:yMode val="edge"/>
          <c:x val="0.13625294142715355"/>
          <c:y val="0.2278415312794175"/>
          <c:w val="0.83680828133108032"/>
          <c:h val="0.56830209340599513"/>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dLbl>
              <c:idx val="0"/>
              <c:spPr>
                <a:solidFill>
                  <a:schemeClr val="accent6">
                    <a:lumMod val="50000"/>
                  </a:schemeClr>
                </a:solidFill>
                <a:ln w="12700" cap="rnd">
                  <a:solidFill>
                    <a:srgbClr val="FFFF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A44-45B1-B5B0-D335FB944AD2}"/>
                </c:ext>
              </c:extLst>
            </c:dLbl>
            <c:dLbl>
              <c:idx val="6"/>
              <c:spPr>
                <a:solidFill>
                  <a:srgbClr val="FF0000"/>
                </a:solidFill>
                <a:ln w="12700">
                  <a:solidFill>
                    <a:srgbClr val="FFFF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8A44-45B1-B5B0-D335FB944AD2}"/>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'EDA &amp; Analysis 3'!$B$10:$B$21</c:f>
              <c:strCache>
                <c:ptCount val="12"/>
                <c:pt idx="0">
                  <c:v>2022_June</c:v>
                </c:pt>
                <c:pt idx="1">
                  <c:v>2022_July</c:v>
                </c:pt>
                <c:pt idx="2">
                  <c:v>2022_August</c:v>
                </c:pt>
                <c:pt idx="3">
                  <c:v>2022_September</c:v>
                </c:pt>
                <c:pt idx="4">
                  <c:v>2022_October</c:v>
                </c:pt>
                <c:pt idx="5">
                  <c:v>2022_November</c:v>
                </c:pt>
                <c:pt idx="6">
                  <c:v>2022_December</c:v>
                </c:pt>
                <c:pt idx="7">
                  <c:v>2023_January</c:v>
                </c:pt>
                <c:pt idx="8">
                  <c:v>2023_February</c:v>
                </c:pt>
                <c:pt idx="9">
                  <c:v>2023_March</c:v>
                </c:pt>
                <c:pt idx="10">
                  <c:v>2023_April</c:v>
                </c:pt>
                <c:pt idx="11">
                  <c:v>2023_May</c:v>
                </c:pt>
              </c:strCache>
            </c:strRef>
          </c:cat>
          <c:val>
            <c:numRef>
              <c:f>'EDA &amp; Analysis 3'!$J$10:$J$21</c:f>
              <c:numCache>
                <c:formatCode>0.00%</c:formatCode>
                <c:ptCount val="12"/>
                <c:pt idx="0">
                  <c:v>1.1741217854256698E-2</c:v>
                </c:pt>
                <c:pt idx="1">
                  <c:v>1.5974440894569117E-3</c:v>
                </c:pt>
                <c:pt idx="2">
                  <c:v>6.5672201895095039E-4</c:v>
                </c:pt>
                <c:pt idx="3">
                  <c:v>5.6722295143448176E-3</c:v>
                </c:pt>
                <c:pt idx="4">
                  <c:v>7.1784831958234697E-3</c:v>
                </c:pt>
                <c:pt idx="5">
                  <c:v>-3.8876290091174573E-3</c:v>
                </c:pt>
                <c:pt idx="6">
                  <c:v>-8.9671514194118764E-3</c:v>
                </c:pt>
                <c:pt idx="7">
                  <c:v>6.3291139240506328E-3</c:v>
                </c:pt>
                <c:pt idx="8">
                  <c:v>-3.8201723736316202E-3</c:v>
                </c:pt>
                <c:pt idx="9">
                  <c:v>9.3532245241674636E-5</c:v>
                </c:pt>
                <c:pt idx="10">
                  <c:v>6.4063595978490874E-3</c:v>
                </c:pt>
                <c:pt idx="11">
                  <c:v>7.8988941548183249E-3</c:v>
                </c:pt>
              </c:numCache>
            </c:numRef>
          </c:val>
          <c:extLst>
            <c:ext xmlns:c16="http://schemas.microsoft.com/office/drawing/2014/chart" uri="{C3380CC4-5D6E-409C-BE32-E72D297353CC}">
              <c16:uniqueId val="{00000000-813D-4077-9496-A3398E2B7E41}"/>
            </c:ext>
          </c:extLst>
        </c:ser>
        <c:dLbls>
          <c:dLblPos val="inEnd"/>
          <c:showLegendKey val="0"/>
          <c:showVal val="1"/>
          <c:showCatName val="0"/>
          <c:showSerName val="0"/>
          <c:showPercent val="0"/>
          <c:showBubbleSize val="0"/>
        </c:dLbls>
        <c:gapWidth val="65"/>
        <c:axId val="800738912"/>
        <c:axId val="800734112"/>
      </c:barChart>
      <c:catAx>
        <c:axId val="8007389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00734112"/>
        <c:crosses val="autoZero"/>
        <c:auto val="1"/>
        <c:lblAlgn val="ctr"/>
        <c:lblOffset val="100"/>
        <c:noMultiLvlLbl val="0"/>
      </c:catAx>
      <c:valAx>
        <c:axId val="800734112"/>
        <c:scaling>
          <c:orientation val="minMax"/>
        </c:scaling>
        <c:delete val="1"/>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1000" b="1" i="0" u="none" strike="noStrike" kern="1200" baseline="0">
                    <a:solidFill>
                      <a:schemeClr val="accent2">
                        <a:lumMod val="50000"/>
                      </a:schemeClr>
                    </a:solidFill>
                  </a:rPr>
                  <a:t>M-O-M Inflation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r>
                  <a:rPr lang="en-US"/>
                  <a:t>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r>
                  <a:rPr lang="en-US"/>
                  <a:t>                        </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0.00%" sourceLinked="1"/>
        <c:majorTickMark val="out"/>
        <c:minorTickMark val="none"/>
        <c:tickLblPos val="nextTo"/>
        <c:crossAx val="800738912"/>
        <c:crosses val="autoZero"/>
        <c:crossBetween val="between"/>
      </c:valAx>
      <c:dTable>
        <c:showHorzBorder val="1"/>
        <c:showVertBorder val="1"/>
        <c:showOutline val="1"/>
        <c:showKeys val="1"/>
        <c:spPr>
          <a:noFill/>
          <a:ln w="9525">
            <a:solidFill>
              <a:schemeClr val="tx1"/>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b="1" i="1" u="sng">
                <a:solidFill>
                  <a:srgbClr val="FF0000"/>
                </a:solidFill>
                <a:latin typeface="Calibri" panose="020F0502020204030204" pitchFamily="34" charset="0"/>
                <a:cs typeface="Calibri" panose="020F0502020204030204" pitchFamily="34" charset="0"/>
              </a:rPr>
              <a:t>Inflation M-o-M changes in Rural Sector</a:t>
            </a:r>
          </a:p>
          <a:p>
            <a:pPr>
              <a:defRPr/>
            </a:pPr>
            <a:r>
              <a:rPr lang="en-US" sz="1600" b="1" i="1" u="sng">
                <a:solidFill>
                  <a:srgbClr val="FF0000"/>
                </a:solidFill>
                <a:latin typeface="Calibri" panose="020F0502020204030204" pitchFamily="34" charset="0"/>
                <a:cs typeface="Calibri" panose="020F0502020204030204" pitchFamily="34" charset="0"/>
              </a:rPr>
              <a:t>from June 2022 to May 2023</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723599382547898"/>
          <c:y val="0.18793603591128719"/>
          <c:w val="0.86561569427273599"/>
          <c:h val="0.58711336877469633"/>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dLbl>
              <c:idx val="0"/>
              <c:spPr>
                <a:solidFill>
                  <a:schemeClr val="accent6">
                    <a:lumMod val="50000"/>
                  </a:schemeClr>
                </a:solidFill>
                <a:ln cap="rnd">
                  <a:solidFill>
                    <a:srgbClr val="FFFF00"/>
                  </a:solidFill>
                </a:ln>
                <a:effectLst>
                  <a:outerShdw blurRad="76200" dist="12700" dir="8100000" sy="-23000" kx="800400" algn="br" rotWithShape="0">
                    <a:srgbClr val="FFFF00">
                      <a:alpha val="20000"/>
                    </a:srgb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92AB-40D9-99EC-F7707D63F6A2}"/>
                </c:ext>
              </c:extLst>
            </c:dLbl>
            <c:dLbl>
              <c:idx val="8"/>
              <c:spPr>
                <a:solidFill>
                  <a:srgbClr val="FF0000"/>
                </a:solidFill>
                <a:ln>
                  <a:solidFill>
                    <a:srgbClr val="FFFF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92AB-40D9-99EC-F7707D63F6A2}"/>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'EDA &amp; Analysis 3'!$B$10:$B$21</c:f>
              <c:strCache>
                <c:ptCount val="12"/>
                <c:pt idx="0">
                  <c:v>2022_June</c:v>
                </c:pt>
                <c:pt idx="1">
                  <c:v>2022_July</c:v>
                </c:pt>
                <c:pt idx="2">
                  <c:v>2022_August</c:v>
                </c:pt>
                <c:pt idx="3">
                  <c:v>2022_September</c:v>
                </c:pt>
                <c:pt idx="4">
                  <c:v>2022_October</c:v>
                </c:pt>
                <c:pt idx="5">
                  <c:v>2022_November</c:v>
                </c:pt>
                <c:pt idx="6">
                  <c:v>2022_December</c:v>
                </c:pt>
                <c:pt idx="7">
                  <c:v>2023_January</c:v>
                </c:pt>
                <c:pt idx="8">
                  <c:v>2023_February</c:v>
                </c:pt>
                <c:pt idx="9">
                  <c:v>2023_March</c:v>
                </c:pt>
                <c:pt idx="10">
                  <c:v>2023_April</c:v>
                </c:pt>
                <c:pt idx="11">
                  <c:v>2023_May</c:v>
                </c:pt>
              </c:strCache>
            </c:strRef>
          </c:cat>
          <c:val>
            <c:numRef>
              <c:f>'EDA &amp; Analysis 3'!$I$10:$I$21</c:f>
              <c:numCache>
                <c:formatCode>0.00%</c:formatCode>
                <c:ptCount val="12"/>
                <c:pt idx="0">
                  <c:v>9.9824698091154768E-3</c:v>
                </c:pt>
                <c:pt idx="1">
                  <c:v>1.8803336386867032E-3</c:v>
                </c:pt>
                <c:pt idx="2">
                  <c:v>1.4436958614051972E-3</c:v>
                </c:pt>
                <c:pt idx="3">
                  <c:v>5.4781355117730114E-3</c:v>
                </c:pt>
                <c:pt idx="4">
                  <c:v>7.7900974956988077E-3</c:v>
                </c:pt>
                <c:pt idx="5">
                  <c:v>1.2329871484800632E-3</c:v>
                </c:pt>
                <c:pt idx="6">
                  <c:v>-5.2100601525124548E-3</c:v>
                </c:pt>
                <c:pt idx="7">
                  <c:v>2.8567347521782599E-3</c:v>
                </c:pt>
                <c:pt idx="8">
                  <c:v>-8.6407444333666955E-3</c:v>
                </c:pt>
                <c:pt idx="9">
                  <c:v>4.7890426703876155E-5</c:v>
                </c:pt>
                <c:pt idx="10">
                  <c:v>3.7352743990037955E-3</c:v>
                </c:pt>
                <c:pt idx="11">
                  <c:v>7.6335877862597585E-3</c:v>
                </c:pt>
              </c:numCache>
            </c:numRef>
          </c:val>
          <c:extLst>
            <c:ext xmlns:c16="http://schemas.microsoft.com/office/drawing/2014/chart" uri="{C3380CC4-5D6E-409C-BE32-E72D297353CC}">
              <c16:uniqueId val="{00000000-92AB-40D9-99EC-F7707D63F6A2}"/>
            </c:ext>
          </c:extLst>
        </c:ser>
        <c:dLbls>
          <c:dLblPos val="inEnd"/>
          <c:showLegendKey val="0"/>
          <c:showVal val="1"/>
          <c:showCatName val="0"/>
          <c:showSerName val="0"/>
          <c:showPercent val="0"/>
          <c:showBubbleSize val="0"/>
        </c:dLbls>
        <c:gapWidth val="65"/>
        <c:axId val="800742752"/>
        <c:axId val="800735072"/>
      </c:barChart>
      <c:catAx>
        <c:axId val="8007427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00735072"/>
        <c:crosses val="autoZero"/>
        <c:auto val="1"/>
        <c:lblAlgn val="ctr"/>
        <c:lblOffset val="100"/>
        <c:noMultiLvlLbl val="0"/>
      </c:catAx>
      <c:valAx>
        <c:axId val="80073507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00" b="1" u="none">
                    <a:solidFill>
                      <a:schemeClr val="accent2">
                        <a:lumMod val="50000"/>
                      </a:schemeClr>
                    </a:solidFill>
                  </a:rPr>
                  <a:t>M-O-M</a:t>
                </a:r>
                <a:r>
                  <a:rPr lang="en-US" sz="1000" b="1" u="none" baseline="0">
                    <a:solidFill>
                      <a:schemeClr val="accent2">
                        <a:lumMod val="50000"/>
                      </a:schemeClr>
                    </a:solidFill>
                  </a:rPr>
                  <a:t> Inflation %</a:t>
                </a:r>
              </a:p>
              <a:p>
                <a:pPr>
                  <a:defRPr/>
                </a:pPr>
                <a:endParaRPr lang="en-US" b="1" baseline="0">
                  <a:solidFill>
                    <a:schemeClr val="accent2">
                      <a:lumMod val="50000"/>
                    </a:schemeClr>
                  </a:solidFill>
                </a:endParaRPr>
              </a:p>
              <a:p>
                <a:pPr>
                  <a:defRPr/>
                </a:pPr>
                <a:endParaRPr lang="en-US" b="1">
                  <a:solidFill>
                    <a:schemeClr val="accent2">
                      <a:lumMod val="50000"/>
                    </a:schemeClr>
                  </a:solidFill>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crossAx val="800742752"/>
        <c:crosses val="autoZero"/>
        <c:crossBetween val="between"/>
      </c:valAx>
      <c:dTable>
        <c:showHorzBorder val="1"/>
        <c:showVertBorder val="1"/>
        <c:showOutline val="1"/>
        <c:showKeys val="1"/>
        <c:spPr>
          <a:noFill/>
          <a:ln w="9525">
            <a:solidFill>
              <a:schemeClr val="tx1"/>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600" b="1" i="1" u="sng" strike="noStrike" kern="1200" baseline="0">
                <a:solidFill>
                  <a:srgbClr val="FF0000"/>
                </a:solidFill>
                <a:effectLst/>
                <a:latin typeface="Calibri" panose="020F0502020204030204" pitchFamily="34" charset="0"/>
                <a:cs typeface="Calibri" panose="020F0502020204030204" pitchFamily="34" charset="0"/>
              </a:rPr>
              <a:t>Inflation M-o-M changes in Rural+Urban Sector  </a:t>
            </a:r>
            <a:r>
              <a:rPr lang="en-US" sz="1600" b="1" i="1" u="sng" strike="noStrike" kern="1200" baseline="0">
                <a:solidFill>
                  <a:srgbClr val="FF0000"/>
                </a:solidFill>
                <a:latin typeface="Calibri" panose="020F0502020204030204" pitchFamily="34" charset="0"/>
                <a:cs typeface="Calibri" panose="020F0502020204030204" pitchFamily="34" charset="0"/>
              </a:rPr>
              <a:t>from June 2022 to May 2023</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sz="1600" b="1" i="1" u="sng" strike="noStrike" kern="1200" baseline="0">
              <a:solidFill>
                <a:srgbClr val="FF0000"/>
              </a:solidFill>
              <a:effectLst/>
              <a:latin typeface="Calibri" panose="020F0502020204030204" pitchFamily="34" charset="0"/>
              <a:cs typeface="Calibri" panose="020F0502020204030204"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lotArea>
      <c:layout>
        <c:manualLayout>
          <c:layoutTarget val="inner"/>
          <c:xMode val="edge"/>
          <c:yMode val="edge"/>
          <c:x val="0.13326262158406671"/>
          <c:y val="0.20156338500929688"/>
          <c:w val="0.84085502547475688"/>
          <c:h val="0.56959553778006122"/>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dLbl>
              <c:idx val="0"/>
              <c:spPr>
                <a:solidFill>
                  <a:schemeClr val="accent6">
                    <a:lumMod val="50000"/>
                  </a:schemeClr>
                </a:solidFill>
                <a:ln w="12700" cmpd="sng">
                  <a:solidFill>
                    <a:srgbClr val="FFFF00"/>
                  </a:solid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36E-4E02-A420-190840604BFB}"/>
                </c:ext>
              </c:extLst>
            </c:dLbl>
            <c:dLbl>
              <c:idx val="8"/>
              <c:spPr>
                <a:solidFill>
                  <a:srgbClr val="FF0000"/>
                </a:solidFill>
                <a:ln w="12700" cap="rnd">
                  <a:solidFill>
                    <a:srgbClr val="FFFF00"/>
                  </a:solid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236E-4E02-A420-190840604BFB}"/>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'EDA &amp; Analysis 3'!$B$10:$B$21</c:f>
              <c:strCache>
                <c:ptCount val="12"/>
                <c:pt idx="0">
                  <c:v>2022_June</c:v>
                </c:pt>
                <c:pt idx="1">
                  <c:v>2022_July</c:v>
                </c:pt>
                <c:pt idx="2">
                  <c:v>2022_August</c:v>
                </c:pt>
                <c:pt idx="3">
                  <c:v>2022_September</c:v>
                </c:pt>
                <c:pt idx="4">
                  <c:v>2022_October</c:v>
                </c:pt>
                <c:pt idx="5">
                  <c:v>2022_November</c:v>
                </c:pt>
                <c:pt idx="6">
                  <c:v>2022_December</c:v>
                </c:pt>
                <c:pt idx="7">
                  <c:v>2023_January</c:v>
                </c:pt>
                <c:pt idx="8">
                  <c:v>2023_February</c:v>
                </c:pt>
                <c:pt idx="9">
                  <c:v>2023_March</c:v>
                </c:pt>
                <c:pt idx="10">
                  <c:v>2023_April</c:v>
                </c:pt>
                <c:pt idx="11">
                  <c:v>2023_May</c:v>
                </c:pt>
              </c:strCache>
            </c:strRef>
          </c:cat>
          <c:val>
            <c:numRef>
              <c:f>'EDA &amp; Analysis 3'!$K$10:$K$21</c:f>
              <c:numCache>
                <c:formatCode>0.00%</c:formatCode>
                <c:ptCount val="12"/>
                <c:pt idx="0">
                  <c:v>1.0715320011584041E-2</c:v>
                </c:pt>
                <c:pt idx="1">
                  <c:v>1.8624641833811322E-3</c:v>
                </c:pt>
                <c:pt idx="2">
                  <c:v>1.191667858334525E-3</c:v>
                </c:pt>
                <c:pt idx="3">
                  <c:v>5.2847076747285799E-3</c:v>
                </c:pt>
                <c:pt idx="4">
                  <c:v>7.5301918067724799E-3</c:v>
                </c:pt>
                <c:pt idx="5">
                  <c:v>-4.7005734699654729E-4</c:v>
                </c:pt>
                <c:pt idx="6">
                  <c:v>-6.5838976674188997E-3</c:v>
                </c:pt>
                <c:pt idx="7">
                  <c:v>4.2132171937133544E-3</c:v>
                </c:pt>
                <c:pt idx="8">
                  <c:v>-6.8354311035685655E-3</c:v>
                </c:pt>
                <c:pt idx="9">
                  <c:v>4.7465350294026154E-5</c:v>
                </c:pt>
                <c:pt idx="10">
                  <c:v>4.6513835492907295E-3</c:v>
                </c:pt>
                <c:pt idx="11">
                  <c:v>7.9368828837339846E-3</c:v>
                </c:pt>
              </c:numCache>
            </c:numRef>
          </c:val>
          <c:extLst>
            <c:ext xmlns:c16="http://schemas.microsoft.com/office/drawing/2014/chart" uri="{C3380CC4-5D6E-409C-BE32-E72D297353CC}">
              <c16:uniqueId val="{00000000-AB8F-4D04-9E9F-2EA4812F1C19}"/>
            </c:ext>
          </c:extLst>
        </c:ser>
        <c:dLbls>
          <c:dLblPos val="inEnd"/>
          <c:showLegendKey val="0"/>
          <c:showVal val="1"/>
          <c:showCatName val="0"/>
          <c:showSerName val="0"/>
          <c:showPercent val="0"/>
          <c:showBubbleSize val="0"/>
        </c:dLbls>
        <c:gapWidth val="65"/>
        <c:axId val="914258832"/>
        <c:axId val="914251152"/>
      </c:barChart>
      <c:catAx>
        <c:axId val="9142588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14251152"/>
        <c:crosses val="autoZero"/>
        <c:auto val="1"/>
        <c:lblAlgn val="ctr"/>
        <c:lblOffset val="100"/>
        <c:noMultiLvlLbl val="0"/>
      </c:catAx>
      <c:valAx>
        <c:axId val="914251152"/>
        <c:scaling>
          <c:orientation val="minMax"/>
        </c:scaling>
        <c:delete val="1"/>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r>
                  <a:rPr lang="en-US" sz="1050" b="1" i="0" u="none" strike="noStrike" kern="1200" baseline="0">
                    <a:solidFill>
                      <a:schemeClr val="accent2">
                        <a:lumMod val="50000"/>
                      </a:schemeClr>
                    </a:solidFill>
                  </a:rPr>
                  <a:t>M-O-M Inflation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ysClr val="windowText" lastClr="000000">
                      <a:lumMod val="75000"/>
                      <a:lumOff val="25000"/>
                    </a:sysClr>
                  </a:solidFill>
                  <a:latin typeface="+mn-lt"/>
                  <a:ea typeface="+mn-ea"/>
                  <a:cs typeface="+mn-cs"/>
                </a:defRPr>
              </a:pPr>
              <a:endParaRPr lang="en-US"/>
            </a:p>
          </c:txPr>
        </c:title>
        <c:numFmt formatCode="0.00%" sourceLinked="1"/>
        <c:majorTickMark val="none"/>
        <c:minorTickMark val="none"/>
        <c:tickLblPos val="nextTo"/>
        <c:crossAx val="914258832"/>
        <c:crosses val="autoZero"/>
        <c:crossBetween val="between"/>
      </c:valAx>
      <c:dTable>
        <c:showHorzBorder val="1"/>
        <c:showVertBorder val="1"/>
        <c:showOutline val="1"/>
        <c:showKeys val="1"/>
        <c:spPr>
          <a:noFill/>
          <a:ln w="9525">
            <a:solidFill>
              <a:schemeClr val="tx1"/>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1" u="sng" strike="noStrike" kern="1200" spc="100" baseline="0">
                <a:solidFill>
                  <a:srgbClr val="FF0000"/>
                </a:solidFill>
                <a:effectLst>
                  <a:outerShdw blurRad="50800" dist="38100" dir="5400000" algn="t" rotWithShape="0">
                    <a:prstClr val="black">
                      <a:alpha val="40000"/>
                    </a:prstClr>
                  </a:outerShdw>
                </a:effectLst>
              </a:rPr>
              <a:t>Inflation % Before and After covid for Rural Sector</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4'!$C$39</c:f>
              <c:strCache>
                <c:ptCount val="1"/>
                <c:pt idx="0">
                  <c:v>% change in Broader Food Category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4'!$B$40:$B$46</c:f>
              <c:strCache>
                <c:ptCount val="7"/>
                <c:pt idx="0">
                  <c:v>Rural_2018_September</c:v>
                </c:pt>
                <c:pt idx="1">
                  <c:v>Rural_2019_February</c:v>
                </c:pt>
                <c:pt idx="2">
                  <c:v>Rural_2019_September</c:v>
                </c:pt>
                <c:pt idx="3">
                  <c:v>Rural_2020_March</c:v>
                </c:pt>
                <c:pt idx="4">
                  <c:v>Rural_2020_September</c:v>
                </c:pt>
                <c:pt idx="5">
                  <c:v>Rural_2021_February</c:v>
                </c:pt>
                <c:pt idx="6">
                  <c:v>Rural_2021_September</c:v>
                </c:pt>
              </c:strCache>
            </c:strRef>
          </c:cat>
          <c:val>
            <c:numRef>
              <c:f>'EDA &amp; Analysis 4'!$C$40:$C$46</c:f>
              <c:numCache>
                <c:formatCode>0.0%</c:formatCode>
                <c:ptCount val="7"/>
                <c:pt idx="0">
                  <c:v>9.419811603768086E-3</c:v>
                </c:pt>
                <c:pt idx="1">
                  <c:v>-2.7305226824457705E-2</c:v>
                </c:pt>
                <c:pt idx="2">
                  <c:v>5.1339024675476526E-2</c:v>
                </c:pt>
                <c:pt idx="3">
                  <c:v>2.5249358791678389E-2</c:v>
                </c:pt>
                <c:pt idx="4">
                  <c:v>4.7502714440825197E-2</c:v>
                </c:pt>
                <c:pt idx="5">
                  <c:v>1.249128826462241E-2</c:v>
                </c:pt>
                <c:pt idx="6">
                  <c:v>5.0882816872742077E-2</c:v>
                </c:pt>
              </c:numCache>
            </c:numRef>
          </c:val>
          <c:extLst>
            <c:ext xmlns:c16="http://schemas.microsoft.com/office/drawing/2014/chart" uri="{C3380CC4-5D6E-409C-BE32-E72D297353CC}">
              <c16:uniqueId val="{00000001-3CED-4F08-990A-6C3DFB009495}"/>
            </c:ext>
          </c:extLst>
        </c:ser>
        <c:ser>
          <c:idx val="1"/>
          <c:order val="1"/>
          <c:tx>
            <c:strRef>
              <c:f>'EDA &amp; Analysis 4'!$D$39</c:f>
              <c:strCache>
                <c:ptCount val="1"/>
                <c:pt idx="0">
                  <c:v>% Change Household goods and services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4'!$B$40:$B$46</c:f>
              <c:strCache>
                <c:ptCount val="7"/>
                <c:pt idx="0">
                  <c:v>Rural_2018_September</c:v>
                </c:pt>
                <c:pt idx="1">
                  <c:v>Rural_2019_February</c:v>
                </c:pt>
                <c:pt idx="2">
                  <c:v>Rural_2019_September</c:v>
                </c:pt>
                <c:pt idx="3">
                  <c:v>Rural_2020_March</c:v>
                </c:pt>
                <c:pt idx="4">
                  <c:v>Rural_2020_September</c:v>
                </c:pt>
                <c:pt idx="5">
                  <c:v>Rural_2021_February</c:v>
                </c:pt>
                <c:pt idx="6">
                  <c:v>Rural_2021_September</c:v>
                </c:pt>
              </c:strCache>
            </c:strRef>
          </c:cat>
          <c:val>
            <c:numRef>
              <c:f>'EDA &amp; Analysis 4'!$D$40:$D$46</c:f>
              <c:numCache>
                <c:formatCode>0.0%</c:formatCode>
                <c:ptCount val="7"/>
                <c:pt idx="0">
                  <c:v>2.8472222222222184E-2</c:v>
                </c:pt>
                <c:pt idx="1">
                  <c:v>4.0639573617588236E-2</c:v>
                </c:pt>
                <c:pt idx="2">
                  <c:v>1.3306719893547375E-3</c:v>
                </c:pt>
                <c:pt idx="3">
                  <c:v>7.9207920792078463E-3</c:v>
                </c:pt>
                <c:pt idx="4">
                  <c:v>6.5963060686012088E-4</c:v>
                </c:pt>
                <c:pt idx="5">
                  <c:v>2.0671834625323106E-2</c:v>
                </c:pt>
                <c:pt idx="6">
                  <c:v>4.0297582145071294E-2</c:v>
                </c:pt>
              </c:numCache>
            </c:numRef>
          </c:val>
          <c:extLst>
            <c:ext xmlns:c16="http://schemas.microsoft.com/office/drawing/2014/chart" uri="{C3380CC4-5D6E-409C-BE32-E72D297353CC}">
              <c16:uniqueId val="{00000003-3CED-4F08-990A-6C3DFB009495}"/>
            </c:ext>
          </c:extLst>
        </c:ser>
        <c:ser>
          <c:idx val="2"/>
          <c:order val="2"/>
          <c:tx>
            <c:strRef>
              <c:f>'EDA &amp; Analysis 4'!$E$39</c:f>
              <c:strCache>
                <c:ptCount val="1"/>
                <c:pt idx="0">
                  <c:v>% Change Health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4'!$B$40:$B$46</c:f>
              <c:strCache>
                <c:ptCount val="7"/>
                <c:pt idx="0">
                  <c:v>Rural_2018_September</c:v>
                </c:pt>
                <c:pt idx="1">
                  <c:v>Rural_2019_February</c:v>
                </c:pt>
                <c:pt idx="2">
                  <c:v>Rural_2019_September</c:v>
                </c:pt>
                <c:pt idx="3">
                  <c:v>Rural_2020_March</c:v>
                </c:pt>
                <c:pt idx="4">
                  <c:v>Rural_2020_September</c:v>
                </c:pt>
                <c:pt idx="5">
                  <c:v>Rural_2021_February</c:v>
                </c:pt>
                <c:pt idx="6">
                  <c:v>Rural_2021_September</c:v>
                </c:pt>
              </c:strCache>
            </c:strRef>
          </c:cat>
          <c:val>
            <c:numRef>
              <c:f>'EDA &amp; Analysis 4'!$E$40:$E$46</c:f>
              <c:numCache>
                <c:formatCode>0.0%</c:formatCode>
                <c:ptCount val="7"/>
                <c:pt idx="0">
                  <c:v>2.7142857142857225E-2</c:v>
                </c:pt>
                <c:pt idx="1">
                  <c:v>6.6044029352901976E-2</c:v>
                </c:pt>
                <c:pt idx="2">
                  <c:v>2.2816166883963495E-2</c:v>
                </c:pt>
                <c:pt idx="3">
                  <c:v>2.1059349074664859E-2</c:v>
                </c:pt>
                <c:pt idx="4">
                  <c:v>1.5084852294154657E-2</c:v>
                </c:pt>
                <c:pt idx="5">
                  <c:v>3.1649421789409715E-2</c:v>
                </c:pt>
                <c:pt idx="6">
                  <c:v>4.4211751018033707E-2</c:v>
                </c:pt>
              </c:numCache>
            </c:numRef>
          </c:val>
          <c:extLst>
            <c:ext xmlns:c16="http://schemas.microsoft.com/office/drawing/2014/chart" uri="{C3380CC4-5D6E-409C-BE32-E72D297353CC}">
              <c16:uniqueId val="{00000005-3CED-4F08-990A-6C3DFB009495}"/>
            </c:ext>
          </c:extLst>
        </c:ser>
        <c:dLbls>
          <c:dLblPos val="inEnd"/>
          <c:showLegendKey val="0"/>
          <c:showVal val="1"/>
          <c:showCatName val="0"/>
          <c:showSerName val="0"/>
          <c:showPercent val="0"/>
          <c:showBubbleSize val="0"/>
        </c:dLbls>
        <c:gapWidth val="100"/>
        <c:overlap val="-24"/>
        <c:axId val="706758672"/>
        <c:axId val="706759152"/>
      </c:barChart>
      <c:catAx>
        <c:axId val="706758672"/>
        <c:scaling>
          <c:orientation val="minMax"/>
        </c:scaling>
        <c:delete val="0"/>
        <c:axPos val="b"/>
        <c:numFmt formatCode="General" sourceLinked="1"/>
        <c:majorTickMark val="none"/>
        <c:minorTickMark val="none"/>
        <c:tickLblPos val="nextTo"/>
        <c:spPr>
          <a:noFill/>
          <a:ln w="12700" cap="flat" cmpd="sng" algn="ctr">
            <a:solidFill>
              <a:schemeClr val="bg1">
                <a:alpha val="54000"/>
              </a:schemeClr>
            </a:solidFill>
            <a:round/>
          </a:ln>
          <a:effectLst/>
        </c:spPr>
        <c:txPr>
          <a:bodyPr rot="-5400000" spcFirstLastPara="1" vertOverflow="ellipsis" wrap="square" anchor="ctr" anchorCtr="1"/>
          <a:lstStyle/>
          <a:p>
            <a:pPr>
              <a:defRPr sz="900" b="0" i="0" u="none" strike="noStrike" kern="1200" baseline="0">
                <a:ln>
                  <a:noFill/>
                </a:ln>
                <a:solidFill>
                  <a:schemeClr val="bg1"/>
                </a:solidFill>
                <a:latin typeface="+mn-lt"/>
                <a:ea typeface="+mn-ea"/>
                <a:cs typeface="+mn-cs"/>
              </a:defRPr>
            </a:pPr>
            <a:endParaRPr lang="en-US"/>
          </a:p>
        </c:txPr>
        <c:crossAx val="706759152"/>
        <c:crosses val="autoZero"/>
        <c:auto val="1"/>
        <c:lblAlgn val="ctr"/>
        <c:lblOffset val="100"/>
        <c:noMultiLvlLbl val="0"/>
      </c:catAx>
      <c:valAx>
        <c:axId val="7067591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b="1" i="0" u="none">
                    <a:solidFill>
                      <a:srgbClr val="FF0000"/>
                    </a:solidFill>
                  </a:rPr>
                  <a:t>Inflation</a:t>
                </a:r>
                <a:r>
                  <a:rPr lang="en-US" b="1" i="0" u="none" baseline="0">
                    <a:solidFill>
                      <a:srgbClr val="FF0000"/>
                    </a:solidFill>
                  </a:rPr>
                  <a:t> %</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0"/>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758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3500">
        <a:srgbClr val="FFFF00">
          <a:alpha val="40000"/>
        </a:srgbClr>
      </a:glow>
      <a:outerShdw blurRad="50800" dist="38100" dir="5400000" algn="t" rotWithShape="0">
        <a:srgbClr val="FF0000">
          <a:alpha val="40000"/>
        </a:srgbClr>
      </a:outerShdw>
      <a:softEdge rad="12700"/>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1" u="sng" strike="noStrike" kern="1200" spc="100" baseline="0">
                <a:solidFill>
                  <a:srgbClr val="FF0000"/>
                </a:solidFill>
                <a:effectLst>
                  <a:outerShdw blurRad="50800" dist="38100" dir="5400000" algn="t" rotWithShape="0">
                    <a:prstClr val="black">
                      <a:alpha val="40000"/>
                    </a:prstClr>
                  </a:outerShdw>
                </a:effectLst>
              </a:rPr>
              <a:t>Inflation % Before and After covid for Urban Sector</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4'!$C$47</c:f>
              <c:strCache>
                <c:ptCount val="1"/>
                <c:pt idx="0">
                  <c:v>% change in Broader Food Category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4'!$B$48:$B$54</c:f>
              <c:strCache>
                <c:ptCount val="7"/>
                <c:pt idx="0">
                  <c:v>Urban_2018_September</c:v>
                </c:pt>
                <c:pt idx="1">
                  <c:v>Urban_2019_February</c:v>
                </c:pt>
                <c:pt idx="2">
                  <c:v>Urban_2019_September</c:v>
                </c:pt>
                <c:pt idx="3">
                  <c:v>Urban_2020_March</c:v>
                </c:pt>
                <c:pt idx="4">
                  <c:v>Urban_2020_September</c:v>
                </c:pt>
                <c:pt idx="5">
                  <c:v>Urban_2021_February</c:v>
                </c:pt>
                <c:pt idx="6">
                  <c:v>Urban_2021_September</c:v>
                </c:pt>
              </c:strCache>
            </c:strRef>
          </c:cat>
          <c:val>
            <c:numRef>
              <c:f>'EDA &amp; Analysis 4'!$C$48:$C$54</c:f>
              <c:numCache>
                <c:formatCode>0.0%</c:formatCode>
                <c:ptCount val="7"/>
                <c:pt idx="0">
                  <c:v>1.1538224224100726E-2</c:v>
                </c:pt>
                <c:pt idx="1">
                  <c:v>3.3208289773077244E-3</c:v>
                </c:pt>
                <c:pt idx="2">
                  <c:v>6.8084130895753311E-2</c:v>
                </c:pt>
                <c:pt idx="3">
                  <c:v>1.2283482395561995E-2</c:v>
                </c:pt>
                <c:pt idx="4">
                  <c:v>7.2115132097274104E-2</c:v>
                </c:pt>
                <c:pt idx="5">
                  <c:v>6.7299666110182928E-3</c:v>
                </c:pt>
                <c:pt idx="6">
                  <c:v>4.3083221007438562E-2</c:v>
                </c:pt>
              </c:numCache>
            </c:numRef>
          </c:val>
          <c:extLst>
            <c:ext xmlns:c16="http://schemas.microsoft.com/office/drawing/2014/chart" uri="{C3380CC4-5D6E-409C-BE32-E72D297353CC}">
              <c16:uniqueId val="{00000016-7090-48F0-A566-B152A96EBAE7}"/>
            </c:ext>
          </c:extLst>
        </c:ser>
        <c:ser>
          <c:idx val="1"/>
          <c:order val="1"/>
          <c:tx>
            <c:strRef>
              <c:f>'EDA &amp; Analysis 4'!$D$47</c:f>
              <c:strCache>
                <c:ptCount val="1"/>
                <c:pt idx="0">
                  <c:v>% Change Household goods and services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4'!$B$48:$B$54</c:f>
              <c:strCache>
                <c:ptCount val="7"/>
                <c:pt idx="0">
                  <c:v>Urban_2018_September</c:v>
                </c:pt>
                <c:pt idx="1">
                  <c:v>Urban_2019_February</c:v>
                </c:pt>
                <c:pt idx="2">
                  <c:v>Urban_2019_September</c:v>
                </c:pt>
                <c:pt idx="3">
                  <c:v>Urban_2020_March</c:v>
                </c:pt>
                <c:pt idx="4">
                  <c:v>Urban_2020_September</c:v>
                </c:pt>
                <c:pt idx="5">
                  <c:v>Urban_2021_February</c:v>
                </c:pt>
                <c:pt idx="6">
                  <c:v>Urban_2021_September</c:v>
                </c:pt>
              </c:strCache>
            </c:strRef>
          </c:cat>
          <c:val>
            <c:numRef>
              <c:f>'EDA &amp; Analysis 4'!$D$48:$D$54</c:f>
              <c:numCache>
                <c:formatCode>0.0%</c:formatCode>
                <c:ptCount val="7"/>
                <c:pt idx="0">
                  <c:v>3.7064492216456635E-2</c:v>
                </c:pt>
                <c:pt idx="1">
                  <c:v>1.2445095168374734E-2</c:v>
                </c:pt>
                <c:pt idx="2">
                  <c:v>1.2292118582791157E-2</c:v>
                </c:pt>
                <c:pt idx="3">
                  <c:v>1.7755681818181816E-2</c:v>
                </c:pt>
                <c:pt idx="4">
                  <c:v>3.1636863823933936E-2</c:v>
                </c:pt>
                <c:pt idx="5">
                  <c:v>7.5085324232081526E-3</c:v>
                </c:pt>
                <c:pt idx="6">
                  <c:v>4.4357469015003335E-2</c:v>
                </c:pt>
              </c:numCache>
            </c:numRef>
          </c:val>
          <c:extLst>
            <c:ext xmlns:c16="http://schemas.microsoft.com/office/drawing/2014/chart" uri="{C3380CC4-5D6E-409C-BE32-E72D297353CC}">
              <c16:uniqueId val="{00000018-7090-48F0-A566-B152A96EBAE7}"/>
            </c:ext>
          </c:extLst>
        </c:ser>
        <c:ser>
          <c:idx val="2"/>
          <c:order val="2"/>
          <c:tx>
            <c:strRef>
              <c:f>'EDA &amp; Analysis 4'!$E$47</c:f>
              <c:strCache>
                <c:ptCount val="1"/>
                <c:pt idx="0">
                  <c:v>% Change Health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4'!$B$48:$B$54</c:f>
              <c:strCache>
                <c:ptCount val="7"/>
                <c:pt idx="0">
                  <c:v>Urban_2018_September</c:v>
                </c:pt>
                <c:pt idx="1">
                  <c:v>Urban_2019_February</c:v>
                </c:pt>
                <c:pt idx="2">
                  <c:v>Urban_2019_September</c:v>
                </c:pt>
                <c:pt idx="3">
                  <c:v>Urban_2020_March</c:v>
                </c:pt>
                <c:pt idx="4">
                  <c:v>Urban_2020_September</c:v>
                </c:pt>
                <c:pt idx="5">
                  <c:v>Urban_2021_February</c:v>
                </c:pt>
                <c:pt idx="6">
                  <c:v>Urban_2021_September</c:v>
                </c:pt>
              </c:strCache>
            </c:strRef>
          </c:cat>
          <c:val>
            <c:numRef>
              <c:f>'EDA &amp; Analysis 4'!$E$48:$E$54</c:f>
              <c:numCache>
                <c:formatCode>0.0%</c:formatCode>
                <c:ptCount val="7"/>
                <c:pt idx="0">
                  <c:v>4.3478260869565057E-2</c:v>
                </c:pt>
                <c:pt idx="1">
                  <c:v>2.0216606498195028E-2</c:v>
                </c:pt>
                <c:pt idx="2">
                  <c:v>2.3960535588442605E-2</c:v>
                </c:pt>
                <c:pt idx="3">
                  <c:v>2.1379310344827547E-2</c:v>
                </c:pt>
                <c:pt idx="4">
                  <c:v>3.3333333333333333E-2</c:v>
                </c:pt>
                <c:pt idx="5">
                  <c:v>4.0307101727447288E-2</c:v>
                </c:pt>
                <c:pt idx="6">
                  <c:v>3.9926289926289923E-2</c:v>
                </c:pt>
              </c:numCache>
            </c:numRef>
          </c:val>
          <c:extLst>
            <c:ext xmlns:c16="http://schemas.microsoft.com/office/drawing/2014/chart" uri="{C3380CC4-5D6E-409C-BE32-E72D297353CC}">
              <c16:uniqueId val="{0000001A-7090-48F0-A566-B152A96EBAE7}"/>
            </c:ext>
          </c:extLst>
        </c:ser>
        <c:dLbls>
          <c:dLblPos val="inEnd"/>
          <c:showLegendKey val="0"/>
          <c:showVal val="1"/>
          <c:showCatName val="0"/>
          <c:showSerName val="0"/>
          <c:showPercent val="0"/>
          <c:showBubbleSize val="0"/>
        </c:dLbls>
        <c:gapWidth val="100"/>
        <c:overlap val="-24"/>
        <c:axId val="706758672"/>
        <c:axId val="706759152"/>
      </c:barChart>
      <c:catAx>
        <c:axId val="706758672"/>
        <c:scaling>
          <c:orientation val="minMax"/>
        </c:scaling>
        <c:delete val="0"/>
        <c:axPos val="b"/>
        <c:numFmt formatCode="General" sourceLinked="1"/>
        <c:majorTickMark val="none"/>
        <c:minorTickMark val="none"/>
        <c:tickLblPos val="nextTo"/>
        <c:spPr>
          <a:noFill/>
          <a:ln w="12700" cap="flat" cmpd="sng" algn="ctr">
            <a:solidFill>
              <a:schemeClr val="bg1">
                <a:alpha val="54000"/>
              </a:schemeClr>
            </a:solidFill>
            <a:round/>
          </a:ln>
          <a:effectLst/>
        </c:spPr>
        <c:txPr>
          <a:bodyPr rot="-5400000" spcFirstLastPara="1" vertOverflow="ellipsis" wrap="square" anchor="ctr" anchorCtr="1"/>
          <a:lstStyle/>
          <a:p>
            <a:pPr>
              <a:defRPr sz="900" b="0" i="0" u="none" strike="noStrike" kern="1200" baseline="0">
                <a:ln>
                  <a:noFill/>
                </a:ln>
                <a:solidFill>
                  <a:schemeClr val="bg1"/>
                </a:solidFill>
                <a:latin typeface="+mn-lt"/>
                <a:ea typeface="+mn-ea"/>
                <a:cs typeface="+mn-cs"/>
              </a:defRPr>
            </a:pPr>
            <a:endParaRPr lang="en-US"/>
          </a:p>
        </c:txPr>
        <c:crossAx val="706759152"/>
        <c:crosses val="autoZero"/>
        <c:auto val="1"/>
        <c:lblAlgn val="ctr"/>
        <c:lblOffset val="100"/>
        <c:noMultiLvlLbl val="0"/>
      </c:catAx>
      <c:valAx>
        <c:axId val="7067591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b="1" i="0" u="none">
                    <a:solidFill>
                      <a:srgbClr val="FF0000"/>
                    </a:solidFill>
                  </a:rPr>
                  <a:t>Inflation</a:t>
                </a:r>
                <a:r>
                  <a:rPr lang="en-US" b="1" i="0" u="none" baseline="0">
                    <a:solidFill>
                      <a:srgbClr val="FF0000"/>
                    </a:solidFill>
                  </a:rPr>
                  <a:t> %</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0"/>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758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3500">
        <a:srgbClr val="FFFF00">
          <a:alpha val="40000"/>
        </a:srgbClr>
      </a:glow>
      <a:outerShdw blurRad="50800" dist="38100" dir="5400000" algn="t" rotWithShape="0">
        <a:srgbClr val="FF0000">
          <a:alpha val="40000"/>
        </a:srgbClr>
      </a:outerShdw>
      <a:softEdge rad="12700"/>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1" u="sng" strike="noStrike" kern="1200" spc="100" baseline="0">
                <a:solidFill>
                  <a:srgbClr val="FF0000"/>
                </a:solidFill>
                <a:effectLst>
                  <a:outerShdw blurRad="50800" dist="38100" dir="5400000" algn="t" rotWithShape="0">
                    <a:prstClr val="black">
                      <a:alpha val="40000"/>
                    </a:prstClr>
                  </a:outerShdw>
                </a:effectLst>
              </a:rPr>
              <a:t>Inflation % Before and After covid for Rural+Urban Sector</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4'!$C$55</c:f>
              <c:strCache>
                <c:ptCount val="1"/>
                <c:pt idx="0">
                  <c:v>% change in Broader Food Category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4'!$B$56:$B$62</c:f>
              <c:strCache>
                <c:ptCount val="7"/>
                <c:pt idx="0">
                  <c:v>Rural+Urban_2018_September</c:v>
                </c:pt>
                <c:pt idx="1">
                  <c:v>Rural+Urban_2019_February</c:v>
                </c:pt>
                <c:pt idx="2">
                  <c:v>Rural+Urban_2019_September</c:v>
                </c:pt>
                <c:pt idx="3">
                  <c:v>Rural+Urban_2020_March</c:v>
                </c:pt>
                <c:pt idx="4">
                  <c:v>Rural+Urban_2020_September</c:v>
                </c:pt>
                <c:pt idx="5">
                  <c:v>Rural+Urban_2021_February</c:v>
                </c:pt>
                <c:pt idx="6">
                  <c:v>Rural+Urban_2021_September</c:v>
                </c:pt>
              </c:strCache>
            </c:strRef>
          </c:cat>
          <c:val>
            <c:numRef>
              <c:f>'EDA &amp; Analysis 4'!$C$56:$C$62</c:f>
              <c:numCache>
                <c:formatCode>0.0%</c:formatCode>
                <c:ptCount val="7"/>
                <c:pt idx="0">
                  <c:v>1.0250500394250208E-2</c:v>
                </c:pt>
                <c:pt idx="1">
                  <c:v>-1.5522020326455218E-2</c:v>
                </c:pt>
                <c:pt idx="2">
                  <c:v>5.7584025076914049E-2</c:v>
                </c:pt>
                <c:pt idx="3">
                  <c:v>2.0469665093535126E-2</c:v>
                </c:pt>
                <c:pt idx="4">
                  <c:v>5.6896181896181848E-2</c:v>
                </c:pt>
                <c:pt idx="5">
                  <c:v>1.0085996390275095E-2</c:v>
                </c:pt>
                <c:pt idx="6">
                  <c:v>4.8249381094326166E-2</c:v>
                </c:pt>
              </c:numCache>
            </c:numRef>
          </c:val>
          <c:extLst>
            <c:ext xmlns:c16="http://schemas.microsoft.com/office/drawing/2014/chart" uri="{C3380CC4-5D6E-409C-BE32-E72D297353CC}">
              <c16:uniqueId val="{00000010-5206-4224-B750-AC141AC6EB44}"/>
            </c:ext>
          </c:extLst>
        </c:ser>
        <c:ser>
          <c:idx val="1"/>
          <c:order val="1"/>
          <c:tx>
            <c:strRef>
              <c:f>'EDA &amp; Analysis 4'!$D$55</c:f>
              <c:strCache>
                <c:ptCount val="1"/>
                <c:pt idx="0">
                  <c:v>% Change Household goods and services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4'!$B$56:$B$62</c:f>
              <c:strCache>
                <c:ptCount val="7"/>
                <c:pt idx="0">
                  <c:v>Rural+Urban_2018_September</c:v>
                </c:pt>
                <c:pt idx="1">
                  <c:v>Rural+Urban_2019_February</c:v>
                </c:pt>
                <c:pt idx="2">
                  <c:v>Rural+Urban_2019_September</c:v>
                </c:pt>
                <c:pt idx="3">
                  <c:v>Rural+Urban_2020_March</c:v>
                </c:pt>
                <c:pt idx="4">
                  <c:v>Rural+Urban_2020_September</c:v>
                </c:pt>
                <c:pt idx="5">
                  <c:v>Rural+Urban_2021_February</c:v>
                </c:pt>
                <c:pt idx="6">
                  <c:v>Rural+Urban_2021_September</c:v>
                </c:pt>
              </c:strCache>
            </c:strRef>
          </c:cat>
          <c:val>
            <c:numRef>
              <c:f>'EDA &amp; Analysis 4'!$D$56:$D$62</c:f>
              <c:numCache>
                <c:formatCode>0.0%</c:formatCode>
                <c:ptCount val="7"/>
                <c:pt idx="0">
                  <c:v>3.2211882605583393E-2</c:v>
                </c:pt>
                <c:pt idx="1">
                  <c:v>2.7835768963117607E-2</c:v>
                </c:pt>
                <c:pt idx="2">
                  <c:v>6.2240663900415332E-3</c:v>
                </c:pt>
                <c:pt idx="3">
                  <c:v>1.2295081967213193E-2</c:v>
                </c:pt>
                <c:pt idx="4">
                  <c:v>1.5467383994619928E-2</c:v>
                </c:pt>
                <c:pt idx="5">
                  <c:v>1.4579191517561412E-2</c:v>
                </c:pt>
                <c:pt idx="6">
                  <c:v>4.1904761904761868E-2</c:v>
                </c:pt>
              </c:numCache>
            </c:numRef>
          </c:val>
          <c:extLst>
            <c:ext xmlns:c16="http://schemas.microsoft.com/office/drawing/2014/chart" uri="{C3380CC4-5D6E-409C-BE32-E72D297353CC}">
              <c16:uniqueId val="{00000012-5206-4224-B750-AC141AC6EB44}"/>
            </c:ext>
          </c:extLst>
        </c:ser>
        <c:ser>
          <c:idx val="2"/>
          <c:order val="2"/>
          <c:tx>
            <c:strRef>
              <c:f>'EDA &amp; Analysis 4'!$E$55</c:f>
              <c:strCache>
                <c:ptCount val="1"/>
                <c:pt idx="0">
                  <c:v>% Change Health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4'!$B$56:$B$62</c:f>
              <c:strCache>
                <c:ptCount val="7"/>
                <c:pt idx="0">
                  <c:v>Rural+Urban_2018_September</c:v>
                </c:pt>
                <c:pt idx="1">
                  <c:v>Rural+Urban_2019_February</c:v>
                </c:pt>
                <c:pt idx="2">
                  <c:v>Rural+Urban_2019_September</c:v>
                </c:pt>
                <c:pt idx="3">
                  <c:v>Rural+Urban_2020_March</c:v>
                </c:pt>
                <c:pt idx="4">
                  <c:v>Rural+Urban_2020_September</c:v>
                </c:pt>
                <c:pt idx="5">
                  <c:v>Rural+Urban_2021_February</c:v>
                </c:pt>
                <c:pt idx="6">
                  <c:v>Rural+Urban_2021_September</c:v>
                </c:pt>
              </c:strCache>
            </c:strRef>
          </c:cat>
          <c:val>
            <c:numRef>
              <c:f>'EDA &amp; Analysis 4'!$E$56:$E$62</c:f>
              <c:numCache>
                <c:formatCode>0.0%</c:formatCode>
                <c:ptCount val="7"/>
                <c:pt idx="0">
                  <c:v>3.3236994219653135E-2</c:v>
                </c:pt>
                <c:pt idx="1">
                  <c:v>4.9450549450549372E-2</c:v>
                </c:pt>
                <c:pt idx="2">
                  <c:v>2.2818791946308762E-2</c:v>
                </c:pt>
                <c:pt idx="3">
                  <c:v>2.1667760998030278E-2</c:v>
                </c:pt>
                <c:pt idx="4">
                  <c:v>2.1208226221079582E-2</c:v>
                </c:pt>
                <c:pt idx="5">
                  <c:v>3.533787972721647E-2</c:v>
                </c:pt>
                <c:pt idx="6">
                  <c:v>4.216152019002372E-2</c:v>
                </c:pt>
              </c:numCache>
            </c:numRef>
          </c:val>
          <c:extLst>
            <c:ext xmlns:c16="http://schemas.microsoft.com/office/drawing/2014/chart" uri="{C3380CC4-5D6E-409C-BE32-E72D297353CC}">
              <c16:uniqueId val="{00000014-5206-4224-B750-AC141AC6EB44}"/>
            </c:ext>
          </c:extLst>
        </c:ser>
        <c:dLbls>
          <c:dLblPos val="inEnd"/>
          <c:showLegendKey val="0"/>
          <c:showVal val="1"/>
          <c:showCatName val="0"/>
          <c:showSerName val="0"/>
          <c:showPercent val="0"/>
          <c:showBubbleSize val="0"/>
        </c:dLbls>
        <c:gapWidth val="100"/>
        <c:overlap val="-24"/>
        <c:axId val="706758672"/>
        <c:axId val="706759152"/>
      </c:barChart>
      <c:catAx>
        <c:axId val="706758672"/>
        <c:scaling>
          <c:orientation val="minMax"/>
        </c:scaling>
        <c:delete val="0"/>
        <c:axPos val="b"/>
        <c:numFmt formatCode="General" sourceLinked="1"/>
        <c:majorTickMark val="none"/>
        <c:minorTickMark val="none"/>
        <c:tickLblPos val="nextTo"/>
        <c:spPr>
          <a:noFill/>
          <a:ln w="12700" cap="flat" cmpd="sng" algn="ctr">
            <a:solidFill>
              <a:schemeClr val="bg1">
                <a:alpha val="54000"/>
              </a:schemeClr>
            </a:solidFill>
            <a:round/>
          </a:ln>
          <a:effectLst/>
        </c:spPr>
        <c:txPr>
          <a:bodyPr rot="-5400000" spcFirstLastPara="1" vertOverflow="ellipsis" wrap="square" anchor="ctr" anchorCtr="1"/>
          <a:lstStyle/>
          <a:p>
            <a:pPr>
              <a:defRPr sz="900" b="0" i="0" u="none" strike="noStrike" kern="1200" baseline="0">
                <a:ln>
                  <a:noFill/>
                </a:ln>
                <a:solidFill>
                  <a:schemeClr val="bg1"/>
                </a:solidFill>
                <a:latin typeface="+mn-lt"/>
                <a:ea typeface="+mn-ea"/>
                <a:cs typeface="+mn-cs"/>
              </a:defRPr>
            </a:pPr>
            <a:endParaRPr lang="en-US"/>
          </a:p>
        </c:txPr>
        <c:crossAx val="706759152"/>
        <c:crosses val="autoZero"/>
        <c:auto val="1"/>
        <c:lblAlgn val="ctr"/>
        <c:lblOffset val="100"/>
        <c:noMultiLvlLbl val="0"/>
      </c:catAx>
      <c:valAx>
        <c:axId val="7067591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b="1" i="0" u="none">
                    <a:solidFill>
                      <a:srgbClr val="FF0000"/>
                    </a:solidFill>
                  </a:rPr>
                  <a:t>Inflation</a:t>
                </a:r>
                <a:r>
                  <a:rPr lang="en-US" b="1" i="0" u="none" baseline="0">
                    <a:solidFill>
                      <a:srgbClr val="FF0000"/>
                    </a:solidFill>
                  </a:rPr>
                  <a:t> %</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0"/>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758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3500">
        <a:srgbClr val="FFFF00">
          <a:alpha val="40000"/>
        </a:srgbClr>
      </a:glow>
      <a:outerShdw blurRad="50800" dist="38100" dir="5400000" algn="t" rotWithShape="0">
        <a:srgbClr val="FF0000">
          <a:alpha val="40000"/>
        </a:srgbClr>
      </a:outerShdw>
      <a:softEdge rad="12700"/>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592667</xdr:colOff>
      <xdr:row>32</xdr:row>
      <xdr:rowOff>31749</xdr:rowOff>
    </xdr:from>
    <xdr:to>
      <xdr:col>14</xdr:col>
      <xdr:colOff>226218</xdr:colOff>
      <xdr:row>53</xdr:row>
      <xdr:rowOff>35718</xdr:rowOff>
    </xdr:to>
    <xdr:graphicFrame macro="">
      <xdr:nvGraphicFramePr>
        <xdr:cNvPr id="5" name="Chart 4">
          <a:extLst>
            <a:ext uri="{FF2B5EF4-FFF2-40B4-BE49-F238E27FC236}">
              <a16:creationId xmlns:a16="http://schemas.microsoft.com/office/drawing/2014/main" id="{DE0207C8-9CD5-DCBC-67C5-2F5257461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160733</xdr:colOff>
      <xdr:row>17</xdr:row>
      <xdr:rowOff>3571</xdr:rowOff>
    </xdr:from>
    <xdr:to>
      <xdr:col>7</xdr:col>
      <xdr:colOff>23812</xdr:colOff>
      <xdr:row>34</xdr:row>
      <xdr:rowOff>130969</xdr:rowOff>
    </xdr:to>
    <xdr:graphicFrame macro="">
      <xdr:nvGraphicFramePr>
        <xdr:cNvPr id="4" name="Chart 3">
          <a:extLst>
            <a:ext uri="{FF2B5EF4-FFF2-40B4-BE49-F238E27FC236}">
              <a16:creationId xmlns:a16="http://schemas.microsoft.com/office/drawing/2014/main" id="{7F43765C-09E0-E377-11A7-47C57C881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10583</xdr:colOff>
      <xdr:row>23</xdr:row>
      <xdr:rowOff>147110</xdr:rowOff>
    </xdr:from>
    <xdr:to>
      <xdr:col>5</xdr:col>
      <xdr:colOff>328083</xdr:colOff>
      <xdr:row>40</xdr:row>
      <xdr:rowOff>31750</xdr:rowOff>
    </xdr:to>
    <xdr:graphicFrame macro="">
      <xdr:nvGraphicFramePr>
        <xdr:cNvPr id="9" name="Chart 8">
          <a:extLst>
            <a:ext uri="{FF2B5EF4-FFF2-40B4-BE49-F238E27FC236}">
              <a16:creationId xmlns:a16="http://schemas.microsoft.com/office/drawing/2014/main" id="{5CDCF170-1472-E699-BE4D-7DB64D60A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157690</xdr:rowOff>
    </xdr:from>
    <xdr:to>
      <xdr:col>2</xdr:col>
      <xdr:colOff>84666</xdr:colOff>
      <xdr:row>40</xdr:row>
      <xdr:rowOff>31749</xdr:rowOff>
    </xdr:to>
    <xdr:graphicFrame macro="">
      <xdr:nvGraphicFramePr>
        <xdr:cNvPr id="10" name="Chart 9">
          <a:extLst>
            <a:ext uri="{FF2B5EF4-FFF2-40B4-BE49-F238E27FC236}">
              <a16:creationId xmlns:a16="http://schemas.microsoft.com/office/drawing/2014/main" id="{6FBFE451-CF9F-C4A0-D341-BA22D2AF4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264584</xdr:colOff>
      <xdr:row>23</xdr:row>
      <xdr:rowOff>178856</xdr:rowOff>
    </xdr:from>
    <xdr:to>
      <xdr:col>12</xdr:col>
      <xdr:colOff>232834</xdr:colOff>
      <xdr:row>39</xdr:row>
      <xdr:rowOff>190499</xdr:rowOff>
    </xdr:to>
    <xdr:graphicFrame macro="">
      <xdr:nvGraphicFramePr>
        <xdr:cNvPr id="11" name="Chart 10">
          <a:extLst>
            <a:ext uri="{FF2B5EF4-FFF2-40B4-BE49-F238E27FC236}">
              <a16:creationId xmlns:a16="http://schemas.microsoft.com/office/drawing/2014/main" id="{B0505D0B-1E29-397F-EFD5-3153EB800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721178</xdr:colOff>
      <xdr:row>46</xdr:row>
      <xdr:rowOff>0</xdr:rowOff>
    </xdr:from>
    <xdr:ext cx="1971117" cy="653142"/>
    <xdr:sp macro="" textlink="">
      <xdr:nvSpPr>
        <xdr:cNvPr id="4" name="TextBox 3">
          <a:extLst>
            <a:ext uri="{FF2B5EF4-FFF2-40B4-BE49-F238E27FC236}">
              <a16:creationId xmlns:a16="http://schemas.microsoft.com/office/drawing/2014/main" id="{B2E5568D-7EA2-7C25-C8E2-F7E3E0376D15}"/>
            </a:ext>
          </a:extLst>
        </xdr:cNvPr>
        <xdr:cNvSpPr txBox="1"/>
      </xdr:nvSpPr>
      <xdr:spPr>
        <a:xfrm>
          <a:off x="8681357" y="8626929"/>
          <a:ext cx="1971117" cy="653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t>`</a:t>
          </a:r>
        </a:p>
      </xdr:txBody>
    </xdr:sp>
    <xdr:clientData/>
  </xdr:oneCellAnchor>
  <xdr:oneCellAnchor>
    <xdr:from>
      <xdr:col>10</xdr:col>
      <xdr:colOff>231321</xdr:colOff>
      <xdr:row>42</xdr:row>
      <xdr:rowOff>1</xdr:rowOff>
    </xdr:from>
    <xdr:ext cx="1251857" cy="311496"/>
    <xdr:sp macro="" textlink="">
      <xdr:nvSpPr>
        <xdr:cNvPr id="7" name="TextBox 6">
          <a:extLst>
            <a:ext uri="{FF2B5EF4-FFF2-40B4-BE49-F238E27FC236}">
              <a16:creationId xmlns:a16="http://schemas.microsoft.com/office/drawing/2014/main" id="{C2FAA852-F73D-47AE-A733-64C9942A0B8C}"/>
            </a:ext>
          </a:extLst>
        </xdr:cNvPr>
        <xdr:cNvSpPr txBox="1"/>
      </xdr:nvSpPr>
      <xdr:spPr>
        <a:xfrm>
          <a:off x="17185821" y="7837715"/>
          <a:ext cx="125185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400"/>
        </a:p>
      </xdr:txBody>
    </xdr:sp>
    <xdr:clientData/>
  </xdr:oneCellAnchor>
  <xdr:oneCellAnchor>
    <xdr:from>
      <xdr:col>5</xdr:col>
      <xdr:colOff>721178</xdr:colOff>
      <xdr:row>46</xdr:row>
      <xdr:rowOff>0</xdr:rowOff>
    </xdr:from>
    <xdr:ext cx="1971117" cy="653142"/>
    <xdr:sp macro="" textlink="">
      <xdr:nvSpPr>
        <xdr:cNvPr id="13" name="TextBox 12">
          <a:extLst>
            <a:ext uri="{FF2B5EF4-FFF2-40B4-BE49-F238E27FC236}">
              <a16:creationId xmlns:a16="http://schemas.microsoft.com/office/drawing/2014/main" id="{BA31823A-DC46-46B4-BBA4-587C8CE641D4}"/>
            </a:ext>
          </a:extLst>
        </xdr:cNvPr>
        <xdr:cNvSpPr txBox="1"/>
      </xdr:nvSpPr>
      <xdr:spPr>
        <a:xfrm>
          <a:off x="8903153" y="4837340"/>
          <a:ext cx="1971117" cy="653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400"/>
        </a:p>
      </xdr:txBody>
    </xdr:sp>
    <xdr:clientData/>
  </xdr:oneCellAnchor>
  <xdr:oneCellAnchor>
    <xdr:from>
      <xdr:col>3</xdr:col>
      <xdr:colOff>721178</xdr:colOff>
      <xdr:row>46</xdr:row>
      <xdr:rowOff>0</xdr:rowOff>
    </xdr:from>
    <xdr:ext cx="1971117" cy="653142"/>
    <xdr:sp macro="" textlink="">
      <xdr:nvSpPr>
        <xdr:cNvPr id="14" name="TextBox 13">
          <a:extLst>
            <a:ext uri="{FF2B5EF4-FFF2-40B4-BE49-F238E27FC236}">
              <a16:creationId xmlns:a16="http://schemas.microsoft.com/office/drawing/2014/main" id="{C2C1B05B-C5A1-4605-8973-E45C2614F7BD}"/>
            </a:ext>
          </a:extLst>
        </xdr:cNvPr>
        <xdr:cNvSpPr txBox="1"/>
      </xdr:nvSpPr>
      <xdr:spPr>
        <a:xfrm>
          <a:off x="8903153" y="4837340"/>
          <a:ext cx="1971117" cy="653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t>`</a:t>
          </a:r>
        </a:p>
      </xdr:txBody>
    </xdr:sp>
    <xdr:clientData/>
  </xdr:oneCellAnchor>
  <xdr:oneCellAnchor>
    <xdr:from>
      <xdr:col>3</xdr:col>
      <xdr:colOff>721178</xdr:colOff>
      <xdr:row>46</xdr:row>
      <xdr:rowOff>0</xdr:rowOff>
    </xdr:from>
    <xdr:ext cx="1971117" cy="653142"/>
    <xdr:sp macro="" textlink="">
      <xdr:nvSpPr>
        <xdr:cNvPr id="15" name="TextBox 14">
          <a:extLst>
            <a:ext uri="{FF2B5EF4-FFF2-40B4-BE49-F238E27FC236}">
              <a16:creationId xmlns:a16="http://schemas.microsoft.com/office/drawing/2014/main" id="{2DE42145-83BE-4703-82C6-6E1211A91E08}"/>
            </a:ext>
          </a:extLst>
        </xdr:cNvPr>
        <xdr:cNvSpPr txBox="1"/>
      </xdr:nvSpPr>
      <xdr:spPr>
        <a:xfrm>
          <a:off x="8903153" y="4837340"/>
          <a:ext cx="1971117" cy="653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t>`</a:t>
          </a:r>
        </a:p>
      </xdr:txBody>
    </xdr:sp>
    <xdr:clientData/>
  </xdr:oneCellAnchor>
  <xdr:twoCellAnchor>
    <xdr:from>
      <xdr:col>0</xdr:col>
      <xdr:colOff>553640</xdr:colOff>
      <xdr:row>37</xdr:row>
      <xdr:rowOff>178594</xdr:rowOff>
    </xdr:from>
    <xdr:to>
      <xdr:col>5</xdr:col>
      <xdr:colOff>297656</xdr:colOff>
      <xdr:row>54</xdr:row>
      <xdr:rowOff>166686</xdr:rowOff>
    </xdr:to>
    <xdr:graphicFrame macro="">
      <xdr:nvGraphicFramePr>
        <xdr:cNvPr id="18" name="Chart 17">
          <a:extLst>
            <a:ext uri="{FF2B5EF4-FFF2-40B4-BE49-F238E27FC236}">
              <a16:creationId xmlns:a16="http://schemas.microsoft.com/office/drawing/2014/main" id="{28526AE5-0A1F-9E7B-7602-B882725F7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577452</xdr:colOff>
      <xdr:row>72</xdr:row>
      <xdr:rowOff>86915</xdr:rowOff>
    </xdr:from>
    <xdr:to>
      <xdr:col>5</xdr:col>
      <xdr:colOff>297656</xdr:colOff>
      <xdr:row>89</xdr:row>
      <xdr:rowOff>35718</xdr:rowOff>
    </xdr:to>
    <xdr:graphicFrame macro="">
      <xdr:nvGraphicFramePr>
        <xdr:cNvPr id="19" name="Chart 18">
          <a:extLst>
            <a:ext uri="{FF2B5EF4-FFF2-40B4-BE49-F238E27FC236}">
              <a16:creationId xmlns:a16="http://schemas.microsoft.com/office/drawing/2014/main" id="{36A606FD-9CF9-C3CC-29BC-EF8915824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589358</xdr:colOff>
      <xdr:row>54</xdr:row>
      <xdr:rowOff>158351</xdr:rowOff>
    </xdr:from>
    <xdr:to>
      <xdr:col>5</xdr:col>
      <xdr:colOff>297655</xdr:colOff>
      <xdr:row>72</xdr:row>
      <xdr:rowOff>47625</xdr:rowOff>
    </xdr:to>
    <xdr:graphicFrame macro="">
      <xdr:nvGraphicFramePr>
        <xdr:cNvPr id="21" name="Chart 20">
          <a:extLst>
            <a:ext uri="{FF2B5EF4-FFF2-40B4-BE49-F238E27FC236}">
              <a16:creationId xmlns:a16="http://schemas.microsoft.com/office/drawing/2014/main" id="{E11CD3CD-B59C-F9EE-91E7-08E25261D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0.48358</cdr:x>
      <cdr:y>0.18569</cdr:y>
    </cdr:from>
    <cdr:to>
      <cdr:x>0.6051</cdr:x>
      <cdr:y>0.89496</cdr:y>
    </cdr:to>
    <cdr:sp macro="" textlink="">
      <cdr:nvSpPr>
        <cdr:cNvPr id="2" name="Flowchart: Alternate Process 1">
          <a:extLst xmlns:a="http://schemas.openxmlformats.org/drawingml/2006/main">
            <a:ext uri="{FF2B5EF4-FFF2-40B4-BE49-F238E27FC236}">
              <a16:creationId xmlns:a16="http://schemas.microsoft.com/office/drawing/2014/main" id="{6DF80662-AAD7-1887-7B69-D79C0CA5F51C}"/>
            </a:ext>
          </a:extLst>
        </cdr:cNvPr>
        <cdr:cNvSpPr/>
      </cdr:nvSpPr>
      <cdr:spPr>
        <a:xfrm xmlns:a="http://schemas.openxmlformats.org/drawingml/2006/main">
          <a:off x="4027488" y="598488"/>
          <a:ext cx="1012031" cy="2286000"/>
        </a:xfrm>
        <a:prstGeom xmlns:a="http://schemas.openxmlformats.org/drawingml/2006/main" prst="flowChartAlternateProcess">
          <a:avLst/>
        </a:prstGeom>
        <a:solidFill xmlns:a="http://schemas.openxmlformats.org/drawingml/2006/main">
          <a:schemeClr val="dk1">
            <a:alpha val="50000"/>
          </a:schemeClr>
        </a:solidFill>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0">
              <a:solidFill>
                <a:srgbClr val="FFFF00"/>
              </a:solidFill>
            </a:rPr>
            <a:t>Covid Period</a:t>
          </a:r>
        </a:p>
      </cdr:txBody>
    </cdr:sp>
  </cdr:relSizeAnchor>
  <cdr:relSizeAnchor xmlns:cdr="http://schemas.openxmlformats.org/drawingml/2006/chartDrawing">
    <cdr:from>
      <cdr:x>0.12489</cdr:x>
      <cdr:y>0.13872</cdr:y>
    </cdr:from>
    <cdr:to>
      <cdr:x>0.39701</cdr:x>
      <cdr:y>0.21014</cdr:y>
    </cdr:to>
    <cdr:sp macro="" textlink="">
      <cdr:nvSpPr>
        <cdr:cNvPr id="3" name="Arrow: Left 2">
          <a:extLst xmlns:a="http://schemas.openxmlformats.org/drawingml/2006/main">
            <a:ext uri="{FF2B5EF4-FFF2-40B4-BE49-F238E27FC236}">
              <a16:creationId xmlns:a16="http://schemas.microsoft.com/office/drawing/2014/main" id="{FC4A44DB-50FA-77A1-8EC3-DC36A0E32916}"/>
            </a:ext>
          </a:extLst>
        </cdr:cNvPr>
        <cdr:cNvSpPr/>
      </cdr:nvSpPr>
      <cdr:spPr>
        <a:xfrm xmlns:a="http://schemas.openxmlformats.org/drawingml/2006/main">
          <a:off x="1043094" y="455850"/>
          <a:ext cx="2272798" cy="234711"/>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Before Covid</a:t>
          </a:r>
        </a:p>
      </cdr:txBody>
    </cdr:sp>
  </cdr:relSizeAnchor>
  <cdr:relSizeAnchor xmlns:cdr="http://schemas.openxmlformats.org/drawingml/2006/chartDrawing">
    <cdr:from>
      <cdr:x>0.67755</cdr:x>
      <cdr:y>0.13352</cdr:y>
    </cdr:from>
    <cdr:to>
      <cdr:x>0.91422</cdr:x>
      <cdr:y>0.20111</cdr:y>
    </cdr:to>
    <cdr:sp macro="" textlink="">
      <cdr:nvSpPr>
        <cdr:cNvPr id="4" name="Arrow: Left 3">
          <a:extLst xmlns:a="http://schemas.openxmlformats.org/drawingml/2006/main">
            <a:ext uri="{FF2B5EF4-FFF2-40B4-BE49-F238E27FC236}">
              <a16:creationId xmlns:a16="http://schemas.microsoft.com/office/drawing/2014/main" id="{ADFAE27C-EDE3-E113-798A-AE82C2D91FFA}"/>
            </a:ext>
          </a:extLst>
        </cdr:cNvPr>
        <cdr:cNvSpPr/>
      </cdr:nvSpPr>
      <cdr:spPr>
        <a:xfrm xmlns:a="http://schemas.openxmlformats.org/drawingml/2006/main" flipH="1">
          <a:off x="5659027" y="438769"/>
          <a:ext cx="1976724" cy="222109"/>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After Covid</a:t>
          </a:r>
        </a:p>
      </cdr:txBody>
    </cdr:sp>
  </cdr:relSizeAnchor>
</c:userShapes>
</file>

<file path=xl/drawings/drawing6.xml><?xml version="1.0" encoding="utf-8"?>
<c:userShapes xmlns:c="http://schemas.openxmlformats.org/drawingml/2006/chart">
  <cdr:relSizeAnchor xmlns:cdr="http://schemas.openxmlformats.org/drawingml/2006/chartDrawing">
    <cdr:from>
      <cdr:x>0.48358</cdr:x>
      <cdr:y>0.18569</cdr:y>
    </cdr:from>
    <cdr:to>
      <cdr:x>0.6051</cdr:x>
      <cdr:y>0.89496</cdr:y>
    </cdr:to>
    <cdr:sp macro="" textlink="">
      <cdr:nvSpPr>
        <cdr:cNvPr id="2" name="Flowchart: Alternate Process 1">
          <a:extLst xmlns:a="http://schemas.openxmlformats.org/drawingml/2006/main">
            <a:ext uri="{FF2B5EF4-FFF2-40B4-BE49-F238E27FC236}">
              <a16:creationId xmlns:a16="http://schemas.microsoft.com/office/drawing/2014/main" id="{6DF80662-AAD7-1887-7B69-D79C0CA5F51C}"/>
            </a:ext>
          </a:extLst>
        </cdr:cNvPr>
        <cdr:cNvSpPr/>
      </cdr:nvSpPr>
      <cdr:spPr>
        <a:xfrm xmlns:a="http://schemas.openxmlformats.org/drawingml/2006/main">
          <a:off x="4027488" y="598488"/>
          <a:ext cx="1012031" cy="2286000"/>
        </a:xfrm>
        <a:prstGeom xmlns:a="http://schemas.openxmlformats.org/drawingml/2006/main" prst="flowChartAlternateProcess">
          <a:avLst/>
        </a:prstGeom>
        <a:solidFill xmlns:a="http://schemas.openxmlformats.org/drawingml/2006/main">
          <a:schemeClr val="dk1">
            <a:alpha val="50000"/>
          </a:schemeClr>
        </a:solidFill>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0">
              <a:solidFill>
                <a:srgbClr val="FFFF00"/>
              </a:solidFill>
            </a:rPr>
            <a:t>Covid Period</a:t>
          </a:r>
        </a:p>
      </cdr:txBody>
    </cdr:sp>
  </cdr:relSizeAnchor>
  <cdr:relSizeAnchor xmlns:cdr="http://schemas.openxmlformats.org/drawingml/2006/chartDrawing">
    <cdr:from>
      <cdr:x>0.17193</cdr:x>
      <cdr:y>0.17858</cdr:y>
    </cdr:from>
    <cdr:to>
      <cdr:x>0.4088</cdr:x>
      <cdr:y>0.25596</cdr:y>
    </cdr:to>
    <cdr:sp macro="" textlink="">
      <cdr:nvSpPr>
        <cdr:cNvPr id="3" name="Arrow: Left 2">
          <a:extLst xmlns:a="http://schemas.openxmlformats.org/drawingml/2006/main">
            <a:ext uri="{FF2B5EF4-FFF2-40B4-BE49-F238E27FC236}">
              <a16:creationId xmlns:a16="http://schemas.microsoft.com/office/drawing/2014/main" id="{FC4A44DB-50FA-77A1-8EC3-DC36A0E32916}"/>
            </a:ext>
          </a:extLst>
        </cdr:cNvPr>
        <cdr:cNvSpPr/>
      </cdr:nvSpPr>
      <cdr:spPr>
        <a:xfrm xmlns:a="http://schemas.openxmlformats.org/drawingml/2006/main">
          <a:off x="1431925" y="579834"/>
          <a:ext cx="1972733" cy="251222"/>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Before Covid</a:t>
          </a:r>
        </a:p>
      </cdr:txBody>
    </cdr:sp>
  </cdr:relSizeAnchor>
  <cdr:relSizeAnchor xmlns:cdr="http://schemas.openxmlformats.org/drawingml/2006/chartDrawing">
    <cdr:from>
      <cdr:x>0.67327</cdr:x>
      <cdr:y>0.177</cdr:y>
    </cdr:from>
    <cdr:to>
      <cdr:x>0.90994</cdr:x>
      <cdr:y>0.24459</cdr:y>
    </cdr:to>
    <cdr:sp macro="" textlink="">
      <cdr:nvSpPr>
        <cdr:cNvPr id="4" name="Arrow: Left 3">
          <a:extLst xmlns:a="http://schemas.openxmlformats.org/drawingml/2006/main">
            <a:ext uri="{FF2B5EF4-FFF2-40B4-BE49-F238E27FC236}">
              <a16:creationId xmlns:a16="http://schemas.microsoft.com/office/drawing/2014/main" id="{ADFAE27C-EDE3-E113-798A-AE82C2D91FFA}"/>
            </a:ext>
          </a:extLst>
        </cdr:cNvPr>
        <cdr:cNvSpPr/>
      </cdr:nvSpPr>
      <cdr:spPr>
        <a:xfrm xmlns:a="http://schemas.openxmlformats.org/drawingml/2006/main" flipH="1">
          <a:off x="5607314" y="574675"/>
          <a:ext cx="1971015" cy="219472"/>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After Covid</a:t>
          </a:r>
        </a:p>
      </cdr:txBody>
    </cdr:sp>
  </cdr:relSizeAnchor>
</c:userShapes>
</file>

<file path=xl/drawings/drawing7.xml><?xml version="1.0" encoding="utf-8"?>
<c:userShapes xmlns:c="http://schemas.openxmlformats.org/drawingml/2006/chart">
  <cdr:relSizeAnchor xmlns:cdr="http://schemas.openxmlformats.org/drawingml/2006/chartDrawing">
    <cdr:from>
      <cdr:x>0.48358</cdr:x>
      <cdr:y>0.18569</cdr:y>
    </cdr:from>
    <cdr:to>
      <cdr:x>0.6051</cdr:x>
      <cdr:y>0.89496</cdr:y>
    </cdr:to>
    <cdr:sp macro="" textlink="">
      <cdr:nvSpPr>
        <cdr:cNvPr id="3" name="Flowchart: Alternate Process 1">
          <a:extLst xmlns:a="http://schemas.openxmlformats.org/drawingml/2006/main">
            <a:ext uri="{FF2B5EF4-FFF2-40B4-BE49-F238E27FC236}">
              <a16:creationId xmlns:a16="http://schemas.microsoft.com/office/drawing/2014/main" id="{6DF80662-AAD7-1887-7B69-D79C0CA5F51C}"/>
            </a:ext>
          </a:extLst>
        </cdr:cNvPr>
        <cdr:cNvSpPr/>
      </cdr:nvSpPr>
      <cdr:spPr>
        <a:xfrm xmlns:a="http://schemas.openxmlformats.org/drawingml/2006/main">
          <a:off x="4027488" y="598488"/>
          <a:ext cx="1012031" cy="2286000"/>
        </a:xfrm>
        <a:prstGeom xmlns:a="http://schemas.openxmlformats.org/drawingml/2006/main" prst="flowChartAlternateProcess">
          <a:avLst/>
        </a:prstGeom>
        <a:solidFill xmlns:a="http://schemas.openxmlformats.org/drawingml/2006/main">
          <a:schemeClr val="dk1">
            <a:alpha val="50000"/>
          </a:schemeClr>
        </a:solidFill>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0">
              <a:solidFill>
                <a:srgbClr val="FFFF00"/>
              </a:solidFill>
            </a:rPr>
            <a:t>Covid Period</a:t>
          </a:r>
        </a:p>
      </cdr:txBody>
    </cdr:sp>
  </cdr:relSizeAnchor>
  <cdr:relSizeAnchor xmlns:cdr="http://schemas.openxmlformats.org/drawingml/2006/chartDrawing">
    <cdr:from>
      <cdr:x>0.17336</cdr:x>
      <cdr:y>0.1287</cdr:y>
    </cdr:from>
    <cdr:to>
      <cdr:x>0.41023</cdr:x>
      <cdr:y>0.20608</cdr:y>
    </cdr:to>
    <cdr:sp macro="" textlink="">
      <cdr:nvSpPr>
        <cdr:cNvPr id="4" name="Arrow: Left 2">
          <a:extLst xmlns:a="http://schemas.openxmlformats.org/drawingml/2006/main">
            <a:ext uri="{FF2B5EF4-FFF2-40B4-BE49-F238E27FC236}">
              <a16:creationId xmlns:a16="http://schemas.microsoft.com/office/drawing/2014/main" id="{FC4A44DB-50FA-77A1-8EC3-DC36A0E32916}"/>
            </a:ext>
          </a:extLst>
        </cdr:cNvPr>
        <cdr:cNvSpPr/>
      </cdr:nvSpPr>
      <cdr:spPr>
        <a:xfrm xmlns:a="http://schemas.openxmlformats.org/drawingml/2006/main">
          <a:off x="1441765" y="430142"/>
          <a:ext cx="1969933" cy="258611"/>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Before Covid</a:t>
          </a:r>
        </a:p>
      </cdr:txBody>
    </cdr:sp>
  </cdr:relSizeAnchor>
  <cdr:relSizeAnchor xmlns:cdr="http://schemas.openxmlformats.org/drawingml/2006/chartDrawing">
    <cdr:from>
      <cdr:x>0.67327</cdr:x>
      <cdr:y>0.13781</cdr:y>
    </cdr:from>
    <cdr:to>
      <cdr:x>0.90994</cdr:x>
      <cdr:y>0.2054</cdr:y>
    </cdr:to>
    <cdr:sp macro="" textlink="">
      <cdr:nvSpPr>
        <cdr:cNvPr id="5" name="Arrow: Left 3">
          <a:extLst xmlns:a="http://schemas.openxmlformats.org/drawingml/2006/main">
            <a:ext uri="{FF2B5EF4-FFF2-40B4-BE49-F238E27FC236}">
              <a16:creationId xmlns:a16="http://schemas.microsoft.com/office/drawing/2014/main" id="{ADFAE27C-EDE3-E113-798A-AE82C2D91FFA}"/>
            </a:ext>
          </a:extLst>
        </cdr:cNvPr>
        <cdr:cNvSpPr/>
      </cdr:nvSpPr>
      <cdr:spPr>
        <a:xfrm xmlns:a="http://schemas.openxmlformats.org/drawingml/2006/main" flipH="1">
          <a:off x="5599261" y="460580"/>
          <a:ext cx="1968270" cy="225892"/>
        </a:xfrm>
        <a:prstGeom xmlns:a="http://schemas.openxmlformats.org/drawingml/2006/main" prst="leftArrow">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100"/>
            <a:t>                  </a:t>
          </a:r>
        </a:p>
        <a:p xmlns:a="http://schemas.openxmlformats.org/drawingml/2006/main">
          <a:pPr algn="l"/>
          <a:r>
            <a:rPr lang="en-IN" sz="1100">
              <a:solidFill>
                <a:srgbClr val="FFFF00"/>
              </a:solidFill>
            </a:rPr>
            <a:t>                After Covid</a:t>
          </a:r>
        </a:p>
      </cdr:txBody>
    </cdr:sp>
  </cdr:relSizeAnchor>
</c:userShapes>
</file>

<file path=xl/drawings/drawing8.xml><?xml version="1.0" encoding="utf-8"?>
<xdr:wsDr xmlns:xdr="http://schemas.openxmlformats.org/drawingml/2006/spreadsheetDrawing" xmlns:a="http://schemas.openxmlformats.org/drawingml/2006/main">
  <xdr:twoCellAnchor editAs="oneCell">
    <xdr:from>
      <xdr:col>0</xdr:col>
      <xdr:colOff>19050</xdr:colOff>
      <xdr:row>1</xdr:row>
      <xdr:rowOff>66675</xdr:rowOff>
    </xdr:from>
    <xdr:to>
      <xdr:col>2</xdr:col>
      <xdr:colOff>465667</xdr:colOff>
      <xdr:row>7</xdr:row>
      <xdr:rowOff>175472</xdr:rowOff>
    </xdr:to>
    <xdr:pic>
      <xdr:nvPicPr>
        <xdr:cNvPr id="2" name="Picture 1">
          <a:extLst>
            <a:ext uri="{FF2B5EF4-FFF2-40B4-BE49-F238E27FC236}">
              <a16:creationId xmlns:a16="http://schemas.microsoft.com/office/drawing/2014/main" id="{F8590CE0-9B26-44C9-A973-DFF21523D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0" y="257175"/>
          <a:ext cx="1865842" cy="125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9.602598032405" createdVersion="8" refreshedVersion="8" minRefreshableVersion="3" recordCount="372" xr:uid="{1A864A24-240E-492A-A688-2E75D5A217A5}">
  <cacheSource type="worksheet">
    <worksheetSource ref="A1:AD373" sheet="Worked Data"/>
  </cacheSource>
  <cacheFields count="30">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 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s v="January"/>
    <n v="107.5"/>
    <n v="106.3"/>
    <n v="108.1"/>
    <n v="104.9"/>
    <n v="106.1"/>
    <n v="103.9"/>
    <n v="101.9"/>
    <n v="106.1"/>
    <n v="106.8"/>
    <n v="103.1"/>
    <n v="104.8"/>
    <n v="106.7"/>
    <n v="105.5"/>
    <n v="105.1"/>
    <n v="106.5"/>
    <n v="105.8"/>
    <n v="106.4"/>
    <n v="139.26"/>
    <n v="105.5"/>
    <n v="104.8"/>
    <n v="104"/>
    <n v="103.3"/>
    <n v="103.4"/>
    <n v="103.8"/>
    <n v="104.7"/>
    <n v="104"/>
    <n v="105.1"/>
  </r>
  <r>
    <x v="1"/>
    <x v="0"/>
    <s v="January"/>
    <n v="110.5"/>
    <n v="109.1"/>
    <n v="113"/>
    <n v="103.6"/>
    <n v="103.4"/>
    <n v="102.3"/>
    <n v="102.9"/>
    <n v="105.8"/>
    <n v="105.1"/>
    <n v="101.8"/>
    <n v="105.1"/>
    <n v="107.9"/>
    <n v="105.9"/>
    <n v="105.2"/>
    <n v="105.9"/>
    <n v="105"/>
    <n v="105.8"/>
    <n v="100.3"/>
    <n v="105.4"/>
    <n v="104.8"/>
    <n v="104.1"/>
    <n v="103.2"/>
    <n v="102.9"/>
    <n v="103.5"/>
    <n v="104.3"/>
    <n v="103.7"/>
    <n v="104"/>
  </r>
  <r>
    <x v="2"/>
    <x v="0"/>
    <s v="January"/>
    <n v="108.4"/>
    <n v="107.3"/>
    <n v="110"/>
    <n v="104.4"/>
    <n v="105.1"/>
    <n v="103.2"/>
    <n v="102.2"/>
    <n v="106"/>
    <n v="106.2"/>
    <n v="102.7"/>
    <n v="104.9"/>
    <n v="107.3"/>
    <n v="105.6"/>
    <n v="105.1"/>
    <n v="106.3"/>
    <n v="105.5"/>
    <n v="106.2"/>
    <n v="100.3"/>
    <n v="105.5"/>
    <n v="104.8"/>
    <n v="104"/>
    <n v="103.2"/>
    <n v="103.1"/>
    <n v="103.6"/>
    <n v="104.5"/>
    <n v="103.9"/>
    <n v="104.6"/>
  </r>
  <r>
    <x v="0"/>
    <x v="0"/>
    <s v="February"/>
    <n v="109.2"/>
    <n v="108.7"/>
    <n v="110.2"/>
    <n v="105.4"/>
    <n v="106.7"/>
    <n v="104"/>
    <n v="102.4"/>
    <n v="105.9"/>
    <n v="105.7"/>
    <n v="103.1"/>
    <n v="105.1"/>
    <n v="107.7"/>
    <n v="106.3"/>
    <n v="105.6"/>
    <n v="107.1"/>
    <n v="106.3"/>
    <n v="107"/>
    <n v="139.26"/>
    <n v="106.2"/>
    <n v="105.2"/>
    <n v="104.4"/>
    <n v="103.9"/>
    <n v="104"/>
    <n v="104.1"/>
    <n v="104.6"/>
    <n v="104.4"/>
    <n v="105.8"/>
  </r>
  <r>
    <x v="1"/>
    <x v="0"/>
    <s v="February"/>
    <n v="112.9"/>
    <n v="112.9"/>
    <n v="116.9"/>
    <n v="104"/>
    <n v="103.5"/>
    <n v="103.1"/>
    <n v="104.9"/>
    <n v="104.1"/>
    <n v="103.8"/>
    <n v="102.3"/>
    <n v="106"/>
    <n v="109"/>
    <n v="107.2"/>
    <n v="106"/>
    <n v="106.6"/>
    <n v="105.5"/>
    <n v="106.4"/>
    <n v="100.4"/>
    <n v="105.7"/>
    <n v="105.2"/>
    <n v="104.7"/>
    <n v="104.4"/>
    <n v="103.3"/>
    <n v="103.7"/>
    <n v="104.3"/>
    <n v="104.3"/>
    <n v="104.7"/>
  </r>
  <r>
    <x v="2"/>
    <x v="0"/>
    <s v="February"/>
    <n v="110.4"/>
    <n v="110.2"/>
    <n v="112.8"/>
    <n v="104.9"/>
    <n v="105.5"/>
    <n v="103.6"/>
    <n v="103.2"/>
    <n v="105.3"/>
    <n v="105.1"/>
    <n v="102.8"/>
    <n v="105.5"/>
    <n v="108.3"/>
    <n v="106.6"/>
    <n v="105.7"/>
    <n v="106.9"/>
    <n v="106"/>
    <n v="106.8"/>
    <n v="100.4"/>
    <n v="106"/>
    <n v="105.2"/>
    <n v="104.5"/>
    <n v="104.2"/>
    <n v="103.6"/>
    <n v="103.9"/>
    <n v="104.5"/>
    <n v="104.4"/>
    <n v="105.3"/>
  </r>
  <r>
    <x v="0"/>
    <x v="0"/>
    <s v="March"/>
    <n v="110.2"/>
    <n v="108.8"/>
    <n v="109.9"/>
    <n v="105.6"/>
    <n v="106.2"/>
    <n v="105.7"/>
    <n v="101.4"/>
    <n v="105.7"/>
    <n v="105"/>
    <n v="103.3"/>
    <n v="105.6"/>
    <n v="108.2"/>
    <n v="106.6"/>
    <n v="106.5"/>
    <n v="107.6"/>
    <n v="106.8"/>
    <n v="107.5"/>
    <n v="139.26"/>
    <n v="106.1"/>
    <n v="105.6"/>
    <n v="104.7"/>
    <n v="104.6"/>
    <n v="104"/>
    <n v="104.3"/>
    <n v="104.3"/>
    <n v="104.6"/>
    <n v="106"/>
  </r>
  <r>
    <x v="1"/>
    <x v="0"/>
    <s v="March"/>
    <n v="113.9"/>
    <n v="111.4"/>
    <n v="113.2"/>
    <n v="104.3"/>
    <n v="102.7"/>
    <n v="104.9"/>
    <n v="103.8"/>
    <n v="103.5"/>
    <n v="102.6"/>
    <n v="102.4"/>
    <n v="107"/>
    <n v="109.8"/>
    <n v="107.3"/>
    <n v="106.8"/>
    <n v="107.2"/>
    <n v="106"/>
    <n v="107"/>
    <n v="100.4"/>
    <n v="106"/>
    <n v="105.7"/>
    <n v="105.2"/>
    <n v="105.5"/>
    <n v="103.5"/>
    <n v="103.8"/>
    <n v="104.2"/>
    <n v="104.9"/>
    <n v="105"/>
  </r>
  <r>
    <x v="2"/>
    <x v="0"/>
    <s v="March"/>
    <n v="111.4"/>
    <n v="109.7"/>
    <n v="111.2"/>
    <n v="105.1"/>
    <n v="104.9"/>
    <n v="105.3"/>
    <n v="102.2"/>
    <n v="105"/>
    <n v="104.2"/>
    <n v="103"/>
    <n v="106.2"/>
    <n v="108.9"/>
    <n v="106.9"/>
    <n v="106.6"/>
    <n v="107.4"/>
    <n v="106.5"/>
    <n v="107.3"/>
    <n v="100.4"/>
    <n v="106.1"/>
    <n v="105.6"/>
    <n v="104.9"/>
    <n v="105.1"/>
    <n v="103.7"/>
    <n v="104"/>
    <n v="104.3"/>
    <n v="104.7"/>
    <n v="105.5"/>
  </r>
  <r>
    <x v="0"/>
    <x v="0"/>
    <s v="April"/>
    <n v="110.2"/>
    <n v="109.5"/>
    <n v="106.9"/>
    <n v="106.3"/>
    <n v="105.7"/>
    <n v="108.3"/>
    <n v="103.4"/>
    <n v="105.7"/>
    <n v="104.2"/>
    <n v="103.2"/>
    <n v="106.5"/>
    <n v="108.8"/>
    <n v="107.1"/>
    <n v="107.1"/>
    <n v="108.1"/>
    <n v="107.4"/>
    <n v="108"/>
    <n v="139.26"/>
    <n v="106.5"/>
    <n v="106.1"/>
    <n v="105.1"/>
    <n v="104.4"/>
    <n v="104.5"/>
    <n v="104.8"/>
    <n v="102.7"/>
    <n v="104.6"/>
    <n v="106.4"/>
  </r>
  <r>
    <x v="1"/>
    <x v="0"/>
    <s v="April"/>
    <n v="114.6"/>
    <n v="113.4"/>
    <n v="106"/>
    <n v="104.7"/>
    <n v="102.1"/>
    <n v="109.5"/>
    <n v="109.7"/>
    <n v="104.6"/>
    <n v="102"/>
    <n v="103.5"/>
    <n v="108.2"/>
    <n v="110.6"/>
    <n v="108.8"/>
    <n v="108.5"/>
    <n v="107.9"/>
    <n v="106.4"/>
    <n v="107.7"/>
    <n v="100.5"/>
    <n v="106.4"/>
    <n v="106.5"/>
    <n v="105.7"/>
    <n v="105"/>
    <n v="104"/>
    <n v="105.2"/>
    <n v="103.2"/>
    <n v="105.1"/>
    <n v="105.7"/>
  </r>
  <r>
    <x v="2"/>
    <x v="0"/>
    <s v="April"/>
    <n v="111.6"/>
    <n v="110.9"/>
    <n v="106.6"/>
    <n v="105.7"/>
    <n v="104.4"/>
    <n v="108.9"/>
    <n v="105.5"/>
    <n v="105.3"/>
    <n v="103.5"/>
    <n v="103.3"/>
    <n v="107.2"/>
    <n v="109.6"/>
    <n v="107.7"/>
    <n v="107.5"/>
    <n v="108"/>
    <n v="107"/>
    <n v="107.9"/>
    <n v="100.5"/>
    <n v="106.5"/>
    <n v="106.3"/>
    <n v="105.3"/>
    <n v="104.7"/>
    <n v="104.2"/>
    <n v="105"/>
    <n v="102.9"/>
    <n v="104.8"/>
    <n v="106.1"/>
  </r>
  <r>
    <x v="0"/>
    <x v="0"/>
    <s v="May"/>
    <n v="110.9"/>
    <n v="109.8"/>
    <n v="105.9"/>
    <n v="107.5"/>
    <n v="105.3"/>
    <n v="108.1"/>
    <n v="107.3"/>
    <n v="106.1"/>
    <n v="103.7"/>
    <n v="104"/>
    <n v="107.4"/>
    <n v="109.9"/>
    <n v="108.1"/>
    <n v="108.1"/>
    <n v="108.8"/>
    <n v="107.9"/>
    <n v="108.6"/>
    <n v="139.26"/>
    <n v="107.5"/>
    <n v="106.8"/>
    <n v="105.7"/>
    <n v="104.1"/>
    <n v="105"/>
    <n v="105.5"/>
    <n v="102.1"/>
    <n v="104.8"/>
    <n v="107.2"/>
  </r>
  <r>
    <x v="1"/>
    <x v="0"/>
    <s v="May"/>
    <n v="115.4"/>
    <n v="114.2"/>
    <n v="102.7"/>
    <n v="105.5"/>
    <n v="101.5"/>
    <n v="110.6"/>
    <n v="123.7"/>
    <n v="105.2"/>
    <n v="101.9"/>
    <n v="105"/>
    <n v="109.1"/>
    <n v="111.3"/>
    <n v="111.1"/>
    <n v="109.8"/>
    <n v="108.5"/>
    <n v="106.7"/>
    <n v="108.3"/>
    <n v="100.5"/>
    <n v="107.2"/>
    <n v="107.1"/>
    <n v="106.2"/>
    <n v="103.9"/>
    <n v="104.6"/>
    <n v="105.7"/>
    <n v="102.6"/>
    <n v="104.9"/>
    <n v="106.6"/>
  </r>
  <r>
    <x v="2"/>
    <x v="0"/>
    <s v="May"/>
    <n v="112.3"/>
    <n v="111.3"/>
    <n v="104.7"/>
    <n v="106.8"/>
    <n v="103.9"/>
    <n v="109.3"/>
    <n v="112.9"/>
    <n v="105.8"/>
    <n v="103.1"/>
    <n v="104.3"/>
    <n v="108.1"/>
    <n v="110.5"/>
    <n v="109.2"/>
    <n v="108.6"/>
    <n v="108.7"/>
    <n v="107.4"/>
    <n v="108.5"/>
    <n v="100.5"/>
    <n v="107.4"/>
    <n v="106.9"/>
    <n v="105.9"/>
    <n v="104"/>
    <n v="104.8"/>
    <n v="105.6"/>
    <n v="102.3"/>
    <n v="104.8"/>
    <n v="106.9"/>
  </r>
  <r>
    <x v="0"/>
    <x v="0"/>
    <s v="June"/>
    <n v="112.3"/>
    <n v="112.1"/>
    <n v="108.1"/>
    <n v="108.3"/>
    <n v="105.9"/>
    <n v="109.2"/>
    <n v="118"/>
    <n v="106.8"/>
    <n v="104.1"/>
    <n v="105.4"/>
    <n v="108.2"/>
    <n v="111"/>
    <n v="110.6"/>
    <n v="109"/>
    <n v="109.7"/>
    <n v="108.8"/>
    <n v="109.5"/>
    <n v="139.26"/>
    <n v="108.5"/>
    <n v="107.5"/>
    <n v="106.3"/>
    <n v="105"/>
    <n v="105.6"/>
    <n v="106.5"/>
    <n v="102.5"/>
    <n v="105.5"/>
    <n v="108.9"/>
  </r>
  <r>
    <x v="1"/>
    <x v="0"/>
    <s v="June"/>
    <n v="117"/>
    <n v="120.1"/>
    <n v="112.5"/>
    <n v="107.3"/>
    <n v="101.3"/>
    <n v="112.4"/>
    <n v="143.6"/>
    <n v="105.4"/>
    <n v="101.4"/>
    <n v="106.4"/>
    <n v="110"/>
    <n v="112.2"/>
    <n v="115"/>
    <n v="110.9"/>
    <n v="109.2"/>
    <n v="107.2"/>
    <n v="108.9"/>
    <n v="106.6"/>
    <n v="108"/>
    <n v="107.7"/>
    <n v="106.5"/>
    <n v="105.2"/>
    <n v="105.2"/>
    <n v="108.1"/>
    <n v="103.3"/>
    <n v="106.1"/>
    <n v="109.7"/>
  </r>
  <r>
    <x v="2"/>
    <x v="0"/>
    <s v="June"/>
    <n v="113.8"/>
    <n v="114.9"/>
    <n v="109.8"/>
    <n v="107.9"/>
    <n v="104.2"/>
    <n v="110.7"/>
    <n v="126.7"/>
    <n v="106.3"/>
    <n v="103.2"/>
    <n v="105.7"/>
    <n v="109"/>
    <n v="111.6"/>
    <n v="112.2"/>
    <n v="109.5"/>
    <n v="109.5"/>
    <n v="108.1"/>
    <n v="109.3"/>
    <n v="106.6"/>
    <n v="108.3"/>
    <n v="107.6"/>
    <n v="106.4"/>
    <n v="105.1"/>
    <n v="105.4"/>
    <n v="107.4"/>
    <n v="102.8"/>
    <n v="105.8"/>
    <n v="109.3"/>
  </r>
  <r>
    <x v="0"/>
    <x v="0"/>
    <s v="July"/>
    <n v="113.4"/>
    <n v="114.9"/>
    <n v="110.5"/>
    <n v="109.3"/>
    <n v="106.2"/>
    <n v="110.3"/>
    <n v="129.19999999999999"/>
    <n v="107.1"/>
    <n v="104.3"/>
    <n v="106.4"/>
    <n v="109.1"/>
    <n v="112.1"/>
    <n v="113.1"/>
    <n v="109.8"/>
    <n v="110.5"/>
    <n v="109.5"/>
    <n v="110.3"/>
    <n v="139.26"/>
    <n v="109.5"/>
    <n v="108.3"/>
    <n v="106.9"/>
    <n v="106.8"/>
    <n v="106.4"/>
    <n v="107.8"/>
    <n v="102.5"/>
    <n v="106.5"/>
    <n v="110.7"/>
  </r>
  <r>
    <x v="1"/>
    <x v="0"/>
    <s v="July"/>
    <n v="117.8"/>
    <n v="119.2"/>
    <n v="114"/>
    <n v="108.3"/>
    <n v="101.1"/>
    <n v="113.2"/>
    <n v="160.9"/>
    <n v="105.1"/>
    <n v="101.3"/>
    <n v="107.5"/>
    <n v="110.4"/>
    <n v="113.1"/>
    <n v="117.5"/>
    <n v="111.7"/>
    <n v="109.8"/>
    <n v="107.8"/>
    <n v="109.5"/>
    <n v="107.7"/>
    <n v="108.6"/>
    <n v="108.1"/>
    <n v="107.1"/>
    <n v="107.3"/>
    <n v="105.9"/>
    <n v="110.1"/>
    <n v="103.2"/>
    <n v="107.3"/>
    <n v="111.4"/>
  </r>
  <r>
    <x v="2"/>
    <x v="0"/>
    <s v="July"/>
    <n v="114.8"/>
    <n v="116.4"/>
    <n v="111.9"/>
    <n v="108.9"/>
    <n v="104.3"/>
    <n v="111.7"/>
    <n v="140"/>
    <n v="106.4"/>
    <n v="103.3"/>
    <n v="106.8"/>
    <n v="109.6"/>
    <n v="112.6"/>
    <n v="114.7"/>
    <n v="110.3"/>
    <n v="110.2"/>
    <n v="108.8"/>
    <n v="110"/>
    <n v="107.7"/>
    <n v="109.2"/>
    <n v="108.2"/>
    <n v="107"/>
    <n v="107.1"/>
    <n v="106.1"/>
    <n v="109.1"/>
    <n v="102.8"/>
    <n v="106.9"/>
    <n v="111"/>
  </r>
  <r>
    <x v="0"/>
    <x v="0"/>
    <s v="August"/>
    <n v="114.3"/>
    <n v="115.4"/>
    <n v="111.1"/>
    <n v="110"/>
    <n v="106.4"/>
    <n v="110.8"/>
    <n v="138.9"/>
    <n v="107.4"/>
    <n v="104.1"/>
    <n v="106.9"/>
    <n v="109.7"/>
    <n v="112.6"/>
    <n v="114.9"/>
    <n v="110.7"/>
    <n v="111.3"/>
    <n v="110.2"/>
    <n v="111.1"/>
    <n v="139.26"/>
    <n v="109.9"/>
    <n v="108.7"/>
    <n v="107.5"/>
    <n v="107.8"/>
    <n v="106.8"/>
    <n v="108.7"/>
    <n v="105"/>
    <n v="107.5"/>
    <n v="112.1"/>
  </r>
  <r>
    <x v="1"/>
    <x v="0"/>
    <s v="August"/>
    <n v="118.3"/>
    <n v="120.4"/>
    <n v="112.7"/>
    <n v="108.9"/>
    <n v="101.1"/>
    <n v="108.7"/>
    <n v="177"/>
    <n v="104.7"/>
    <n v="101"/>
    <n v="108.5"/>
    <n v="110.9"/>
    <n v="114.3"/>
    <n v="119.6"/>
    <n v="112.4"/>
    <n v="110.6"/>
    <n v="108.3"/>
    <n v="110.2"/>
    <n v="108.9"/>
    <n v="109.3"/>
    <n v="108.7"/>
    <n v="107.6"/>
    <n v="108.1"/>
    <n v="106.5"/>
    <n v="110.8"/>
    <n v="106"/>
    <n v="108.3"/>
    <n v="112.7"/>
  </r>
  <r>
    <x v="2"/>
    <x v="0"/>
    <s v="August"/>
    <n v="115.6"/>
    <n v="117.2"/>
    <n v="111.7"/>
    <n v="109.6"/>
    <n v="104.5"/>
    <n v="109.8"/>
    <n v="151.80000000000001"/>
    <n v="106.5"/>
    <n v="103.1"/>
    <n v="107.4"/>
    <n v="110.2"/>
    <n v="113.4"/>
    <n v="116.6"/>
    <n v="111.2"/>
    <n v="111"/>
    <n v="109.4"/>
    <n v="110.7"/>
    <n v="108.9"/>
    <n v="109.7"/>
    <n v="108.7"/>
    <n v="107.5"/>
    <n v="108"/>
    <n v="106.6"/>
    <n v="109.9"/>
    <n v="105.4"/>
    <n v="107.9"/>
    <n v="112.4"/>
  </r>
  <r>
    <x v="0"/>
    <x v="0"/>
    <s v="September"/>
    <n v="115.4"/>
    <n v="115.7"/>
    <n v="111.7"/>
    <n v="111"/>
    <n v="107.4"/>
    <n v="110.9"/>
    <n v="154"/>
    <n v="108.1"/>
    <n v="104.2"/>
    <n v="107.9"/>
    <n v="110.4"/>
    <n v="114"/>
    <n v="117.8"/>
    <n v="111.7"/>
    <n v="112.7"/>
    <n v="111.4"/>
    <n v="112.5"/>
    <n v="139.26"/>
    <n v="111.1"/>
    <n v="109.6"/>
    <n v="108.3"/>
    <n v="109.3"/>
    <n v="107.7"/>
    <n v="109.8"/>
    <n v="106.7"/>
    <n v="108.7"/>
    <n v="114.2"/>
  </r>
  <r>
    <x v="1"/>
    <x v="0"/>
    <s v="September"/>
    <n v="118.6"/>
    <n v="119.1"/>
    <n v="113.2"/>
    <n v="109.6"/>
    <n v="101.7"/>
    <n v="103.2"/>
    <n v="174.3"/>
    <n v="105.1"/>
    <n v="100.8"/>
    <n v="109.1"/>
    <n v="111.1"/>
    <n v="115.4"/>
    <n v="119.2"/>
    <n v="112.9"/>
    <n v="111.4"/>
    <n v="109"/>
    <n v="111.1"/>
    <n v="109.7"/>
    <n v="109.5"/>
    <n v="109.6"/>
    <n v="107.9"/>
    <n v="110.4"/>
    <n v="107.4"/>
    <n v="111.2"/>
    <n v="106.9"/>
    <n v="109.4"/>
    <n v="113.2"/>
  </r>
  <r>
    <x v="2"/>
    <x v="0"/>
    <s v="September"/>
    <n v="116.4"/>
    <n v="116.9"/>
    <n v="112.3"/>
    <n v="110.5"/>
    <n v="105.3"/>
    <n v="107.3"/>
    <n v="160.9"/>
    <n v="107.1"/>
    <n v="103.1"/>
    <n v="108.3"/>
    <n v="110.7"/>
    <n v="114.6"/>
    <n v="118.3"/>
    <n v="112"/>
    <n v="112.2"/>
    <n v="110.4"/>
    <n v="111.9"/>
    <n v="109.7"/>
    <n v="110.5"/>
    <n v="109.6"/>
    <n v="108.1"/>
    <n v="109.9"/>
    <n v="107.5"/>
    <n v="110.6"/>
    <n v="106.8"/>
    <n v="109"/>
    <n v="113.7"/>
  </r>
  <r>
    <x v="0"/>
    <x v="0"/>
    <s v="October"/>
    <n v="116.3"/>
    <n v="115.4"/>
    <n v="112.6"/>
    <n v="111.7"/>
    <n v="107.7"/>
    <n v="113.2"/>
    <n v="164.9"/>
    <n v="108.3"/>
    <n v="103.9"/>
    <n v="108.2"/>
    <n v="111.1"/>
    <n v="114.9"/>
    <n v="119.8"/>
    <n v="112.2"/>
    <n v="113.6"/>
    <n v="112.3"/>
    <n v="113.4"/>
    <n v="139.26"/>
    <n v="111.6"/>
    <n v="110.4"/>
    <n v="108.9"/>
    <n v="109.3"/>
    <n v="108.3"/>
    <n v="110.2"/>
    <n v="107.5"/>
    <n v="109.1"/>
    <n v="115.5"/>
  </r>
  <r>
    <x v="1"/>
    <x v="0"/>
    <s v="October"/>
    <n v="118.9"/>
    <n v="118.1"/>
    <n v="114.5"/>
    <n v="110.4"/>
    <n v="102.3"/>
    <n v="106.2"/>
    <n v="183.5"/>
    <n v="105.3"/>
    <n v="100.2"/>
    <n v="109.6"/>
    <n v="111.4"/>
    <n v="116"/>
    <n v="120.8"/>
    <n v="113.5"/>
    <n v="112.5"/>
    <n v="109.7"/>
    <n v="112"/>
    <n v="110.5"/>
    <n v="109.7"/>
    <n v="110.2"/>
    <n v="108.2"/>
    <n v="109.7"/>
    <n v="108"/>
    <n v="111.3"/>
    <n v="107.3"/>
    <n v="109.4"/>
    <n v="114"/>
  </r>
  <r>
    <x v="2"/>
    <x v="0"/>
    <s v="October"/>
    <n v="117.1"/>
    <n v="116.3"/>
    <n v="113.3"/>
    <n v="111.2"/>
    <n v="105.7"/>
    <n v="109.9"/>
    <n v="171.2"/>
    <n v="107.3"/>
    <n v="102.7"/>
    <n v="108.7"/>
    <n v="111.2"/>
    <n v="115.4"/>
    <n v="120.2"/>
    <n v="112.5"/>
    <n v="113.2"/>
    <n v="111.2"/>
    <n v="112.8"/>
    <n v="110.5"/>
    <n v="110.9"/>
    <n v="110.3"/>
    <n v="108.6"/>
    <n v="109.5"/>
    <n v="108.1"/>
    <n v="110.8"/>
    <n v="107.4"/>
    <n v="109.2"/>
    <n v="114.8"/>
  </r>
  <r>
    <x v="0"/>
    <x v="0"/>
    <s v="November "/>
    <n v="117.3"/>
    <n v="114.9"/>
    <n v="116.2"/>
    <n v="112.8"/>
    <n v="108.9"/>
    <n v="116.6"/>
    <n v="178.1"/>
    <n v="109.1"/>
    <n v="103.6"/>
    <n v="109"/>
    <n v="111.8"/>
    <n v="116"/>
    <n v="122.5"/>
    <n v="112.8"/>
    <n v="114.6"/>
    <n v="113.1"/>
    <n v="114.4"/>
    <n v="139.26"/>
    <n v="112.6"/>
    <n v="111.3"/>
    <n v="109.7"/>
    <n v="109.6"/>
    <n v="108.7"/>
    <n v="111"/>
    <n v="108.2"/>
    <n v="109.8"/>
    <n v="117.4"/>
  </r>
  <r>
    <x v="1"/>
    <x v="0"/>
    <s v="November"/>
    <n v="119.8"/>
    <n v="116.3"/>
    <n v="122.6"/>
    <n v="112"/>
    <n v="103.2"/>
    <n v="110"/>
    <n v="192.8"/>
    <n v="106.3"/>
    <n v="99.5"/>
    <n v="110.3"/>
    <n v="111.8"/>
    <n v="117.1"/>
    <n v="122.9"/>
    <n v="114.1"/>
    <n v="113.5"/>
    <n v="110.3"/>
    <n v="113"/>
    <n v="111.1"/>
    <n v="110"/>
    <n v="110.9"/>
    <n v="108.6"/>
    <n v="109.5"/>
    <n v="108.5"/>
    <n v="111.3"/>
    <n v="107.9"/>
    <n v="109.6"/>
    <n v="115"/>
  </r>
  <r>
    <x v="2"/>
    <x v="0"/>
    <s v="November"/>
    <n v="118.1"/>
    <n v="115.4"/>
    <n v="118.7"/>
    <n v="112.5"/>
    <n v="106.8"/>
    <n v="113.5"/>
    <n v="183.1"/>
    <n v="108.2"/>
    <n v="102.2"/>
    <n v="109.4"/>
    <n v="111.8"/>
    <n v="116.5"/>
    <n v="122.6"/>
    <n v="113.1"/>
    <n v="114.2"/>
    <n v="111.9"/>
    <n v="113.8"/>
    <n v="111.1"/>
    <n v="111.6"/>
    <n v="111.1"/>
    <n v="109.3"/>
    <n v="109.5"/>
    <n v="108.6"/>
    <n v="111.2"/>
    <n v="108.1"/>
    <n v="109.7"/>
    <n v="116.3"/>
  </r>
  <r>
    <x v="0"/>
    <x v="0"/>
    <s v="December"/>
    <n v="118.4"/>
    <n v="115.9"/>
    <n v="120.4"/>
    <n v="113.8"/>
    <n v="109.5"/>
    <n v="115.5"/>
    <n v="145.69999999999999"/>
    <n v="109.5"/>
    <n v="102.9"/>
    <n v="109.8"/>
    <n v="112.1"/>
    <n v="116.8"/>
    <n v="118.7"/>
    <n v="113.6"/>
    <n v="115.8"/>
    <n v="114"/>
    <n v="115.5"/>
    <n v="139.26"/>
    <n v="112.8"/>
    <n v="112.1"/>
    <n v="110.1"/>
    <n v="109.9"/>
    <n v="109.2"/>
    <n v="111.6"/>
    <n v="108.1"/>
    <n v="110.1"/>
    <n v="115.5"/>
  </r>
  <r>
    <x v="1"/>
    <x v="0"/>
    <s v="December"/>
    <n v="120.5"/>
    <n v="118.1"/>
    <n v="128.5"/>
    <n v="112.8"/>
    <n v="103.4"/>
    <n v="110.7"/>
    <n v="144.80000000000001"/>
    <n v="107.1"/>
    <n v="98.6"/>
    <n v="111.9"/>
    <n v="112.1"/>
    <n v="118.1"/>
    <n v="117.8"/>
    <n v="115"/>
    <n v="114.2"/>
    <n v="110.9"/>
    <n v="113.7"/>
    <n v="110.7"/>
    <n v="110.4"/>
    <n v="111.3"/>
    <n v="109"/>
    <n v="109.7"/>
    <n v="108.9"/>
    <n v="111.4"/>
    <n v="107.7"/>
    <n v="109.8"/>
    <n v="113.3"/>
  </r>
  <r>
    <x v="2"/>
    <x v="0"/>
    <s v="December"/>
    <n v="119.1"/>
    <n v="116.7"/>
    <n v="123.5"/>
    <n v="113.4"/>
    <n v="107.3"/>
    <n v="113.3"/>
    <n v="145.4"/>
    <n v="108.7"/>
    <n v="101.5"/>
    <n v="110.5"/>
    <n v="112.1"/>
    <n v="117.4"/>
    <n v="118.4"/>
    <n v="114"/>
    <n v="115.2"/>
    <n v="112.7"/>
    <n v="114.8"/>
    <n v="110.7"/>
    <n v="111.9"/>
    <n v="111.7"/>
    <n v="109.7"/>
    <n v="109.8"/>
    <n v="109"/>
    <n v="111.5"/>
    <n v="107.9"/>
    <n v="110"/>
    <n v="114.5"/>
  </r>
  <r>
    <x v="0"/>
    <x v="1"/>
    <s v="January"/>
    <n v="118.9"/>
    <n v="117.1"/>
    <n v="120.5"/>
    <n v="114.4"/>
    <n v="109"/>
    <n v="115.5"/>
    <n v="123.9"/>
    <n v="109.6"/>
    <n v="101.8"/>
    <n v="110.2"/>
    <n v="112.4"/>
    <n v="117.3"/>
    <n v="116"/>
    <n v="114"/>
    <n v="116.5"/>
    <n v="114.5"/>
    <n v="116.2"/>
    <n v="139.26"/>
    <n v="113"/>
    <n v="112.6"/>
    <n v="110.6"/>
    <n v="110.5"/>
    <n v="109.6"/>
    <n v="111.8"/>
    <n v="108.3"/>
    <n v="110.6"/>
    <n v="114.2"/>
  </r>
  <r>
    <x v="1"/>
    <x v="1"/>
    <s v="January"/>
    <n v="121.2"/>
    <n v="122"/>
    <n v="129.9"/>
    <n v="113.6"/>
    <n v="102.9"/>
    <n v="112.1"/>
    <n v="118.9"/>
    <n v="107.5"/>
    <n v="96.9"/>
    <n v="112.7"/>
    <n v="112.1"/>
    <n v="119"/>
    <n v="115.5"/>
    <n v="115.7"/>
    <n v="114.8"/>
    <n v="111.3"/>
    <n v="114.3"/>
    <n v="111.6"/>
    <n v="111"/>
    <n v="111.9"/>
    <n v="109.7"/>
    <n v="110.8"/>
    <n v="109.8"/>
    <n v="111.5"/>
    <n v="108"/>
    <n v="110.5"/>
    <n v="112.9"/>
  </r>
  <r>
    <x v="2"/>
    <x v="1"/>
    <s v="January"/>
    <n v="119.6"/>
    <n v="118.8"/>
    <n v="124.1"/>
    <n v="114.1"/>
    <n v="106.8"/>
    <n v="113.9"/>
    <n v="122.2"/>
    <n v="108.9"/>
    <n v="100.2"/>
    <n v="111"/>
    <n v="112.3"/>
    <n v="118.1"/>
    <n v="115.8"/>
    <n v="114.5"/>
    <n v="115.8"/>
    <n v="113.2"/>
    <n v="115.4"/>
    <n v="111.6"/>
    <n v="112.2"/>
    <n v="112.3"/>
    <n v="110.3"/>
    <n v="110.7"/>
    <n v="109.7"/>
    <n v="111.6"/>
    <n v="108.2"/>
    <n v="110.6"/>
    <n v="113.6"/>
  </r>
  <r>
    <x v="0"/>
    <x v="1"/>
    <s v="February"/>
    <n v="119.4"/>
    <n v="117.7"/>
    <n v="121.2"/>
    <n v="115"/>
    <n v="109"/>
    <n v="116.6"/>
    <n v="116"/>
    <n v="109.8"/>
    <n v="101.1"/>
    <n v="110.4"/>
    <n v="112.9"/>
    <n v="117.8"/>
    <n v="115.3"/>
    <n v="114.2"/>
    <n v="117.1"/>
    <n v="114.5"/>
    <n v="116.7"/>
    <n v="139.26"/>
    <n v="113.2"/>
    <n v="112.9"/>
    <n v="110.9"/>
    <n v="110.8"/>
    <n v="109.9"/>
    <n v="112"/>
    <n v="108.7"/>
    <n v="110.9"/>
    <n v="114"/>
  </r>
  <r>
    <x v="1"/>
    <x v="1"/>
    <s v="February"/>
    <n v="121.9"/>
    <n v="122"/>
    <n v="124.5"/>
    <n v="115.2"/>
    <n v="102.5"/>
    <n v="114.1"/>
    <n v="111.5"/>
    <n v="108.2"/>
    <n v="95.4"/>
    <n v="113.5"/>
    <n v="112.1"/>
    <n v="119.9"/>
    <n v="115.2"/>
    <n v="116.2"/>
    <n v="115.3"/>
    <n v="111.7"/>
    <n v="114.7"/>
    <n v="112.5"/>
    <n v="111.1"/>
    <n v="112.6"/>
    <n v="110.4"/>
    <n v="111.3"/>
    <n v="110.3"/>
    <n v="111.6"/>
    <n v="108.7"/>
    <n v="111"/>
    <n v="113.1"/>
  </r>
  <r>
    <x v="2"/>
    <x v="1"/>
    <s v="February"/>
    <n v="120.2"/>
    <n v="119.2"/>
    <n v="122.5"/>
    <n v="115.1"/>
    <n v="106.6"/>
    <n v="115.4"/>
    <n v="114.5"/>
    <n v="109.3"/>
    <n v="99.2"/>
    <n v="111.4"/>
    <n v="112.6"/>
    <n v="118.8"/>
    <n v="115.3"/>
    <n v="114.7"/>
    <n v="116.4"/>
    <n v="113.3"/>
    <n v="115.9"/>
    <n v="112.5"/>
    <n v="112.4"/>
    <n v="112.8"/>
    <n v="110.7"/>
    <n v="111.1"/>
    <n v="110.1"/>
    <n v="111.8"/>
    <n v="108.7"/>
    <n v="110.9"/>
    <n v="113.6"/>
  </r>
  <r>
    <x v="0"/>
    <x v="1"/>
    <s v="March"/>
    <n v="120.1"/>
    <n v="118.1"/>
    <n v="120.7"/>
    <n v="116.1"/>
    <n v="109.3"/>
    <n v="119.6"/>
    <n v="117.9"/>
    <n v="110.2"/>
    <n v="101.2"/>
    <n v="110.7"/>
    <n v="113"/>
    <n v="118.3"/>
    <n v="116.2"/>
    <n v="114.6"/>
    <n v="117.5"/>
    <n v="114.9"/>
    <n v="117.2"/>
    <n v="139.26"/>
    <n v="113.4"/>
    <n v="113.4"/>
    <n v="111.4"/>
    <n v="111.2"/>
    <n v="110.2"/>
    <n v="112.4"/>
    <n v="108.9"/>
    <n v="111.3"/>
    <n v="114.6"/>
  </r>
  <r>
    <x v="1"/>
    <x v="1"/>
    <s v="March"/>
    <n v="122.1"/>
    <n v="121.4"/>
    <n v="121.5"/>
    <n v="116.2"/>
    <n v="102.8"/>
    <n v="117.7"/>
    <n v="113.3"/>
    <n v="108.9"/>
    <n v="96.3"/>
    <n v="114.1"/>
    <n v="112.2"/>
    <n v="120.5"/>
    <n v="116"/>
    <n v="116.7"/>
    <n v="115.8"/>
    <n v="112.1"/>
    <n v="115.2"/>
    <n v="113.2"/>
    <n v="110.9"/>
    <n v="113"/>
    <n v="110.8"/>
    <n v="111.6"/>
    <n v="110.9"/>
    <n v="111.8"/>
    <n v="109.2"/>
    <n v="111.4"/>
    <n v="113.7"/>
  </r>
  <r>
    <x v="2"/>
    <x v="1"/>
    <s v="March"/>
    <n v="120.7"/>
    <n v="119.3"/>
    <n v="121"/>
    <n v="116.1"/>
    <n v="106.9"/>
    <n v="118.7"/>
    <n v="116.3"/>
    <n v="109.8"/>
    <n v="99.6"/>
    <n v="111.8"/>
    <n v="112.7"/>
    <n v="119.3"/>
    <n v="116.1"/>
    <n v="115.2"/>
    <n v="116.8"/>
    <n v="113.7"/>
    <n v="116.4"/>
    <n v="113.2"/>
    <n v="112.5"/>
    <n v="113.2"/>
    <n v="111.2"/>
    <n v="111.4"/>
    <n v="110.6"/>
    <n v="112"/>
    <n v="109"/>
    <n v="111.3"/>
    <n v="114.2"/>
  </r>
  <r>
    <x v="0"/>
    <x v="1"/>
    <s v="April"/>
    <n v="120.2"/>
    <n v="118.9"/>
    <n v="118.1"/>
    <n v="117"/>
    <n v="109.7"/>
    <n v="125.5"/>
    <n v="120.5"/>
    <n v="111"/>
    <n v="102.6"/>
    <n v="111.2"/>
    <n v="113.5"/>
    <n v="118.7"/>
    <n v="117.2"/>
    <n v="115.4"/>
    <n v="118.1"/>
    <n v="116.1"/>
    <n v="117.8"/>
    <n v="139.26"/>
    <n v="113.4"/>
    <n v="113.7"/>
    <n v="111.8"/>
    <n v="111.2"/>
    <n v="110.5"/>
    <n v="113"/>
    <n v="108.9"/>
    <n v="111.5"/>
    <n v="115.4"/>
  </r>
  <r>
    <x v="1"/>
    <x v="1"/>
    <s v="April"/>
    <n v="122.5"/>
    <n v="121.7"/>
    <n v="113.3"/>
    <n v="117"/>
    <n v="103.1"/>
    <n v="126.7"/>
    <n v="121.2"/>
    <n v="111"/>
    <n v="100.3"/>
    <n v="115.3"/>
    <n v="112.7"/>
    <n v="121"/>
    <n v="118.2"/>
    <n v="117.6"/>
    <n v="116.3"/>
    <n v="112.5"/>
    <n v="115.7"/>
    <n v="113.9"/>
    <n v="110.9"/>
    <n v="113.4"/>
    <n v="111"/>
    <n v="111.2"/>
    <n v="111.2"/>
    <n v="112.5"/>
    <n v="109.1"/>
    <n v="111.4"/>
    <n v="114.7"/>
  </r>
  <r>
    <x v="2"/>
    <x v="1"/>
    <s v="April"/>
    <n v="120.9"/>
    <n v="119.9"/>
    <n v="116.2"/>
    <n v="117"/>
    <n v="107.3"/>
    <n v="126.1"/>
    <n v="120.7"/>
    <n v="111"/>
    <n v="101.8"/>
    <n v="112.6"/>
    <n v="113.2"/>
    <n v="119.8"/>
    <n v="117.6"/>
    <n v="116"/>
    <n v="117.4"/>
    <n v="114.6"/>
    <n v="117"/>
    <n v="113.9"/>
    <n v="112.5"/>
    <n v="113.6"/>
    <n v="111.5"/>
    <n v="111.2"/>
    <n v="110.9"/>
    <n v="112.7"/>
    <n v="109"/>
    <n v="111.5"/>
    <n v="115.1"/>
  </r>
  <r>
    <x v="0"/>
    <x v="1"/>
    <s v="May"/>
    <n v="120.3"/>
    <n v="120.2"/>
    <n v="116.9"/>
    <n v="118"/>
    <n v="110.1"/>
    <n v="126.3"/>
    <n v="123.9"/>
    <n v="111.5"/>
    <n v="103.5"/>
    <n v="111.6"/>
    <n v="114.2"/>
    <n v="119.2"/>
    <n v="118.2"/>
    <n v="116.3"/>
    <n v="118.7"/>
    <n v="116.8"/>
    <n v="118.5"/>
    <n v="139.26"/>
    <n v="113.4"/>
    <n v="114.1"/>
    <n v="112.1"/>
    <n v="111.4"/>
    <n v="110.9"/>
    <n v="113.1"/>
    <n v="108.9"/>
    <n v="111.8"/>
    <n v="116"/>
  </r>
  <r>
    <x v="1"/>
    <x v="1"/>
    <s v="May"/>
    <n v="122.7"/>
    <n v="124.1"/>
    <n v="114.2"/>
    <n v="119.1"/>
    <n v="103.5"/>
    <n v="129.19999999999999"/>
    <n v="127"/>
    <n v="112.6"/>
    <n v="101.3"/>
    <n v="117"/>
    <n v="112.9"/>
    <n v="121.7"/>
    <n v="120"/>
    <n v="118.3"/>
    <n v="116.8"/>
    <n v="112.9"/>
    <n v="116.2"/>
    <n v="114.3"/>
    <n v="111.1"/>
    <n v="114.1"/>
    <n v="111.2"/>
    <n v="111.3"/>
    <n v="111.5"/>
    <n v="112.9"/>
    <n v="109.3"/>
    <n v="111.7"/>
    <n v="115.6"/>
  </r>
  <r>
    <x v="2"/>
    <x v="1"/>
    <s v="May"/>
    <n v="121.1"/>
    <n v="121.6"/>
    <n v="115.9"/>
    <n v="118.4"/>
    <n v="107.7"/>
    <n v="127.7"/>
    <n v="125"/>
    <n v="111.9"/>
    <n v="102.8"/>
    <n v="113.4"/>
    <n v="113.7"/>
    <n v="120.4"/>
    <n v="118.9"/>
    <n v="116.8"/>
    <n v="118"/>
    <n v="115.2"/>
    <n v="117.6"/>
    <n v="114.3"/>
    <n v="112.5"/>
    <n v="114.1"/>
    <n v="111.8"/>
    <n v="111.3"/>
    <n v="111.2"/>
    <n v="113"/>
    <n v="109.1"/>
    <n v="111.8"/>
    <n v="115.8"/>
  </r>
  <r>
    <x v="0"/>
    <x v="1"/>
    <s v="June"/>
    <n v="120.7"/>
    <n v="121.6"/>
    <n v="116.1"/>
    <n v="119.3"/>
    <n v="110.3"/>
    <n v="125.8"/>
    <n v="129.30000000000001"/>
    <n v="112.2"/>
    <n v="103.6"/>
    <n v="112.3"/>
    <n v="114.9"/>
    <n v="120.1"/>
    <n v="119.5"/>
    <n v="117.3"/>
    <n v="119.7"/>
    <n v="117.3"/>
    <n v="119.3"/>
    <n v="139.26"/>
    <n v="114.4"/>
    <n v="114.9"/>
    <n v="112.8"/>
    <n v="112.2"/>
    <n v="111.4"/>
    <n v="114.3"/>
    <n v="108"/>
    <n v="112.3"/>
    <n v="117"/>
  </r>
  <r>
    <x v="1"/>
    <x v="1"/>
    <s v="June"/>
    <n v="123.1"/>
    <n v="125.9"/>
    <n v="115.4"/>
    <n v="120.4"/>
    <n v="103.4"/>
    <n v="131.19999999999999"/>
    <n v="137.5"/>
    <n v="112.8"/>
    <n v="101.4"/>
    <n v="118.3"/>
    <n v="113.2"/>
    <n v="122.4"/>
    <n v="122"/>
    <n v="119"/>
    <n v="117.4"/>
    <n v="113.2"/>
    <n v="116.7"/>
    <n v="113.9"/>
    <n v="111.2"/>
    <n v="114.3"/>
    <n v="111.4"/>
    <n v="111.5"/>
    <n v="111.8"/>
    <n v="115.1"/>
    <n v="108.7"/>
    <n v="112.2"/>
    <n v="116.4"/>
  </r>
  <r>
    <x v="2"/>
    <x v="1"/>
    <s v="June"/>
    <n v="121.5"/>
    <n v="123.1"/>
    <n v="115.8"/>
    <n v="119.7"/>
    <n v="107.8"/>
    <n v="128.30000000000001"/>
    <n v="132.1"/>
    <n v="112.4"/>
    <n v="102.9"/>
    <n v="114.3"/>
    <n v="114.2"/>
    <n v="121.2"/>
    <n v="120.4"/>
    <n v="117.8"/>
    <n v="118.8"/>
    <n v="115.6"/>
    <n v="118.3"/>
    <n v="113.9"/>
    <n v="113.2"/>
    <n v="114.6"/>
    <n v="112.3"/>
    <n v="111.8"/>
    <n v="111.6"/>
    <n v="114.8"/>
    <n v="108.3"/>
    <n v="112.3"/>
    <n v="116.7"/>
  </r>
  <r>
    <x v="0"/>
    <x v="1"/>
    <s v="July"/>
    <n v="121.7"/>
    <n v="122.5"/>
    <n v="117.7"/>
    <n v="120.6"/>
    <n v="110.4"/>
    <n v="129.1"/>
    <n v="150.1"/>
    <n v="113.2"/>
    <n v="104.8"/>
    <n v="113.3"/>
    <n v="115.6"/>
    <n v="120.9"/>
    <n v="123.3"/>
    <n v="118"/>
    <n v="120.7"/>
    <n v="118.3"/>
    <n v="120.3"/>
    <n v="139.26"/>
    <n v="115.3"/>
    <n v="115.4"/>
    <n v="113.4"/>
    <n v="113.2"/>
    <n v="111.8"/>
    <n v="115.5"/>
    <n v="108.8"/>
    <n v="113.1"/>
    <n v="119.5"/>
  </r>
  <r>
    <x v="1"/>
    <x v="1"/>
    <s v="July"/>
    <n v="123.8"/>
    <n v="126.4"/>
    <n v="118"/>
    <n v="121.6"/>
    <n v="103.5"/>
    <n v="133.69999999999999"/>
    <n v="172.4"/>
    <n v="113.1"/>
    <n v="102.7"/>
    <n v="120"/>
    <n v="113.8"/>
    <n v="123.4"/>
    <n v="127.1"/>
    <n v="121"/>
    <n v="118"/>
    <n v="113.6"/>
    <n v="117.4"/>
    <n v="114.8"/>
    <n v="111.6"/>
    <n v="114.9"/>
    <n v="111.5"/>
    <n v="113"/>
    <n v="112.4"/>
    <n v="117.8"/>
    <n v="109.7"/>
    <n v="113.5"/>
    <n v="118.9"/>
  </r>
  <r>
    <x v="2"/>
    <x v="1"/>
    <s v="July"/>
    <n v="122.4"/>
    <n v="123.9"/>
    <n v="117.8"/>
    <n v="121"/>
    <n v="107.9"/>
    <n v="131.19999999999999"/>
    <n v="157.69999999999999"/>
    <n v="113.2"/>
    <n v="104.1"/>
    <n v="115.5"/>
    <n v="114.8"/>
    <n v="122.1"/>
    <n v="124.7"/>
    <n v="118.8"/>
    <n v="119.6"/>
    <n v="116.3"/>
    <n v="119.1"/>
    <n v="114.8"/>
    <n v="113.9"/>
    <n v="115.2"/>
    <n v="112.7"/>
    <n v="113.1"/>
    <n v="112.1"/>
    <n v="116.8"/>
    <n v="109.2"/>
    <n v="113.3"/>
    <n v="119.2"/>
  </r>
  <r>
    <x v="0"/>
    <x v="1"/>
    <s v="August"/>
    <n v="121.8"/>
    <n v="122.8"/>
    <n v="117.8"/>
    <n v="121.9"/>
    <n v="110.6"/>
    <n v="129.69999999999999"/>
    <n v="161.1"/>
    <n v="114.1"/>
    <n v="105.1"/>
    <n v="114.6"/>
    <n v="115.8"/>
    <n v="121.7"/>
    <n v="125.3"/>
    <n v="118.8"/>
    <n v="120.9"/>
    <n v="118.8"/>
    <n v="120.7"/>
    <n v="139.26"/>
    <n v="115.4"/>
    <n v="115.9"/>
    <n v="114"/>
    <n v="113.2"/>
    <n v="112.2"/>
    <n v="116.2"/>
    <n v="109.4"/>
    <n v="113.5"/>
    <n v="120.7"/>
  </r>
  <r>
    <x v="1"/>
    <x v="1"/>
    <s v="August"/>
    <n v="124.8"/>
    <n v="127.3"/>
    <n v="116.5"/>
    <n v="122.2"/>
    <n v="103.6"/>
    <n v="132.69999999999999"/>
    <n v="181.9"/>
    <n v="115.2"/>
    <n v="102.7"/>
    <n v="122.1"/>
    <n v="114.4"/>
    <n v="124.7"/>
    <n v="128.9"/>
    <n v="123"/>
    <n v="118.6"/>
    <n v="114.1"/>
    <n v="117.9"/>
    <n v="115.5"/>
    <n v="111.8"/>
    <n v="115.3"/>
    <n v="112.2"/>
    <n v="112.5"/>
    <n v="112.9"/>
    <n v="119.2"/>
    <n v="110.5"/>
    <n v="113.9"/>
    <n v="119.9"/>
  </r>
  <r>
    <x v="2"/>
    <x v="1"/>
    <s v="August"/>
    <n v="122.7"/>
    <n v="124.4"/>
    <n v="117.3"/>
    <n v="122"/>
    <n v="108"/>
    <n v="131.1"/>
    <n v="168.2"/>
    <n v="114.5"/>
    <n v="104.3"/>
    <n v="117.1"/>
    <n v="115.2"/>
    <n v="123.1"/>
    <n v="126.6"/>
    <n v="119.9"/>
    <n v="120"/>
    <n v="116.8"/>
    <n v="119.6"/>
    <n v="115.5"/>
    <n v="114"/>
    <n v="115.6"/>
    <n v="113.3"/>
    <n v="112.8"/>
    <n v="112.6"/>
    <n v="118"/>
    <n v="109.9"/>
    <n v="113.7"/>
    <n v="120.3"/>
  </r>
  <r>
    <x v="0"/>
    <x v="1"/>
    <s v="September"/>
    <n v="122.3"/>
    <n v="122.4"/>
    <n v="117.8"/>
    <n v="122.7"/>
    <n v="110.4"/>
    <n v="129.80000000000001"/>
    <n v="158.80000000000001"/>
    <n v="115"/>
    <n v="104.7"/>
    <n v="114.9"/>
    <n v="116.5"/>
    <n v="122.6"/>
    <n v="125.3"/>
    <n v="119.5"/>
    <n v="121.7"/>
    <n v="119.2"/>
    <n v="121.3"/>
    <n v="139.26"/>
    <n v="115.8"/>
    <n v="116.7"/>
    <n v="114.5"/>
    <n v="112.8"/>
    <n v="112.6"/>
    <n v="116.6"/>
    <n v="109.1"/>
    <n v="113.7"/>
    <n v="120.9"/>
  </r>
  <r>
    <x v="1"/>
    <x v="1"/>
    <s v="September"/>
    <n v="124.2"/>
    <n v="125.4"/>
    <n v="116.4"/>
    <n v="122.7"/>
    <n v="103.5"/>
    <n v="124.5"/>
    <n v="168.6"/>
    <n v="116.9"/>
    <n v="101.9"/>
    <n v="122.9"/>
    <n v="114.8"/>
    <n v="125.2"/>
    <n v="126.7"/>
    <n v="124.3"/>
    <n v="119.2"/>
    <n v="114.5"/>
    <n v="118.4"/>
    <n v="116.1"/>
    <n v="111.8"/>
    <n v="115.5"/>
    <n v="112.3"/>
    <n v="111.2"/>
    <n v="113.4"/>
    <n v="120"/>
    <n v="110"/>
    <n v="113.6"/>
    <n v="119.2"/>
  </r>
  <r>
    <x v="2"/>
    <x v="1"/>
    <s v="September"/>
    <n v="122.9"/>
    <n v="123.5"/>
    <n v="117.3"/>
    <n v="122.7"/>
    <n v="107.9"/>
    <n v="127.3"/>
    <n v="162.1"/>
    <n v="115.6"/>
    <n v="103.8"/>
    <n v="117.6"/>
    <n v="115.8"/>
    <n v="123.8"/>
    <n v="125.8"/>
    <n v="120.8"/>
    <n v="120.7"/>
    <n v="117.2"/>
    <n v="120.1"/>
    <n v="116.1"/>
    <n v="114.3"/>
    <n v="116.1"/>
    <n v="113.7"/>
    <n v="112"/>
    <n v="113.1"/>
    <n v="118.6"/>
    <n v="109.5"/>
    <n v="113.7"/>
    <n v="120.1"/>
  </r>
  <r>
    <x v="0"/>
    <x v="1"/>
    <s v="October"/>
    <n v="122.6"/>
    <n v="122.5"/>
    <n v="118.3"/>
    <n v="123.2"/>
    <n v="110.5"/>
    <n v="128.9"/>
    <n v="155.30000000000001"/>
    <n v="115.5"/>
    <n v="104"/>
    <n v="115.3"/>
    <n v="116.8"/>
    <n v="123.2"/>
    <n v="125.1"/>
    <n v="120"/>
    <n v="122.7"/>
    <n v="120.3"/>
    <n v="122.3"/>
    <n v="139.26"/>
    <n v="116.4"/>
    <n v="117.5"/>
    <n v="115.3"/>
    <n v="112.6"/>
    <n v="113"/>
    <n v="116.9"/>
    <n v="109.3"/>
    <n v="114"/>
    <n v="121"/>
  </r>
  <r>
    <x v="1"/>
    <x v="1"/>
    <s v="October"/>
    <n v="124.6"/>
    <n v="126.1"/>
    <n v="117.8"/>
    <n v="123.1"/>
    <n v="103.5"/>
    <n v="123.5"/>
    <n v="159.6"/>
    <n v="117.4"/>
    <n v="101.2"/>
    <n v="123.8"/>
    <n v="115.2"/>
    <n v="125.9"/>
    <n v="125.8"/>
    <n v="124.3"/>
    <n v="119.6"/>
    <n v="114.9"/>
    <n v="118.9"/>
    <n v="116.7"/>
    <n v="112"/>
    <n v="115.8"/>
    <n v="112.6"/>
    <n v="111"/>
    <n v="113.6"/>
    <n v="120.2"/>
    <n v="110.1"/>
    <n v="113.7"/>
    <n v="119.1"/>
  </r>
  <r>
    <x v="2"/>
    <x v="1"/>
    <s v="October"/>
    <n v="123.2"/>
    <n v="123.8"/>
    <n v="118.1"/>
    <n v="123.2"/>
    <n v="107.9"/>
    <n v="126.4"/>
    <n v="156.80000000000001"/>
    <n v="116.1"/>
    <n v="103.1"/>
    <n v="118.1"/>
    <n v="116.1"/>
    <n v="124.5"/>
    <n v="125.4"/>
    <n v="121.1"/>
    <n v="121.5"/>
    <n v="118.1"/>
    <n v="121"/>
    <n v="116.7"/>
    <n v="114.7"/>
    <n v="116.7"/>
    <n v="114.3"/>
    <n v="111.8"/>
    <n v="113.3"/>
    <n v="118.8"/>
    <n v="109.6"/>
    <n v="113.9"/>
    <n v="120.1"/>
  </r>
  <r>
    <x v="0"/>
    <x v="1"/>
    <s v="November"/>
    <n v="122.7"/>
    <n v="122.6"/>
    <n v="119.9"/>
    <n v="124"/>
    <n v="110.5"/>
    <n v="128.80000000000001"/>
    <n v="152"/>
    <n v="116.2"/>
    <n v="103.3"/>
    <n v="115.8"/>
    <n v="116.8"/>
    <n v="124.5"/>
    <n v="124.9"/>
    <n v="120.8"/>
    <n v="123.3"/>
    <n v="120.5"/>
    <n v="122.9"/>
    <n v="139.26"/>
    <n v="117.3"/>
    <n v="118.1"/>
    <n v="115.9"/>
    <n v="112"/>
    <n v="113.3"/>
    <n v="117.2"/>
    <n v="108.8"/>
    <n v="114.1"/>
    <n v="121.1"/>
  </r>
  <r>
    <x v="1"/>
    <x v="1"/>
    <s v="November"/>
    <n v="124.5"/>
    <n v="125.6"/>
    <n v="122.7"/>
    <n v="124.6"/>
    <n v="103.2"/>
    <n v="122.2"/>
    <n v="153.19999999999999"/>
    <n v="119.3"/>
    <n v="99.8"/>
    <n v="124.6"/>
    <n v="115.8"/>
    <n v="126.9"/>
    <n v="125.4"/>
    <n v="125.8"/>
    <n v="120.3"/>
    <n v="115.4"/>
    <n v="119.5"/>
    <n v="117.1"/>
    <n v="112.6"/>
    <n v="116.4"/>
    <n v="113"/>
    <n v="109.7"/>
    <n v="114"/>
    <n v="120.3"/>
    <n v="109.6"/>
    <n v="113.4"/>
    <n v="119"/>
  </r>
  <r>
    <x v="2"/>
    <x v="1"/>
    <s v="November"/>
    <n v="123.3"/>
    <n v="123.7"/>
    <n v="121"/>
    <n v="124.2"/>
    <n v="107.8"/>
    <n v="125.7"/>
    <n v="152.4"/>
    <n v="117.2"/>
    <n v="102.1"/>
    <n v="118.7"/>
    <n v="116.4"/>
    <n v="125.6"/>
    <n v="125.1"/>
    <n v="122.1"/>
    <n v="122.1"/>
    <n v="118.4"/>
    <n v="121.6"/>
    <n v="117.1"/>
    <n v="115.5"/>
    <n v="117.3"/>
    <n v="114.8"/>
    <n v="110.8"/>
    <n v="113.7"/>
    <n v="119"/>
    <n v="109.1"/>
    <n v="113.8"/>
    <n v="120.1"/>
  </r>
  <r>
    <x v="0"/>
    <x v="1"/>
    <s v="December"/>
    <n v="122.4"/>
    <n v="122.4"/>
    <n v="121.8"/>
    <n v="124.2"/>
    <n v="110.2"/>
    <n v="128.6"/>
    <n v="140.30000000000001"/>
    <n v="116.3"/>
    <n v="102"/>
    <n v="116"/>
    <n v="117.3"/>
    <n v="124.8"/>
    <n v="123.3"/>
    <n v="121.7"/>
    <n v="123.8"/>
    <n v="120.6"/>
    <n v="123.3"/>
    <n v="139.26"/>
    <n v="117.4"/>
    <n v="118.2"/>
    <n v="116.2"/>
    <n v="111.5"/>
    <n v="113.3"/>
    <n v="117.7"/>
    <n v="109.4"/>
    <n v="114.2"/>
    <n v="120.3"/>
  </r>
  <r>
    <x v="1"/>
    <x v="1"/>
    <s v="December"/>
    <n v="124"/>
    <n v="124.7"/>
    <n v="126.3"/>
    <n v="124.9"/>
    <n v="103"/>
    <n v="122.3"/>
    <n v="141"/>
    <n v="120.1"/>
    <n v="97.8"/>
    <n v="125.4"/>
    <n v="116.1"/>
    <n v="127.6"/>
    <n v="124"/>
    <n v="126.4"/>
    <n v="120.7"/>
    <n v="115.8"/>
    <n v="120"/>
    <n v="116.5"/>
    <n v="113"/>
    <n v="116.8"/>
    <n v="113.2"/>
    <n v="108.8"/>
    <n v="114.3"/>
    <n v="120.7"/>
    <n v="110.4"/>
    <n v="113.4"/>
    <n v="118.4"/>
  </r>
  <r>
    <x v="2"/>
    <x v="1"/>
    <s v="December"/>
    <n v="122.9"/>
    <n v="123.2"/>
    <n v="123.5"/>
    <n v="124.5"/>
    <n v="107.6"/>
    <n v="125.7"/>
    <n v="140.5"/>
    <n v="117.6"/>
    <n v="100.6"/>
    <n v="119.1"/>
    <n v="116.8"/>
    <n v="126.1"/>
    <n v="123.6"/>
    <n v="123"/>
    <n v="122.6"/>
    <n v="118.6"/>
    <n v="122"/>
    <n v="116.5"/>
    <n v="115.7"/>
    <n v="117.5"/>
    <n v="115.1"/>
    <n v="110.1"/>
    <n v="113.9"/>
    <n v="119.5"/>
    <n v="109.8"/>
    <n v="113.8"/>
    <n v="119.4"/>
  </r>
  <r>
    <x v="0"/>
    <x v="2"/>
    <s v="January"/>
    <n v="123.1"/>
    <n v="123.1"/>
    <n v="122.1"/>
    <n v="124.9"/>
    <n v="111"/>
    <n v="130.4"/>
    <n v="132.30000000000001"/>
    <n v="117.2"/>
    <n v="100.5"/>
    <n v="117.2"/>
    <n v="117.9"/>
    <n v="125.6"/>
    <n v="122.8"/>
    <n v="122.7"/>
    <n v="124.4"/>
    <n v="121.6"/>
    <n v="124"/>
    <n v="139.26"/>
    <n v="118.4"/>
    <n v="118.9"/>
    <n v="116.6"/>
    <n v="111"/>
    <n v="114"/>
    <n v="118.2"/>
    <n v="110.2"/>
    <n v="114.5"/>
    <n v="120.3"/>
  </r>
  <r>
    <x v="1"/>
    <x v="2"/>
    <s v="January"/>
    <n v="124"/>
    <n v="125.5"/>
    <n v="126.6"/>
    <n v="125.2"/>
    <n v="104.3"/>
    <n v="121.3"/>
    <n v="134.4"/>
    <n v="122.9"/>
    <n v="96.1"/>
    <n v="126.6"/>
    <n v="116.5"/>
    <n v="128"/>
    <n v="123.5"/>
    <n v="127.4"/>
    <n v="121"/>
    <n v="116.1"/>
    <n v="120.2"/>
    <n v="117.3"/>
    <n v="113.4"/>
    <n v="117.2"/>
    <n v="113.7"/>
    <n v="107.9"/>
    <n v="114.6"/>
    <n v="120.8"/>
    <n v="111.4"/>
    <n v="113.4"/>
    <n v="118.5"/>
  </r>
  <r>
    <x v="2"/>
    <x v="2"/>
    <s v="January"/>
    <n v="123.4"/>
    <n v="123.9"/>
    <n v="123.8"/>
    <n v="125"/>
    <n v="108.5"/>
    <n v="126.2"/>
    <n v="133"/>
    <n v="119.1"/>
    <n v="99"/>
    <n v="120.3"/>
    <n v="117.3"/>
    <n v="126.7"/>
    <n v="123.1"/>
    <n v="124"/>
    <n v="123.1"/>
    <n v="119.3"/>
    <n v="122.5"/>
    <n v="117.3"/>
    <n v="116.5"/>
    <n v="118.1"/>
    <n v="115.5"/>
    <n v="109.4"/>
    <n v="114.3"/>
    <n v="119.7"/>
    <n v="110.7"/>
    <n v="114"/>
    <n v="119.5"/>
  </r>
  <r>
    <x v="0"/>
    <x v="2"/>
    <s v="February"/>
    <n v="123.4"/>
    <n v="124.4"/>
    <n v="122.1"/>
    <n v="125.8"/>
    <n v="111.5"/>
    <n v="129.4"/>
    <n v="128.19999999999999"/>
    <n v="118.8"/>
    <n v="100"/>
    <n v="118.6"/>
    <n v="118.8"/>
    <n v="126.8"/>
    <n v="122.8"/>
    <n v="124.2"/>
    <n v="125.4"/>
    <n v="122.7"/>
    <n v="125"/>
    <n v="139.26"/>
    <n v="120"/>
    <n v="119.6"/>
    <n v="117.7"/>
    <n v="110.9"/>
    <n v="114.8"/>
    <n v="118.7"/>
    <n v="110.8"/>
    <n v="115"/>
    <n v="120.6"/>
  </r>
  <r>
    <x v="1"/>
    <x v="2"/>
    <s v="February"/>
    <n v="124.3"/>
    <n v="126.5"/>
    <n v="119.5"/>
    <n v="125.6"/>
    <n v="104.9"/>
    <n v="121.6"/>
    <n v="131.80000000000001"/>
    <n v="125.1"/>
    <n v="95"/>
    <n v="127.7"/>
    <n v="116.8"/>
    <n v="128.6"/>
    <n v="123.7"/>
    <n v="128.1"/>
    <n v="121.3"/>
    <n v="116.5"/>
    <n v="120.6"/>
    <n v="118.1"/>
    <n v="114"/>
    <n v="117.7"/>
    <n v="114.1"/>
    <n v="106.8"/>
    <n v="114.9"/>
    <n v="120.4"/>
    <n v="111.7"/>
    <n v="113.2"/>
    <n v="118.7"/>
  </r>
  <r>
    <x v="2"/>
    <x v="2"/>
    <s v="February"/>
    <n v="123.7"/>
    <n v="125.1"/>
    <n v="121.1"/>
    <n v="125.7"/>
    <n v="109.1"/>
    <n v="125.8"/>
    <n v="129.4"/>
    <n v="120.9"/>
    <n v="98.3"/>
    <n v="121.6"/>
    <n v="118"/>
    <n v="127.6"/>
    <n v="123.1"/>
    <n v="125.2"/>
    <n v="123.8"/>
    <n v="120.1"/>
    <n v="123.3"/>
    <n v="118.1"/>
    <n v="117.7"/>
    <n v="118.7"/>
    <n v="116.3"/>
    <n v="108.7"/>
    <n v="114.9"/>
    <n v="119.7"/>
    <n v="111.2"/>
    <n v="114.1"/>
    <n v="119.7"/>
  </r>
  <r>
    <x v="0"/>
    <x v="2"/>
    <s v="March"/>
    <n v="123.3"/>
    <n v="124.7"/>
    <n v="118.9"/>
    <n v="126"/>
    <n v="111.8"/>
    <n v="130.9"/>
    <n v="128"/>
    <n v="119.9"/>
    <n v="98.9"/>
    <n v="119.4"/>
    <n v="118.9"/>
    <n v="127.7"/>
    <n v="123.1"/>
    <n v="124.7"/>
    <n v="126"/>
    <n v="122.9"/>
    <n v="125.5"/>
    <n v="139.26"/>
    <n v="120.6"/>
    <n v="120.2"/>
    <n v="118.2"/>
    <n v="111.6"/>
    <n v="115.5"/>
    <n v="119.4"/>
    <n v="110.8"/>
    <n v="115.5"/>
    <n v="121.1"/>
  </r>
  <r>
    <x v="1"/>
    <x v="2"/>
    <s v="March"/>
    <n v="124"/>
    <n v="126.7"/>
    <n v="113.5"/>
    <n v="125.9"/>
    <n v="104.8"/>
    <n v="123.8"/>
    <n v="131.4"/>
    <n v="127.2"/>
    <n v="93.2"/>
    <n v="127.4"/>
    <n v="117"/>
    <n v="129.19999999999999"/>
    <n v="123.9"/>
    <n v="128.80000000000001"/>
    <n v="121.7"/>
    <n v="116.9"/>
    <n v="120.9"/>
    <n v="118.6"/>
    <n v="114.4"/>
    <n v="118"/>
    <n v="114.3"/>
    <n v="108.4"/>
    <n v="115.4"/>
    <n v="120.6"/>
    <n v="111.3"/>
    <n v="113.8"/>
    <n v="119.1"/>
  </r>
  <r>
    <x v="2"/>
    <x v="2"/>
    <s v="March"/>
    <n v="123.5"/>
    <n v="125.4"/>
    <n v="116.8"/>
    <n v="126"/>
    <n v="109.2"/>
    <n v="127.6"/>
    <n v="129.19999999999999"/>
    <n v="122.4"/>
    <n v="97"/>
    <n v="122.1"/>
    <n v="118.1"/>
    <n v="128.4"/>
    <n v="123.4"/>
    <n v="125.8"/>
    <n v="124.3"/>
    <n v="120.4"/>
    <n v="123.7"/>
    <n v="118.6"/>
    <n v="118.3"/>
    <n v="119.2"/>
    <n v="116.7"/>
    <n v="109.9"/>
    <n v="115.4"/>
    <n v="120.1"/>
    <n v="111"/>
    <n v="114.7"/>
    <n v="120.2"/>
  </r>
  <r>
    <x v="0"/>
    <x v="2"/>
    <s v="April"/>
    <n v="123.3"/>
    <n v="125.5"/>
    <n v="117.2"/>
    <n v="126.8"/>
    <n v="111.9"/>
    <n v="134.19999999999999"/>
    <n v="127.5"/>
    <n v="121.5"/>
    <n v="97.8"/>
    <n v="119.8"/>
    <n v="119.4"/>
    <n v="128.69999999999999"/>
    <n v="123.6"/>
    <n v="125.7"/>
    <n v="126.4"/>
    <n v="123.3"/>
    <n v="126"/>
    <n v="139.26"/>
    <n v="121.2"/>
    <n v="120.9"/>
    <n v="118.6"/>
    <n v="111.9"/>
    <n v="116.2"/>
    <n v="119.9"/>
    <n v="111.6"/>
    <n v="116"/>
    <n v="121.5"/>
  </r>
  <r>
    <x v="1"/>
    <x v="2"/>
    <s v="April"/>
    <n v="123.8"/>
    <n v="128.19999999999999"/>
    <n v="110"/>
    <n v="126.3"/>
    <n v="104.5"/>
    <n v="130.6"/>
    <n v="130.80000000000001"/>
    <n v="131.30000000000001"/>
    <n v="91.6"/>
    <n v="127.7"/>
    <n v="117.2"/>
    <n v="129.5"/>
    <n v="124.6"/>
    <n v="130.1"/>
    <n v="122.1"/>
    <n v="117.2"/>
    <n v="121.3"/>
    <n v="119.2"/>
    <n v="114.7"/>
    <n v="118.4"/>
    <n v="114.6"/>
    <n v="108.4"/>
    <n v="115.6"/>
    <n v="121.7"/>
    <n v="111.8"/>
    <n v="114.2"/>
    <n v="119.7"/>
  </r>
  <r>
    <x v="2"/>
    <x v="2"/>
    <s v="April"/>
    <n v="123.5"/>
    <n v="126.4"/>
    <n v="114.4"/>
    <n v="126.6"/>
    <n v="109.2"/>
    <n v="132.5"/>
    <n v="128.6"/>
    <n v="124.8"/>
    <n v="95.7"/>
    <n v="122.4"/>
    <n v="118.5"/>
    <n v="129.1"/>
    <n v="124"/>
    <n v="126.9"/>
    <n v="124.7"/>
    <n v="120.8"/>
    <n v="124.1"/>
    <n v="119.2"/>
    <n v="118.7"/>
    <n v="119.7"/>
    <n v="117.1"/>
    <n v="110.1"/>
    <n v="115.9"/>
    <n v="121"/>
    <n v="111.7"/>
    <n v="115.1"/>
    <n v="120.7"/>
  </r>
  <r>
    <x v="0"/>
    <x v="2"/>
    <s v="May"/>
    <n v="123.5"/>
    <n v="127.1"/>
    <n v="117.3"/>
    <n v="127.7"/>
    <n v="112.5"/>
    <n v="134.1"/>
    <n v="128.5"/>
    <n v="124.3"/>
    <n v="97.6"/>
    <n v="120.7"/>
    <n v="120.2"/>
    <n v="129.80000000000001"/>
    <n v="124.4"/>
    <n v="126.7"/>
    <n v="127.3"/>
    <n v="124.1"/>
    <n v="126.8"/>
    <n v="139.26"/>
    <n v="121.9"/>
    <n v="121.5"/>
    <n v="119.4"/>
    <n v="113.3"/>
    <n v="116.7"/>
    <n v="120.5"/>
    <n v="112.3"/>
    <n v="116.9"/>
    <n v="122.4"/>
  </r>
  <r>
    <x v="1"/>
    <x v="2"/>
    <s v="May"/>
    <n v="123.8"/>
    <n v="129.69999999999999"/>
    <n v="111.3"/>
    <n v="126.6"/>
    <n v="105.2"/>
    <n v="130.80000000000001"/>
    <n v="135.6"/>
    <n v="142.6"/>
    <n v="90.8"/>
    <n v="128.80000000000001"/>
    <n v="117.7"/>
    <n v="129.9"/>
    <n v="126.1"/>
    <n v="131.30000000000001"/>
    <n v="122.4"/>
    <n v="117.4"/>
    <n v="121.6"/>
    <n v="119.6"/>
    <n v="114.9"/>
    <n v="118.7"/>
    <n v="114.9"/>
    <n v="110.8"/>
    <n v="116"/>
    <n v="122"/>
    <n v="112.4"/>
    <n v="115.2"/>
    <n v="120.7"/>
  </r>
  <r>
    <x v="2"/>
    <x v="2"/>
    <s v="May"/>
    <n v="123.6"/>
    <n v="128"/>
    <n v="115"/>
    <n v="127.3"/>
    <n v="109.8"/>
    <n v="132.6"/>
    <n v="130.9"/>
    <n v="130.5"/>
    <n v="95.3"/>
    <n v="123.4"/>
    <n v="119.2"/>
    <n v="129.80000000000001"/>
    <n v="125"/>
    <n v="127.9"/>
    <n v="125.4"/>
    <n v="121.3"/>
    <n v="124.7"/>
    <n v="119.6"/>
    <n v="119.2"/>
    <n v="120.2"/>
    <n v="117.7"/>
    <n v="112"/>
    <n v="116.3"/>
    <n v="121.4"/>
    <n v="112.3"/>
    <n v="116.1"/>
    <n v="121.6"/>
  </r>
  <r>
    <x v="0"/>
    <x v="2"/>
    <s v="June"/>
    <n v="124.1"/>
    <n v="130.4"/>
    <n v="122.1"/>
    <n v="128.69999999999999"/>
    <n v="114.1"/>
    <n v="133.19999999999999"/>
    <n v="135.19999999999999"/>
    <n v="131.9"/>
    <n v="96.3"/>
    <n v="123"/>
    <n v="121.1"/>
    <n v="131.19999999999999"/>
    <n v="126.6"/>
    <n v="128.19999999999999"/>
    <n v="128.4"/>
    <n v="125.1"/>
    <n v="128"/>
    <n v="139.26"/>
    <n v="122.6"/>
    <n v="122.8"/>
    <n v="120.4"/>
    <n v="114.2"/>
    <n v="117.9"/>
    <n v="122"/>
    <n v="113"/>
    <n v="117.9"/>
    <n v="124.1"/>
  </r>
  <r>
    <x v="1"/>
    <x v="2"/>
    <s v="June"/>
    <n v="123.6"/>
    <n v="134.4"/>
    <n v="120.9"/>
    <n v="127.3"/>
    <n v="106"/>
    <n v="132.30000000000001"/>
    <n v="146.69999999999999"/>
    <n v="148.1"/>
    <n v="89.8"/>
    <n v="130.5"/>
    <n v="118"/>
    <n v="130.5"/>
    <n v="128.5"/>
    <n v="132.1"/>
    <n v="123.2"/>
    <n v="117.6"/>
    <n v="122.3"/>
    <n v="119"/>
    <n v="115.1"/>
    <n v="119.2"/>
    <n v="115.4"/>
    <n v="111.7"/>
    <n v="116.2"/>
    <n v="123.8"/>
    <n v="112.5"/>
    <n v="116"/>
    <n v="121.7"/>
  </r>
  <r>
    <x v="2"/>
    <x v="2"/>
    <s v="June"/>
    <n v="123.9"/>
    <n v="131.80000000000001"/>
    <n v="121.6"/>
    <n v="128.19999999999999"/>
    <n v="111.1"/>
    <n v="132.80000000000001"/>
    <n v="139.1"/>
    <n v="137.4"/>
    <n v="94.1"/>
    <n v="125.5"/>
    <n v="119.8"/>
    <n v="130.9"/>
    <n v="127.3"/>
    <n v="129.19999999999999"/>
    <n v="126.4"/>
    <n v="122"/>
    <n v="125.7"/>
    <n v="119"/>
    <n v="119.8"/>
    <n v="121.1"/>
    <n v="118.5"/>
    <n v="112.9"/>
    <n v="116.9"/>
    <n v="123.1"/>
    <n v="112.8"/>
    <n v="117"/>
    <n v="123"/>
  </r>
  <r>
    <x v="0"/>
    <x v="2"/>
    <s v="July"/>
    <n v="124"/>
    <n v="131.5"/>
    <n v="122"/>
    <n v="128.69999999999999"/>
    <n v="113.5"/>
    <n v="133.30000000000001"/>
    <n v="140.80000000000001"/>
    <n v="133.80000000000001"/>
    <n v="94.1"/>
    <n v="123.4"/>
    <n v="121"/>
    <n v="131.69999999999999"/>
    <n v="127.5"/>
    <n v="129.4"/>
    <n v="128.80000000000001"/>
    <n v="125.5"/>
    <n v="128.30000000000001"/>
    <n v="139.26"/>
    <n v="123"/>
    <n v="123"/>
    <n v="120.8"/>
    <n v="114.1"/>
    <n v="118"/>
    <n v="122.9"/>
    <n v="112.7"/>
    <n v="118.1"/>
    <n v="124.7"/>
  </r>
  <r>
    <x v="1"/>
    <x v="2"/>
    <s v="July"/>
    <n v="123.2"/>
    <n v="134.30000000000001"/>
    <n v="119.5"/>
    <n v="127.7"/>
    <n v="106.3"/>
    <n v="132.80000000000001"/>
    <n v="153.5"/>
    <n v="149.5"/>
    <n v="85.7"/>
    <n v="131.5"/>
    <n v="118.3"/>
    <n v="131.1"/>
    <n v="129.5"/>
    <n v="133.1"/>
    <n v="123.5"/>
    <n v="117.9"/>
    <n v="122.7"/>
    <n v="119.9"/>
    <n v="115.3"/>
    <n v="119.5"/>
    <n v="116"/>
    <n v="111.5"/>
    <n v="116.6"/>
    <n v="125.4"/>
    <n v="111.7"/>
    <n v="116.3"/>
    <n v="122.4"/>
  </r>
  <r>
    <x v="2"/>
    <x v="2"/>
    <s v="July"/>
    <n v="123.7"/>
    <n v="132.5"/>
    <n v="121"/>
    <n v="128.30000000000001"/>
    <n v="110.9"/>
    <n v="133.1"/>
    <n v="145.1"/>
    <n v="139.1"/>
    <n v="91.3"/>
    <n v="126.1"/>
    <n v="119.9"/>
    <n v="131.4"/>
    <n v="128.19999999999999"/>
    <n v="130.4"/>
    <n v="126.7"/>
    <n v="122.3"/>
    <n v="126.1"/>
    <n v="119.9"/>
    <n v="120.1"/>
    <n v="121.3"/>
    <n v="119"/>
    <n v="112.7"/>
    <n v="117.2"/>
    <n v="124.4"/>
    <n v="112.3"/>
    <n v="117.2"/>
    <n v="123.6"/>
  </r>
  <r>
    <x v="0"/>
    <x v="2"/>
    <s v="August"/>
    <n v="124.7"/>
    <n v="131.30000000000001"/>
    <n v="121.3"/>
    <n v="128.80000000000001"/>
    <n v="114"/>
    <n v="134.19999999999999"/>
    <n v="153.6"/>
    <n v="137.9"/>
    <n v="93.1"/>
    <n v="123.9"/>
    <n v="121.5"/>
    <n v="132.5"/>
    <n v="129.80000000000001"/>
    <n v="130.1"/>
    <n v="129.5"/>
    <n v="126.3"/>
    <n v="129"/>
    <n v="139.26"/>
    <n v="123.8"/>
    <n v="123.7"/>
    <n v="121.1"/>
    <n v="113.6"/>
    <n v="118.5"/>
    <n v="123.6"/>
    <n v="112.5"/>
    <n v="118.2"/>
    <n v="126.1"/>
  </r>
  <r>
    <x v="1"/>
    <x v="2"/>
    <s v="August"/>
    <n v="123.1"/>
    <n v="131.69999999999999"/>
    <n v="118.1"/>
    <n v="128"/>
    <n v="106.8"/>
    <n v="130.1"/>
    <n v="165.5"/>
    <n v="156"/>
    <n v="85.3"/>
    <n v="132.69999999999999"/>
    <n v="118.8"/>
    <n v="131.69999999999999"/>
    <n v="131.1"/>
    <n v="134.19999999999999"/>
    <n v="123.7"/>
    <n v="118.2"/>
    <n v="122.9"/>
    <n v="120.9"/>
    <n v="115.3"/>
    <n v="120"/>
    <n v="116.6"/>
    <n v="109.9"/>
    <n v="117.2"/>
    <n v="126.2"/>
    <n v="112"/>
    <n v="116.2"/>
    <n v="123.2"/>
  </r>
  <r>
    <x v="2"/>
    <x v="2"/>
    <s v="August"/>
    <n v="124.2"/>
    <n v="131.4"/>
    <n v="120.1"/>
    <n v="128.5"/>
    <n v="111.4"/>
    <n v="132.30000000000001"/>
    <n v="157.6"/>
    <n v="144"/>
    <n v="90.5"/>
    <n v="126.8"/>
    <n v="120.4"/>
    <n v="132.1"/>
    <n v="130.30000000000001"/>
    <n v="131.19999999999999"/>
    <n v="127.2"/>
    <n v="122.9"/>
    <n v="126.6"/>
    <n v="120.9"/>
    <n v="120.6"/>
    <n v="122"/>
    <n v="119.4"/>
    <n v="111.7"/>
    <n v="117.8"/>
    <n v="125.1"/>
    <n v="112.3"/>
    <n v="117.2"/>
    <n v="124.8"/>
  </r>
  <r>
    <x v="0"/>
    <x v="2"/>
    <s v="September"/>
    <n v="125.1"/>
    <n v="131.1"/>
    <n v="120.7"/>
    <n v="129.19999999999999"/>
    <n v="114.7"/>
    <n v="132.30000000000001"/>
    <n v="158.9"/>
    <n v="142.1"/>
    <n v="92.5"/>
    <n v="125.4"/>
    <n v="121.9"/>
    <n v="132.69999999999999"/>
    <n v="131"/>
    <n v="131"/>
    <n v="130.4"/>
    <n v="126.8"/>
    <n v="129.9"/>
    <n v="139.26"/>
    <n v="123.7"/>
    <n v="124.5"/>
    <n v="121.4"/>
    <n v="113.8"/>
    <n v="119.6"/>
    <n v="124.5"/>
    <n v="113.7"/>
    <n v="118.8"/>
    <n v="127"/>
  </r>
  <r>
    <x v="1"/>
    <x v="2"/>
    <s v="September"/>
    <n v="123.4"/>
    <n v="129"/>
    <n v="115.6"/>
    <n v="128.30000000000001"/>
    <n v="107"/>
    <n v="124"/>
    <n v="168.5"/>
    <n v="165.4"/>
    <n v="86.3"/>
    <n v="134.4"/>
    <n v="119.1"/>
    <n v="132.30000000000001"/>
    <n v="131.5"/>
    <n v="134.69999999999999"/>
    <n v="124"/>
    <n v="118.6"/>
    <n v="123.2"/>
    <n v="121.6"/>
    <n v="115.1"/>
    <n v="120.4"/>
    <n v="117.1"/>
    <n v="109.1"/>
    <n v="117.3"/>
    <n v="126.5"/>
    <n v="112.9"/>
    <n v="116.2"/>
    <n v="123.5"/>
  </r>
  <r>
    <x v="2"/>
    <x v="2"/>
    <s v="September"/>
    <n v="124.6"/>
    <n v="130.4"/>
    <n v="118.7"/>
    <n v="128.9"/>
    <n v="111.9"/>
    <n v="128.4"/>
    <n v="162.19999999999999"/>
    <n v="150"/>
    <n v="90.4"/>
    <n v="128.4"/>
    <n v="120.7"/>
    <n v="132.5"/>
    <n v="131.19999999999999"/>
    <n v="132"/>
    <n v="127.9"/>
    <n v="123.4"/>
    <n v="127.2"/>
    <n v="121.6"/>
    <n v="120.4"/>
    <n v="122.6"/>
    <n v="119.8"/>
    <n v="111.3"/>
    <n v="118.3"/>
    <n v="125.7"/>
    <n v="113.4"/>
    <n v="117.5"/>
    <n v="125.4"/>
  </r>
  <r>
    <x v="0"/>
    <x v="2"/>
    <s v="October"/>
    <n v="125.6"/>
    <n v="130.4"/>
    <n v="120.8"/>
    <n v="129.4"/>
    <n v="115.8"/>
    <n v="133.19999999999999"/>
    <n v="157.69999999999999"/>
    <n v="154.19999999999999"/>
    <n v="93.7"/>
    <n v="126.6"/>
    <n v="122.3"/>
    <n v="133.1"/>
    <n v="131.80000000000001"/>
    <n v="131.5"/>
    <n v="131.1"/>
    <n v="127.3"/>
    <n v="130.6"/>
    <n v="139.26"/>
    <n v="124.4"/>
    <n v="125.1"/>
    <n v="122"/>
    <n v="113.8"/>
    <n v="120.1"/>
    <n v="125.1"/>
    <n v="114.2"/>
    <n v="119.2"/>
    <n v="127.7"/>
  </r>
  <r>
    <x v="1"/>
    <x v="2"/>
    <s v="October"/>
    <n v="123.6"/>
    <n v="128.6"/>
    <n v="115.9"/>
    <n v="128.5"/>
    <n v="109"/>
    <n v="124.1"/>
    <n v="165.8"/>
    <n v="187.2"/>
    <n v="89.4"/>
    <n v="135.80000000000001"/>
    <n v="119.4"/>
    <n v="132.9"/>
    <n v="132.6"/>
    <n v="135.30000000000001"/>
    <n v="124.4"/>
    <n v="118.8"/>
    <n v="123.6"/>
    <n v="122.4"/>
    <n v="114.9"/>
    <n v="120.7"/>
    <n v="117.7"/>
    <n v="109.3"/>
    <n v="117.7"/>
    <n v="126.5"/>
    <n v="113.5"/>
    <n v="116.5"/>
    <n v="124.2"/>
  </r>
  <r>
    <x v="2"/>
    <x v="2"/>
    <s v="October"/>
    <n v="125"/>
    <n v="129.80000000000001"/>
    <n v="118.9"/>
    <n v="129.1"/>
    <n v="113.3"/>
    <n v="129"/>
    <n v="160.4"/>
    <n v="165.3"/>
    <n v="92.3"/>
    <n v="129.69999999999999"/>
    <n v="121.1"/>
    <n v="133"/>
    <n v="132.1"/>
    <n v="132.5"/>
    <n v="128.5"/>
    <n v="123.8"/>
    <n v="127.8"/>
    <n v="122.4"/>
    <n v="120.8"/>
    <n v="123"/>
    <n v="120.4"/>
    <n v="111.4"/>
    <n v="118.7"/>
    <n v="125.9"/>
    <n v="113.9"/>
    <n v="117.9"/>
    <n v="126.1"/>
  </r>
  <r>
    <x v="0"/>
    <x v="2"/>
    <s v="November"/>
    <n v="126.1"/>
    <n v="130.6"/>
    <n v="121.7"/>
    <n v="129.5"/>
    <n v="117.8"/>
    <n v="132.1"/>
    <n v="155.19999999999999"/>
    <n v="160.80000000000001"/>
    <n v="94.5"/>
    <n v="128.30000000000001"/>
    <n v="123.1"/>
    <n v="134.19999999999999"/>
    <n v="132.4"/>
    <n v="132.19999999999999"/>
    <n v="132.1"/>
    <n v="128.19999999999999"/>
    <n v="131.5"/>
    <n v="139.26"/>
    <n v="125.6"/>
    <n v="125.6"/>
    <n v="122.6"/>
    <n v="114"/>
    <n v="120.9"/>
    <n v="125.8"/>
    <n v="114.2"/>
    <n v="119.6"/>
    <n v="128.30000000000001"/>
  </r>
  <r>
    <x v="1"/>
    <x v="2"/>
    <s v="November"/>
    <n v="124"/>
    <n v="129.80000000000001"/>
    <n v="121.5"/>
    <n v="128.6"/>
    <n v="110"/>
    <n v="123.7"/>
    <n v="164.6"/>
    <n v="191.6"/>
    <n v="90.8"/>
    <n v="137.1"/>
    <n v="119.8"/>
    <n v="133.69999999999999"/>
    <n v="133.30000000000001"/>
    <n v="137.6"/>
    <n v="125"/>
    <n v="119.3"/>
    <n v="124.2"/>
    <n v="122.9"/>
    <n v="115.1"/>
    <n v="121"/>
    <n v="118.1"/>
    <n v="109.3"/>
    <n v="117.9"/>
    <n v="126.6"/>
    <n v="113.3"/>
    <n v="116.6"/>
    <n v="124.6"/>
  </r>
  <r>
    <x v="2"/>
    <x v="2"/>
    <s v="November"/>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x v="0"/>
    <x v="2"/>
    <s v="December"/>
    <n v="126.3"/>
    <n v="131.30000000000001"/>
    <n v="123.3"/>
    <n v="129.80000000000001"/>
    <n v="118.3"/>
    <n v="131.6"/>
    <n v="145.5"/>
    <n v="162.1"/>
    <n v="95.4"/>
    <n v="128.9"/>
    <n v="123.3"/>
    <n v="135.1"/>
    <n v="131.4"/>
    <n v="133.1"/>
    <n v="132.5"/>
    <n v="128.5"/>
    <n v="131.9"/>
    <n v="139.26"/>
    <n v="125.7"/>
    <n v="126"/>
    <n v="123.1"/>
    <n v="114"/>
    <n v="121.6"/>
    <n v="125.6"/>
    <n v="114.1"/>
    <n v="119.8"/>
    <n v="127.9"/>
  </r>
  <r>
    <x v="1"/>
    <x v="2"/>
    <s v="December"/>
    <n v="124.3"/>
    <n v="131.69999999999999"/>
    <n v="127.1"/>
    <n v="128.6"/>
    <n v="110"/>
    <n v="120.8"/>
    <n v="149"/>
    <n v="190.1"/>
    <n v="92.7"/>
    <n v="138.6"/>
    <n v="120.2"/>
    <n v="134.19999999999999"/>
    <n v="131.5"/>
    <n v="138.19999999999999"/>
    <n v="125.4"/>
    <n v="119.5"/>
    <n v="124.5"/>
    <n v="122.4"/>
    <n v="116"/>
    <n v="121"/>
    <n v="118.6"/>
    <n v="109.3"/>
    <n v="118.1"/>
    <n v="126.6"/>
    <n v="113.2"/>
    <n v="116.7"/>
    <n v="124"/>
  </r>
  <r>
    <x v="2"/>
    <x v="2"/>
    <s v="December"/>
    <n v="125.7"/>
    <n v="131.4"/>
    <n v="124.8"/>
    <n v="129.4"/>
    <n v="115.3"/>
    <n v="126.6"/>
    <n v="146.69999999999999"/>
    <n v="171.5"/>
    <n v="94.5"/>
    <n v="132.1"/>
    <n v="122"/>
    <n v="134.69999999999999"/>
    <n v="131.4"/>
    <n v="134.5"/>
    <n v="129.69999999999999"/>
    <n v="124.8"/>
    <n v="129"/>
    <n v="122.4"/>
    <n v="122"/>
    <n v="123.6"/>
    <n v="121.4"/>
    <n v="111.5"/>
    <n v="119.6"/>
    <n v="126.2"/>
    <n v="113.7"/>
    <n v="118.3"/>
    <n v="126.1"/>
  </r>
  <r>
    <x v="0"/>
    <x v="3"/>
    <s v="January"/>
    <n v="126.8"/>
    <n v="133.19999999999999"/>
    <n v="126.5"/>
    <n v="130.30000000000001"/>
    <n v="118.9"/>
    <n v="131.6"/>
    <n v="140.1"/>
    <n v="163.80000000000001"/>
    <n v="97.7"/>
    <n v="129.6"/>
    <n v="124.3"/>
    <n v="135.9"/>
    <n v="131.4"/>
    <n v="133.6"/>
    <n v="133.19999999999999"/>
    <n v="128.9"/>
    <n v="132.6"/>
    <n v="139.26"/>
    <n v="126.2"/>
    <n v="126.6"/>
    <n v="123.7"/>
    <n v="113.6"/>
    <n v="121.4"/>
    <n v="126.2"/>
    <n v="114.9"/>
    <n v="120.1"/>
    <n v="128.1"/>
  </r>
  <r>
    <x v="1"/>
    <x v="3"/>
    <s v="January"/>
    <n v="124.7"/>
    <n v="135.9"/>
    <n v="132"/>
    <n v="129.19999999999999"/>
    <n v="109.7"/>
    <n v="119"/>
    <n v="144.1"/>
    <n v="184.2"/>
    <n v="96.7"/>
    <n v="139.5"/>
    <n v="120.5"/>
    <n v="134.69999999999999"/>
    <n v="131.19999999999999"/>
    <n v="139.5"/>
    <n v="125.8"/>
    <n v="119.8"/>
    <n v="124.9"/>
    <n v="123.4"/>
    <n v="116.9"/>
    <n v="121.6"/>
    <n v="119.1"/>
    <n v="108.9"/>
    <n v="118.5"/>
    <n v="126.4"/>
    <n v="114"/>
    <n v="116.8"/>
    <n v="124.2"/>
  </r>
  <r>
    <x v="2"/>
    <x v="3"/>
    <s v="January"/>
    <n v="126.1"/>
    <n v="134.1"/>
    <n v="128.6"/>
    <n v="129.9"/>
    <n v="115.5"/>
    <n v="125.7"/>
    <n v="141.5"/>
    <n v="170.7"/>
    <n v="97.4"/>
    <n v="132.9"/>
    <n v="122.7"/>
    <n v="135.30000000000001"/>
    <n v="131.30000000000001"/>
    <n v="135.19999999999999"/>
    <n v="130.30000000000001"/>
    <n v="125.1"/>
    <n v="129.5"/>
    <n v="123.4"/>
    <n v="122.7"/>
    <n v="124.2"/>
    <n v="122"/>
    <n v="111.1"/>
    <n v="119.8"/>
    <n v="126.3"/>
    <n v="114.5"/>
    <n v="118.5"/>
    <n v="126.3"/>
  </r>
  <r>
    <x v="0"/>
    <x v="3"/>
    <s v="February"/>
    <n v="127.1"/>
    <n v="133.69999999999999"/>
    <n v="127.7"/>
    <n v="130.69999999999999"/>
    <n v="118.5"/>
    <n v="130.4"/>
    <n v="130.9"/>
    <n v="162.80000000000001"/>
    <n v="98.7"/>
    <n v="130.6"/>
    <n v="124.8"/>
    <n v="136.4"/>
    <n v="130.30000000000001"/>
    <n v="134.4"/>
    <n v="133.9"/>
    <n v="129.80000000000001"/>
    <n v="133.4"/>
    <n v="139.26"/>
    <n v="127.5"/>
    <n v="127.1"/>
    <n v="124.3"/>
    <n v="113.9"/>
    <n v="122.3"/>
    <n v="127.1"/>
    <n v="116.8"/>
    <n v="120.9"/>
    <n v="127.9"/>
  </r>
  <r>
    <x v="1"/>
    <x v="3"/>
    <s v="February"/>
    <n v="124.8"/>
    <n v="135.1"/>
    <n v="130.30000000000001"/>
    <n v="129.6"/>
    <n v="108.4"/>
    <n v="118.6"/>
    <n v="129.19999999999999"/>
    <n v="176.4"/>
    <n v="99.1"/>
    <n v="139.69999999999999"/>
    <n v="120.6"/>
    <n v="135.19999999999999"/>
    <n v="129.1"/>
    <n v="140"/>
    <n v="126.2"/>
    <n v="120.1"/>
    <n v="125.3"/>
    <n v="124.4"/>
    <n v="116"/>
    <n v="121.8"/>
    <n v="119.5"/>
    <n v="109.1"/>
    <n v="118.8"/>
    <n v="126.3"/>
    <n v="116.2"/>
    <n v="117.2"/>
    <n v="123.8"/>
  </r>
  <r>
    <x v="2"/>
    <x v="3"/>
    <s v="February"/>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x v="0"/>
    <x v="3"/>
    <s v="March"/>
    <n v="127.3"/>
    <n v="134.4"/>
    <n v="125.1"/>
    <n v="130.5"/>
    <n v="118.3"/>
    <n v="131.69999999999999"/>
    <n v="130.69999999999999"/>
    <n v="161.19999999999999"/>
    <n v="100.4"/>
    <n v="130.80000000000001"/>
    <n v="124.9"/>
    <n v="137"/>
    <n v="130.4"/>
    <n v="135"/>
    <n v="134.4"/>
    <n v="130.19999999999999"/>
    <n v="133.80000000000001"/>
    <n v="139.26"/>
    <n v="127"/>
    <n v="127.7"/>
    <n v="124.8"/>
    <n v="113.6"/>
    <n v="122.5"/>
    <n v="127.5"/>
    <n v="117.4"/>
    <n v="121.1"/>
    <n v="128"/>
  </r>
  <r>
    <x v="1"/>
    <x v="3"/>
    <s v="March"/>
    <n v="124.8"/>
    <n v="136.30000000000001"/>
    <n v="123.7"/>
    <n v="129.69999999999999"/>
    <n v="107.9"/>
    <n v="119.9"/>
    <n v="128.1"/>
    <n v="170.3"/>
    <n v="101.8"/>
    <n v="140.1"/>
    <n v="120.7"/>
    <n v="135.4"/>
    <n v="128.9"/>
    <n v="140.6"/>
    <n v="126.4"/>
    <n v="120.3"/>
    <n v="125.5"/>
    <n v="124.9"/>
    <n v="114.8"/>
    <n v="122.3"/>
    <n v="119.7"/>
    <n v="108.5"/>
    <n v="119.1"/>
    <n v="126.4"/>
    <n v="117.1"/>
    <n v="117.3"/>
    <n v="123.8"/>
  </r>
  <r>
    <x v="2"/>
    <x v="3"/>
    <s v="March"/>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r>
  <r>
    <x v="0"/>
    <x v="3"/>
    <s v="April"/>
    <n v="127.4"/>
    <n v="135.4"/>
    <n v="123.4"/>
    <n v="131.30000000000001"/>
    <n v="118.2"/>
    <n v="138.1"/>
    <n v="134.1"/>
    <n v="162.69999999999999"/>
    <n v="105"/>
    <n v="131.4"/>
    <n v="125.4"/>
    <n v="137.4"/>
    <n v="131.80000000000001"/>
    <n v="135.5"/>
    <n v="135"/>
    <n v="130.6"/>
    <n v="134.4"/>
    <n v="139.26"/>
    <n v="127"/>
    <n v="128"/>
    <n v="125.2"/>
    <n v="114.4"/>
    <n v="123.2"/>
    <n v="127.9"/>
    <n v="118.4"/>
    <n v="121.7"/>
    <n v="129"/>
  </r>
  <r>
    <x v="1"/>
    <x v="3"/>
    <s v="April"/>
    <n v="124.9"/>
    <n v="139.30000000000001"/>
    <n v="119.9"/>
    <n v="130.19999999999999"/>
    <n v="108.9"/>
    <n v="131.1"/>
    <n v="136.80000000000001"/>
    <n v="176.9"/>
    <n v="109.1"/>
    <n v="140.4"/>
    <n v="121.1"/>
    <n v="135.9"/>
    <n v="131.80000000000001"/>
    <n v="141.5"/>
    <n v="126.8"/>
    <n v="120.5"/>
    <n v="125.8"/>
    <n v="125.6"/>
    <n v="114.6"/>
    <n v="122.8"/>
    <n v="120"/>
    <n v="110"/>
    <n v="119.5"/>
    <n v="127.6"/>
    <n v="117.6"/>
    <n v="118.2"/>
    <n v="125.3"/>
  </r>
  <r>
    <x v="2"/>
    <x v="3"/>
    <s v="April"/>
    <n v="126.6"/>
    <n v="136.80000000000001"/>
    <n v="122"/>
    <n v="130.9"/>
    <n v="114.8"/>
    <n v="134.80000000000001"/>
    <n v="135"/>
    <n v="167.5"/>
    <n v="106.4"/>
    <n v="134.4"/>
    <n v="123.6"/>
    <n v="136.69999999999999"/>
    <n v="131.80000000000001"/>
    <n v="137.1"/>
    <n v="131.80000000000001"/>
    <n v="126.4"/>
    <n v="131"/>
    <n v="125.6"/>
    <n v="122.3"/>
    <n v="125.5"/>
    <n v="123.2"/>
    <n v="112.1"/>
    <n v="121.1"/>
    <n v="127.7"/>
    <n v="118.1"/>
    <n v="120"/>
    <n v="127.3"/>
  </r>
  <r>
    <x v="0"/>
    <x v="3"/>
    <s v="May"/>
    <n v="127.6"/>
    <n v="137.5"/>
    <n v="124.4"/>
    <n v="132.4"/>
    <n v="118.2"/>
    <n v="138.1"/>
    <n v="141.80000000000001"/>
    <n v="166"/>
    <n v="107.5"/>
    <n v="132.19999999999999"/>
    <n v="126.1"/>
    <n v="138.30000000000001"/>
    <n v="133.6"/>
    <n v="136"/>
    <n v="135.4"/>
    <n v="131.1"/>
    <n v="134.80000000000001"/>
    <n v="139.26"/>
    <n v="127.4"/>
    <n v="128.5"/>
    <n v="125.8"/>
    <n v="115.1"/>
    <n v="123.6"/>
    <n v="129.1"/>
    <n v="119.7"/>
    <n v="122.5"/>
    <n v="130.30000000000001"/>
  </r>
  <r>
    <x v="1"/>
    <x v="3"/>
    <s v="May"/>
    <n v="125"/>
    <n v="142.1"/>
    <n v="127"/>
    <n v="130.4"/>
    <n v="109.6"/>
    <n v="133.5"/>
    <n v="151.4"/>
    <n v="182.8"/>
    <n v="111.1"/>
    <n v="141.5"/>
    <n v="121.5"/>
    <n v="136.30000000000001"/>
    <n v="134.6"/>
    <n v="142.19999999999999"/>
    <n v="127.2"/>
    <n v="120.7"/>
    <n v="126.2"/>
    <n v="126"/>
    <n v="115"/>
    <n v="123.2"/>
    <n v="120.3"/>
    <n v="110.7"/>
    <n v="119.8"/>
    <n v="128"/>
    <n v="118.5"/>
    <n v="118.7"/>
    <n v="126.6"/>
  </r>
  <r>
    <x v="2"/>
    <x v="3"/>
    <s v="May"/>
    <n v="126.8"/>
    <n v="139.1"/>
    <n v="125.4"/>
    <n v="131.69999999999999"/>
    <n v="115"/>
    <n v="136"/>
    <n v="145.1"/>
    <n v="171.7"/>
    <n v="108.7"/>
    <n v="135.30000000000001"/>
    <n v="124.2"/>
    <n v="137.4"/>
    <n v="134"/>
    <n v="137.69999999999999"/>
    <n v="132.19999999999999"/>
    <n v="126.8"/>
    <n v="131.4"/>
    <n v="126"/>
    <n v="122.7"/>
    <n v="126"/>
    <n v="123.7"/>
    <n v="112.8"/>
    <n v="121.5"/>
    <n v="128.5"/>
    <n v="119.2"/>
    <n v="120.7"/>
    <n v="128.6"/>
  </r>
  <r>
    <x v="0"/>
    <x v="3"/>
    <s v="June"/>
    <n v="128.6"/>
    <n v="138.6"/>
    <n v="126.6"/>
    <n v="133.6"/>
    <n v="118.6"/>
    <n v="137.4"/>
    <n v="152.5"/>
    <n v="169.2"/>
    <n v="108.8"/>
    <n v="133.1"/>
    <n v="126.4"/>
    <n v="139.19999999999999"/>
    <n v="136"/>
    <n v="137.19999999999999"/>
    <n v="136.30000000000001"/>
    <n v="131.6"/>
    <n v="135.6"/>
    <n v="139.26"/>
    <n v="128"/>
    <n v="129.30000000000001"/>
    <n v="126.2"/>
    <n v="116.3"/>
    <n v="124.1"/>
    <n v="130.19999999999999"/>
    <n v="119.9"/>
    <n v="123.3"/>
    <n v="131.9"/>
  </r>
  <r>
    <x v="1"/>
    <x v="3"/>
    <s v="June"/>
    <n v="125.9"/>
    <n v="143.9"/>
    <n v="130.9"/>
    <n v="131"/>
    <n v="110.2"/>
    <n v="135.5"/>
    <n v="173.7"/>
    <n v="184.4"/>
    <n v="112"/>
    <n v="142.80000000000001"/>
    <n v="121.6"/>
    <n v="136.9"/>
    <n v="138.19999999999999"/>
    <n v="142.69999999999999"/>
    <n v="127.6"/>
    <n v="121.1"/>
    <n v="126.6"/>
    <n v="125.5"/>
    <n v="115.5"/>
    <n v="123.2"/>
    <n v="120.6"/>
    <n v="112.3"/>
    <n v="119.9"/>
    <n v="129.30000000000001"/>
    <n v="118.8"/>
    <n v="119.6"/>
    <n v="128.1"/>
  </r>
  <r>
    <x v="2"/>
    <x v="3"/>
    <s v="June"/>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x v="0"/>
    <x v="3"/>
    <s v="July"/>
    <n v="129.30000000000001"/>
    <n v="139.5"/>
    <n v="129.6"/>
    <n v="134.5"/>
    <n v="119.5"/>
    <n v="138.5"/>
    <n v="158.19999999999999"/>
    <n v="171.8"/>
    <n v="110.3"/>
    <n v="134.30000000000001"/>
    <n v="127.3"/>
    <n v="139.9"/>
    <n v="137.6"/>
    <n v="138"/>
    <n v="137.19999999999999"/>
    <n v="132.19999999999999"/>
    <n v="136.5"/>
    <n v="139.26"/>
    <n v="128.19999999999999"/>
    <n v="130"/>
    <n v="126.7"/>
    <n v="116.4"/>
    <n v="125.2"/>
    <n v="130.80000000000001"/>
    <n v="120.9"/>
    <n v="123.8"/>
    <n v="133"/>
  </r>
  <r>
    <x v="1"/>
    <x v="3"/>
    <s v="July"/>
    <n v="126.8"/>
    <n v="144.19999999999999"/>
    <n v="136.6"/>
    <n v="131.80000000000001"/>
    <n v="111"/>
    <n v="137"/>
    <n v="179.5"/>
    <n v="188.4"/>
    <n v="113.3"/>
    <n v="143.9"/>
    <n v="121.7"/>
    <n v="137.5"/>
    <n v="139.80000000000001"/>
    <n v="142.9"/>
    <n v="127.9"/>
    <n v="121.1"/>
    <n v="126.9"/>
    <n v="126.4"/>
    <n v="115.5"/>
    <n v="123.5"/>
    <n v="120.9"/>
    <n v="111.7"/>
    <n v="120.3"/>
    <n v="130.80000000000001"/>
    <n v="120"/>
    <n v="119.9"/>
    <n v="129"/>
  </r>
  <r>
    <x v="2"/>
    <x v="3"/>
    <s v="July"/>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x v="0"/>
    <x v="3"/>
    <s v="August"/>
    <n v="130.1"/>
    <n v="138.80000000000001"/>
    <n v="130.30000000000001"/>
    <n v="135.30000000000001"/>
    <n v="119.9"/>
    <n v="140.19999999999999"/>
    <n v="156.9"/>
    <n v="172.2"/>
    <n v="112.1"/>
    <n v="134.9"/>
    <n v="128.1"/>
    <n v="140.69999999999999"/>
    <n v="138"/>
    <n v="138.9"/>
    <n v="137.80000000000001"/>
    <n v="133"/>
    <n v="137.1"/>
    <n v="139.26"/>
    <n v="129.1"/>
    <n v="130.6"/>
    <n v="127"/>
    <n v="116"/>
    <n v="125.5"/>
    <n v="131.9"/>
    <n v="122"/>
    <n v="124.2"/>
    <n v="133.5"/>
  </r>
  <r>
    <x v="1"/>
    <x v="3"/>
    <s v="August"/>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r>
  <r>
    <x v="2"/>
    <x v="3"/>
    <s v="August"/>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r>
  <r>
    <x v="0"/>
    <x v="3"/>
    <s v="September"/>
    <n v="130.80000000000001"/>
    <n v="138.19999999999999"/>
    <n v="130.5"/>
    <n v="135.5"/>
    <n v="120.2"/>
    <n v="139.19999999999999"/>
    <n v="149.5"/>
    <n v="170.4"/>
    <n v="113.1"/>
    <n v="135.80000000000001"/>
    <n v="128.80000000000001"/>
    <n v="141.5"/>
    <n v="137.19999999999999"/>
    <n v="139.9"/>
    <n v="138.5"/>
    <n v="133.5"/>
    <n v="137.80000000000001"/>
    <n v="139.26"/>
    <n v="129.69999999999999"/>
    <n v="131.1"/>
    <n v="127.8"/>
    <n v="117"/>
    <n v="125.7"/>
    <n v="132.19999999999999"/>
    <n v="122.8"/>
    <n v="124.9"/>
    <n v="133.4"/>
  </r>
  <r>
    <x v="1"/>
    <x v="3"/>
    <s v="September"/>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r>
  <r>
    <x v="2"/>
    <x v="3"/>
    <s v="September"/>
    <n v="129.9"/>
    <n v="138"/>
    <n v="130.5"/>
    <n v="134.4"/>
    <n v="117.2"/>
    <n v="136.1"/>
    <n v="150.69999999999999"/>
    <n v="171.5"/>
    <n v="113.8"/>
    <n v="138.80000000000001"/>
    <n v="126"/>
    <n v="140.19999999999999"/>
    <n v="136.6"/>
    <n v="141"/>
    <n v="134.6"/>
    <n v="128.6"/>
    <n v="133.80000000000001"/>
    <n v="127.9"/>
    <n v="124.1"/>
    <n v="127.9"/>
    <n v="125.4"/>
    <n v="114.3"/>
    <n v="122.9"/>
    <n v="131.80000000000001"/>
    <n v="122.1"/>
    <n v="122.8"/>
    <n v="130.9"/>
  </r>
  <r>
    <x v="0"/>
    <x v="3"/>
    <s v="October"/>
    <n v="131.30000000000001"/>
    <n v="137.6"/>
    <n v="130.1"/>
    <n v="136"/>
    <n v="120.8"/>
    <n v="138.4"/>
    <n v="149.19999999999999"/>
    <n v="170.2"/>
    <n v="113.4"/>
    <n v="136.30000000000001"/>
    <n v="128.69999999999999"/>
    <n v="142.4"/>
    <n v="137.4"/>
    <n v="140.9"/>
    <n v="139.6"/>
    <n v="134.30000000000001"/>
    <n v="138.80000000000001"/>
    <n v="139.26"/>
    <n v="129.80000000000001"/>
    <n v="131.80000000000001"/>
    <n v="128.69999999999999"/>
    <n v="117.8"/>
    <n v="126.5"/>
    <n v="133"/>
    <n v="123"/>
    <n v="125.7"/>
    <n v="133.80000000000001"/>
  </r>
  <r>
    <x v="1"/>
    <x v="3"/>
    <s v="October"/>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x v="2"/>
    <x v="3"/>
    <s v="October"/>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x v="0"/>
    <x v="3"/>
    <s v="November"/>
    <n v="132"/>
    <n v="137.4"/>
    <n v="130.6"/>
    <n v="136.19999999999999"/>
    <n v="121.1"/>
    <n v="136.9"/>
    <n v="141.80000000000001"/>
    <n v="170"/>
    <n v="113.4"/>
    <n v="136.80000000000001"/>
    <n v="128.69999999999999"/>
    <n v="143.1"/>
    <n v="136.6"/>
    <n v="141.19999999999999"/>
    <n v="139.9"/>
    <n v="134.5"/>
    <n v="139.19999999999999"/>
    <n v="139.26"/>
    <n v="130.30000000000001"/>
    <n v="132.1"/>
    <n v="129.1"/>
    <n v="118.2"/>
    <n v="126.9"/>
    <n v="133.69999999999999"/>
    <n v="123.5"/>
    <n v="126.1"/>
    <n v="133.6"/>
  </r>
  <r>
    <x v="1"/>
    <x v="3"/>
    <s v="November"/>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r>
  <r>
    <x v="2"/>
    <x v="3"/>
    <s v="November"/>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x v="0"/>
    <x v="3"/>
    <s v="December"/>
    <n v="132.6"/>
    <n v="137.30000000000001"/>
    <n v="131.6"/>
    <n v="136.30000000000001"/>
    <n v="121.6"/>
    <n v="135.6"/>
    <n v="127.5"/>
    <n v="167.9"/>
    <n v="113.8"/>
    <n v="137.5"/>
    <n v="129.1"/>
    <n v="143.6"/>
    <n v="134.69999999999999"/>
    <n v="142.4"/>
    <n v="140.4"/>
    <n v="135.19999999999999"/>
    <n v="139.69999999999999"/>
    <n v="139.26"/>
    <n v="132"/>
    <n v="132.9"/>
    <n v="129.69999999999999"/>
    <n v="118.6"/>
    <n v="127.3"/>
    <n v="134.19999999999999"/>
    <n v="121.9"/>
    <n v="126.3"/>
    <n v="132.80000000000001"/>
  </r>
  <r>
    <x v="1"/>
    <x v="3"/>
    <s v="December"/>
    <n v="131.6"/>
    <n v="138.19999999999999"/>
    <n v="134.9"/>
    <n v="133.1"/>
    <n v="113.5"/>
    <n v="129.30000000000001"/>
    <n v="121.1"/>
    <n v="170.3"/>
    <n v="115.5"/>
    <n v="145.5"/>
    <n v="123.1"/>
    <n v="140.9"/>
    <n v="132.80000000000001"/>
    <n v="145"/>
    <n v="130"/>
    <n v="122.2"/>
    <n v="128.80000000000001"/>
    <n v="128.5"/>
    <n v="117.8"/>
    <n v="125"/>
    <n v="122.3"/>
    <n v="113.7"/>
    <n v="121.8"/>
    <n v="132.30000000000001"/>
    <n v="119.9"/>
    <n v="121.4"/>
    <n v="127.6"/>
  </r>
  <r>
    <x v="2"/>
    <x v="3"/>
    <s v="December"/>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x v="0"/>
    <x v="4"/>
    <s v="January"/>
    <n v="133.1"/>
    <n v="137.80000000000001"/>
    <n v="131.9"/>
    <n v="136.69999999999999"/>
    <n v="122"/>
    <n v="136"/>
    <n v="119.8"/>
    <n v="161.69999999999999"/>
    <n v="114.8"/>
    <n v="136.9"/>
    <n v="129"/>
    <n v="143.9"/>
    <n v="133.69999999999999"/>
    <n v="143.1"/>
    <n v="140.69999999999999"/>
    <n v="135.80000000000001"/>
    <n v="140"/>
    <n v="139.26"/>
    <n v="132.1"/>
    <n v="133.19999999999999"/>
    <n v="129.9"/>
    <n v="119.1"/>
    <n v="127"/>
    <n v="134.6"/>
    <n v="122.3"/>
    <n v="126.6"/>
    <n v="132.4"/>
  </r>
  <r>
    <x v="1"/>
    <x v="4"/>
    <s v="January"/>
    <n v="132.19999999999999"/>
    <n v="138.9"/>
    <n v="132.6"/>
    <n v="133.1"/>
    <n v="114"/>
    <n v="129.6"/>
    <n v="118.7"/>
    <n v="155.1"/>
    <n v="117.3"/>
    <n v="144.9"/>
    <n v="123.2"/>
    <n v="141.6"/>
    <n v="132"/>
    <n v="145.6"/>
    <n v="130.19999999999999"/>
    <n v="122.3"/>
    <n v="129"/>
    <n v="129.6"/>
    <n v="118"/>
    <n v="125.1"/>
    <n v="122.6"/>
    <n v="115.2"/>
    <n v="122"/>
    <n v="132.4"/>
    <n v="120.9"/>
    <n v="122.1"/>
    <n v="127.8"/>
  </r>
  <r>
    <x v="2"/>
    <x v="4"/>
    <s v="January"/>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x v="0"/>
    <x v="4"/>
    <s v="February"/>
    <n v="133.30000000000001"/>
    <n v="138.30000000000001"/>
    <n v="129.30000000000001"/>
    <n v="137.19999999999999"/>
    <n v="122.1"/>
    <n v="138.69999999999999"/>
    <n v="119.1"/>
    <n v="156.9"/>
    <n v="116.2"/>
    <n v="136"/>
    <n v="129.4"/>
    <n v="144.4"/>
    <n v="133.6"/>
    <n v="143.69999999999999"/>
    <n v="140.9"/>
    <n v="135.80000000000001"/>
    <n v="140.19999999999999"/>
    <n v="139.26"/>
    <n v="133.19999999999999"/>
    <n v="133.6"/>
    <n v="130.1"/>
    <n v="119.5"/>
    <n v="127.7"/>
    <n v="134.9"/>
    <n v="123.2"/>
    <n v="127"/>
    <n v="132.6"/>
  </r>
  <r>
    <x v="1"/>
    <x v="4"/>
    <s v="February"/>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r>
  <r>
    <x v="2"/>
    <x v="4"/>
    <s v="February"/>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x v="0"/>
    <x v="4"/>
    <s v="March"/>
    <n v="133.6"/>
    <n v="138.80000000000001"/>
    <n v="128.80000000000001"/>
    <n v="137.19999999999999"/>
    <n v="121.6"/>
    <n v="139.69999999999999"/>
    <n v="119.7"/>
    <n v="148"/>
    <n v="116.9"/>
    <n v="135.6"/>
    <n v="129.80000000000001"/>
    <n v="145.4"/>
    <n v="133.4"/>
    <n v="144.19999999999999"/>
    <n v="141.6"/>
    <n v="136.19999999999999"/>
    <n v="140.80000000000001"/>
    <n v="139.26"/>
    <n v="134.19999999999999"/>
    <n v="134.1"/>
    <n v="130.6"/>
    <n v="119.8"/>
    <n v="128.30000000000001"/>
    <n v="135.19999999999999"/>
    <n v="123.3"/>
    <n v="127.4"/>
    <n v="132.80000000000001"/>
  </r>
  <r>
    <x v="1"/>
    <x v="4"/>
    <s v="March"/>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r>
  <r>
    <x v="2"/>
    <x v="4"/>
    <s v="March"/>
    <n v="133.30000000000001"/>
    <n v="139"/>
    <n v="128.6"/>
    <n v="136.30000000000001"/>
    <n v="118.8"/>
    <n v="138.30000000000001"/>
    <n v="120.5"/>
    <n v="143.9"/>
    <n v="118"/>
    <n v="137.9"/>
    <n v="127.2"/>
    <n v="144"/>
    <n v="133.1"/>
    <n v="145.1"/>
    <n v="137.30000000000001"/>
    <n v="130.6"/>
    <n v="136.4"/>
    <n v="131.1"/>
    <n v="129.1"/>
    <n v="130.1"/>
    <n v="127.8"/>
    <n v="117.6"/>
    <n v="125"/>
    <n v="133.80000000000001"/>
    <n v="122.6"/>
    <n v="125.1"/>
    <n v="130.9"/>
  </r>
  <r>
    <x v="0"/>
    <x v="4"/>
    <s v="April"/>
    <n v="133.19999999999999"/>
    <n v="138.69999999999999"/>
    <n v="127.1"/>
    <n v="137.69999999999999"/>
    <n v="121.3"/>
    <n v="141.80000000000001"/>
    <n v="121.5"/>
    <n v="144.5"/>
    <n v="117.4"/>
    <n v="134.1"/>
    <n v="130"/>
    <n v="145.5"/>
    <n v="133.5"/>
    <n v="144.4"/>
    <n v="142.4"/>
    <n v="136.80000000000001"/>
    <n v="141.6"/>
    <n v="139.26"/>
    <n v="135"/>
    <n v="134.30000000000001"/>
    <n v="131"/>
    <n v="119.2"/>
    <n v="128.30000000000001"/>
    <n v="135.69999999999999"/>
    <n v="123.7"/>
    <n v="127.5"/>
    <n v="132.9"/>
  </r>
  <r>
    <x v="1"/>
    <x v="4"/>
    <s v="April"/>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x v="2"/>
    <x v="4"/>
    <s v="April"/>
    <n v="133"/>
    <n v="139.4"/>
    <n v="126.1"/>
    <n v="137.19999999999999"/>
    <n v="118.4"/>
    <n v="139.9"/>
    <n v="123.4"/>
    <n v="140.9"/>
    <n v="118.5"/>
    <n v="136.5"/>
    <n v="127.4"/>
    <n v="144.19999999999999"/>
    <n v="133.5"/>
    <n v="145.4"/>
    <n v="138"/>
    <n v="131.1"/>
    <n v="137"/>
    <n v="131.69999999999999"/>
    <n v="129.80000000000001"/>
    <n v="130.4"/>
    <n v="128.1"/>
    <n v="116.6"/>
    <n v="125.1"/>
    <n v="134.5"/>
    <n v="123.1"/>
    <n v="125.1"/>
    <n v="131.1"/>
  </r>
  <r>
    <x v="0"/>
    <x v="4"/>
    <s v="May"/>
    <n v="133.1"/>
    <n v="140.30000000000001"/>
    <n v="126.8"/>
    <n v="138.19999999999999"/>
    <n v="120.8"/>
    <n v="140.19999999999999"/>
    <n v="123.8"/>
    <n v="141.80000000000001"/>
    <n v="118.6"/>
    <n v="134"/>
    <n v="130.30000000000001"/>
    <n v="145.80000000000001"/>
    <n v="133.80000000000001"/>
    <n v="145.5"/>
    <n v="142.5"/>
    <n v="137.30000000000001"/>
    <n v="141.80000000000001"/>
    <n v="139.26"/>
    <n v="135"/>
    <n v="134.9"/>
    <n v="131.4"/>
    <n v="119.4"/>
    <n v="129.4"/>
    <n v="136.30000000000001"/>
    <n v="123.7"/>
    <n v="127.9"/>
    <n v="133.30000000000001"/>
  </r>
  <r>
    <x v="1"/>
    <x v="4"/>
    <s v="May"/>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x v="2"/>
    <x v="4"/>
    <s v="May"/>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x v="0"/>
    <x v="4"/>
    <s v="June"/>
    <n v="133.5"/>
    <n v="143.69999999999999"/>
    <n v="128"/>
    <n v="138.6"/>
    <n v="120.9"/>
    <n v="140.9"/>
    <n v="128.80000000000001"/>
    <n v="140.19999999999999"/>
    <n v="118.9"/>
    <n v="133.5"/>
    <n v="130.4"/>
    <n v="146.5"/>
    <n v="134.9"/>
    <n v="145.80000000000001"/>
    <n v="143.1"/>
    <n v="137.69999999999999"/>
    <n v="142.30000000000001"/>
    <n v="139.26"/>
    <n v="134.80000000000001"/>
    <n v="135.19999999999999"/>
    <n v="131.30000000000001"/>
    <n v="119.4"/>
    <n v="129.80000000000001"/>
    <n v="136.9"/>
    <n v="124.1"/>
    <n v="128.1"/>
    <n v="133.9"/>
  </r>
  <r>
    <x v="1"/>
    <x v="4"/>
    <s v="June"/>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x v="2"/>
    <x v="4"/>
    <s v="June"/>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x v="0"/>
    <x v="4"/>
    <s v="July"/>
    <n v="134"/>
    <n v="144.19999999999999"/>
    <n v="129.80000000000001"/>
    <n v="139"/>
    <n v="120.9"/>
    <n v="143.9"/>
    <n v="151.5"/>
    <n v="138.1"/>
    <n v="120"/>
    <n v="133.9"/>
    <n v="131.4"/>
    <n v="147.69999999999999"/>
    <n v="138.5"/>
    <n v="147.4"/>
    <n v="144.30000000000001"/>
    <n v="138.1"/>
    <n v="143.5"/>
    <n v="139.26"/>
    <n v="135.30000000000001"/>
    <n v="136.1"/>
    <n v="132.1"/>
    <n v="119.1"/>
    <n v="130.6"/>
    <n v="138.6"/>
    <n v="124.4"/>
    <n v="128.6"/>
    <n v="136.19999999999999"/>
  </r>
  <r>
    <x v="1"/>
    <x v="4"/>
    <s v="July"/>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r>
  <r>
    <x v="2"/>
    <x v="4"/>
    <s v="July"/>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x v="0"/>
    <x v="4"/>
    <s v="August"/>
    <n v="134.80000000000001"/>
    <n v="143.1"/>
    <n v="130"/>
    <n v="139.4"/>
    <n v="120.5"/>
    <n v="148"/>
    <n v="162.9"/>
    <n v="137.4"/>
    <n v="120.8"/>
    <n v="134.69999999999999"/>
    <n v="131.6"/>
    <n v="148.69999999999999"/>
    <n v="140.6"/>
    <n v="149"/>
    <n v="145.30000000000001"/>
    <n v="139.19999999999999"/>
    <n v="144.5"/>
    <n v="139.26"/>
    <n v="136.4"/>
    <n v="137.30000000000001"/>
    <n v="133"/>
    <n v="120.3"/>
    <n v="131.5"/>
    <n v="140.19999999999999"/>
    <n v="125.4"/>
    <n v="129.69999999999999"/>
    <n v="137.80000000000001"/>
  </r>
  <r>
    <x v="1"/>
    <x v="4"/>
    <s v="August"/>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x v="2"/>
    <x v="4"/>
    <s v="August"/>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x v="0"/>
    <x v="4"/>
    <s v="September"/>
    <n v="135.19999999999999"/>
    <n v="142"/>
    <n v="130.5"/>
    <n v="140.19999999999999"/>
    <n v="120.7"/>
    <n v="147.80000000000001"/>
    <n v="154.5"/>
    <n v="137.1"/>
    <n v="121"/>
    <n v="134.69999999999999"/>
    <n v="131.69999999999999"/>
    <n v="149.30000000000001"/>
    <n v="139.6"/>
    <n v="149.80000000000001"/>
    <n v="146.1"/>
    <n v="139.69999999999999"/>
    <n v="145.19999999999999"/>
    <n v="139.26"/>
    <n v="137.4"/>
    <n v="137.9"/>
    <n v="133.4"/>
    <n v="121.2"/>
    <n v="132.30000000000001"/>
    <n v="139.6"/>
    <n v="126.7"/>
    <n v="130.30000000000001"/>
    <n v="137.6"/>
  </r>
  <r>
    <x v="1"/>
    <x v="4"/>
    <s v="September"/>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x v="2"/>
    <x v="4"/>
    <s v="September"/>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x v="0"/>
    <x v="4"/>
    <s v="October"/>
    <n v="135.9"/>
    <n v="141.9"/>
    <n v="131"/>
    <n v="141.5"/>
    <n v="121.4"/>
    <n v="146.69999999999999"/>
    <n v="157.1"/>
    <n v="136.4"/>
    <n v="121.4"/>
    <n v="135.6"/>
    <n v="131.30000000000001"/>
    <n v="150.30000000000001"/>
    <n v="140.4"/>
    <n v="150.5"/>
    <n v="147.19999999999999"/>
    <n v="140.6"/>
    <n v="146.19999999999999"/>
    <n v="139.26"/>
    <n v="138.1"/>
    <n v="138.4"/>
    <n v="134.19999999999999"/>
    <n v="121"/>
    <n v="133"/>
    <n v="140.1"/>
    <n v="127.4"/>
    <n v="130.69999999999999"/>
    <n v="138.30000000000001"/>
  </r>
  <r>
    <x v="1"/>
    <x v="4"/>
    <s v="October"/>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x v="2"/>
    <x v="4"/>
    <s v="October"/>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x v="0"/>
    <x v="4"/>
    <s v="November"/>
    <n v="136.30000000000001"/>
    <n v="142.5"/>
    <n v="140.5"/>
    <n v="141.5"/>
    <n v="121.6"/>
    <n v="147.30000000000001"/>
    <n v="168"/>
    <n v="135.80000000000001"/>
    <n v="122.5"/>
    <n v="136"/>
    <n v="131.9"/>
    <n v="151.4"/>
    <n v="142.4"/>
    <n v="152.1"/>
    <n v="148.19999999999999"/>
    <n v="141.5"/>
    <n v="147.30000000000001"/>
    <n v="139.26"/>
    <n v="141.1"/>
    <n v="139.4"/>
    <n v="135.80000000000001"/>
    <n v="121.6"/>
    <n v="133.69999999999999"/>
    <n v="141.5"/>
    <n v="128.1"/>
    <n v="131.69999999999999"/>
    <n v="140"/>
  </r>
  <r>
    <x v="1"/>
    <x v="4"/>
    <s v="November"/>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r>
  <r>
    <x v="2"/>
    <x v="4"/>
    <s v="November"/>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x v="0"/>
    <x v="4"/>
    <s v="December"/>
    <n v="136.4"/>
    <n v="143.69999999999999"/>
    <n v="144.80000000000001"/>
    <n v="141.9"/>
    <n v="123.1"/>
    <n v="147.19999999999999"/>
    <n v="161"/>
    <n v="133.80000000000001"/>
    <n v="121.9"/>
    <n v="135.80000000000001"/>
    <n v="131.1"/>
    <n v="151.4"/>
    <n v="141.5"/>
    <n v="153.19999999999999"/>
    <n v="148"/>
    <n v="141.9"/>
    <n v="147.19999999999999"/>
    <n v="139.26"/>
    <n v="142.6"/>
    <n v="139.5"/>
    <n v="136.1"/>
    <n v="122"/>
    <n v="133.4"/>
    <n v="141.1"/>
    <n v="127.8"/>
    <n v="131.9"/>
    <n v="139.80000000000001"/>
  </r>
  <r>
    <x v="1"/>
    <x v="4"/>
    <s v="December"/>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x v="2"/>
    <x v="4"/>
    <s v="December"/>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x v="0"/>
    <x v="5"/>
    <s v="January"/>
    <n v="136.6"/>
    <n v="144.4"/>
    <n v="143.80000000000001"/>
    <n v="142"/>
    <n v="123.2"/>
    <n v="147.9"/>
    <n v="152.1"/>
    <n v="131.80000000000001"/>
    <n v="119.5"/>
    <n v="136"/>
    <n v="131.19999999999999"/>
    <n v="151.80000000000001"/>
    <n v="140.4"/>
    <n v="153.6"/>
    <n v="148.30000000000001"/>
    <n v="142.30000000000001"/>
    <n v="147.5"/>
    <n v="139.26"/>
    <n v="142.30000000000001"/>
    <n v="139.80000000000001"/>
    <n v="136"/>
    <n v="122.7"/>
    <n v="134.30000000000001"/>
    <n v="141.6"/>
    <n v="128.6"/>
    <n v="132.30000000000001"/>
    <n v="139.30000000000001"/>
  </r>
  <r>
    <x v="1"/>
    <x v="5"/>
    <s v="January"/>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r>
  <r>
    <x v="2"/>
    <x v="5"/>
    <s v="January"/>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x v="0"/>
    <x v="5"/>
    <s v="February"/>
    <n v="136.4"/>
    <n v="143.69999999999999"/>
    <n v="140.6"/>
    <n v="141.5"/>
    <n v="122.9"/>
    <n v="149.4"/>
    <n v="142.4"/>
    <n v="130.19999999999999"/>
    <n v="117.9"/>
    <n v="135.6"/>
    <n v="130.5"/>
    <n v="151.69999999999999"/>
    <n v="138.69999999999999"/>
    <n v="153.30000000000001"/>
    <n v="148.69999999999999"/>
    <n v="142.4"/>
    <n v="147.80000000000001"/>
    <n v="139.26"/>
    <n v="142.4"/>
    <n v="139.9"/>
    <n v="136.19999999999999"/>
    <n v="123.3"/>
    <n v="134.30000000000001"/>
    <n v="141.5"/>
    <n v="128.80000000000001"/>
    <n v="132.5"/>
    <n v="138.5"/>
  </r>
  <r>
    <x v="1"/>
    <x v="5"/>
    <s v="February"/>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x v="2"/>
    <x v="5"/>
    <s v="February"/>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x v="0"/>
    <x v="5"/>
    <s v="March"/>
    <n v="136.80000000000001"/>
    <n v="143.80000000000001"/>
    <n v="140"/>
    <n v="142"/>
    <n v="123.2"/>
    <n v="152.9"/>
    <n v="138"/>
    <n v="129.30000000000001"/>
    <n v="117.1"/>
    <n v="136.30000000000001"/>
    <n v="131.19999999999999"/>
    <n v="152.80000000000001"/>
    <n v="138.6"/>
    <n v="155.1"/>
    <n v="149.19999999999999"/>
    <n v="143"/>
    <n v="148.30000000000001"/>
    <n v="139.26"/>
    <n v="142.6"/>
    <n v="139.9"/>
    <n v="136.69999999999999"/>
    <n v="124.6"/>
    <n v="135.1"/>
    <n v="142.69999999999999"/>
    <n v="129.30000000000001"/>
    <n v="133.30000000000001"/>
    <n v="138.69999999999999"/>
  </r>
  <r>
    <x v="1"/>
    <x v="5"/>
    <s v="March"/>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x v="2"/>
    <x v="5"/>
    <s v="March"/>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x v="0"/>
    <x v="5"/>
    <s v="April"/>
    <n v="137.1"/>
    <n v="144.5"/>
    <n v="135.9"/>
    <n v="142.4"/>
    <n v="123.5"/>
    <n v="156.4"/>
    <n v="135.1"/>
    <n v="128.4"/>
    <n v="115.2"/>
    <n v="137.19999999999999"/>
    <n v="131.9"/>
    <n v="153.80000000000001"/>
    <n v="138.6"/>
    <n v="156.1"/>
    <n v="150.1"/>
    <n v="143.30000000000001"/>
    <n v="149.1"/>
    <n v="139.26"/>
    <n v="143.80000000000001"/>
    <n v="140.9"/>
    <n v="137.6"/>
    <n v="125.3"/>
    <n v="136"/>
    <n v="143.69999999999999"/>
    <n v="130.4"/>
    <n v="134.19999999999999"/>
    <n v="139.1"/>
  </r>
  <r>
    <x v="1"/>
    <x v="5"/>
    <s v="April"/>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x v="2"/>
    <x v="5"/>
    <s v="April"/>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x v="0"/>
    <x v="5"/>
    <s v="May"/>
    <n v="137.4"/>
    <n v="145.69999999999999"/>
    <n v="135.5"/>
    <n v="142.9"/>
    <n v="123.6"/>
    <n v="157.5"/>
    <n v="137.80000000000001"/>
    <n v="127.2"/>
    <n v="111.8"/>
    <n v="137.4"/>
    <n v="132.19999999999999"/>
    <n v="154.30000000000001"/>
    <n v="139.1"/>
    <n v="157"/>
    <n v="150.80000000000001"/>
    <n v="144.1"/>
    <n v="149.80000000000001"/>
    <n v="139.26"/>
    <n v="144.30000000000001"/>
    <n v="141.80000000000001"/>
    <n v="138.4"/>
    <n v="126.4"/>
    <n v="136.80000000000001"/>
    <n v="144.4"/>
    <n v="131.19999999999999"/>
    <n v="135.1"/>
    <n v="139.80000000000001"/>
  </r>
  <r>
    <x v="1"/>
    <x v="5"/>
    <s v="May"/>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x v="2"/>
    <x v="5"/>
    <s v="May"/>
    <n v="136.6"/>
    <n v="146.6"/>
    <n v="133.6"/>
    <n v="142.1"/>
    <n v="121"/>
    <n v="154.6"/>
    <n v="135.6"/>
    <n v="122.3"/>
    <n v="109.6"/>
    <n v="138.1"/>
    <n v="129.9"/>
    <n v="151.69999999999999"/>
    <n v="138.1"/>
    <n v="157.9"/>
    <n v="146"/>
    <n v="137.4"/>
    <n v="144.69999999999999"/>
    <n v="143.19999999999999"/>
    <n v="136.9"/>
    <n v="137.4"/>
    <n v="136"/>
    <n v="122.9"/>
    <n v="131.80000000000001"/>
    <n v="142.1"/>
    <n v="129.9"/>
    <n v="132.1"/>
    <n v="137.80000000000001"/>
  </r>
  <r>
    <x v="0"/>
    <x v="5"/>
    <s v="June"/>
    <n v="137.6"/>
    <n v="148.1"/>
    <n v="136.69999999999999"/>
    <n v="143.19999999999999"/>
    <n v="124"/>
    <n v="154.1"/>
    <n v="143.5"/>
    <n v="126"/>
    <n v="112.4"/>
    <n v="137.6"/>
    <n v="132.80000000000001"/>
    <n v="154.30000000000001"/>
    <n v="140"/>
    <n v="157.30000000000001"/>
    <n v="151.30000000000001"/>
    <n v="144.69999999999999"/>
    <n v="150.30000000000001"/>
    <n v="139.26"/>
    <n v="145.1"/>
    <n v="142.19999999999999"/>
    <n v="138.4"/>
    <n v="127.4"/>
    <n v="137.80000000000001"/>
    <n v="145.1"/>
    <n v="131.4"/>
    <n v="135.6"/>
    <n v="140.5"/>
  </r>
  <r>
    <x v="1"/>
    <x v="5"/>
    <s v="June"/>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x v="2"/>
    <x v="5"/>
    <s v="June"/>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x v="0"/>
    <x v="5"/>
    <s v="July"/>
    <n v="138.4"/>
    <n v="149.30000000000001"/>
    <n v="139.30000000000001"/>
    <n v="143.4"/>
    <n v="124.1"/>
    <n v="153.30000000000001"/>
    <n v="154.19999999999999"/>
    <n v="126.4"/>
    <n v="114.3"/>
    <n v="138.19999999999999"/>
    <n v="132.80000000000001"/>
    <n v="154.80000000000001"/>
    <n v="142"/>
    <n v="156.1"/>
    <n v="151.5"/>
    <n v="145.1"/>
    <n v="150.6"/>
    <n v="139.26"/>
    <n v="146.80000000000001"/>
    <n v="143.1"/>
    <n v="139"/>
    <n v="127.5"/>
    <n v="138.4"/>
    <n v="145.80000000000001"/>
    <n v="131.4"/>
    <n v="136"/>
    <n v="141.80000000000001"/>
  </r>
  <r>
    <x v="1"/>
    <x v="5"/>
    <s v="July"/>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x v="2"/>
    <x v="5"/>
    <s v="July"/>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x v="0"/>
    <x v="5"/>
    <s v="August"/>
    <n v="139.19999999999999"/>
    <n v="148.80000000000001"/>
    <n v="139.1"/>
    <n v="143.5"/>
    <n v="125"/>
    <n v="154.4"/>
    <n v="156.30000000000001"/>
    <n v="126.8"/>
    <n v="115.4"/>
    <n v="138.6"/>
    <n v="133.80000000000001"/>
    <n v="155.19999999999999"/>
    <n v="142.69999999999999"/>
    <n v="156.4"/>
    <n v="152.1"/>
    <n v="145.80000000000001"/>
    <n v="151.30000000000001"/>
    <n v="139.26"/>
    <n v="147.69999999999999"/>
    <n v="143.80000000000001"/>
    <n v="139.4"/>
    <n v="128.30000000000001"/>
    <n v="138.6"/>
    <n v="146.9"/>
    <n v="131.30000000000001"/>
    <n v="136.6"/>
    <n v="142.5"/>
  </r>
  <r>
    <x v="1"/>
    <x v="5"/>
    <s v="August"/>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x v="2"/>
    <x v="5"/>
    <s v="August"/>
    <n v="138.30000000000001"/>
    <n v="148"/>
    <n v="138.1"/>
    <n v="142.6"/>
    <n v="122.2"/>
    <n v="150.6"/>
    <n v="156.6"/>
    <n v="122.4"/>
    <n v="114.7"/>
    <n v="139.4"/>
    <n v="131.1"/>
    <n v="153"/>
    <n v="141.69999999999999"/>
    <n v="157.9"/>
    <n v="147.30000000000001"/>
    <n v="138.80000000000001"/>
    <n v="146.1"/>
    <n v="144.6"/>
    <n v="140.9"/>
    <n v="139.4"/>
    <n v="137.69999999999999"/>
    <n v="124.3"/>
    <n v="133.6"/>
    <n v="146"/>
    <n v="130.1"/>
    <n v="133.9"/>
    <n v="140.4"/>
  </r>
  <r>
    <x v="0"/>
    <x v="5"/>
    <s v="September"/>
    <n v="139.4"/>
    <n v="147.19999999999999"/>
    <n v="136.6"/>
    <n v="143.69999999999999"/>
    <n v="124.6"/>
    <n v="150.1"/>
    <n v="149.4"/>
    <n v="125.4"/>
    <n v="114.4"/>
    <n v="138.69999999999999"/>
    <n v="133.1"/>
    <n v="155.9"/>
    <n v="141.30000000000001"/>
    <n v="157.69999999999999"/>
    <n v="152.1"/>
    <n v="146.1"/>
    <n v="151.30000000000001"/>
    <n v="139.26"/>
    <n v="149"/>
    <n v="144"/>
    <n v="140"/>
    <n v="129.9"/>
    <n v="140"/>
    <n v="147.6"/>
    <n v="132"/>
    <n v="137.4"/>
    <n v="142.1"/>
  </r>
  <r>
    <x v="1"/>
    <x v="5"/>
    <s v="September"/>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x v="2"/>
    <x v="5"/>
    <s v="September"/>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x v="0"/>
    <x v="5"/>
    <s v="October"/>
    <n v="139.30000000000001"/>
    <n v="147.6"/>
    <n v="134.6"/>
    <n v="141.9"/>
    <n v="123.5"/>
    <n v="144.5"/>
    <n v="147.6"/>
    <n v="121.4"/>
    <n v="112.3"/>
    <n v="139.5"/>
    <n v="134.6"/>
    <n v="155.19999999999999"/>
    <n v="140.19999999999999"/>
    <n v="159.6"/>
    <n v="150.69999999999999"/>
    <n v="144.5"/>
    <n v="149.80000000000001"/>
    <n v="139.26"/>
    <n v="149.69999999999999"/>
    <n v="147.5"/>
    <n v="144.80000000000001"/>
    <n v="130.80000000000001"/>
    <n v="140.1"/>
    <n v="148"/>
    <n v="134.4"/>
    <n v="139.80000000000001"/>
    <n v="142.19999999999999"/>
  </r>
  <r>
    <x v="1"/>
    <x v="5"/>
    <s v="October"/>
    <n v="137.6"/>
    <n v="144.9"/>
    <n v="133.5"/>
    <n v="141.5"/>
    <n v="118"/>
    <n v="139.5"/>
    <n v="153"/>
    <n v="113.2"/>
    <n v="112.8"/>
    <n v="141.1"/>
    <n v="127.6"/>
    <n v="152"/>
    <n v="139.4"/>
    <n v="164"/>
    <n v="141.5"/>
    <n v="129.80000000000001"/>
    <n v="139.69999999999999"/>
    <n v="146.30000000000001"/>
    <n v="133.4"/>
    <n v="135.1"/>
    <n v="136.19999999999999"/>
    <n v="123.3"/>
    <n v="130.69999999999999"/>
    <n v="145.5"/>
    <n v="130.4"/>
    <n v="132.5"/>
    <n v="138.9"/>
  </r>
  <r>
    <x v="2"/>
    <x v="5"/>
    <s v="October"/>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x v="0"/>
    <x v="5"/>
    <s v="November"/>
    <n v="137.1"/>
    <n v="150.80000000000001"/>
    <n v="136.69999999999999"/>
    <n v="141.9"/>
    <n v="122.8"/>
    <n v="143.9"/>
    <n v="147.5"/>
    <n v="121"/>
    <n v="111.6"/>
    <n v="140.6"/>
    <n v="137.5"/>
    <n v="156.1"/>
    <n v="140"/>
    <n v="161.9"/>
    <n v="151.69999999999999"/>
    <n v="145.5"/>
    <n v="150.80000000000001"/>
    <n v="139.26"/>
    <n v="150.30000000000001"/>
    <n v="148"/>
    <n v="145.4"/>
    <n v="130.30000000000001"/>
    <n v="143.1"/>
    <n v="150.19999999999999"/>
    <n v="133.1"/>
    <n v="140.1"/>
    <n v="142.4"/>
  </r>
  <r>
    <x v="1"/>
    <x v="5"/>
    <s v="November"/>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x v="2"/>
    <x v="5"/>
    <s v="November"/>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x v="0"/>
    <x v="5"/>
    <s v="December"/>
    <n v="137.1"/>
    <n v="151.9"/>
    <n v="137.4"/>
    <n v="142.4"/>
    <n v="124.2"/>
    <n v="140.19999999999999"/>
    <n v="136.6"/>
    <n v="120.9"/>
    <n v="109.9"/>
    <n v="140.19999999999999"/>
    <n v="137.80000000000001"/>
    <n v="156"/>
    <n v="138.5"/>
    <n v="162.4"/>
    <n v="151.6"/>
    <n v="145.9"/>
    <n v="150.80000000000001"/>
    <n v="139.26"/>
    <n v="149"/>
    <n v="149.5"/>
    <n v="149.6"/>
    <n v="128.9"/>
    <n v="143.30000000000001"/>
    <n v="155.1"/>
    <n v="133.19999999999999"/>
    <n v="141.6"/>
    <n v="141.9"/>
  </r>
  <r>
    <x v="1"/>
    <x v="5"/>
    <s v="December"/>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x v="2"/>
    <x v="5"/>
    <s v="December"/>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x v="0"/>
    <x v="6"/>
    <s v="January"/>
    <n v="136.6"/>
    <n v="152.5"/>
    <n v="138.19999999999999"/>
    <n v="142.4"/>
    <n v="123.9"/>
    <n v="135.5"/>
    <n v="131.69999999999999"/>
    <n v="121.3"/>
    <n v="108.4"/>
    <n v="138.9"/>
    <n v="137"/>
    <n v="155.80000000000001"/>
    <n v="137.4"/>
    <n v="162.69999999999999"/>
    <n v="150.6"/>
    <n v="145.1"/>
    <n v="149.9"/>
    <n v="139.26"/>
    <n v="146.19999999999999"/>
    <n v="150.1"/>
    <n v="149.6"/>
    <n v="128.6"/>
    <n v="142.9"/>
    <n v="155.19999999999999"/>
    <n v="133.5"/>
    <n v="141.69999999999999"/>
    <n v="141"/>
  </r>
  <r>
    <x v="1"/>
    <x v="6"/>
    <s v="January"/>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x v="2"/>
    <x v="6"/>
    <s v="January"/>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x v="0"/>
    <x v="6"/>
    <s v="February"/>
    <n v="136.80000000000001"/>
    <n v="153"/>
    <n v="139.1"/>
    <n v="142.5"/>
    <n v="124.1"/>
    <n v="135.80000000000001"/>
    <n v="128.69999999999999"/>
    <n v="121.5"/>
    <n v="108.3"/>
    <n v="139.19999999999999"/>
    <n v="137.4"/>
    <n v="156.19999999999999"/>
    <n v="137.19999999999999"/>
    <n v="162.80000000000001"/>
    <n v="150.5"/>
    <n v="146.1"/>
    <n v="149.9"/>
    <n v="139.26"/>
    <n v="145.30000000000001"/>
    <n v="150.1"/>
    <n v="149.9"/>
    <n v="129.19999999999999"/>
    <n v="143.4"/>
    <n v="155.5"/>
    <n v="134.9"/>
    <n v="142.19999999999999"/>
    <n v="141"/>
  </r>
  <r>
    <x v="1"/>
    <x v="6"/>
    <s v="February"/>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x v="2"/>
    <x v="6"/>
    <s v="February"/>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x v="0"/>
    <x v="6"/>
    <s v="March"/>
    <n v="136.9"/>
    <n v="154.1"/>
    <n v="138.69999999999999"/>
    <n v="142.5"/>
    <n v="124.1"/>
    <n v="136.1"/>
    <n v="128.19999999999999"/>
    <n v="122.3"/>
    <n v="108.3"/>
    <n v="138.9"/>
    <n v="137.4"/>
    <n v="156.4"/>
    <n v="137.30000000000001"/>
    <n v="162.9"/>
    <n v="150.80000000000001"/>
    <n v="146.1"/>
    <n v="150.1"/>
    <n v="139.26"/>
    <n v="146.4"/>
    <n v="150"/>
    <n v="150.4"/>
    <n v="129.9"/>
    <n v="143.80000000000001"/>
    <n v="155.5"/>
    <n v="134"/>
    <n v="142.4"/>
    <n v="141.19999999999999"/>
  </r>
  <r>
    <x v="1"/>
    <x v="6"/>
    <s v="March"/>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x v="2"/>
    <x v="6"/>
    <s v="March"/>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x v="0"/>
    <x v="6"/>
    <s v="May"/>
    <n v="137.4"/>
    <n v="159.5"/>
    <n v="134.5"/>
    <n v="142.6"/>
    <n v="124"/>
    <n v="143.69999999999999"/>
    <n v="133.4"/>
    <n v="125.1"/>
    <n v="109.3"/>
    <n v="139.30000000000001"/>
    <n v="137.69999999999999"/>
    <n v="156.4"/>
    <n v="139.19999999999999"/>
    <n v="163.30000000000001"/>
    <n v="151.30000000000001"/>
    <n v="146.6"/>
    <n v="150.69999999999999"/>
    <n v="139.26"/>
    <n v="146.9"/>
    <n v="149.5"/>
    <n v="151.30000000000001"/>
    <n v="130.19999999999999"/>
    <n v="145.9"/>
    <n v="156.69999999999999"/>
    <n v="133.9"/>
    <n v="142.9"/>
    <n v="142.4"/>
  </r>
  <r>
    <x v="1"/>
    <x v="6"/>
    <s v="May"/>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x v="2"/>
    <x v="6"/>
    <s v="May"/>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r>
  <r>
    <x v="0"/>
    <x v="6"/>
    <s v="June"/>
    <n v="137.80000000000001"/>
    <n v="163.5"/>
    <n v="136.19999999999999"/>
    <n v="143.19999999999999"/>
    <n v="124.3"/>
    <n v="143.30000000000001"/>
    <n v="140.6"/>
    <n v="128.69999999999999"/>
    <n v="110.6"/>
    <n v="140.4"/>
    <n v="138"/>
    <n v="156.6"/>
    <n v="141"/>
    <n v="164.2"/>
    <n v="151.4"/>
    <n v="146.5"/>
    <n v="150.69999999999999"/>
    <n v="139.26"/>
    <n v="147.80000000000001"/>
    <n v="149.6"/>
    <n v="151.69999999999999"/>
    <n v="130.19999999999999"/>
    <n v="146.4"/>
    <n v="157.69999999999999"/>
    <n v="134.80000000000001"/>
    <n v="143.30000000000001"/>
    <n v="143.6"/>
  </r>
  <r>
    <x v="1"/>
    <x v="6"/>
    <s v="June"/>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r>
  <r>
    <x v="2"/>
    <x v="6"/>
    <s v="June"/>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x v="0"/>
    <x v="6"/>
    <s v="July"/>
    <n v="138.4"/>
    <n v="164"/>
    <n v="138.4"/>
    <n v="143.9"/>
    <n v="124.4"/>
    <n v="146.4"/>
    <n v="150.1"/>
    <n v="130.6"/>
    <n v="110.8"/>
    <n v="141.69999999999999"/>
    <n v="138.5"/>
    <n v="156.69999999999999"/>
    <n v="143"/>
    <n v="164.5"/>
    <n v="151.6"/>
    <n v="146.6"/>
    <n v="150.9"/>
    <n v="139.26"/>
    <n v="146.80000000000001"/>
    <n v="150"/>
    <n v="152.19999999999999"/>
    <n v="131.19999999999999"/>
    <n v="147.5"/>
    <n v="159.1"/>
    <n v="136.1"/>
    <n v="144.19999999999999"/>
    <n v="144.9"/>
  </r>
  <r>
    <x v="1"/>
    <x v="6"/>
    <s v="July"/>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x v="2"/>
    <x v="6"/>
    <s v="July"/>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x v="0"/>
    <x v="6"/>
    <s v="August"/>
    <n v="139.19999999999999"/>
    <n v="161.9"/>
    <n v="137.1"/>
    <n v="144.6"/>
    <n v="124.7"/>
    <n v="145.5"/>
    <n v="156.19999999999999"/>
    <n v="131.5"/>
    <n v="111.7"/>
    <n v="142.69999999999999"/>
    <n v="138.5"/>
    <n v="156.9"/>
    <n v="144"/>
    <n v="165.1"/>
    <n v="151.80000000000001"/>
    <n v="146.6"/>
    <n v="151.1"/>
    <n v="139.26"/>
    <n v="146.4"/>
    <n v="150.19999999999999"/>
    <n v="152.69999999999999"/>
    <n v="131.4"/>
    <n v="148"/>
    <n v="159.69999999999999"/>
    <n v="138.80000000000001"/>
    <n v="144.9"/>
    <n v="145.69999999999999"/>
  </r>
  <r>
    <x v="1"/>
    <x v="6"/>
    <s v="August"/>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x v="2"/>
    <x v="6"/>
    <s v="August"/>
    <n v="140.1"/>
    <n v="160.6"/>
    <n v="138.5"/>
    <n v="144.69999999999999"/>
    <n v="122.9"/>
    <n v="149.4"/>
    <n v="167.4"/>
    <n v="130.9"/>
    <n v="112"/>
    <n v="142.6"/>
    <n v="134.9"/>
    <n v="156.6"/>
    <n v="145.9"/>
    <n v="165.8"/>
    <n v="149.1"/>
    <n v="140.6"/>
    <n v="147.9"/>
    <n v="151.6"/>
    <n v="138.5"/>
    <n v="144.5"/>
    <n v="148.5"/>
    <n v="125.8"/>
    <n v="140.9"/>
    <n v="154.9"/>
    <n v="138.4"/>
    <n v="140.19999999999999"/>
    <n v="145"/>
  </r>
  <r>
    <x v="0"/>
    <x v="6"/>
    <s v="September"/>
    <n v="140.1"/>
    <n v="161.9"/>
    <n v="138.30000000000001"/>
    <n v="145.69999999999999"/>
    <n v="125.1"/>
    <n v="143.80000000000001"/>
    <n v="163.4"/>
    <n v="132.19999999999999"/>
    <n v="112.8"/>
    <n v="144.19999999999999"/>
    <n v="138.5"/>
    <n v="157.19999999999999"/>
    <n v="145.5"/>
    <n v="165.7"/>
    <n v="151.69999999999999"/>
    <n v="146.6"/>
    <n v="151"/>
    <n v="139.26"/>
    <n v="146.9"/>
    <n v="150.30000000000001"/>
    <n v="153.4"/>
    <n v="131.6"/>
    <n v="148.30000000000001"/>
    <n v="160.19999999999999"/>
    <n v="140.19999999999999"/>
    <n v="145.4"/>
    <n v="146.69999999999999"/>
  </r>
  <r>
    <x v="1"/>
    <x v="6"/>
    <s v="September"/>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x v="2"/>
    <x v="6"/>
    <s v="September"/>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x v="0"/>
    <x v="6"/>
    <s v="October"/>
    <n v="141"/>
    <n v="161.6"/>
    <n v="141.19999999999999"/>
    <n v="146.5"/>
    <n v="125.6"/>
    <n v="145.69999999999999"/>
    <n v="178.8"/>
    <n v="133.1"/>
    <n v="113.6"/>
    <n v="145.5"/>
    <n v="138.6"/>
    <n v="157.4"/>
    <n v="148.30000000000001"/>
    <n v="166.3"/>
    <n v="151.69999999999999"/>
    <n v="146.69999999999999"/>
    <n v="151"/>
    <n v="139.26"/>
    <n v="147.69999999999999"/>
    <n v="150.6"/>
    <n v="153.69999999999999"/>
    <n v="131.69999999999999"/>
    <n v="148.69999999999999"/>
    <n v="160.69999999999999"/>
    <n v="140.30000000000001"/>
    <n v="145.69999999999999"/>
    <n v="148.30000000000001"/>
  </r>
  <r>
    <x v="1"/>
    <x v="6"/>
    <s v="October"/>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x v="2"/>
    <x v="6"/>
    <s v="October"/>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r>
  <r>
    <x v="0"/>
    <x v="6"/>
    <s v="November"/>
    <n v="141.80000000000001"/>
    <n v="163.69999999999999"/>
    <n v="143.80000000000001"/>
    <n v="147.1"/>
    <n v="126"/>
    <n v="146.19999999999999"/>
    <n v="191.4"/>
    <n v="136.19999999999999"/>
    <n v="113.8"/>
    <n v="147.30000000000001"/>
    <n v="138.69999999999999"/>
    <n v="157.69999999999999"/>
    <n v="150.9"/>
    <n v="167.2"/>
    <n v="152.30000000000001"/>
    <n v="147"/>
    <n v="151.5"/>
    <n v="139.26"/>
    <n v="148.4"/>
    <n v="150.9"/>
    <n v="154.30000000000001"/>
    <n v="132.1"/>
    <n v="149.1"/>
    <n v="160.80000000000001"/>
    <n v="140.6"/>
    <n v="146.1"/>
    <n v="149.9"/>
  </r>
  <r>
    <x v="1"/>
    <x v="6"/>
    <s v="November"/>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x v="2"/>
    <x v="6"/>
    <s v="November"/>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x v="0"/>
    <x v="6"/>
    <s v="December"/>
    <n v="142.80000000000001"/>
    <n v="165.3"/>
    <n v="149.5"/>
    <n v="148.69999999999999"/>
    <n v="127.5"/>
    <n v="144.30000000000001"/>
    <n v="209.5"/>
    <n v="138.80000000000001"/>
    <n v="113.6"/>
    <n v="149.1"/>
    <n v="139.30000000000001"/>
    <n v="158.30000000000001"/>
    <n v="154.30000000000001"/>
    <n v="167.8"/>
    <n v="152.6"/>
    <n v="147.30000000000001"/>
    <n v="151.9"/>
    <n v="139.26"/>
    <n v="149.9"/>
    <n v="151.19999999999999"/>
    <n v="154.80000000000001"/>
    <n v="135"/>
    <n v="149.5"/>
    <n v="161.1"/>
    <n v="140.6"/>
    <n v="147.1"/>
    <n v="152.30000000000001"/>
  </r>
  <r>
    <x v="1"/>
    <x v="6"/>
    <s v="December"/>
    <n v="144.9"/>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x v="2"/>
    <x v="6"/>
    <s v="December"/>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x v="0"/>
    <x v="7"/>
    <s v="January"/>
    <n v="143.69999999999999"/>
    <n v="167.3"/>
    <n v="153.5"/>
    <n v="150.5"/>
    <n v="132"/>
    <n v="142.19999999999999"/>
    <n v="191.5"/>
    <n v="141.1"/>
    <n v="113.8"/>
    <n v="151.6"/>
    <n v="139.69999999999999"/>
    <n v="158.69999999999999"/>
    <n v="153"/>
    <n v="168.6"/>
    <n v="152.80000000000001"/>
    <n v="147.4"/>
    <n v="152.1"/>
    <n v="139.26"/>
    <n v="150.4"/>
    <n v="151.69999999999999"/>
    <n v="155.69999999999999"/>
    <n v="136.30000000000001"/>
    <n v="150.1"/>
    <n v="161.69999999999999"/>
    <n v="142.5"/>
    <n v="148.1"/>
    <n v="151.9"/>
  </r>
  <r>
    <x v="1"/>
    <x v="7"/>
    <s v="January"/>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r>
  <r>
    <x v="2"/>
    <x v="7"/>
    <s v="January"/>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x v="0"/>
    <x v="7"/>
    <s v="February"/>
    <n v="144.19999999999999"/>
    <n v="167.5"/>
    <n v="150.9"/>
    <n v="150.9"/>
    <n v="133.69999999999999"/>
    <n v="140.69999999999999"/>
    <n v="165.1"/>
    <n v="141.80000000000001"/>
    <n v="113.1"/>
    <n v="152.80000000000001"/>
    <n v="140.1"/>
    <n v="159.19999999999999"/>
    <n v="149.80000000000001"/>
    <n v="169.4"/>
    <n v="153"/>
    <n v="147.5"/>
    <n v="152.30000000000001"/>
    <n v="139.26"/>
    <n v="152.30000000000001"/>
    <n v="151.80000000000001"/>
    <n v="156.19999999999999"/>
    <n v="136"/>
    <n v="150.4"/>
    <n v="161.9"/>
    <n v="143.4"/>
    <n v="148.4"/>
    <n v="150.4"/>
  </r>
  <r>
    <x v="1"/>
    <x v="7"/>
    <s v="February"/>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x v="2"/>
    <x v="7"/>
    <s v="February"/>
    <n v="144.8000000000000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r>
  <r>
    <x v="0"/>
    <x v="7"/>
    <s v="March"/>
    <n v="144.4"/>
    <n v="166.8"/>
    <n v="147.6"/>
    <n v="151.69999999999999"/>
    <n v="133.30000000000001"/>
    <n v="141.80000000000001"/>
    <n v="152.30000000000001"/>
    <n v="141.80000000000001"/>
    <n v="112.6"/>
    <n v="154"/>
    <n v="140.1"/>
    <n v="160"/>
    <n v="148.19999999999999"/>
    <n v="170.5"/>
    <n v="153.4"/>
    <n v="147.6"/>
    <n v="152.5"/>
    <n v="139.26"/>
    <n v="153.4"/>
    <n v="151.5"/>
    <n v="156.69999999999999"/>
    <n v="135.80000000000001"/>
    <n v="151.19999999999999"/>
    <n v="161.19999999999999"/>
    <n v="145.1"/>
    <n v="148.6"/>
    <n v="149.80000000000001"/>
  </r>
  <r>
    <x v="1"/>
    <x v="7"/>
    <s v="March"/>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x v="2"/>
    <x v="7"/>
    <s v="March"/>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x v="0"/>
    <x v="7"/>
    <s v="April"/>
    <n v="147.19999999999999"/>
    <n v="156.26"/>
    <n v="146.9"/>
    <n v="155.6"/>
    <n v="137.1"/>
    <n v="147.30000000000001"/>
    <n v="162.69999999999999"/>
    <n v="150.19999999999999"/>
    <n v="119.8"/>
    <n v="158.69999999999999"/>
    <n v="139.19999999999999"/>
    <n v="149.09"/>
    <n v="150.1"/>
    <n v="155.38999999999999"/>
    <n v="142.66"/>
    <n v="135.97999999999999"/>
    <n v="141.66999999999999"/>
    <n v="139.26"/>
    <n v="148.4"/>
    <n v="136.69"/>
    <n v="154.30000000000001"/>
    <n v="127.17"/>
    <n v="133.88999999999999"/>
    <n v="141.13"/>
    <n v="133.35"/>
    <n v="134.24"/>
    <n v="139.56"/>
  </r>
  <r>
    <x v="1"/>
    <x v="7"/>
    <s v="April"/>
    <n v="151.80000000000001"/>
    <n v="156.26"/>
    <n v="151.9"/>
    <n v="155.5"/>
    <n v="131.6"/>
    <n v="152.9"/>
    <n v="180"/>
    <n v="150.80000000000001"/>
    <n v="121.2"/>
    <n v="154"/>
    <n v="133.5"/>
    <n v="149.09"/>
    <n v="153.5"/>
    <n v="155.38999999999999"/>
    <n v="142.66"/>
    <n v="135.97999999999999"/>
    <n v="141.66999999999999"/>
    <n v="155.6"/>
    <n v="137.1"/>
    <n v="136.69"/>
    <n v="144.80000000000001"/>
    <n v="127.17"/>
    <n v="133.88999999999999"/>
    <n v="141.13"/>
    <n v="133.35"/>
    <n v="134.24"/>
    <n v="139.56"/>
  </r>
  <r>
    <x v="2"/>
    <x v="7"/>
    <s v="April"/>
    <n v="148.69999999999999"/>
    <n v="156.26"/>
    <n v="148.80000000000001"/>
    <n v="155.6"/>
    <n v="135.1"/>
    <n v="149.9"/>
    <n v="168.6"/>
    <n v="150.4"/>
    <n v="120.3"/>
    <n v="157.1"/>
    <n v="136.80000000000001"/>
    <n v="149.09"/>
    <n v="151.4"/>
    <n v="155.38999999999999"/>
    <n v="142.66"/>
    <n v="135.97999999999999"/>
    <n v="141.66999999999999"/>
    <n v="155.6"/>
    <n v="144.1"/>
    <n v="136.69"/>
    <n v="150.69999999999999"/>
    <n v="127.17"/>
    <n v="133.88999999999999"/>
    <n v="141.13"/>
    <n v="133.35"/>
    <n v="134.24"/>
    <n v="139.56"/>
  </r>
  <r>
    <x v="0"/>
    <x v="7"/>
    <s v="May"/>
    <n v="136.68590789999999"/>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1"/>
    <x v="7"/>
    <s v="May"/>
    <n v="136.68590789999999"/>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2"/>
    <x v="7"/>
    <s v="May"/>
    <n v="136.68590789999999"/>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0"/>
    <x v="7"/>
    <s v="June"/>
    <n v="148.19999999999999"/>
    <n v="190.3"/>
    <n v="149.4"/>
    <n v="153.30000000000001"/>
    <n v="138.19999999999999"/>
    <n v="143.19999999999999"/>
    <n v="148.9"/>
    <n v="150.30000000000001"/>
    <n v="113.2"/>
    <n v="159.80000000000001"/>
    <n v="142.1"/>
    <n v="161.80000000000001"/>
    <n v="152.30000000000001"/>
    <n v="182.4"/>
    <n v="154.69999999999999"/>
    <n v="150"/>
    <n v="154.1"/>
    <n v="139.26"/>
    <n v="144.9"/>
    <n v="151.69999999999999"/>
    <n v="158.19999999999999"/>
    <n v="141.4"/>
    <n v="153.19999999999999"/>
    <n v="161.80000000000001"/>
    <n v="151.19999999999999"/>
    <n v="151.69999999999999"/>
    <n v="152.69999999999999"/>
  </r>
  <r>
    <x v="1"/>
    <x v="7"/>
    <s v="June"/>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s v="June"/>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s v="July"/>
    <n v="148.19999999999999"/>
    <n v="190.3"/>
    <n v="149.4"/>
    <n v="153.30000000000001"/>
    <n v="138.19999999999999"/>
    <n v="143.19999999999999"/>
    <n v="148.9"/>
    <n v="150.30000000000001"/>
    <n v="113.2"/>
    <n v="159.80000000000001"/>
    <n v="142.1"/>
    <n v="161.80000000000001"/>
    <n v="152.30000000000001"/>
    <n v="182.4"/>
    <n v="154.69999999999999"/>
    <n v="150"/>
    <n v="154.1"/>
    <n v="139.26"/>
    <n v="144.9"/>
    <n v="151.69999999999999"/>
    <n v="158.19999999999999"/>
    <n v="141.4"/>
    <n v="153.19999999999999"/>
    <n v="161.80000000000001"/>
    <n v="151.19999999999999"/>
    <n v="151.69999999999999"/>
    <n v="152.69999999999999"/>
  </r>
  <r>
    <x v="1"/>
    <x v="7"/>
    <s v="July"/>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s v="July"/>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s v="August"/>
    <n v="147.6"/>
    <n v="187.2"/>
    <n v="148.4"/>
    <n v="153.30000000000001"/>
    <n v="139.80000000000001"/>
    <n v="146.9"/>
    <n v="171"/>
    <n v="149.9"/>
    <n v="114.2"/>
    <n v="160"/>
    <n v="143.5"/>
    <n v="161.5"/>
    <n v="155.30000000000001"/>
    <n v="180.9"/>
    <n v="155.1"/>
    <n v="149.30000000000001"/>
    <n v="154.30000000000001"/>
    <n v="139.26"/>
    <n v="145.80000000000001"/>
    <n v="151.9"/>
    <n v="158.80000000000001"/>
    <n v="143.6"/>
    <n v="152.19999999999999"/>
    <n v="162.69999999999999"/>
    <n v="153.6"/>
    <n v="153"/>
    <n v="154.69999999999999"/>
  </r>
  <r>
    <x v="1"/>
    <x v="7"/>
    <s v="August"/>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x v="2"/>
    <x v="7"/>
    <s v="August"/>
    <n v="148.9"/>
    <n v="190.9"/>
    <n v="150.80000000000001"/>
    <n v="153.30000000000001"/>
    <n v="137.4"/>
    <n v="150.4"/>
    <n v="178.1"/>
    <n v="150.4"/>
    <n v="115.1"/>
    <n v="160"/>
    <n v="140.6"/>
    <n v="162.30000000000001"/>
    <n v="157"/>
    <n v="182.6"/>
    <n v="153.1"/>
    <n v="143.4"/>
    <n v="151.69999999999999"/>
    <n v="155.5"/>
    <n v="143"/>
    <n v="148.4"/>
    <n v="155"/>
    <n v="138.5"/>
    <n v="146"/>
    <n v="158.5"/>
    <n v="154.30000000000001"/>
    <n v="149"/>
    <n v="153.9"/>
  </r>
  <r>
    <x v="0"/>
    <x v="7"/>
    <s v="September"/>
    <n v="146.9"/>
    <n v="183.9"/>
    <n v="149.5"/>
    <n v="153.4"/>
    <n v="140.4"/>
    <n v="147"/>
    <n v="178.8"/>
    <n v="149.30000000000001"/>
    <n v="115.1"/>
    <n v="160"/>
    <n v="145.4"/>
    <n v="161.6"/>
    <n v="156.1"/>
    <n v="182.9"/>
    <n v="155.4"/>
    <n v="149.9"/>
    <n v="154.6"/>
    <n v="139.26"/>
    <n v="146.4"/>
    <n v="151.6"/>
    <n v="159.1"/>
    <n v="144.6"/>
    <n v="152.80000000000001"/>
    <n v="161.1"/>
    <n v="157.4"/>
    <n v="153.69999999999999"/>
    <n v="155.4"/>
  </r>
  <r>
    <x v="1"/>
    <x v="7"/>
    <s v="September"/>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x v="2"/>
    <x v="7"/>
    <s v="September"/>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x v="0"/>
    <x v="7"/>
    <s v="October"/>
    <n v="146"/>
    <n v="186.3"/>
    <n v="159.19999999999999"/>
    <n v="153.6"/>
    <n v="142.6"/>
    <n v="147.19999999999999"/>
    <n v="200.6"/>
    <n v="150.30000000000001"/>
    <n v="115.3"/>
    <n v="160.9"/>
    <n v="147.4"/>
    <n v="161.9"/>
    <n v="159.6"/>
    <n v="182.7"/>
    <n v="155.69999999999999"/>
    <n v="150.6"/>
    <n v="155"/>
    <n v="139.26"/>
    <n v="146.80000000000001"/>
    <n v="152"/>
    <n v="159.5"/>
    <n v="146.4"/>
    <n v="152.4"/>
    <n v="162.5"/>
    <n v="156.19999999999999"/>
    <n v="154.30000000000001"/>
    <n v="157.5"/>
  </r>
  <r>
    <x v="1"/>
    <x v="7"/>
    <s v="October"/>
    <n v="150.6"/>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r>
  <r>
    <x v="2"/>
    <x v="7"/>
    <s v="October"/>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x v="0"/>
    <x v="7"/>
    <s v="November"/>
    <n v="145.4"/>
    <n v="188.6"/>
    <n v="171.6"/>
    <n v="153.80000000000001"/>
    <n v="145.4"/>
    <n v="146.5"/>
    <n v="222.2"/>
    <n v="155.9"/>
    <n v="114.9"/>
    <n v="162"/>
    <n v="150"/>
    <n v="162.69999999999999"/>
    <n v="163.4"/>
    <n v="183.4"/>
    <n v="156.30000000000001"/>
    <n v="151"/>
    <n v="155.5"/>
    <n v="139.26"/>
    <n v="147.5"/>
    <n v="152.80000000000001"/>
    <n v="160.4"/>
    <n v="146.1"/>
    <n v="153.6"/>
    <n v="161.6"/>
    <n v="156.19999999999999"/>
    <n v="154.5"/>
    <n v="159.80000000000001"/>
  </r>
  <r>
    <x v="1"/>
    <x v="7"/>
    <s v="November"/>
    <n v="149.69999999999999"/>
    <n v="195.5"/>
    <n v="176.9"/>
    <n v="153.9"/>
    <n v="138"/>
    <n v="150.5"/>
    <n v="245.3"/>
    <n v="158.69999999999999"/>
    <n v="117.2"/>
    <n v="161.4"/>
    <n v="141.5"/>
    <n v="165.1"/>
    <n v="167"/>
    <n v="188.8"/>
    <n v="151.1"/>
    <n v="136.4"/>
    <n v="148.80000000000001"/>
    <n v="158"/>
    <n v="137.30000000000001"/>
    <n v="145.1"/>
    <n v="152"/>
    <n v="135.19999999999999"/>
    <n v="144.4"/>
    <n v="156.4"/>
    <n v="157.9"/>
    <n v="146.6"/>
    <n v="156.69999999999999"/>
  </r>
  <r>
    <x v="2"/>
    <x v="7"/>
    <s v="November"/>
    <n v="146.80000000000001"/>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r>
  <r>
    <x v="0"/>
    <x v="7"/>
    <s v="December"/>
    <n v="144.6"/>
    <n v="188.5"/>
    <n v="173.4"/>
    <n v="154"/>
    <n v="150"/>
    <n v="145.9"/>
    <n v="225.2"/>
    <n v="159.5"/>
    <n v="114.4"/>
    <n v="163.5"/>
    <n v="153.4"/>
    <n v="163.6"/>
    <n v="164.5"/>
    <n v="183.6"/>
    <n v="157"/>
    <n v="151.6"/>
    <n v="156.30000000000001"/>
    <n v="139.26"/>
    <n v="148.69999999999999"/>
    <n v="153.4"/>
    <n v="161.6"/>
    <n v="146.4"/>
    <n v="153.9"/>
    <n v="162.9"/>
    <n v="156.6"/>
    <n v="155.19999999999999"/>
    <n v="160.69999999999999"/>
  </r>
  <r>
    <x v="1"/>
    <x v="7"/>
    <s v="December"/>
    <n v="149"/>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r>
  <r>
    <x v="2"/>
    <x v="7"/>
    <s v="December"/>
    <n v="146"/>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r>
  <r>
    <x v="0"/>
    <x v="8"/>
    <s v="January"/>
    <n v="143.4"/>
    <n v="187.5"/>
    <n v="173.4"/>
    <n v="154"/>
    <n v="154.80000000000001"/>
    <n v="147"/>
    <n v="187.8"/>
    <n v="159.5"/>
    <n v="113.8"/>
    <n v="164.5"/>
    <n v="156.1"/>
    <n v="164.3"/>
    <n v="159.6"/>
    <n v="184.6"/>
    <n v="157.5"/>
    <n v="152.4"/>
    <n v="156.80000000000001"/>
    <n v="139.26"/>
    <n v="150.9"/>
    <n v="153.9"/>
    <n v="162.5"/>
    <n v="147.5"/>
    <n v="155.1"/>
    <n v="163.5"/>
    <n v="156.19999999999999"/>
    <n v="155.9"/>
    <n v="158.5"/>
  </r>
  <r>
    <x v="1"/>
    <x v="8"/>
    <s v="January"/>
    <n v="148"/>
    <n v="194.8"/>
    <n v="178.4"/>
    <n v="154.4"/>
    <n v="144.1"/>
    <n v="152.6"/>
    <n v="206.8"/>
    <n v="162.1"/>
    <n v="116.3"/>
    <n v="163"/>
    <n v="145.9"/>
    <n v="167.2"/>
    <n v="163.4"/>
    <n v="191.8"/>
    <n v="152.5"/>
    <n v="137.30000000000001"/>
    <n v="150.19999999999999"/>
    <n v="157.69999999999999"/>
    <n v="142.9"/>
    <n v="145.69999999999999"/>
    <n v="154.1"/>
    <n v="136.9"/>
    <n v="145.4"/>
    <n v="156.1"/>
    <n v="157.69999999999999"/>
    <n v="147.6"/>
    <n v="156"/>
  </r>
  <r>
    <x v="2"/>
    <x v="8"/>
    <s v="January"/>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x v="0"/>
    <x v="8"/>
    <s v="February"/>
    <n v="142.80000000000001"/>
    <n v="184"/>
    <n v="168"/>
    <n v="154.4"/>
    <n v="163"/>
    <n v="147.80000000000001"/>
    <n v="149.69999999999999"/>
    <n v="158.30000000000001"/>
    <n v="111.8"/>
    <n v="165"/>
    <n v="160"/>
    <n v="165.8"/>
    <n v="154.69999999999999"/>
    <n v="186.5"/>
    <n v="159.1"/>
    <n v="153.9"/>
    <n v="158.4"/>
    <n v="139.26"/>
    <n v="154.4"/>
    <n v="154.80000000000001"/>
    <n v="164.3"/>
    <n v="150.19999999999999"/>
    <n v="157"/>
    <n v="163.6"/>
    <n v="155.19999999999999"/>
    <n v="157.19999999999999"/>
    <n v="156.69999999999999"/>
  </r>
  <r>
    <x v="1"/>
    <x v="8"/>
    <s v="February"/>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x v="2"/>
    <x v="8"/>
    <s v="February"/>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x v="0"/>
    <x v="8"/>
    <s v="March"/>
    <n v="142.5"/>
    <n v="189.4"/>
    <n v="163.19999999999999"/>
    <n v="154.5"/>
    <n v="168.2"/>
    <n v="150.5"/>
    <n v="141"/>
    <n v="159.19999999999999"/>
    <n v="111.7"/>
    <n v="164"/>
    <n v="160.6"/>
    <n v="166.4"/>
    <n v="154.5"/>
    <n v="186.1"/>
    <n v="159.6"/>
    <n v="154.4"/>
    <n v="158.9"/>
    <n v="139.26"/>
    <n v="156"/>
    <n v="154.80000000000001"/>
    <n v="164.6"/>
    <n v="151.30000000000001"/>
    <n v="157.80000000000001"/>
    <n v="163.80000000000001"/>
    <n v="153.1"/>
    <n v="157.30000000000001"/>
    <n v="156.69999999999999"/>
  </r>
  <r>
    <x v="1"/>
    <x v="8"/>
    <s v="March"/>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x v="2"/>
    <x v="8"/>
    <s v="March"/>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x v="0"/>
    <x v="8"/>
    <s v="April"/>
    <n v="142.69999999999999"/>
    <n v="195.5"/>
    <n v="163.4"/>
    <n v="155"/>
    <n v="175.2"/>
    <n v="160.6"/>
    <n v="135.1"/>
    <n v="161.1"/>
    <n v="112.2"/>
    <n v="164.4"/>
    <n v="161.9"/>
    <n v="166.8"/>
    <n v="155.6"/>
    <n v="186.8"/>
    <n v="160.69999999999999"/>
    <n v="155.1"/>
    <n v="159.9"/>
    <n v="139.26"/>
    <n v="156"/>
    <n v="155.5"/>
    <n v="165.3"/>
    <n v="151.69999999999999"/>
    <n v="158.6"/>
    <n v="164.1"/>
    <n v="154.6"/>
    <n v="158"/>
    <n v="157.6"/>
  </r>
  <r>
    <x v="1"/>
    <x v="8"/>
    <s v="April"/>
    <n v="147.6"/>
    <n v="202.5"/>
    <n v="166.4"/>
    <n v="156"/>
    <n v="161.4"/>
    <n v="168.8"/>
    <n v="161.6"/>
    <n v="162.80000000000001"/>
    <n v="114.8"/>
    <n v="162.80000000000001"/>
    <n v="151.5"/>
    <n v="171.4"/>
    <n v="162"/>
    <n v="194.4"/>
    <n v="155.9"/>
    <n v="139.30000000000001"/>
    <n v="153.4"/>
    <n v="161.4"/>
    <n v="154.9"/>
    <n v="147.6"/>
    <n v="157.5"/>
    <n v="142.1"/>
    <n v="149.1"/>
    <n v="157.6"/>
    <n v="156.6"/>
    <n v="150.5"/>
    <n v="158"/>
  </r>
  <r>
    <x v="2"/>
    <x v="8"/>
    <s v="April"/>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x v="0"/>
    <x v="8"/>
    <s v="May"/>
    <n v="145.1"/>
    <n v="198.5"/>
    <n v="168.6"/>
    <n v="155.80000000000001"/>
    <n v="184.4"/>
    <n v="162.30000000000001"/>
    <n v="138.4"/>
    <n v="165.1"/>
    <n v="114.3"/>
    <n v="169.7"/>
    <n v="164.6"/>
    <n v="169.8"/>
    <n v="158.69999999999999"/>
    <n v="189.6"/>
    <n v="165.3"/>
    <n v="160.6"/>
    <n v="164.5"/>
    <n v="139.26"/>
    <n v="161.69999999999999"/>
    <n v="158.80000000000001"/>
    <n v="169.1"/>
    <n v="153.19999999999999"/>
    <n v="160"/>
    <n v="167.6"/>
    <n v="159.30000000000001"/>
    <n v="161.1"/>
    <n v="161.1"/>
  </r>
  <r>
    <x v="1"/>
    <x v="8"/>
    <s v="May"/>
    <n v="148.80000000000001"/>
    <n v="204.3"/>
    <n v="173"/>
    <n v="156.5"/>
    <n v="168.8"/>
    <n v="172.5"/>
    <n v="166.5"/>
    <n v="165.9"/>
    <n v="115.9"/>
    <n v="165.2"/>
    <n v="152"/>
    <n v="171.1"/>
    <n v="164.2"/>
    <n v="198.2"/>
    <n v="156.5"/>
    <n v="140.19999999999999"/>
    <n v="154.1"/>
    <n v="161.6"/>
    <n v="155.5"/>
    <n v="150.1"/>
    <n v="160.4"/>
    <n v="145"/>
    <n v="152.6"/>
    <n v="156.6"/>
    <n v="157.5"/>
    <n v="152.30000000000001"/>
    <n v="159.5"/>
  </r>
  <r>
    <x v="2"/>
    <x v="8"/>
    <s v="May"/>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x v="0"/>
    <x v="8"/>
    <s v="June"/>
    <n v="145.6"/>
    <n v="200.1"/>
    <n v="179.3"/>
    <n v="156.1"/>
    <n v="190.4"/>
    <n v="158.6"/>
    <n v="144.69999999999999"/>
    <n v="165.5"/>
    <n v="114.6"/>
    <n v="170"/>
    <n v="165.5"/>
    <n v="171.7"/>
    <n v="160.5"/>
    <n v="189.1"/>
    <n v="165.3"/>
    <n v="159.9"/>
    <n v="164.6"/>
    <n v="139.26"/>
    <n v="162.1"/>
    <n v="159.19999999999999"/>
    <n v="169.7"/>
    <n v="154.19999999999999"/>
    <n v="160.4"/>
    <n v="166.8"/>
    <n v="159.4"/>
    <n v="161.5"/>
    <n v="162.1"/>
  </r>
  <r>
    <x v="1"/>
    <x v="8"/>
    <s v="June"/>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x v="2"/>
    <x v="8"/>
    <s v="June"/>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x v="0"/>
    <x v="8"/>
    <s v="July"/>
    <n v="145.1"/>
    <n v="204.5"/>
    <n v="180.4"/>
    <n v="157.1"/>
    <n v="188.7"/>
    <n v="157.69999999999999"/>
    <n v="152.80000000000001"/>
    <n v="163.6"/>
    <n v="113.9"/>
    <n v="169.7"/>
    <n v="166.2"/>
    <n v="171"/>
    <n v="161.69999999999999"/>
    <n v="189.7"/>
    <n v="166"/>
    <n v="161.1"/>
    <n v="165.3"/>
    <n v="139.26"/>
    <n v="162.5"/>
    <n v="160.30000000000001"/>
    <n v="170.4"/>
    <n v="157.1"/>
    <n v="160.69999999999999"/>
    <n v="167.2"/>
    <n v="160.4"/>
    <n v="162.80000000000001"/>
    <n v="163.19999999999999"/>
  </r>
  <r>
    <x v="1"/>
    <x v="8"/>
    <s v="July"/>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x v="2"/>
    <x v="8"/>
    <s v="July"/>
    <n v="146.4"/>
    <n v="206.8"/>
    <n v="182.2"/>
    <n v="157.5"/>
    <n v="182.1"/>
    <n v="163.9"/>
    <n v="164.2"/>
    <n v="164"/>
    <n v="114.5"/>
    <n v="168.3"/>
    <n v="160.9"/>
    <n v="172.2"/>
    <n v="164"/>
    <n v="191.2"/>
    <n v="162.80000000000001"/>
    <n v="153.1"/>
    <n v="161.4"/>
    <n v="161.5"/>
    <n v="160.69999999999999"/>
    <n v="155.80000000000001"/>
    <n v="167"/>
    <n v="153.1"/>
    <n v="155.30000000000001"/>
    <n v="163.19999999999999"/>
    <n v="160.1"/>
    <n v="159"/>
    <n v="162.5"/>
  </r>
  <r>
    <x v="0"/>
    <x v="8"/>
    <s v="August"/>
    <n v="144.9"/>
    <n v="202.3"/>
    <n v="176.5"/>
    <n v="157.5"/>
    <n v="190.9"/>
    <n v="155.69999999999999"/>
    <n v="153.9"/>
    <n v="162.80000000000001"/>
    <n v="115.2"/>
    <n v="169.8"/>
    <n v="167.6"/>
    <n v="171.9"/>
    <n v="161.80000000000001"/>
    <n v="190.2"/>
    <n v="167"/>
    <n v="162.6"/>
    <n v="166.3"/>
    <n v="139.26"/>
    <n v="163.1"/>
    <n v="160.9"/>
    <n v="171.1"/>
    <n v="157.69999999999999"/>
    <n v="161.1"/>
    <n v="167.5"/>
    <n v="160.30000000000001"/>
    <n v="163.30000000000001"/>
    <n v="163.6"/>
  </r>
  <r>
    <x v="1"/>
    <x v="8"/>
    <s v="August"/>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x v="2"/>
    <x v="8"/>
    <s v="August"/>
    <n v="146.6"/>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r>
  <r>
    <x v="0"/>
    <x v="8"/>
    <s v="September"/>
    <n v="145.4"/>
    <n v="202.1"/>
    <n v="172"/>
    <n v="158"/>
    <n v="195.5"/>
    <n v="152.69999999999999"/>
    <n v="151.4"/>
    <n v="163.9"/>
    <n v="119.3"/>
    <n v="170.1"/>
    <n v="168.3"/>
    <n v="172.8"/>
    <n v="162.1"/>
    <n v="190.5"/>
    <n v="167.7"/>
    <n v="163.6"/>
    <n v="167.1"/>
    <n v="139.26"/>
    <n v="163.69999999999999"/>
    <n v="161.30000000000001"/>
    <n v="171.9"/>
    <n v="157.80000000000001"/>
    <n v="162.69999999999999"/>
    <n v="168.5"/>
    <n v="160.19999999999999"/>
    <n v="163.80000000000001"/>
    <n v="164"/>
  </r>
  <r>
    <x v="1"/>
    <x v="8"/>
    <s v="September"/>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x v="2"/>
    <x v="8"/>
    <s v="September"/>
    <n v="146.6"/>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x v="0"/>
    <x v="8"/>
    <s v="October"/>
    <n v="146.1"/>
    <n v="202.5"/>
    <n v="170.1"/>
    <n v="158.4"/>
    <n v="198.8"/>
    <n v="152.6"/>
    <n v="170.4"/>
    <n v="165.2"/>
    <n v="121.6"/>
    <n v="170.6"/>
    <n v="168.8"/>
    <n v="173.6"/>
    <n v="165.5"/>
    <n v="191.2"/>
    <n v="168.9"/>
    <n v="164.8"/>
    <n v="168.3"/>
    <n v="139.26"/>
    <n v="165.5"/>
    <n v="162"/>
    <n v="172.5"/>
    <n v="159.5"/>
    <n v="163.19999999999999"/>
    <n v="169"/>
    <n v="161.1"/>
    <n v="164.7"/>
    <n v="166.3"/>
  </r>
  <r>
    <x v="1"/>
    <x v="8"/>
    <s v="October"/>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x v="2"/>
    <x v="8"/>
    <s v="October"/>
    <n v="147.4"/>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r>
  <r>
    <x v="0"/>
    <x v="8"/>
    <s v="November"/>
    <n v="146.9"/>
    <n v="199.8"/>
    <n v="171.5"/>
    <n v="159.1"/>
    <n v="198.4"/>
    <n v="153.19999999999999"/>
    <n v="183.9"/>
    <n v="165.4"/>
    <n v="122.1"/>
    <n v="170.8"/>
    <n v="169.1"/>
    <n v="174.3"/>
    <n v="167.5"/>
    <n v="191.4"/>
    <n v="170.4"/>
    <n v="166"/>
    <n v="169.8"/>
    <n v="139.26"/>
    <n v="165.3"/>
    <n v="162.9"/>
    <n v="173.4"/>
    <n v="158.9"/>
    <n v="163.80000000000001"/>
    <n v="169.3"/>
    <n v="162.4"/>
    <n v="165.2"/>
    <n v="167.6"/>
  </r>
  <r>
    <x v="1"/>
    <x v="8"/>
    <s v="November"/>
    <n v="151"/>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x v="2"/>
    <x v="8"/>
    <s v="November"/>
    <n v="148.1999999999999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r>
  <r>
    <x v="0"/>
    <x v="8"/>
    <s v="December"/>
    <n v="147.4"/>
    <n v="197"/>
    <n v="176.5"/>
    <n v="159.80000000000001"/>
    <n v="195.8"/>
    <n v="152"/>
    <n v="172.3"/>
    <n v="164.5"/>
    <n v="120.6"/>
    <n v="171.7"/>
    <n v="169.7"/>
    <n v="175.1"/>
    <n v="165.8"/>
    <n v="190.8"/>
    <n v="171.8"/>
    <n v="167.3"/>
    <n v="171.2"/>
    <n v="139.26"/>
    <n v="165.6"/>
    <n v="163.9"/>
    <n v="174"/>
    <n v="160.1"/>
    <n v="164.5"/>
    <n v="169.7"/>
    <n v="162.80000000000001"/>
    <n v="166"/>
    <n v="167"/>
  </r>
  <r>
    <x v="1"/>
    <x v="8"/>
    <s v="December"/>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x v="2"/>
    <x v="8"/>
    <s v="December"/>
    <n v="148.69999999999999"/>
    <n v="198.8"/>
    <n v="177.9"/>
    <n v="159.9"/>
    <n v="187.6"/>
    <n v="154.9"/>
    <n v="188.3"/>
    <n v="164.4"/>
    <n v="121"/>
    <n v="170.5"/>
    <n v="164.2"/>
    <n v="176.5"/>
    <n v="168.2"/>
    <n v="192.4"/>
    <n v="168.5"/>
    <n v="158.69999999999999"/>
    <n v="167"/>
    <n v="163.4"/>
    <n v="164.1"/>
    <n v="160.19999999999999"/>
    <n v="170.6"/>
    <n v="155.69999999999999"/>
    <n v="160.6"/>
    <n v="164.4"/>
    <n v="162.6"/>
    <n v="162"/>
    <n v="166.2"/>
  </r>
  <r>
    <x v="0"/>
    <x v="9"/>
    <s v="January"/>
    <n v="148.30000000000001"/>
    <n v="196.9"/>
    <n v="178"/>
    <n v="160.5"/>
    <n v="192.6"/>
    <n v="151.19999999999999"/>
    <n v="159.19999999999999"/>
    <n v="164"/>
    <n v="119.3"/>
    <n v="173.3"/>
    <n v="169.8"/>
    <n v="175.8"/>
    <n v="164.1"/>
    <n v="190.7"/>
    <n v="173.2"/>
    <n v="169.3"/>
    <n v="172.7"/>
    <n v="139.26"/>
    <n v="165.8"/>
    <n v="164.9"/>
    <n v="174.7"/>
    <n v="160.80000000000001"/>
    <n v="164.9"/>
    <n v="169.9"/>
    <n v="163.19999999999999"/>
    <n v="166.6"/>
    <n v="166.4"/>
  </r>
  <r>
    <x v="1"/>
    <x v="9"/>
    <s v="January"/>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r>
  <r>
    <x v="2"/>
    <x v="9"/>
    <s v="January"/>
    <n v="149.5"/>
    <n v="198.7"/>
    <n v="178.8"/>
    <n v="160.5"/>
    <n v="184.7"/>
    <n v="153.69999999999999"/>
    <n v="174.3"/>
    <n v="163.9"/>
    <n v="120"/>
    <n v="172.1"/>
    <n v="164.3"/>
    <n v="177.3"/>
    <n v="166.4"/>
    <n v="192.2"/>
    <n v="169.9"/>
    <n v="160.69999999999999"/>
    <n v="168.5"/>
    <n v="164.5"/>
    <n v="164.2"/>
    <n v="161.1"/>
    <n v="171.4"/>
    <n v="156.5"/>
    <n v="161.19999999999999"/>
    <n v="164.7"/>
    <n v="163"/>
    <n v="162.69999999999999"/>
    <n v="165.7"/>
  </r>
  <r>
    <x v="0"/>
    <x v="9"/>
    <s v="February"/>
    <n v="148.80000000000001"/>
    <n v="198.1"/>
    <n v="175.5"/>
    <n v="160.69999999999999"/>
    <n v="192.6"/>
    <n v="151.4"/>
    <n v="155.19999999999999"/>
    <n v="163.9"/>
    <n v="118.1"/>
    <n v="175.4"/>
    <n v="170.5"/>
    <n v="176.3"/>
    <n v="163.9"/>
    <n v="191.5"/>
    <n v="174.1"/>
    <n v="171"/>
    <n v="173.7"/>
    <n v="139.26"/>
    <n v="167.4"/>
    <n v="165.7"/>
    <n v="175.3"/>
    <n v="161.19999999999999"/>
    <n v="165.5"/>
    <n v="170.3"/>
    <n v="164.5"/>
    <n v="167.3"/>
    <n v="166.7"/>
  </r>
  <r>
    <x v="1"/>
    <x v="9"/>
    <s v="February"/>
    <n v="152.5"/>
    <n v="205.2"/>
    <n v="176.4"/>
    <n v="160.6"/>
    <n v="171.5"/>
    <n v="156.4"/>
    <n v="198"/>
    <n v="163.19999999999999"/>
    <n v="120.6"/>
    <n v="172.2"/>
    <n v="156.69999999999999"/>
    <n v="180"/>
    <n v="170.2"/>
    <n v="196.5"/>
    <n v="165.7"/>
    <n v="150.4"/>
    <n v="163.4"/>
    <n v="165.5"/>
    <n v="163"/>
    <n v="157.4"/>
    <n v="167.2"/>
    <n v="153.1"/>
    <n v="159.5"/>
    <n v="162"/>
    <n v="164.2"/>
    <n v="159.4"/>
    <n v="165.5"/>
  </r>
  <r>
    <x v="2"/>
    <x v="9"/>
    <s v="February"/>
    <n v="150"/>
    <n v="200.6"/>
    <n v="175.8"/>
    <n v="160.69999999999999"/>
    <n v="184.9"/>
    <n v="153.69999999999999"/>
    <n v="169.7"/>
    <n v="163.69999999999999"/>
    <n v="118.9"/>
    <n v="174.3"/>
    <n v="164.7"/>
    <n v="178"/>
    <n v="166.2"/>
    <n v="192.8"/>
    <n v="170.8"/>
    <n v="162.4"/>
    <n v="169.6"/>
    <n v="165.5"/>
    <n v="165.7"/>
    <n v="161.80000000000001"/>
    <n v="172.2"/>
    <n v="156.9"/>
    <n v="162.1"/>
    <n v="165.4"/>
    <n v="164.4"/>
    <n v="163.5"/>
    <n v="166.1"/>
  </r>
  <r>
    <x v="0"/>
    <x v="9"/>
    <s v="March"/>
    <n v="150.19999999999999"/>
    <n v="208"/>
    <n v="167.9"/>
    <n v="162"/>
    <n v="203.1"/>
    <n v="155.9"/>
    <n v="155.80000000000001"/>
    <n v="164.2"/>
    <n v="118.1"/>
    <n v="178.7"/>
    <n v="171.2"/>
    <n v="177.4"/>
    <n v="166.6"/>
    <n v="192.3"/>
    <n v="175.4"/>
    <n v="173.2"/>
    <n v="175.1"/>
    <n v="139.26"/>
    <n v="168.9"/>
    <n v="166.5"/>
    <n v="176"/>
    <n v="162"/>
    <n v="166.6"/>
    <n v="170.6"/>
    <n v="167.4"/>
    <n v="168.3"/>
    <n v="168.7"/>
  </r>
  <r>
    <x v="1"/>
    <x v="9"/>
    <s v="March"/>
    <n v="153.69999999999999"/>
    <n v="215.8"/>
    <n v="167.7"/>
    <n v="162.6"/>
    <n v="180"/>
    <n v="159.6"/>
    <n v="188.4"/>
    <n v="163.4"/>
    <n v="120.3"/>
    <n v="174.7"/>
    <n v="157.1"/>
    <n v="181.5"/>
    <n v="171.5"/>
    <n v="197.5"/>
    <n v="167.1"/>
    <n v="152.6"/>
    <n v="164.9"/>
    <n v="165.3"/>
    <n v="164.5"/>
    <n v="158.6"/>
    <n v="168.2"/>
    <n v="154.19999999999999"/>
    <n v="160.80000000000001"/>
    <n v="162.69999999999999"/>
    <n v="166.8"/>
    <n v="160.6"/>
    <n v="166.5"/>
  </r>
  <r>
    <x v="2"/>
    <x v="9"/>
    <s v="March"/>
    <n v="151.30000000000001"/>
    <n v="210.7"/>
    <n v="167.8"/>
    <n v="162.19999999999999"/>
    <n v="194.6"/>
    <n v="157.6"/>
    <n v="166.9"/>
    <n v="163.9"/>
    <n v="118.8"/>
    <n v="177.4"/>
    <n v="165.3"/>
    <n v="179.3"/>
    <n v="168.4"/>
    <n v="193.7"/>
    <n v="172.1"/>
    <n v="164.6"/>
    <n v="171.1"/>
    <n v="165.3"/>
    <n v="167.2"/>
    <n v="162.80000000000001"/>
    <n v="173"/>
    <n v="157.9"/>
    <n v="163.30000000000001"/>
    <n v="166"/>
    <n v="167.2"/>
    <n v="164.6"/>
    <n v="167.7"/>
  </r>
  <r>
    <x v="0"/>
    <x v="9"/>
    <s v="April"/>
    <n v="151.80000000000001"/>
    <n v="209.7"/>
    <n v="164.5"/>
    <n v="163.80000000000001"/>
    <n v="207.4"/>
    <n v="169.7"/>
    <n v="153.6"/>
    <n v="165.1"/>
    <n v="118.2"/>
    <n v="182.9"/>
    <n v="172.4"/>
    <n v="178.9"/>
    <n v="168.6"/>
    <n v="192.8"/>
    <n v="177.5"/>
    <n v="175.1"/>
    <n v="177.1"/>
    <n v="139.26"/>
    <n v="173.3"/>
    <n v="167.7"/>
    <n v="177"/>
    <n v="166.2"/>
    <n v="167.2"/>
    <n v="170.9"/>
    <n v="169"/>
    <n v="170.2"/>
    <n v="170.8"/>
  </r>
  <r>
    <x v="1"/>
    <x v="9"/>
    <s v="April"/>
    <n v="155.4"/>
    <n v="215.8"/>
    <n v="164.6"/>
    <n v="164.2"/>
    <n v="186"/>
    <n v="175.9"/>
    <n v="190.7"/>
    <n v="164"/>
    <n v="120.5"/>
    <n v="178"/>
    <n v="157.5"/>
    <n v="183.3"/>
    <n v="174.5"/>
    <n v="197.1"/>
    <n v="168.4"/>
    <n v="154.5"/>
    <n v="166.3"/>
    <n v="167"/>
    <n v="170.5"/>
    <n v="159.80000000000001"/>
    <n v="169"/>
    <n v="159.30000000000001"/>
    <n v="162.19999999999999"/>
    <n v="164"/>
    <n v="168.4"/>
    <n v="163.1"/>
    <n v="169.2"/>
  </r>
  <r>
    <x v="2"/>
    <x v="9"/>
    <s v="April"/>
    <n v="152.9"/>
    <n v="211.8"/>
    <n v="164.5"/>
    <n v="163.9"/>
    <n v="199.5"/>
    <n v="172.6"/>
    <n v="166.2"/>
    <n v="164.7"/>
    <n v="119"/>
    <n v="181.3"/>
    <n v="166.2"/>
    <n v="180.9"/>
    <n v="170.8"/>
    <n v="193.9"/>
    <n v="173.9"/>
    <n v="166.5"/>
    <n v="172.8"/>
    <n v="167"/>
    <n v="172.2"/>
    <n v="164"/>
    <n v="174"/>
    <n v="162.6"/>
    <n v="164.4"/>
    <n v="166.9"/>
    <n v="168.8"/>
    <n v="166.8"/>
    <n v="170.1"/>
  </r>
  <r>
    <x v="0"/>
    <x v="9"/>
    <s v="May"/>
    <n v="152.9"/>
    <n v="214.7"/>
    <n v="161.4"/>
    <n v="164.6"/>
    <n v="209.9"/>
    <n v="168"/>
    <n v="160.4"/>
    <n v="165"/>
    <n v="118.9"/>
    <n v="186.6"/>
    <n v="173.2"/>
    <n v="180.4"/>
    <n v="170.8"/>
    <n v="192.9"/>
    <n v="179.3"/>
    <n v="177.2"/>
    <n v="179"/>
    <n v="139.26"/>
    <n v="175.3"/>
    <n v="168.9"/>
    <n v="177.7"/>
    <n v="167.1"/>
    <n v="167.6"/>
    <n v="171.8"/>
    <n v="168.5"/>
    <n v="170.9"/>
    <n v="172.5"/>
  </r>
  <r>
    <x v="1"/>
    <x v="9"/>
    <s v="May"/>
    <n v="156.69999999999999"/>
    <n v="221.2"/>
    <n v="164.1"/>
    <n v="165.4"/>
    <n v="189.5"/>
    <n v="174.5"/>
    <n v="203.2"/>
    <n v="164.1"/>
    <n v="121.2"/>
    <n v="181.4"/>
    <n v="158.5"/>
    <n v="184.9"/>
    <n v="177.5"/>
    <n v="197.5"/>
    <n v="170"/>
    <n v="155.9"/>
    <n v="167.8"/>
    <n v="167.5"/>
    <n v="173.5"/>
    <n v="161.1"/>
    <n v="170.1"/>
    <n v="159.4"/>
    <n v="163.19999999999999"/>
    <n v="165.2"/>
    <n v="168.2"/>
    <n v="163.80000000000001"/>
    <n v="170.8"/>
  </r>
  <r>
    <x v="2"/>
    <x v="9"/>
    <s v="May"/>
    <n v="154.1"/>
    <n v="217"/>
    <n v="162.4"/>
    <n v="164.9"/>
    <n v="202.4"/>
    <n v="171"/>
    <n v="174.9"/>
    <n v="164.7"/>
    <n v="119.7"/>
    <n v="184.9"/>
    <n v="167.1"/>
    <n v="182.5"/>
    <n v="173.3"/>
    <n v="194.1"/>
    <n v="175.6"/>
    <n v="168.4"/>
    <n v="174.6"/>
    <n v="167.5"/>
    <n v="174.6"/>
    <n v="165.2"/>
    <n v="174.8"/>
    <n v="163"/>
    <n v="165.1"/>
    <n v="167.9"/>
    <n v="168.4"/>
    <n v="167.5"/>
    <n v="171.7"/>
  </r>
  <r>
    <x v="0"/>
    <x v="9"/>
    <s v="June"/>
    <n v="153.80000000000001"/>
    <n v="217.2"/>
    <n v="169.6"/>
    <n v="165.4"/>
    <n v="208.1"/>
    <n v="165.8"/>
    <n v="167.3"/>
    <n v="164.6"/>
    <n v="119.1"/>
    <n v="188.9"/>
    <n v="174.2"/>
    <n v="181.9"/>
    <n v="172.4"/>
    <n v="192.9"/>
    <n v="180.7"/>
    <n v="178.7"/>
    <n v="180.4"/>
    <n v="139.26"/>
    <n v="176.7"/>
    <n v="170.3"/>
    <n v="178.2"/>
    <n v="165.5"/>
    <n v="168"/>
    <n v="172.6"/>
    <n v="169.5"/>
    <n v="171"/>
    <n v="173.6"/>
  </r>
  <r>
    <x v="1"/>
    <x v="9"/>
    <s v="June"/>
    <n v="157.5"/>
    <n v="223.4"/>
    <n v="172.8"/>
    <n v="166.4"/>
    <n v="188.6"/>
    <n v="174.1"/>
    <n v="211.5"/>
    <n v="163.6"/>
    <n v="121.4"/>
    <n v="183.5"/>
    <n v="159.1"/>
    <n v="186.3"/>
    <n v="179.3"/>
    <n v="198.3"/>
    <n v="171.6"/>
    <n v="157.4"/>
    <n v="169.4"/>
    <n v="166.8"/>
    <n v="174.9"/>
    <n v="162.1"/>
    <n v="170.9"/>
    <n v="157.19999999999999"/>
    <n v="164.1"/>
    <n v="166.5"/>
    <n v="169.2"/>
    <n v="163.80000000000001"/>
    <n v="171.4"/>
  </r>
  <r>
    <x v="2"/>
    <x v="9"/>
    <s v="June"/>
    <n v="155"/>
    <n v="219.4"/>
    <n v="170.8"/>
    <n v="165.8"/>
    <n v="200.9"/>
    <n v="169.7"/>
    <n v="182.3"/>
    <n v="164.3"/>
    <n v="119.9"/>
    <n v="187.1"/>
    <n v="167.9"/>
    <n v="183.9"/>
    <n v="174.9"/>
    <n v="194.3"/>
    <n v="177.1"/>
    <n v="169.9"/>
    <n v="176"/>
    <n v="166.8"/>
    <n v="176"/>
    <n v="166.4"/>
    <n v="175.4"/>
    <n v="161.1"/>
    <n v="165.8"/>
    <n v="169"/>
    <n v="169.4"/>
    <n v="167.5"/>
    <n v="172.6"/>
  </r>
  <r>
    <x v="0"/>
    <x v="9"/>
    <s v="July"/>
    <n v="155.19999999999999"/>
    <n v="210.8"/>
    <n v="174.3"/>
    <n v="166.3"/>
    <n v="202.2"/>
    <n v="169.6"/>
    <n v="168.6"/>
    <n v="164.4"/>
    <n v="119.2"/>
    <n v="191.8"/>
    <n v="174.5"/>
    <n v="183.1"/>
    <n v="172.5"/>
    <n v="193.2"/>
    <n v="182"/>
    <n v="180.3"/>
    <n v="181.7"/>
    <n v="139.26"/>
    <n v="179.6"/>
    <n v="171.3"/>
    <n v="178.8"/>
    <n v="166.3"/>
    <n v="168.6"/>
    <n v="174.7"/>
    <n v="169.7"/>
    <n v="171.8"/>
    <n v="174.3"/>
  </r>
  <r>
    <x v="1"/>
    <x v="9"/>
    <s v="July"/>
    <n v="159.30000000000001"/>
    <n v="217.1"/>
    <n v="176.6"/>
    <n v="167.1"/>
    <n v="184.8"/>
    <n v="179.5"/>
    <n v="208.5"/>
    <n v="164"/>
    <n v="121.5"/>
    <n v="186.3"/>
    <n v="159.80000000000001"/>
    <n v="187.7"/>
    <n v="179.4"/>
    <n v="198.6"/>
    <n v="172.7"/>
    <n v="158.69999999999999"/>
    <n v="170.6"/>
    <n v="167.8"/>
    <n v="179.5"/>
    <n v="163.1"/>
    <n v="171.7"/>
    <n v="157.4"/>
    <n v="164.6"/>
    <n v="169.1"/>
    <n v="169.8"/>
    <n v="164.7"/>
    <n v="172.3"/>
  </r>
  <r>
    <x v="2"/>
    <x v="9"/>
    <s v="July"/>
    <n v="156.5"/>
    <n v="213"/>
    <n v="175.2"/>
    <n v="166.6"/>
    <n v="195.8"/>
    <n v="174.2"/>
    <n v="182.1"/>
    <n v="164.3"/>
    <n v="120"/>
    <n v="190"/>
    <n v="168.4"/>
    <n v="185.2"/>
    <n v="175"/>
    <n v="194.6"/>
    <n v="178.3"/>
    <n v="171.3"/>
    <n v="177.3"/>
    <n v="167.8"/>
    <n v="179.6"/>
    <n v="167.4"/>
    <n v="176.1"/>
    <n v="161.6"/>
    <n v="166.3"/>
    <n v="171.4"/>
    <n v="169.7"/>
    <n v="168.4"/>
    <n v="173.4"/>
  </r>
  <r>
    <x v="0"/>
    <x v="9"/>
    <s v="August"/>
    <n v="159.5"/>
    <n v="204.1"/>
    <n v="168.3"/>
    <n v="167.9"/>
    <n v="198.1"/>
    <n v="169.2"/>
    <n v="173.1"/>
    <n v="167.1"/>
    <n v="120.2"/>
    <n v="195.6"/>
    <n v="174.8"/>
    <n v="184"/>
    <n v="173.9"/>
    <n v="193.7"/>
    <n v="183.2"/>
    <n v="181.7"/>
    <n v="183"/>
    <n v="139.26"/>
    <n v="179.1"/>
    <n v="172.3"/>
    <n v="179.4"/>
    <n v="166.6"/>
    <n v="169.3"/>
    <n v="175.7"/>
    <n v="171.1"/>
    <n v="172.6"/>
    <n v="175.3"/>
  </r>
  <r>
    <x v="1"/>
    <x v="9"/>
    <s v="August"/>
    <n v="162.1"/>
    <n v="210.9"/>
    <n v="170.6"/>
    <n v="168.4"/>
    <n v="182.5"/>
    <n v="177.1"/>
    <n v="213.1"/>
    <n v="167.3"/>
    <n v="122.2"/>
    <n v="189.7"/>
    <n v="160.5"/>
    <n v="188.9"/>
    <n v="180.4"/>
    <n v="198.7"/>
    <n v="173.7"/>
    <n v="160"/>
    <n v="171.6"/>
    <n v="169"/>
    <n v="178.4"/>
    <n v="164.2"/>
    <n v="172.6"/>
    <n v="157.69999999999999"/>
    <n v="165.1"/>
    <n v="169.9"/>
    <n v="171.4"/>
    <n v="165.4"/>
    <n v="173.1"/>
  </r>
  <r>
    <x v="2"/>
    <x v="9"/>
    <s v="August"/>
    <n v="160.30000000000001"/>
    <n v="206.5"/>
    <n v="169.2"/>
    <n v="168.1"/>
    <n v="192.4"/>
    <n v="172.9"/>
    <n v="186.7"/>
    <n v="167.2"/>
    <n v="120.9"/>
    <n v="193.6"/>
    <n v="168.8"/>
    <n v="186.3"/>
    <n v="176.3"/>
    <n v="195"/>
    <n v="179.5"/>
    <n v="172.7"/>
    <n v="178.5"/>
    <n v="169"/>
    <n v="178.8"/>
    <n v="168.5"/>
    <n v="176.8"/>
    <n v="161.9"/>
    <n v="166.9"/>
    <n v="172.3"/>
    <n v="171.2"/>
    <n v="169.1"/>
    <n v="174.3"/>
  </r>
  <r>
    <x v="0"/>
    <x v="9"/>
    <s v="September"/>
    <n v="162.9"/>
    <n v="206.7"/>
    <n v="169"/>
    <n v="169.5"/>
    <n v="194.1"/>
    <n v="164.1"/>
    <n v="176.9"/>
    <n v="169"/>
    <n v="120.8"/>
    <n v="199.1"/>
    <n v="175.4"/>
    <n v="184.8"/>
    <n v="175.5"/>
    <n v="194.5"/>
    <n v="184.7"/>
    <n v="183.3"/>
    <n v="184.5"/>
    <n v="139.26"/>
    <n v="179.7"/>
    <n v="173.6"/>
    <n v="180.2"/>
    <n v="166.9"/>
    <n v="170"/>
    <n v="176.2"/>
    <n v="170.8"/>
    <n v="173.1"/>
    <n v="176.4"/>
  </r>
  <r>
    <x v="1"/>
    <x v="9"/>
    <s v="September"/>
    <n v="164.9"/>
    <n v="213.7"/>
    <n v="170.9"/>
    <n v="170.1"/>
    <n v="179.3"/>
    <n v="167.5"/>
    <n v="220.8"/>
    <n v="169.2"/>
    <n v="123.1"/>
    <n v="193.6"/>
    <n v="161.1"/>
    <n v="190.4"/>
    <n v="181.8"/>
    <n v="199.7"/>
    <n v="175"/>
    <n v="161.69999999999999"/>
    <n v="173"/>
    <n v="169.5"/>
    <n v="179.2"/>
    <n v="165"/>
    <n v="173.8"/>
    <n v="158.19999999999999"/>
    <n v="165.8"/>
    <n v="170.9"/>
    <n v="171.1"/>
    <n v="166.1"/>
    <n v="174.1"/>
  </r>
  <r>
    <x v="2"/>
    <x v="9"/>
    <s v="September"/>
    <n v="163.5"/>
    <n v="209.2"/>
    <n v="169.7"/>
    <n v="169.7"/>
    <n v="188.7"/>
    <n v="165.7"/>
    <n v="191.8"/>
    <n v="169.1"/>
    <n v="121.6"/>
    <n v="197.3"/>
    <n v="169.4"/>
    <n v="187.4"/>
    <n v="177.8"/>
    <n v="195.9"/>
    <n v="180.9"/>
    <n v="174.3"/>
    <n v="179.9"/>
    <n v="169.5"/>
    <n v="179.5"/>
    <n v="169.5"/>
    <n v="177.8"/>
    <n v="162.30000000000001"/>
    <n v="167.6"/>
    <n v="173.1"/>
    <n v="170.9"/>
    <n v="169.7"/>
    <n v="175.3"/>
  </r>
  <r>
    <x v="0"/>
    <x v="9"/>
    <s v="October"/>
    <n v="164.7"/>
    <n v="208.8"/>
    <n v="170.3"/>
    <n v="170.9"/>
    <n v="191.6"/>
    <n v="162.19999999999999"/>
    <n v="184.8"/>
    <n v="169.7"/>
    <n v="121.1"/>
    <n v="201.6"/>
    <n v="175.8"/>
    <n v="185.6"/>
    <n v="177.4"/>
    <n v="194.9"/>
    <n v="186.1"/>
    <n v="184.4"/>
    <n v="185.9"/>
    <n v="139.26"/>
    <n v="180.8"/>
    <n v="174.4"/>
    <n v="181.2"/>
    <n v="167.4"/>
    <n v="170.6"/>
    <n v="176.5"/>
    <n v="172"/>
    <n v="173.9"/>
    <n v="177.9"/>
  </r>
  <r>
    <x v="1"/>
    <x v="9"/>
    <s v="October"/>
    <n v="166.4"/>
    <n v="214.9"/>
    <n v="171.9"/>
    <n v="171"/>
    <n v="177.7"/>
    <n v="165.7"/>
    <n v="228.6"/>
    <n v="169.9"/>
    <n v="123.4"/>
    <n v="196.4"/>
    <n v="161.6"/>
    <n v="191.5"/>
    <n v="183.3"/>
    <n v="200.1"/>
    <n v="175.5"/>
    <n v="162.6"/>
    <n v="173.6"/>
    <n v="171.2"/>
    <n v="180"/>
    <n v="166"/>
    <n v="174.7"/>
    <n v="158.80000000000001"/>
    <n v="166.3"/>
    <n v="171.2"/>
    <n v="172.3"/>
    <n v="166.8"/>
    <n v="175.3"/>
  </r>
  <r>
    <x v="2"/>
    <x v="9"/>
    <s v="October"/>
    <n v="165.2"/>
    <n v="210.9"/>
    <n v="170.9"/>
    <n v="170.9"/>
    <n v="186.5"/>
    <n v="163.80000000000001"/>
    <n v="199.7"/>
    <n v="169.8"/>
    <n v="121.9"/>
    <n v="199.9"/>
    <n v="169.9"/>
    <n v="188.3"/>
    <n v="179.6"/>
    <n v="196.3"/>
    <n v="181.9"/>
    <n v="175.3"/>
    <n v="181"/>
    <n v="171.2"/>
    <n v="180.5"/>
    <n v="170.4"/>
    <n v="178.7"/>
    <n v="162.9"/>
    <n v="168.2"/>
    <n v="173.4"/>
    <n v="172.1"/>
    <n v="170.5"/>
    <n v="176.7"/>
  </r>
  <r>
    <x v="0"/>
    <x v="9"/>
    <s v="November"/>
    <n v="166.9"/>
    <n v="207.2"/>
    <n v="180.2"/>
    <n v="172.3"/>
    <n v="194"/>
    <n v="159.1"/>
    <n v="171.6"/>
    <n v="170.2"/>
    <n v="121.5"/>
    <n v="204.8"/>
    <n v="176.4"/>
    <n v="186.9"/>
    <n v="176.6"/>
    <n v="195.5"/>
    <n v="187.2"/>
    <n v="185.2"/>
    <n v="186.9"/>
    <n v="139.26"/>
    <n v="181.9"/>
    <n v="175.5"/>
    <n v="182.3"/>
    <n v="167.5"/>
    <n v="170.8"/>
    <n v="176.9"/>
    <n v="173.4"/>
    <n v="174.6"/>
    <n v="177.8"/>
  </r>
  <r>
    <x v="1"/>
    <x v="9"/>
    <s v="November"/>
    <n v="168.4"/>
    <n v="213.4"/>
    <n v="183.2"/>
    <n v="172.3"/>
    <n v="180"/>
    <n v="162.6"/>
    <n v="205.5"/>
    <n v="171"/>
    <n v="123.4"/>
    <n v="198.8"/>
    <n v="162.1"/>
    <n v="192.4"/>
    <n v="181.3"/>
    <n v="200.6"/>
    <n v="176.7"/>
    <n v="163.5"/>
    <n v="174.7"/>
    <n v="171.8"/>
    <n v="180.3"/>
    <n v="166.9"/>
    <n v="175.8"/>
    <n v="158.9"/>
    <n v="166.7"/>
    <n v="171.5"/>
    <n v="173.8"/>
    <n v="167.4"/>
    <n v="174.1"/>
  </r>
  <r>
    <x v="2"/>
    <x v="9"/>
    <s v="November"/>
    <n v="167.4"/>
    <n v="209.4"/>
    <n v="181.4"/>
    <n v="172.3"/>
    <n v="188.9"/>
    <n v="160.69999999999999"/>
    <n v="183.1"/>
    <n v="170.5"/>
    <n v="122.1"/>
    <n v="202.8"/>
    <n v="170.4"/>
    <n v="189.5"/>
    <n v="178.3"/>
    <n v="196.9"/>
    <n v="183.1"/>
    <n v="176.2"/>
    <n v="182.1"/>
    <n v="171.8"/>
    <n v="181.3"/>
    <n v="171.4"/>
    <n v="179.8"/>
    <n v="163"/>
    <n v="168.5"/>
    <n v="173.7"/>
    <n v="173.6"/>
    <n v="171.1"/>
    <n v="176.5"/>
  </r>
  <r>
    <x v="0"/>
    <x v="9"/>
    <s v="December"/>
    <n v="168.8"/>
    <n v="206.9"/>
    <n v="189.1"/>
    <n v="173.4"/>
    <n v="193.9"/>
    <n v="156.69999999999999"/>
    <n v="150.19999999999999"/>
    <n v="170.5"/>
    <n v="121.2"/>
    <n v="207.5"/>
    <n v="176.8"/>
    <n v="187.7"/>
    <n v="174.4"/>
    <n v="195.9"/>
    <n v="188.1"/>
    <n v="185.9"/>
    <n v="187.8"/>
    <n v="139.26"/>
    <n v="182.8"/>
    <n v="176.4"/>
    <n v="183.5"/>
    <n v="167.8"/>
    <n v="171.2"/>
    <n v="177.3"/>
    <n v="175.7"/>
    <n v="175.5"/>
    <n v="177.1"/>
  </r>
  <r>
    <x v="1"/>
    <x v="9"/>
    <s v="December"/>
    <n v="170.2"/>
    <n v="212.9"/>
    <n v="191.9"/>
    <n v="173.9"/>
    <n v="179.1"/>
    <n v="159.5"/>
    <n v="178.7"/>
    <n v="171.3"/>
    <n v="123.1"/>
    <n v="200.5"/>
    <n v="162.80000000000001"/>
    <n v="193.3"/>
    <n v="178.6"/>
    <n v="201.1"/>
    <n v="177.7"/>
    <n v="164.5"/>
    <n v="175.7"/>
    <n v="170.7"/>
    <n v="180.6"/>
    <n v="167.3"/>
    <n v="177.2"/>
    <n v="159.4"/>
    <n v="167.1"/>
    <n v="171.8"/>
    <n v="176"/>
    <n v="168.2"/>
    <n v="174.1"/>
  </r>
  <r>
    <x v="2"/>
    <x v="9"/>
    <s v="December"/>
    <n v="169.2"/>
    <n v="209"/>
    <n v="190.2"/>
    <n v="173.6"/>
    <n v="188.5"/>
    <n v="158"/>
    <n v="159.9"/>
    <n v="170.8"/>
    <n v="121.8"/>
    <n v="205.2"/>
    <n v="171"/>
    <n v="190.3"/>
    <n v="175.9"/>
    <n v="197.3"/>
    <n v="184"/>
    <n v="177"/>
    <n v="183"/>
    <n v="170.7"/>
    <n v="182"/>
    <n v="172.1"/>
    <n v="181.1"/>
    <n v="163.4"/>
    <n v="168.9"/>
    <n v="174.1"/>
    <n v="175.8"/>
    <n v="172"/>
    <n v="175.7"/>
  </r>
  <r>
    <x v="0"/>
    <x v="10"/>
    <s v="January"/>
    <n v="174"/>
    <n v="208.3"/>
    <n v="192.9"/>
    <n v="174.3"/>
    <n v="192.6"/>
    <n v="156.30000000000001"/>
    <n v="142.9"/>
    <n v="170.7"/>
    <n v="120.3"/>
    <n v="210.5"/>
    <n v="176.9"/>
    <n v="188.5"/>
    <n v="175"/>
    <n v="196.9"/>
    <n v="189"/>
    <n v="186.3"/>
    <n v="188.6"/>
    <n v="139.26"/>
    <n v="183.2"/>
    <n v="177.2"/>
    <n v="184.7"/>
    <n v="168.2"/>
    <n v="171.8"/>
    <n v="177.8"/>
    <n v="178.4"/>
    <n v="176.5"/>
    <n v="177.8"/>
  </r>
  <r>
    <x v="1"/>
    <x v="10"/>
    <s v="January"/>
    <n v="173.3"/>
    <n v="215.2"/>
    <n v="197"/>
    <n v="175.2"/>
    <n v="178"/>
    <n v="160.5"/>
    <n v="175.3"/>
    <n v="171.2"/>
    <n v="122.7"/>
    <n v="204.3"/>
    <n v="163.69999999999999"/>
    <n v="194.3"/>
    <n v="179.5"/>
    <n v="201.6"/>
    <n v="178.7"/>
    <n v="165.3"/>
    <n v="176.6"/>
    <n v="172.1"/>
    <n v="180.1"/>
    <n v="168"/>
    <n v="178.5"/>
    <n v="159.5"/>
    <n v="167.8"/>
    <n v="171.8"/>
    <n v="178.8"/>
    <n v="168.9"/>
    <n v="174.9"/>
  </r>
  <r>
    <x v="2"/>
    <x v="10"/>
    <s v="January"/>
    <n v="173.8"/>
    <n v="210.7"/>
    <n v="194.5"/>
    <n v="174.6"/>
    <n v="187.2"/>
    <n v="158.30000000000001"/>
    <n v="153.9"/>
    <n v="170.9"/>
    <n v="121.1"/>
    <n v="208.4"/>
    <n v="171.4"/>
    <n v="191.2"/>
    <n v="176.7"/>
    <n v="198.2"/>
    <n v="184.9"/>
    <n v="177.6"/>
    <n v="183.8"/>
    <n v="172.1"/>
    <n v="182"/>
    <n v="172.9"/>
    <n v="182.3"/>
    <n v="163.6"/>
    <n v="169.5"/>
    <n v="174.3"/>
    <n v="178.6"/>
    <n v="172.8"/>
    <n v="176.5"/>
  </r>
  <r>
    <x v="0"/>
    <x v="10"/>
    <s v="February"/>
    <n v="174.2"/>
    <n v="205.2"/>
    <n v="173.9"/>
    <n v="177"/>
    <n v="183.4"/>
    <n v="167.2"/>
    <n v="140.9"/>
    <n v="170.4"/>
    <n v="119.1"/>
    <n v="212.1"/>
    <n v="177.6"/>
    <n v="189.9"/>
    <n v="174.8"/>
    <n v="198.3"/>
    <n v="190"/>
    <n v="187"/>
    <n v="189.6"/>
    <n v="139.26"/>
    <n v="181.6"/>
    <n v="178.6"/>
    <n v="186.6"/>
    <n v="169"/>
    <n v="172.8"/>
    <n v="178.5"/>
    <n v="180.7"/>
    <n v="177.9"/>
    <n v="178"/>
  </r>
  <r>
    <x v="1"/>
    <x v="10"/>
    <s v="February"/>
    <n v="174.7"/>
    <n v="212.2"/>
    <n v="177.2"/>
    <n v="177.9"/>
    <n v="172.2"/>
    <n v="172.1"/>
    <n v="175.8"/>
    <n v="172.2"/>
    <n v="121.9"/>
    <n v="204.8"/>
    <n v="164.9"/>
    <n v="196.6"/>
    <n v="180.7"/>
    <n v="202.7"/>
    <n v="180.3"/>
    <n v="167"/>
    <n v="178.2"/>
    <n v="173.5"/>
    <n v="182.8"/>
    <n v="169.2"/>
    <n v="180.8"/>
    <n v="159.80000000000001"/>
    <n v="168.4"/>
    <n v="172.5"/>
    <n v="181.4"/>
    <n v="170"/>
    <n v="176.3"/>
  </r>
  <r>
    <x v="2"/>
    <x v="10"/>
    <s v="February"/>
    <n v="174.4"/>
    <n v="207.7"/>
    <n v="175.2"/>
    <n v="177.3"/>
    <n v="179.3"/>
    <n v="169.5"/>
    <n v="152.69999999999999"/>
    <n v="171"/>
    <n v="120"/>
    <n v="209.7"/>
    <n v="172.3"/>
    <n v="193"/>
    <n v="177"/>
    <n v="199.5"/>
    <n v="186.2"/>
    <n v="178.7"/>
    <n v="185.1"/>
    <n v="173.5"/>
    <n v="182.1"/>
    <n v="174.2"/>
    <n v="184.4"/>
    <n v="164.2"/>
    <n v="170.3"/>
    <n v="175"/>
    <n v="181"/>
    <n v="174.1"/>
    <n v="177.2"/>
  </r>
  <r>
    <x v="0"/>
    <x v="10"/>
    <s v="March"/>
    <n v="174.3"/>
    <n v="205.2"/>
    <n v="173.9"/>
    <n v="177"/>
    <n v="183.3"/>
    <n v="167.2"/>
    <n v="140.9"/>
    <n v="170.5"/>
    <n v="119.1"/>
    <n v="212.1"/>
    <n v="177.6"/>
    <n v="189.9"/>
    <n v="174.8"/>
    <n v="198.4"/>
    <n v="190"/>
    <n v="187"/>
    <n v="189.6"/>
    <n v="139.26"/>
    <n v="181.4"/>
    <n v="178.6"/>
    <n v="186.6"/>
    <n v="169"/>
    <n v="172.8"/>
    <n v="178.5"/>
    <n v="180.7"/>
    <n v="177.9"/>
    <n v="178"/>
  </r>
  <r>
    <x v="1"/>
    <x v="10"/>
    <s v="March"/>
    <n v="174.7"/>
    <n v="212.2"/>
    <n v="177.2"/>
    <n v="177.9"/>
    <n v="172.2"/>
    <n v="172.1"/>
    <n v="175.9"/>
    <n v="172.2"/>
    <n v="121.9"/>
    <n v="204.8"/>
    <n v="164.9"/>
    <n v="196.6"/>
    <n v="180.8"/>
    <n v="202.7"/>
    <n v="180.2"/>
    <n v="167"/>
    <n v="178.2"/>
    <n v="173.5"/>
    <n v="182.6"/>
    <n v="169.2"/>
    <n v="180.8"/>
    <n v="159.80000000000001"/>
    <n v="168.4"/>
    <n v="172.5"/>
    <n v="181.5"/>
    <n v="170"/>
    <n v="176.3"/>
  </r>
  <r>
    <x v="2"/>
    <x v="10"/>
    <s v="March"/>
    <n v="174.4"/>
    <n v="207.7"/>
    <n v="175.2"/>
    <n v="177.3"/>
    <n v="179.2"/>
    <n v="169.5"/>
    <n v="152.80000000000001"/>
    <n v="171.1"/>
    <n v="120"/>
    <n v="209.7"/>
    <n v="172.3"/>
    <n v="193"/>
    <n v="177"/>
    <n v="199.5"/>
    <n v="186.1"/>
    <n v="178.7"/>
    <n v="185.1"/>
    <n v="173.5"/>
    <n v="181.9"/>
    <n v="174.2"/>
    <n v="184.4"/>
    <n v="164.2"/>
    <n v="170.3"/>
    <n v="175"/>
    <n v="181"/>
    <n v="174.1"/>
    <n v="177.2"/>
  </r>
  <r>
    <x v="0"/>
    <x v="10"/>
    <s v="April"/>
    <n v="173.3"/>
    <n v="206.9"/>
    <n v="167.9"/>
    <n v="178.2"/>
    <n v="178.5"/>
    <n v="173.7"/>
    <n v="142.80000000000001"/>
    <n v="172.8"/>
    <n v="120.4"/>
    <n v="215.5"/>
    <n v="178.2"/>
    <n v="190.5"/>
    <n v="175.5"/>
    <n v="199.5"/>
    <n v="190.7"/>
    <n v="187.3"/>
    <n v="190.2"/>
    <n v="139.26"/>
    <n v="181.5"/>
    <n v="179.1"/>
    <n v="187.2"/>
    <n v="169.4"/>
    <n v="173.2"/>
    <n v="179.4"/>
    <n v="183.8"/>
    <n v="178.9"/>
    <n v="178.8"/>
  </r>
  <r>
    <x v="1"/>
    <x v="10"/>
    <s v="April"/>
    <n v="174.8"/>
    <n v="213.7"/>
    <n v="172.4"/>
    <n v="178.8"/>
    <n v="168.7"/>
    <n v="179.2"/>
    <n v="179.9"/>
    <n v="174.7"/>
    <n v="123.1"/>
    <n v="207.8"/>
    <n v="165.5"/>
    <n v="197"/>
    <n v="182.1"/>
    <n v="203.5"/>
    <n v="181"/>
    <n v="167.7"/>
    <n v="178.9"/>
    <n v="175.2"/>
    <n v="182.1"/>
    <n v="169.6"/>
    <n v="181.5"/>
    <n v="160.1"/>
    <n v="168.8"/>
    <n v="174.2"/>
    <n v="184.4"/>
    <n v="170.9"/>
    <n v="177.4"/>
  </r>
  <r>
    <x v="2"/>
    <x v="10"/>
    <s v="April"/>
    <n v="173.8"/>
    <n v="209.3"/>
    <n v="169.6"/>
    <n v="178.4"/>
    <n v="174.9"/>
    <n v="176.3"/>
    <n v="155.4"/>
    <n v="173.4"/>
    <n v="121.3"/>
    <n v="212.9"/>
    <n v="172.9"/>
    <n v="193.5"/>
    <n v="177.9"/>
    <n v="200.6"/>
    <n v="186.9"/>
    <n v="179.2"/>
    <n v="185.7"/>
    <n v="175.2"/>
    <n v="181.7"/>
    <n v="174.6"/>
    <n v="185"/>
    <n v="164.5"/>
    <n v="170.7"/>
    <n v="176.4"/>
    <n v="184"/>
    <n v="175"/>
    <n v="178.1"/>
  </r>
  <r>
    <x v="0"/>
    <x v="10"/>
    <s v="May"/>
    <n v="173.2"/>
    <n v="211.5"/>
    <n v="171"/>
    <n v="179.6"/>
    <n v="173.3"/>
    <n v="169"/>
    <n v="148.69999999999999"/>
    <n v="174.9"/>
    <n v="121.9"/>
    <n v="221"/>
    <n v="178.7"/>
    <n v="191.1"/>
    <n v="176.8"/>
    <n v="199.9"/>
    <n v="191.2"/>
    <n v="187.9"/>
    <n v="190.8"/>
    <n v="139.26"/>
    <n v="182.5"/>
    <n v="179.8"/>
    <n v="187.8"/>
    <n v="169.7"/>
    <n v="173.8"/>
    <n v="180.3"/>
    <n v="184.9"/>
    <n v="179.5"/>
    <n v="179.8"/>
  </r>
  <r>
    <x v="1"/>
    <x v="10"/>
    <s v="May"/>
    <n v="174.7"/>
    <n v="219.4"/>
    <n v="176.7"/>
    <n v="179.4"/>
    <n v="164.4"/>
    <n v="175.8"/>
    <n v="185"/>
    <n v="176.9"/>
    <n v="124.2"/>
    <n v="211.9"/>
    <n v="165.9"/>
    <n v="197.7"/>
    <n v="183.1"/>
    <n v="204.2"/>
    <n v="181.3"/>
    <n v="168.1"/>
    <n v="179.3"/>
    <n v="175.6"/>
    <n v="183.4"/>
    <n v="170.1"/>
    <n v="182.2"/>
    <n v="160.4"/>
    <n v="169.2"/>
    <n v="174.8"/>
    <n v="185.6"/>
    <n v="171.6"/>
    <n v="178.2"/>
  </r>
  <r>
    <x v="2"/>
    <x v="10"/>
    <s v="May"/>
    <n v="173.7"/>
    <n v="214.3"/>
    <n v="173.2"/>
    <n v="179.5"/>
    <n v="170"/>
    <n v="172.2"/>
    <n v="161"/>
    <n v="175.6"/>
    <n v="122.7"/>
    <n v="218"/>
    <n v="173.4"/>
    <n v="194.2"/>
    <n v="179.1"/>
    <n v="201"/>
    <n v="187.3"/>
    <n v="179.7"/>
    <n v="186.2"/>
    <n v="175.6"/>
    <n v="182.8"/>
    <n v="175.2"/>
    <n v="185.7"/>
    <n v="164.8"/>
    <n v="171.2"/>
    <n v="177.1"/>
    <n v="185.2"/>
    <n v="175.7"/>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8B2B3-6FA9-4362-9C80-59D87BD89E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H7:AI19" firstHeaderRow="1" firstDataRow="1" firstDataCol="1" rowPageCount="1" colPageCount="1"/>
  <pivotFields count="30">
    <pivotField axis="axisPage" showAll="0">
      <items count="4">
        <item x="0"/>
        <item x="2"/>
        <item x="1"/>
        <item t="default"/>
      </items>
    </pivotField>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12">
    <i>
      <x/>
    </i>
    <i>
      <x v="1"/>
    </i>
    <i>
      <x v="2"/>
    </i>
    <i>
      <x v="3"/>
    </i>
    <i>
      <x v="4"/>
    </i>
    <i>
      <x v="5"/>
    </i>
    <i>
      <x v="6"/>
    </i>
    <i>
      <x v="7"/>
    </i>
    <i>
      <x v="8"/>
    </i>
    <i>
      <x v="9"/>
    </i>
    <i>
      <x v="10"/>
    </i>
    <i t="grand">
      <x/>
    </i>
  </rowItems>
  <colItems count="1">
    <i/>
  </colItems>
  <pageFields count="1">
    <pageField fld="0" item="1" hier="-1"/>
  </pageFields>
  <dataFields count="1">
    <dataField name="Average of General index" fld="29"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B3B7-B147-41E4-A8B1-05D9AFC83455}">
  <dimension ref="A1:AD373"/>
  <sheetViews>
    <sheetView workbookViewId="0">
      <pane ySplit="1" topLeftCell="A2" activePane="bottomLeft" state="frozen"/>
      <selection pane="bottomLeft" activeCell="E15" sqref="E15"/>
    </sheetView>
  </sheetViews>
  <sheetFormatPr defaultRowHeight="15" x14ac:dyDescent="0.25"/>
  <sheetData>
    <row r="1" spans="1:30" x14ac:dyDescent="0.25">
      <c r="A1" s="117" t="s">
        <v>17</v>
      </c>
      <c r="B1" s="117" t="s">
        <v>18</v>
      </c>
      <c r="C1" s="117" t="s">
        <v>19</v>
      </c>
      <c r="D1" s="117" t="s">
        <v>20</v>
      </c>
      <c r="E1" s="117" t="s">
        <v>21</v>
      </c>
      <c r="F1" s="117" t="s">
        <v>22</v>
      </c>
      <c r="G1" s="117" t="s">
        <v>23</v>
      </c>
      <c r="H1" s="117" t="s">
        <v>24</v>
      </c>
      <c r="I1" s="117" t="s">
        <v>25</v>
      </c>
      <c r="J1" s="117" t="s">
        <v>26</v>
      </c>
      <c r="K1" s="117" t="s">
        <v>27</v>
      </c>
      <c r="L1" s="117" t="s">
        <v>28</v>
      </c>
      <c r="M1" s="117" t="s">
        <v>29</v>
      </c>
      <c r="N1" s="117" t="s">
        <v>30</v>
      </c>
      <c r="O1" s="117" t="s">
        <v>31</v>
      </c>
      <c r="P1" s="117" t="s">
        <v>32</v>
      </c>
      <c r="Q1" s="117" t="s">
        <v>33</v>
      </c>
      <c r="R1" s="117" t="s">
        <v>34</v>
      </c>
      <c r="S1" s="117" t="s">
        <v>35</v>
      </c>
      <c r="T1" s="117" t="s">
        <v>36</v>
      </c>
      <c r="U1" s="117" t="s">
        <v>37</v>
      </c>
      <c r="V1" s="117" t="s">
        <v>38</v>
      </c>
      <c r="W1" s="117" t="s">
        <v>39</v>
      </c>
      <c r="X1" s="117" t="s">
        <v>40</v>
      </c>
      <c r="Y1" s="117" t="s">
        <v>41</v>
      </c>
      <c r="Z1" s="117" t="s">
        <v>42</v>
      </c>
      <c r="AA1" s="117" t="s">
        <v>43</v>
      </c>
      <c r="AB1" s="117" t="s">
        <v>44</v>
      </c>
      <c r="AC1" s="117" t="s">
        <v>45</v>
      </c>
      <c r="AD1" s="117" t="s">
        <v>46</v>
      </c>
    </row>
    <row r="2" spans="1:30" x14ac:dyDescent="0.25">
      <c r="A2" t="s">
        <v>0</v>
      </c>
      <c r="B2">
        <v>2013</v>
      </c>
      <c r="C2" t="s">
        <v>1</v>
      </c>
      <c r="D2">
        <v>107.5</v>
      </c>
      <c r="E2">
        <v>106.3</v>
      </c>
      <c r="F2">
        <v>108.1</v>
      </c>
      <c r="G2">
        <v>104.9</v>
      </c>
      <c r="H2">
        <v>106.1</v>
      </c>
      <c r="I2">
        <v>103.9</v>
      </c>
      <c r="J2">
        <v>101.9</v>
      </c>
      <c r="K2">
        <v>106.1</v>
      </c>
      <c r="L2">
        <v>106.8</v>
      </c>
      <c r="M2">
        <v>103.1</v>
      </c>
      <c r="N2">
        <v>104.8</v>
      </c>
      <c r="O2">
        <v>106.7</v>
      </c>
      <c r="P2">
        <v>105.5</v>
      </c>
      <c r="Q2">
        <v>105.1</v>
      </c>
      <c r="R2">
        <v>106.5</v>
      </c>
      <c r="S2">
        <v>105.8</v>
      </c>
      <c r="T2">
        <v>106.4</v>
      </c>
      <c r="U2" t="s">
        <v>2</v>
      </c>
      <c r="V2">
        <v>105.5</v>
      </c>
      <c r="W2">
        <v>104.8</v>
      </c>
      <c r="X2">
        <v>104</v>
      </c>
      <c r="Y2">
        <v>103.3</v>
      </c>
      <c r="Z2">
        <v>103.4</v>
      </c>
      <c r="AA2">
        <v>103.8</v>
      </c>
      <c r="AB2">
        <v>104.7</v>
      </c>
      <c r="AC2">
        <v>104</v>
      </c>
      <c r="AD2">
        <v>105.1</v>
      </c>
    </row>
    <row r="3" spans="1:30" x14ac:dyDescent="0.25">
      <c r="A3" t="s">
        <v>3</v>
      </c>
      <c r="B3">
        <v>2013</v>
      </c>
      <c r="C3" t="s">
        <v>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25">
      <c r="A4" t="s">
        <v>4</v>
      </c>
      <c r="B4">
        <v>2013</v>
      </c>
      <c r="C4" t="s">
        <v>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25">
      <c r="A5" t="s">
        <v>0</v>
      </c>
      <c r="B5">
        <v>2013</v>
      </c>
      <c r="C5" t="s">
        <v>5</v>
      </c>
      <c r="D5">
        <v>109.2</v>
      </c>
      <c r="E5">
        <v>108.7</v>
      </c>
      <c r="F5">
        <v>110.2</v>
      </c>
      <c r="G5">
        <v>105.4</v>
      </c>
      <c r="H5">
        <v>106.7</v>
      </c>
      <c r="I5">
        <v>104</v>
      </c>
      <c r="J5">
        <v>102.4</v>
      </c>
      <c r="K5">
        <v>105.9</v>
      </c>
      <c r="L5">
        <v>105.7</v>
      </c>
      <c r="M5">
        <v>103.1</v>
      </c>
      <c r="N5">
        <v>105.1</v>
      </c>
      <c r="O5">
        <v>107.7</v>
      </c>
      <c r="P5">
        <v>106.3</v>
      </c>
      <c r="Q5">
        <v>105.6</v>
      </c>
      <c r="R5">
        <v>107.1</v>
      </c>
      <c r="S5">
        <v>106.3</v>
      </c>
      <c r="T5">
        <v>107</v>
      </c>
      <c r="U5" t="s">
        <v>2</v>
      </c>
      <c r="V5">
        <v>106.2</v>
      </c>
      <c r="W5">
        <v>105.2</v>
      </c>
      <c r="X5">
        <v>104.4</v>
      </c>
      <c r="Y5">
        <v>103.9</v>
      </c>
      <c r="Z5">
        <v>104</v>
      </c>
      <c r="AA5">
        <v>104.1</v>
      </c>
      <c r="AB5">
        <v>104.6</v>
      </c>
      <c r="AC5">
        <v>104.4</v>
      </c>
      <c r="AD5">
        <v>105.8</v>
      </c>
    </row>
    <row r="6" spans="1:30" x14ac:dyDescent="0.25">
      <c r="A6" t="s">
        <v>3</v>
      </c>
      <c r="B6">
        <v>2013</v>
      </c>
      <c r="C6" t="s">
        <v>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25">
      <c r="A7" t="s">
        <v>4</v>
      </c>
      <c r="B7">
        <v>2013</v>
      </c>
      <c r="C7" t="s">
        <v>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25">
      <c r="A8" t="s">
        <v>0</v>
      </c>
      <c r="B8">
        <v>2013</v>
      </c>
      <c r="C8" t="s">
        <v>6</v>
      </c>
      <c r="D8">
        <v>110.2</v>
      </c>
      <c r="E8">
        <v>108.8</v>
      </c>
      <c r="F8">
        <v>109.9</v>
      </c>
      <c r="G8">
        <v>105.6</v>
      </c>
      <c r="H8">
        <v>106.2</v>
      </c>
      <c r="I8">
        <v>105.7</v>
      </c>
      <c r="J8">
        <v>101.4</v>
      </c>
      <c r="K8">
        <v>105.7</v>
      </c>
      <c r="L8">
        <v>105</v>
      </c>
      <c r="M8">
        <v>103.3</v>
      </c>
      <c r="N8">
        <v>105.6</v>
      </c>
      <c r="O8">
        <v>108.2</v>
      </c>
      <c r="P8">
        <v>106.6</v>
      </c>
      <c r="Q8">
        <v>106.5</v>
      </c>
      <c r="R8">
        <v>107.6</v>
      </c>
      <c r="S8">
        <v>106.8</v>
      </c>
      <c r="T8">
        <v>107.5</v>
      </c>
      <c r="U8" t="s">
        <v>2</v>
      </c>
      <c r="V8">
        <v>106.1</v>
      </c>
      <c r="W8">
        <v>105.6</v>
      </c>
      <c r="X8">
        <v>104.7</v>
      </c>
      <c r="Y8">
        <v>104.6</v>
      </c>
      <c r="Z8">
        <v>104</v>
      </c>
      <c r="AA8">
        <v>104.3</v>
      </c>
      <c r="AB8">
        <v>104.3</v>
      </c>
      <c r="AC8">
        <v>104.6</v>
      </c>
      <c r="AD8">
        <v>106</v>
      </c>
    </row>
    <row r="9" spans="1:30" x14ac:dyDescent="0.25">
      <c r="A9" t="s">
        <v>3</v>
      </c>
      <c r="B9">
        <v>2013</v>
      </c>
      <c r="C9" t="s">
        <v>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25">
      <c r="A10" t="s">
        <v>4</v>
      </c>
      <c r="B10">
        <v>2013</v>
      </c>
      <c r="C10" t="s">
        <v>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25">
      <c r="A11" t="s">
        <v>0</v>
      </c>
      <c r="B11">
        <v>2013</v>
      </c>
      <c r="C11" t="s">
        <v>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2</v>
      </c>
      <c r="V11">
        <v>106.5</v>
      </c>
      <c r="W11">
        <v>106.1</v>
      </c>
      <c r="X11">
        <v>105.1</v>
      </c>
      <c r="Y11">
        <v>104.4</v>
      </c>
      <c r="Z11">
        <v>104.5</v>
      </c>
      <c r="AA11">
        <v>104.8</v>
      </c>
      <c r="AB11">
        <v>102.7</v>
      </c>
      <c r="AC11">
        <v>104.6</v>
      </c>
      <c r="AD11">
        <v>106.4</v>
      </c>
    </row>
    <row r="12" spans="1:30" x14ac:dyDescent="0.25">
      <c r="A12" t="s">
        <v>3</v>
      </c>
      <c r="B12">
        <v>2013</v>
      </c>
      <c r="C12" t="s">
        <v>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25">
      <c r="A13" t="s">
        <v>4</v>
      </c>
      <c r="B13">
        <v>2013</v>
      </c>
      <c r="C13" t="s">
        <v>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25">
      <c r="A14" t="s">
        <v>0</v>
      </c>
      <c r="B14">
        <v>2013</v>
      </c>
      <c r="C14" t="s">
        <v>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2</v>
      </c>
      <c r="V14">
        <v>107.5</v>
      </c>
      <c r="W14">
        <v>106.8</v>
      </c>
      <c r="X14">
        <v>105.7</v>
      </c>
      <c r="Y14">
        <v>104.1</v>
      </c>
      <c r="Z14">
        <v>105</v>
      </c>
      <c r="AA14">
        <v>105.5</v>
      </c>
      <c r="AB14">
        <v>102.1</v>
      </c>
      <c r="AC14">
        <v>104.8</v>
      </c>
      <c r="AD14">
        <v>107.2</v>
      </c>
    </row>
    <row r="15" spans="1:30" x14ac:dyDescent="0.25">
      <c r="A15" t="s">
        <v>3</v>
      </c>
      <c r="B15">
        <v>2013</v>
      </c>
      <c r="C15" t="s">
        <v>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25">
      <c r="A16" t="s">
        <v>4</v>
      </c>
      <c r="B16">
        <v>2013</v>
      </c>
      <c r="C16" t="s">
        <v>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25">
      <c r="A17" t="s">
        <v>0</v>
      </c>
      <c r="B17">
        <v>2013</v>
      </c>
      <c r="C17" t="s">
        <v>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2</v>
      </c>
      <c r="V17">
        <v>108.5</v>
      </c>
      <c r="W17">
        <v>107.5</v>
      </c>
      <c r="X17">
        <v>106.3</v>
      </c>
      <c r="Y17">
        <v>105</v>
      </c>
      <c r="Z17">
        <v>105.6</v>
      </c>
      <c r="AA17">
        <v>106.5</v>
      </c>
      <c r="AB17">
        <v>102.5</v>
      </c>
      <c r="AC17">
        <v>105.5</v>
      </c>
      <c r="AD17">
        <v>108.9</v>
      </c>
    </row>
    <row r="18" spans="1:30" x14ac:dyDescent="0.25">
      <c r="A18" t="s">
        <v>3</v>
      </c>
      <c r="B18">
        <v>2013</v>
      </c>
      <c r="C18" t="s">
        <v>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25">
      <c r="A19" t="s">
        <v>4</v>
      </c>
      <c r="B19">
        <v>2013</v>
      </c>
      <c r="C19" t="s">
        <v>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25">
      <c r="A20" t="s">
        <v>0</v>
      </c>
      <c r="B20">
        <v>2013</v>
      </c>
      <c r="C20" t="s">
        <v>10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2</v>
      </c>
      <c r="V20">
        <v>109.5</v>
      </c>
      <c r="W20">
        <v>108.3</v>
      </c>
      <c r="X20">
        <v>106.9</v>
      </c>
      <c r="Y20">
        <v>106.8</v>
      </c>
      <c r="Z20">
        <v>106.4</v>
      </c>
      <c r="AA20">
        <v>107.8</v>
      </c>
      <c r="AB20">
        <v>102.5</v>
      </c>
      <c r="AC20">
        <v>106.5</v>
      </c>
      <c r="AD20">
        <v>110.7</v>
      </c>
    </row>
    <row r="21" spans="1:30" x14ac:dyDescent="0.25">
      <c r="A21" t="s">
        <v>3</v>
      </c>
      <c r="B21">
        <v>2013</v>
      </c>
      <c r="C21" t="s">
        <v>10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25">
      <c r="A22" t="s">
        <v>4</v>
      </c>
      <c r="B22">
        <v>2013</v>
      </c>
      <c r="C22" t="s">
        <v>10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25">
      <c r="A23" t="s">
        <v>0</v>
      </c>
      <c r="B23">
        <v>2013</v>
      </c>
      <c r="C23" t="s">
        <v>11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2</v>
      </c>
      <c r="V23">
        <v>109.9</v>
      </c>
      <c r="W23">
        <v>108.7</v>
      </c>
      <c r="X23">
        <v>107.5</v>
      </c>
      <c r="Y23">
        <v>107.8</v>
      </c>
      <c r="Z23">
        <v>106.8</v>
      </c>
      <c r="AA23">
        <v>108.7</v>
      </c>
      <c r="AB23">
        <v>105</v>
      </c>
      <c r="AC23">
        <v>107.5</v>
      </c>
      <c r="AD23">
        <v>112.1</v>
      </c>
    </row>
    <row r="24" spans="1:30" x14ac:dyDescent="0.25">
      <c r="A24" t="s">
        <v>3</v>
      </c>
      <c r="B24">
        <v>2013</v>
      </c>
      <c r="C24" t="s">
        <v>11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25">
      <c r="A25" t="s">
        <v>4</v>
      </c>
      <c r="B25">
        <v>2013</v>
      </c>
      <c r="C25" t="s">
        <v>11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25">
      <c r="A26" t="s">
        <v>0</v>
      </c>
      <c r="B26">
        <v>2013</v>
      </c>
      <c r="C26" t="s">
        <v>12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2</v>
      </c>
      <c r="V26">
        <v>111.1</v>
      </c>
      <c r="W26">
        <v>109.6</v>
      </c>
      <c r="X26">
        <v>108.3</v>
      </c>
      <c r="Y26">
        <v>109.3</v>
      </c>
      <c r="Z26">
        <v>107.7</v>
      </c>
      <c r="AA26">
        <v>109.8</v>
      </c>
      <c r="AB26">
        <v>106.7</v>
      </c>
      <c r="AC26">
        <v>108.7</v>
      </c>
      <c r="AD26">
        <v>114.2</v>
      </c>
    </row>
    <row r="27" spans="1:30" x14ac:dyDescent="0.25">
      <c r="A27" t="s">
        <v>3</v>
      </c>
      <c r="B27">
        <v>2013</v>
      </c>
      <c r="C27" t="s">
        <v>12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25">
      <c r="A28" t="s">
        <v>4</v>
      </c>
      <c r="B28">
        <v>2013</v>
      </c>
      <c r="C28" t="s">
        <v>12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25">
      <c r="A29" t="s">
        <v>0</v>
      </c>
      <c r="B29">
        <v>2013</v>
      </c>
      <c r="C29" t="s">
        <v>13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2</v>
      </c>
      <c r="V29">
        <v>111.6</v>
      </c>
      <c r="W29">
        <v>110.4</v>
      </c>
      <c r="X29">
        <v>108.9</v>
      </c>
      <c r="Y29">
        <v>109.3</v>
      </c>
      <c r="Z29">
        <v>108.3</v>
      </c>
      <c r="AA29">
        <v>110.2</v>
      </c>
      <c r="AB29">
        <v>107.5</v>
      </c>
      <c r="AC29">
        <v>109.1</v>
      </c>
      <c r="AD29">
        <v>115.5</v>
      </c>
    </row>
    <row r="30" spans="1:30" x14ac:dyDescent="0.25">
      <c r="A30" t="s">
        <v>3</v>
      </c>
      <c r="B30">
        <v>2013</v>
      </c>
      <c r="C30" t="s">
        <v>13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25">
      <c r="A31" t="s">
        <v>4</v>
      </c>
      <c r="B31">
        <v>2013</v>
      </c>
      <c r="C31" t="s">
        <v>13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25">
      <c r="A32" t="s">
        <v>0</v>
      </c>
      <c r="B32">
        <v>2013</v>
      </c>
      <c r="C32" t="s">
        <v>47</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2</v>
      </c>
      <c r="V32">
        <v>112.6</v>
      </c>
      <c r="W32">
        <v>111.3</v>
      </c>
      <c r="X32">
        <v>109.7</v>
      </c>
      <c r="Y32">
        <v>109.6</v>
      </c>
      <c r="Z32">
        <v>108.7</v>
      </c>
      <c r="AA32">
        <v>111</v>
      </c>
      <c r="AB32">
        <v>108.2</v>
      </c>
      <c r="AC32">
        <v>109.8</v>
      </c>
      <c r="AD32">
        <v>117.4</v>
      </c>
    </row>
    <row r="33" spans="1:30" x14ac:dyDescent="0.25">
      <c r="A33" t="s">
        <v>3</v>
      </c>
      <c r="B33">
        <v>2013</v>
      </c>
      <c r="C33" t="s">
        <v>14</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25">
      <c r="A34" t="s">
        <v>4</v>
      </c>
      <c r="B34">
        <v>2013</v>
      </c>
      <c r="C34" t="s">
        <v>14</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25">
      <c r="A35" t="s">
        <v>0</v>
      </c>
      <c r="B35">
        <v>2013</v>
      </c>
      <c r="C35" t="s">
        <v>15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2</v>
      </c>
      <c r="V35">
        <v>112.8</v>
      </c>
      <c r="W35">
        <v>112.1</v>
      </c>
      <c r="X35">
        <v>110.1</v>
      </c>
      <c r="Y35">
        <v>109.9</v>
      </c>
      <c r="Z35">
        <v>109.2</v>
      </c>
      <c r="AA35">
        <v>111.6</v>
      </c>
      <c r="AB35">
        <v>108.1</v>
      </c>
      <c r="AC35">
        <v>110.1</v>
      </c>
      <c r="AD35">
        <v>115.5</v>
      </c>
    </row>
    <row r="36" spans="1:30" x14ac:dyDescent="0.25">
      <c r="A36" t="s">
        <v>3</v>
      </c>
      <c r="B36">
        <v>2013</v>
      </c>
      <c r="C36" t="s">
        <v>15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25">
      <c r="A37" t="s">
        <v>4</v>
      </c>
      <c r="B37">
        <v>2013</v>
      </c>
      <c r="C37" t="s">
        <v>15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25">
      <c r="A38" t="s">
        <v>0</v>
      </c>
      <c r="B38">
        <v>2014</v>
      </c>
      <c r="C38" t="s">
        <v>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2</v>
      </c>
      <c r="V38">
        <v>113</v>
      </c>
      <c r="W38">
        <v>112.6</v>
      </c>
      <c r="X38">
        <v>110.6</v>
      </c>
      <c r="Y38">
        <v>110.5</v>
      </c>
      <c r="Z38">
        <v>109.6</v>
      </c>
      <c r="AA38">
        <v>111.8</v>
      </c>
      <c r="AB38">
        <v>108.3</v>
      </c>
      <c r="AC38">
        <v>110.6</v>
      </c>
      <c r="AD38">
        <v>114.2</v>
      </c>
    </row>
    <row r="39" spans="1:30" x14ac:dyDescent="0.25">
      <c r="A39" t="s">
        <v>3</v>
      </c>
      <c r="B39">
        <v>2014</v>
      </c>
      <c r="C39" t="s">
        <v>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25">
      <c r="A40" t="s">
        <v>4</v>
      </c>
      <c r="B40">
        <v>2014</v>
      </c>
      <c r="C40" t="s">
        <v>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25">
      <c r="A41" t="s">
        <v>0</v>
      </c>
      <c r="B41">
        <v>2014</v>
      </c>
      <c r="C41" t="s">
        <v>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2</v>
      </c>
      <c r="V41">
        <v>113.2</v>
      </c>
      <c r="W41">
        <v>112.9</v>
      </c>
      <c r="X41">
        <v>110.9</v>
      </c>
      <c r="Y41">
        <v>110.8</v>
      </c>
      <c r="Z41">
        <v>109.9</v>
      </c>
      <c r="AA41">
        <v>112</v>
      </c>
      <c r="AB41">
        <v>108.7</v>
      </c>
      <c r="AC41">
        <v>110.9</v>
      </c>
      <c r="AD41">
        <v>114</v>
      </c>
    </row>
    <row r="42" spans="1:30" x14ac:dyDescent="0.25">
      <c r="A42" t="s">
        <v>3</v>
      </c>
      <c r="B42">
        <v>2014</v>
      </c>
      <c r="C42" t="s">
        <v>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25">
      <c r="A43" t="s">
        <v>4</v>
      </c>
      <c r="B43">
        <v>2014</v>
      </c>
      <c r="C43" t="s">
        <v>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25">
      <c r="A44" t="s">
        <v>0</v>
      </c>
      <c r="B44">
        <v>2014</v>
      </c>
      <c r="C44" t="s">
        <v>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2</v>
      </c>
      <c r="V44">
        <v>113.4</v>
      </c>
      <c r="W44">
        <v>113.4</v>
      </c>
      <c r="X44">
        <v>111.4</v>
      </c>
      <c r="Y44">
        <v>111.2</v>
      </c>
      <c r="Z44">
        <v>110.2</v>
      </c>
      <c r="AA44">
        <v>112.4</v>
      </c>
      <c r="AB44">
        <v>108.9</v>
      </c>
      <c r="AC44">
        <v>111.3</v>
      </c>
      <c r="AD44">
        <v>114.6</v>
      </c>
    </row>
    <row r="45" spans="1:30" x14ac:dyDescent="0.25">
      <c r="A45" t="s">
        <v>3</v>
      </c>
      <c r="B45">
        <v>2014</v>
      </c>
      <c r="C45" t="s">
        <v>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25">
      <c r="A46" t="s">
        <v>4</v>
      </c>
      <c r="B46">
        <v>2014</v>
      </c>
      <c r="C46" t="s">
        <v>6</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25">
      <c r="A47" t="s">
        <v>0</v>
      </c>
      <c r="B47">
        <v>2014</v>
      </c>
      <c r="C47" t="s">
        <v>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2</v>
      </c>
      <c r="V47">
        <v>113.4</v>
      </c>
      <c r="W47">
        <v>113.7</v>
      </c>
      <c r="X47">
        <v>111.8</v>
      </c>
      <c r="Y47">
        <v>111.2</v>
      </c>
      <c r="Z47">
        <v>110.5</v>
      </c>
      <c r="AA47">
        <v>113</v>
      </c>
      <c r="AB47">
        <v>108.9</v>
      </c>
      <c r="AC47">
        <v>111.5</v>
      </c>
      <c r="AD47">
        <v>115.4</v>
      </c>
    </row>
    <row r="48" spans="1:30" x14ac:dyDescent="0.25">
      <c r="A48" t="s">
        <v>3</v>
      </c>
      <c r="B48">
        <v>2014</v>
      </c>
      <c r="C48" t="s">
        <v>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25">
      <c r="A49" t="s">
        <v>4</v>
      </c>
      <c r="B49">
        <v>2014</v>
      </c>
      <c r="C49" t="s">
        <v>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25">
      <c r="A50" t="s">
        <v>0</v>
      </c>
      <c r="B50">
        <v>2014</v>
      </c>
      <c r="C50" t="s">
        <v>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2</v>
      </c>
      <c r="V50">
        <v>113.4</v>
      </c>
      <c r="W50">
        <v>114.1</v>
      </c>
      <c r="X50">
        <v>112.1</v>
      </c>
      <c r="Y50">
        <v>111.4</v>
      </c>
      <c r="Z50">
        <v>110.9</v>
      </c>
      <c r="AA50">
        <v>113.1</v>
      </c>
      <c r="AB50">
        <v>108.9</v>
      </c>
      <c r="AC50">
        <v>111.8</v>
      </c>
      <c r="AD50">
        <v>116</v>
      </c>
    </row>
    <row r="51" spans="1:30" x14ac:dyDescent="0.25">
      <c r="A51" t="s">
        <v>3</v>
      </c>
      <c r="B51">
        <v>2014</v>
      </c>
      <c r="C51" t="s">
        <v>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25">
      <c r="A52" t="s">
        <v>4</v>
      </c>
      <c r="B52">
        <v>2014</v>
      </c>
      <c r="C52" t="s">
        <v>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25">
      <c r="A53" t="s">
        <v>0</v>
      </c>
      <c r="B53">
        <v>2014</v>
      </c>
      <c r="C53" t="s">
        <v>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2</v>
      </c>
      <c r="V53">
        <v>114.4</v>
      </c>
      <c r="W53">
        <v>114.9</v>
      </c>
      <c r="X53">
        <v>112.8</v>
      </c>
      <c r="Y53">
        <v>112.2</v>
      </c>
      <c r="Z53">
        <v>111.4</v>
      </c>
      <c r="AA53">
        <v>114.3</v>
      </c>
      <c r="AB53">
        <v>108</v>
      </c>
      <c r="AC53">
        <v>112.3</v>
      </c>
      <c r="AD53">
        <v>117</v>
      </c>
    </row>
    <row r="54" spans="1:30" x14ac:dyDescent="0.25">
      <c r="A54" t="s">
        <v>3</v>
      </c>
      <c r="B54">
        <v>2014</v>
      </c>
      <c r="C54" t="s">
        <v>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25">
      <c r="A55" t="s">
        <v>4</v>
      </c>
      <c r="B55">
        <v>2014</v>
      </c>
      <c r="C55" t="s">
        <v>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25">
      <c r="A56" t="s">
        <v>0</v>
      </c>
      <c r="B56">
        <v>2014</v>
      </c>
      <c r="C56" t="s">
        <v>10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2</v>
      </c>
      <c r="V56">
        <v>115.3</v>
      </c>
      <c r="W56">
        <v>115.4</v>
      </c>
      <c r="X56">
        <v>113.4</v>
      </c>
      <c r="Y56">
        <v>113.2</v>
      </c>
      <c r="Z56">
        <v>111.8</v>
      </c>
      <c r="AA56">
        <v>115.5</v>
      </c>
      <c r="AB56">
        <v>108.8</v>
      </c>
      <c r="AC56">
        <v>113.1</v>
      </c>
      <c r="AD56">
        <v>119.5</v>
      </c>
    </row>
    <row r="57" spans="1:30" x14ac:dyDescent="0.25">
      <c r="A57" t="s">
        <v>3</v>
      </c>
      <c r="B57">
        <v>2014</v>
      </c>
      <c r="C57" t="s">
        <v>10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25">
      <c r="A58" t="s">
        <v>4</v>
      </c>
      <c r="B58">
        <v>2014</v>
      </c>
      <c r="C58" t="s">
        <v>10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25">
      <c r="A59" t="s">
        <v>0</v>
      </c>
      <c r="B59">
        <v>2014</v>
      </c>
      <c r="C59" t="s">
        <v>11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2</v>
      </c>
      <c r="V59">
        <v>115.4</v>
      </c>
      <c r="W59">
        <v>115.9</v>
      </c>
      <c r="X59">
        <v>114</v>
      </c>
      <c r="Y59">
        <v>113.2</v>
      </c>
      <c r="Z59">
        <v>112.2</v>
      </c>
      <c r="AA59">
        <v>116.2</v>
      </c>
      <c r="AB59">
        <v>109.4</v>
      </c>
      <c r="AC59">
        <v>113.5</v>
      </c>
      <c r="AD59">
        <v>120.7</v>
      </c>
    </row>
    <row r="60" spans="1:30" x14ac:dyDescent="0.25">
      <c r="A60" t="s">
        <v>3</v>
      </c>
      <c r="B60">
        <v>2014</v>
      </c>
      <c r="C60" t="s">
        <v>11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25">
      <c r="A61" t="s">
        <v>4</v>
      </c>
      <c r="B61">
        <v>2014</v>
      </c>
      <c r="C61" t="s">
        <v>11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25">
      <c r="A62" t="s">
        <v>0</v>
      </c>
      <c r="B62">
        <v>2014</v>
      </c>
      <c r="C62" t="s">
        <v>12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2</v>
      </c>
      <c r="V62">
        <v>115.8</v>
      </c>
      <c r="W62">
        <v>116.7</v>
      </c>
      <c r="X62">
        <v>114.5</v>
      </c>
      <c r="Y62">
        <v>112.8</v>
      </c>
      <c r="Z62">
        <v>112.6</v>
      </c>
      <c r="AA62">
        <v>116.6</v>
      </c>
      <c r="AB62">
        <v>109.1</v>
      </c>
      <c r="AC62">
        <v>113.7</v>
      </c>
      <c r="AD62">
        <v>120.9</v>
      </c>
    </row>
    <row r="63" spans="1:30" x14ac:dyDescent="0.25">
      <c r="A63" t="s">
        <v>3</v>
      </c>
      <c r="B63">
        <v>2014</v>
      </c>
      <c r="C63" t="s">
        <v>12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25">
      <c r="A64" t="s">
        <v>4</v>
      </c>
      <c r="B64">
        <v>2014</v>
      </c>
      <c r="C64" t="s">
        <v>12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25">
      <c r="A65" t="s">
        <v>0</v>
      </c>
      <c r="B65">
        <v>2014</v>
      </c>
      <c r="C65" t="s">
        <v>13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2</v>
      </c>
      <c r="V65">
        <v>116.4</v>
      </c>
      <c r="W65">
        <v>117.5</v>
      </c>
      <c r="X65">
        <v>115.3</v>
      </c>
      <c r="Y65">
        <v>112.6</v>
      </c>
      <c r="Z65">
        <v>113</v>
      </c>
      <c r="AA65">
        <v>116.9</v>
      </c>
      <c r="AB65">
        <v>109.3</v>
      </c>
      <c r="AC65">
        <v>114</v>
      </c>
      <c r="AD65">
        <v>121</v>
      </c>
    </row>
    <row r="66" spans="1:30" x14ac:dyDescent="0.25">
      <c r="A66" t="s">
        <v>3</v>
      </c>
      <c r="B66">
        <v>2014</v>
      </c>
      <c r="C66" t="s">
        <v>13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25">
      <c r="A67" t="s">
        <v>4</v>
      </c>
      <c r="B67">
        <v>2014</v>
      </c>
      <c r="C67" t="s">
        <v>13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25">
      <c r="A68" t="s">
        <v>0</v>
      </c>
      <c r="B68">
        <v>2014</v>
      </c>
      <c r="C68" t="s">
        <v>14</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2</v>
      </c>
      <c r="V68">
        <v>117.3</v>
      </c>
      <c r="W68">
        <v>118.1</v>
      </c>
      <c r="X68">
        <v>115.9</v>
      </c>
      <c r="Y68">
        <v>112</v>
      </c>
      <c r="Z68">
        <v>113.3</v>
      </c>
      <c r="AA68">
        <v>117.2</v>
      </c>
      <c r="AB68">
        <v>108.8</v>
      </c>
      <c r="AC68">
        <v>114.1</v>
      </c>
      <c r="AD68">
        <v>121.1</v>
      </c>
    </row>
    <row r="69" spans="1:30" x14ac:dyDescent="0.25">
      <c r="A69" t="s">
        <v>3</v>
      </c>
      <c r="B69">
        <v>2014</v>
      </c>
      <c r="C69" t="s">
        <v>14</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25">
      <c r="A70" t="s">
        <v>4</v>
      </c>
      <c r="B70">
        <v>2014</v>
      </c>
      <c r="C70" t="s">
        <v>14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25">
      <c r="A71" t="s">
        <v>0</v>
      </c>
      <c r="B71">
        <v>2014</v>
      </c>
      <c r="C71" t="s">
        <v>15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2</v>
      </c>
      <c r="V71">
        <v>117.4</v>
      </c>
      <c r="W71">
        <v>118.2</v>
      </c>
      <c r="X71">
        <v>116.2</v>
      </c>
      <c r="Y71">
        <v>111.5</v>
      </c>
      <c r="Z71">
        <v>113.3</v>
      </c>
      <c r="AA71">
        <v>117.7</v>
      </c>
      <c r="AB71">
        <v>109.4</v>
      </c>
      <c r="AC71">
        <v>114.2</v>
      </c>
      <c r="AD71">
        <v>120.3</v>
      </c>
    </row>
    <row r="72" spans="1:30" x14ac:dyDescent="0.25">
      <c r="A72" t="s">
        <v>3</v>
      </c>
      <c r="B72">
        <v>2014</v>
      </c>
      <c r="C72" t="s">
        <v>15</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25">
      <c r="A73" t="s">
        <v>4</v>
      </c>
      <c r="B73">
        <v>2014</v>
      </c>
      <c r="C73" t="s">
        <v>15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25">
      <c r="A74" t="s">
        <v>0</v>
      </c>
      <c r="B74">
        <v>2015</v>
      </c>
      <c r="C74" t="s">
        <v>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2</v>
      </c>
      <c r="V74">
        <v>118.4</v>
      </c>
      <c r="W74">
        <v>118.9</v>
      </c>
      <c r="X74">
        <v>116.6</v>
      </c>
      <c r="Y74">
        <v>111</v>
      </c>
      <c r="Z74">
        <v>114</v>
      </c>
      <c r="AA74">
        <v>118.2</v>
      </c>
      <c r="AB74">
        <v>110.2</v>
      </c>
      <c r="AC74">
        <v>114.5</v>
      </c>
      <c r="AD74">
        <v>120.3</v>
      </c>
    </row>
    <row r="75" spans="1:30" x14ac:dyDescent="0.25">
      <c r="A75" t="s">
        <v>3</v>
      </c>
      <c r="B75">
        <v>2015</v>
      </c>
      <c r="C75" t="s">
        <v>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25">
      <c r="A76" t="s">
        <v>4</v>
      </c>
      <c r="B76">
        <v>2015</v>
      </c>
      <c r="C76" t="s">
        <v>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25">
      <c r="A77" t="s">
        <v>0</v>
      </c>
      <c r="B77">
        <v>2015</v>
      </c>
      <c r="C77" t="s">
        <v>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2</v>
      </c>
      <c r="V77">
        <v>120</v>
      </c>
      <c r="W77">
        <v>119.6</v>
      </c>
      <c r="X77">
        <v>117.7</v>
      </c>
      <c r="Y77">
        <v>110.9</v>
      </c>
      <c r="Z77">
        <v>114.8</v>
      </c>
      <c r="AA77">
        <v>118.7</v>
      </c>
      <c r="AB77">
        <v>110.8</v>
      </c>
      <c r="AC77">
        <v>115</v>
      </c>
      <c r="AD77">
        <v>120.6</v>
      </c>
    </row>
    <row r="78" spans="1:30" x14ac:dyDescent="0.25">
      <c r="A78" t="s">
        <v>3</v>
      </c>
      <c r="B78">
        <v>2015</v>
      </c>
      <c r="C78" t="s">
        <v>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25">
      <c r="A79" t="s">
        <v>4</v>
      </c>
      <c r="B79">
        <v>2015</v>
      </c>
      <c r="C79" t="s">
        <v>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25">
      <c r="A80" t="s">
        <v>0</v>
      </c>
      <c r="B80">
        <v>2015</v>
      </c>
      <c r="C80" t="s">
        <v>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2</v>
      </c>
      <c r="V80">
        <v>120.6</v>
      </c>
      <c r="W80">
        <v>120.2</v>
      </c>
      <c r="X80">
        <v>118.2</v>
      </c>
      <c r="Y80">
        <v>111.6</v>
      </c>
      <c r="Z80">
        <v>115.5</v>
      </c>
      <c r="AA80">
        <v>119.4</v>
      </c>
      <c r="AB80">
        <v>110.8</v>
      </c>
      <c r="AC80">
        <v>115.5</v>
      </c>
      <c r="AD80">
        <v>121.1</v>
      </c>
    </row>
    <row r="81" spans="1:30" x14ac:dyDescent="0.25">
      <c r="A81" t="s">
        <v>3</v>
      </c>
      <c r="B81">
        <v>2015</v>
      </c>
      <c r="C81" t="s">
        <v>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25">
      <c r="A82" t="s">
        <v>4</v>
      </c>
      <c r="B82">
        <v>2015</v>
      </c>
      <c r="C82" t="s">
        <v>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25">
      <c r="A83" t="s">
        <v>0</v>
      </c>
      <c r="B83">
        <v>2015</v>
      </c>
      <c r="C83" t="s">
        <v>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2</v>
      </c>
      <c r="V83">
        <v>121.2</v>
      </c>
      <c r="W83">
        <v>120.9</v>
      </c>
      <c r="X83">
        <v>118.6</v>
      </c>
      <c r="Y83">
        <v>111.9</v>
      </c>
      <c r="Z83">
        <v>116.2</v>
      </c>
      <c r="AA83">
        <v>119.9</v>
      </c>
      <c r="AB83">
        <v>111.6</v>
      </c>
      <c r="AC83">
        <v>116</v>
      </c>
      <c r="AD83">
        <v>121.5</v>
      </c>
    </row>
    <row r="84" spans="1:30" x14ac:dyDescent="0.25">
      <c r="A84" t="s">
        <v>3</v>
      </c>
      <c r="B84">
        <v>2015</v>
      </c>
      <c r="C84" t="s">
        <v>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25">
      <c r="A85" t="s">
        <v>4</v>
      </c>
      <c r="B85">
        <v>2015</v>
      </c>
      <c r="C85" t="s">
        <v>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25">
      <c r="A86" t="s">
        <v>0</v>
      </c>
      <c r="B86">
        <v>2015</v>
      </c>
      <c r="C86" t="s">
        <v>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2</v>
      </c>
      <c r="V86">
        <v>121.9</v>
      </c>
      <c r="W86">
        <v>121.5</v>
      </c>
      <c r="X86">
        <v>119.4</v>
      </c>
      <c r="Y86">
        <v>113.3</v>
      </c>
      <c r="Z86">
        <v>116.7</v>
      </c>
      <c r="AA86">
        <v>120.5</v>
      </c>
      <c r="AB86">
        <v>112.3</v>
      </c>
      <c r="AC86">
        <v>116.9</v>
      </c>
      <c r="AD86">
        <v>122.4</v>
      </c>
    </row>
    <row r="87" spans="1:30" x14ac:dyDescent="0.25">
      <c r="A87" t="s">
        <v>3</v>
      </c>
      <c r="B87">
        <v>2015</v>
      </c>
      <c r="C87" t="s">
        <v>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25">
      <c r="A88" t="s">
        <v>4</v>
      </c>
      <c r="B88">
        <v>2015</v>
      </c>
      <c r="C88" t="s">
        <v>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25">
      <c r="A89" t="s">
        <v>0</v>
      </c>
      <c r="B89">
        <v>2015</v>
      </c>
      <c r="C89" t="s">
        <v>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2</v>
      </c>
      <c r="V89">
        <v>122.6</v>
      </c>
      <c r="W89">
        <v>122.8</v>
      </c>
      <c r="X89">
        <v>120.4</v>
      </c>
      <c r="Y89">
        <v>114.2</v>
      </c>
      <c r="Z89">
        <v>117.9</v>
      </c>
      <c r="AA89">
        <v>122</v>
      </c>
      <c r="AB89">
        <v>113</v>
      </c>
      <c r="AC89">
        <v>117.9</v>
      </c>
      <c r="AD89">
        <v>124.1</v>
      </c>
    </row>
    <row r="90" spans="1:30" x14ac:dyDescent="0.25">
      <c r="A90" t="s">
        <v>3</v>
      </c>
      <c r="B90">
        <v>2015</v>
      </c>
      <c r="C90" t="s">
        <v>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25">
      <c r="A91" t="s">
        <v>4</v>
      </c>
      <c r="B91">
        <v>2015</v>
      </c>
      <c r="C91" t="s">
        <v>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25">
      <c r="A92" t="s">
        <v>0</v>
      </c>
      <c r="B92">
        <v>2015</v>
      </c>
      <c r="C92" t="s">
        <v>10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2</v>
      </c>
      <c r="V92">
        <v>123</v>
      </c>
      <c r="W92">
        <v>123</v>
      </c>
      <c r="X92">
        <v>120.8</v>
      </c>
      <c r="Y92">
        <v>114.1</v>
      </c>
      <c r="Z92">
        <v>118</v>
      </c>
      <c r="AA92">
        <v>122.9</v>
      </c>
      <c r="AB92">
        <v>112.7</v>
      </c>
      <c r="AC92">
        <v>118.1</v>
      </c>
      <c r="AD92">
        <v>124.7</v>
      </c>
    </row>
    <row r="93" spans="1:30" x14ac:dyDescent="0.25">
      <c r="A93" t="s">
        <v>3</v>
      </c>
      <c r="B93">
        <v>2015</v>
      </c>
      <c r="C93" t="s">
        <v>10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25">
      <c r="A94" t="s">
        <v>4</v>
      </c>
      <c r="B94">
        <v>2015</v>
      </c>
      <c r="C94" t="s">
        <v>10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25">
      <c r="A95" t="s">
        <v>0</v>
      </c>
      <c r="B95">
        <v>2015</v>
      </c>
      <c r="C95" t="s">
        <v>11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2</v>
      </c>
      <c r="V95">
        <v>123.8</v>
      </c>
      <c r="W95">
        <v>123.7</v>
      </c>
      <c r="X95">
        <v>121.1</v>
      </c>
      <c r="Y95">
        <v>113.6</v>
      </c>
      <c r="Z95">
        <v>118.5</v>
      </c>
      <c r="AA95">
        <v>123.6</v>
      </c>
      <c r="AB95">
        <v>112.5</v>
      </c>
      <c r="AC95">
        <v>118.2</v>
      </c>
      <c r="AD95">
        <v>126.1</v>
      </c>
    </row>
    <row r="96" spans="1:30" x14ac:dyDescent="0.25">
      <c r="A96" t="s">
        <v>3</v>
      </c>
      <c r="B96">
        <v>2015</v>
      </c>
      <c r="C96" t="s">
        <v>11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25">
      <c r="A97" t="s">
        <v>4</v>
      </c>
      <c r="B97">
        <v>2015</v>
      </c>
      <c r="C97" t="s">
        <v>11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25">
      <c r="A98" t="s">
        <v>0</v>
      </c>
      <c r="B98">
        <v>2015</v>
      </c>
      <c r="C98" t="s">
        <v>12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2</v>
      </c>
      <c r="V98">
        <v>123.7</v>
      </c>
      <c r="W98">
        <v>124.5</v>
      </c>
      <c r="X98">
        <v>121.4</v>
      </c>
      <c r="Y98">
        <v>113.8</v>
      </c>
      <c r="Z98">
        <v>119.6</v>
      </c>
      <c r="AA98">
        <v>124.5</v>
      </c>
      <c r="AB98">
        <v>113.7</v>
      </c>
      <c r="AC98">
        <v>118.8</v>
      </c>
      <c r="AD98">
        <v>127</v>
      </c>
    </row>
    <row r="99" spans="1:30" x14ac:dyDescent="0.25">
      <c r="A99" t="s">
        <v>3</v>
      </c>
      <c r="B99">
        <v>2015</v>
      </c>
      <c r="C99" t="s">
        <v>12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25">
      <c r="A100" t="s">
        <v>4</v>
      </c>
      <c r="B100">
        <v>2015</v>
      </c>
      <c r="C100" t="s">
        <v>12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25">
      <c r="A101" t="s">
        <v>0</v>
      </c>
      <c r="B101">
        <v>2015</v>
      </c>
      <c r="C101" t="s">
        <v>13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2</v>
      </c>
      <c r="V101">
        <v>124.4</v>
      </c>
      <c r="W101">
        <v>125.1</v>
      </c>
      <c r="X101">
        <v>122</v>
      </c>
      <c r="Y101">
        <v>113.8</v>
      </c>
      <c r="Z101">
        <v>120.1</v>
      </c>
      <c r="AA101">
        <v>125.1</v>
      </c>
      <c r="AB101">
        <v>114.2</v>
      </c>
      <c r="AC101">
        <v>119.2</v>
      </c>
      <c r="AD101">
        <v>127.7</v>
      </c>
    </row>
    <row r="102" spans="1:30" x14ac:dyDescent="0.25">
      <c r="A102" t="s">
        <v>3</v>
      </c>
      <c r="B102">
        <v>2015</v>
      </c>
      <c r="C102" t="s">
        <v>13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25">
      <c r="A103" t="s">
        <v>4</v>
      </c>
      <c r="B103">
        <v>2015</v>
      </c>
      <c r="C103" t="s">
        <v>13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25">
      <c r="A104" t="s">
        <v>0</v>
      </c>
      <c r="B104">
        <v>2015</v>
      </c>
      <c r="C104" t="s">
        <v>14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2</v>
      </c>
      <c r="V104">
        <v>125.6</v>
      </c>
      <c r="W104">
        <v>125.6</v>
      </c>
      <c r="X104">
        <v>122.6</v>
      </c>
      <c r="Y104">
        <v>114</v>
      </c>
      <c r="Z104">
        <v>120.9</v>
      </c>
      <c r="AA104">
        <v>125.8</v>
      </c>
      <c r="AB104">
        <v>114.2</v>
      </c>
      <c r="AC104">
        <v>119.6</v>
      </c>
      <c r="AD104">
        <v>128.30000000000001</v>
      </c>
    </row>
    <row r="105" spans="1:30" x14ac:dyDescent="0.25">
      <c r="A105" t="s">
        <v>3</v>
      </c>
      <c r="B105">
        <v>2015</v>
      </c>
      <c r="C105" t="s">
        <v>14</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25">
      <c r="A106" t="s">
        <v>4</v>
      </c>
      <c r="B106">
        <v>2015</v>
      </c>
      <c r="C106" t="s">
        <v>14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25">
      <c r="A107" t="s">
        <v>0</v>
      </c>
      <c r="B107">
        <v>2015</v>
      </c>
      <c r="C107" t="s">
        <v>15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2</v>
      </c>
      <c r="V107">
        <v>125.7</v>
      </c>
      <c r="W107">
        <v>126</v>
      </c>
      <c r="X107">
        <v>123.1</v>
      </c>
      <c r="Y107">
        <v>114</v>
      </c>
      <c r="Z107">
        <v>121.6</v>
      </c>
      <c r="AA107">
        <v>125.6</v>
      </c>
      <c r="AB107">
        <v>114.1</v>
      </c>
      <c r="AC107">
        <v>119.8</v>
      </c>
      <c r="AD107">
        <v>127.9</v>
      </c>
    </row>
    <row r="108" spans="1:30" x14ac:dyDescent="0.25">
      <c r="A108" t="s">
        <v>3</v>
      </c>
      <c r="B108">
        <v>2015</v>
      </c>
      <c r="C108" t="s">
        <v>15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25">
      <c r="A109" t="s">
        <v>4</v>
      </c>
      <c r="B109">
        <v>2015</v>
      </c>
      <c r="C109" t="s">
        <v>15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25">
      <c r="A110" t="s">
        <v>0</v>
      </c>
      <c r="B110">
        <v>2016</v>
      </c>
      <c r="C110" t="s">
        <v>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2</v>
      </c>
      <c r="V110">
        <v>126.2</v>
      </c>
      <c r="W110">
        <v>126.6</v>
      </c>
      <c r="X110">
        <v>123.7</v>
      </c>
      <c r="Y110">
        <v>113.6</v>
      </c>
      <c r="Z110">
        <v>121.4</v>
      </c>
      <c r="AA110">
        <v>126.2</v>
      </c>
      <c r="AB110">
        <v>114.9</v>
      </c>
      <c r="AC110">
        <v>120.1</v>
      </c>
      <c r="AD110">
        <v>128.1</v>
      </c>
    </row>
    <row r="111" spans="1:30" x14ac:dyDescent="0.25">
      <c r="A111" t="s">
        <v>3</v>
      </c>
      <c r="B111">
        <v>2016</v>
      </c>
      <c r="C111" t="s">
        <v>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25">
      <c r="A112" t="s">
        <v>4</v>
      </c>
      <c r="B112">
        <v>2016</v>
      </c>
      <c r="C112" t="s">
        <v>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25">
      <c r="A113" t="s">
        <v>0</v>
      </c>
      <c r="B113">
        <v>2016</v>
      </c>
      <c r="C113" t="s">
        <v>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2</v>
      </c>
      <c r="V113">
        <v>127.5</v>
      </c>
      <c r="W113">
        <v>127.1</v>
      </c>
      <c r="X113">
        <v>124.3</v>
      </c>
      <c r="Y113">
        <v>113.9</v>
      </c>
      <c r="Z113">
        <v>122.3</v>
      </c>
      <c r="AA113">
        <v>127.1</v>
      </c>
      <c r="AB113">
        <v>116.8</v>
      </c>
      <c r="AC113">
        <v>120.9</v>
      </c>
      <c r="AD113">
        <v>127.9</v>
      </c>
    </row>
    <row r="114" spans="1:30" x14ac:dyDescent="0.25">
      <c r="A114" t="s">
        <v>3</v>
      </c>
      <c r="B114">
        <v>2016</v>
      </c>
      <c r="C114" t="s">
        <v>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25">
      <c r="A115" t="s">
        <v>4</v>
      </c>
      <c r="B115">
        <v>2016</v>
      </c>
      <c r="C115" t="s">
        <v>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25">
      <c r="A116" t="s">
        <v>0</v>
      </c>
      <c r="B116">
        <v>2016</v>
      </c>
      <c r="C116" t="s">
        <v>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2</v>
      </c>
      <c r="V116">
        <v>127</v>
      </c>
      <c r="W116">
        <v>127.7</v>
      </c>
      <c r="X116">
        <v>124.8</v>
      </c>
      <c r="Y116">
        <v>113.6</v>
      </c>
      <c r="Z116">
        <v>122.5</v>
      </c>
      <c r="AA116">
        <v>127.5</v>
      </c>
      <c r="AB116">
        <v>117.4</v>
      </c>
      <c r="AC116">
        <v>121.1</v>
      </c>
      <c r="AD116">
        <v>128</v>
      </c>
    </row>
    <row r="117" spans="1:30" x14ac:dyDescent="0.25">
      <c r="A117" t="s">
        <v>3</v>
      </c>
      <c r="B117">
        <v>2016</v>
      </c>
      <c r="C117" t="s">
        <v>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25">
      <c r="A118" t="s">
        <v>4</v>
      </c>
      <c r="B118">
        <v>2016</v>
      </c>
      <c r="C118" t="s">
        <v>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25">
      <c r="A119" t="s">
        <v>0</v>
      </c>
      <c r="B119">
        <v>2016</v>
      </c>
      <c r="C119" t="s">
        <v>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2</v>
      </c>
      <c r="V119">
        <v>127</v>
      </c>
      <c r="W119">
        <v>128</v>
      </c>
      <c r="X119">
        <v>125.2</v>
      </c>
      <c r="Y119">
        <v>114.4</v>
      </c>
      <c r="Z119">
        <v>123.2</v>
      </c>
      <c r="AA119">
        <v>127.9</v>
      </c>
      <c r="AB119">
        <v>118.4</v>
      </c>
      <c r="AC119">
        <v>121.7</v>
      </c>
      <c r="AD119">
        <v>129</v>
      </c>
    </row>
    <row r="120" spans="1:30" x14ac:dyDescent="0.25">
      <c r="A120" t="s">
        <v>3</v>
      </c>
      <c r="B120">
        <v>2016</v>
      </c>
      <c r="C120" t="s">
        <v>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25">
      <c r="A121" t="s">
        <v>4</v>
      </c>
      <c r="B121">
        <v>2016</v>
      </c>
      <c r="C121" t="s">
        <v>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25">
      <c r="A122" t="s">
        <v>0</v>
      </c>
      <c r="B122">
        <v>2016</v>
      </c>
      <c r="C122" t="s">
        <v>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2</v>
      </c>
      <c r="V122">
        <v>127.4</v>
      </c>
      <c r="W122">
        <v>128.5</v>
      </c>
      <c r="X122">
        <v>125.8</v>
      </c>
      <c r="Y122">
        <v>115.1</v>
      </c>
      <c r="Z122">
        <v>123.6</v>
      </c>
      <c r="AA122">
        <v>129.1</v>
      </c>
      <c r="AB122">
        <v>119.7</v>
      </c>
      <c r="AC122">
        <v>122.5</v>
      </c>
      <c r="AD122">
        <v>130.30000000000001</v>
      </c>
    </row>
    <row r="123" spans="1:30" x14ac:dyDescent="0.25">
      <c r="A123" t="s">
        <v>3</v>
      </c>
      <c r="B123">
        <v>2016</v>
      </c>
      <c r="C123" t="s">
        <v>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25">
      <c r="A124" t="s">
        <v>4</v>
      </c>
      <c r="B124">
        <v>2016</v>
      </c>
      <c r="C124" t="s">
        <v>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25">
      <c r="A125" t="s">
        <v>0</v>
      </c>
      <c r="B125">
        <v>2016</v>
      </c>
      <c r="C125" t="s">
        <v>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2</v>
      </c>
      <c r="V125">
        <v>128</v>
      </c>
      <c r="W125">
        <v>129.30000000000001</v>
      </c>
      <c r="X125">
        <v>126.2</v>
      </c>
      <c r="Y125">
        <v>116.3</v>
      </c>
      <c r="Z125">
        <v>124.1</v>
      </c>
      <c r="AA125">
        <v>130.19999999999999</v>
      </c>
      <c r="AB125">
        <v>119.9</v>
      </c>
      <c r="AC125">
        <v>123.3</v>
      </c>
      <c r="AD125">
        <v>131.9</v>
      </c>
    </row>
    <row r="126" spans="1:30" x14ac:dyDescent="0.25">
      <c r="A126" t="s">
        <v>3</v>
      </c>
      <c r="B126">
        <v>2016</v>
      </c>
      <c r="C126" t="s">
        <v>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25">
      <c r="A127" t="s">
        <v>4</v>
      </c>
      <c r="B127">
        <v>2016</v>
      </c>
      <c r="C127" t="s">
        <v>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25">
      <c r="A128" t="s">
        <v>0</v>
      </c>
      <c r="B128">
        <v>2016</v>
      </c>
      <c r="C128" t="s">
        <v>10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2</v>
      </c>
      <c r="V128">
        <v>128.19999999999999</v>
      </c>
      <c r="W128">
        <v>130</v>
      </c>
      <c r="X128">
        <v>126.7</v>
      </c>
      <c r="Y128">
        <v>116.4</v>
      </c>
      <c r="Z128">
        <v>125.2</v>
      </c>
      <c r="AA128">
        <v>130.80000000000001</v>
      </c>
      <c r="AB128">
        <v>120.9</v>
      </c>
      <c r="AC128">
        <v>123.8</v>
      </c>
      <c r="AD128">
        <v>133</v>
      </c>
    </row>
    <row r="129" spans="1:30" x14ac:dyDescent="0.25">
      <c r="A129" t="s">
        <v>3</v>
      </c>
      <c r="B129">
        <v>2016</v>
      </c>
      <c r="C129" t="s">
        <v>10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25">
      <c r="A130" t="s">
        <v>4</v>
      </c>
      <c r="B130">
        <v>2016</v>
      </c>
      <c r="C130" t="s">
        <v>10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25">
      <c r="A131" t="s">
        <v>0</v>
      </c>
      <c r="B131">
        <v>2016</v>
      </c>
      <c r="C131" t="s">
        <v>11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2</v>
      </c>
      <c r="V131">
        <v>129.1</v>
      </c>
      <c r="W131">
        <v>130.6</v>
      </c>
      <c r="X131">
        <v>127</v>
      </c>
      <c r="Y131">
        <v>116</v>
      </c>
      <c r="Z131">
        <v>125.5</v>
      </c>
      <c r="AA131">
        <v>131.9</v>
      </c>
      <c r="AB131">
        <v>122</v>
      </c>
      <c r="AC131">
        <v>124.2</v>
      </c>
      <c r="AD131">
        <v>133.5</v>
      </c>
    </row>
    <row r="132" spans="1:30" x14ac:dyDescent="0.25">
      <c r="A132" t="s">
        <v>3</v>
      </c>
      <c r="B132">
        <v>2016</v>
      </c>
      <c r="C132" t="s">
        <v>11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25">
      <c r="A133" t="s">
        <v>4</v>
      </c>
      <c r="B133">
        <v>2016</v>
      </c>
      <c r="C133" t="s">
        <v>11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25">
      <c r="A134" t="s">
        <v>0</v>
      </c>
      <c r="B134">
        <v>2016</v>
      </c>
      <c r="C134" t="s">
        <v>12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2</v>
      </c>
      <c r="V134">
        <v>129.69999999999999</v>
      </c>
      <c r="W134">
        <v>131.1</v>
      </c>
      <c r="X134">
        <v>127.8</v>
      </c>
      <c r="Y134">
        <v>117</v>
      </c>
      <c r="Z134">
        <v>125.7</v>
      </c>
      <c r="AA134">
        <v>132.19999999999999</v>
      </c>
      <c r="AB134">
        <v>122.8</v>
      </c>
      <c r="AC134">
        <v>124.9</v>
      </c>
      <c r="AD134">
        <v>133.4</v>
      </c>
    </row>
    <row r="135" spans="1:30" x14ac:dyDescent="0.25">
      <c r="A135" t="s">
        <v>3</v>
      </c>
      <c r="B135">
        <v>2016</v>
      </c>
      <c r="C135" t="s">
        <v>12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25">
      <c r="A136" t="s">
        <v>4</v>
      </c>
      <c r="B136">
        <v>2016</v>
      </c>
      <c r="C136" t="s">
        <v>12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25">
      <c r="A137" t="s">
        <v>0</v>
      </c>
      <c r="B137">
        <v>2016</v>
      </c>
      <c r="C137" t="s">
        <v>13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2</v>
      </c>
      <c r="V137">
        <v>129.80000000000001</v>
      </c>
      <c r="W137">
        <v>131.80000000000001</v>
      </c>
      <c r="X137">
        <v>128.69999999999999</v>
      </c>
      <c r="Y137">
        <v>117.8</v>
      </c>
      <c r="Z137">
        <v>126.5</v>
      </c>
      <c r="AA137">
        <v>133</v>
      </c>
      <c r="AB137">
        <v>123</v>
      </c>
      <c r="AC137">
        <v>125.7</v>
      </c>
      <c r="AD137">
        <v>133.80000000000001</v>
      </c>
    </row>
    <row r="138" spans="1:30" x14ac:dyDescent="0.25">
      <c r="A138" t="s">
        <v>3</v>
      </c>
      <c r="B138">
        <v>2016</v>
      </c>
      <c r="C138" t="s">
        <v>13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25">
      <c r="A139" t="s">
        <v>4</v>
      </c>
      <c r="B139">
        <v>2016</v>
      </c>
      <c r="C139" t="s">
        <v>13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25">
      <c r="A140" t="s">
        <v>0</v>
      </c>
      <c r="B140">
        <v>2016</v>
      </c>
      <c r="C140" t="s">
        <v>14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2</v>
      </c>
      <c r="V140">
        <v>130.30000000000001</v>
      </c>
      <c r="W140">
        <v>132.1</v>
      </c>
      <c r="X140">
        <v>129.1</v>
      </c>
      <c r="Y140">
        <v>118.2</v>
      </c>
      <c r="Z140">
        <v>126.9</v>
      </c>
      <c r="AA140">
        <v>133.69999999999999</v>
      </c>
      <c r="AB140">
        <v>123.5</v>
      </c>
      <c r="AC140">
        <v>126.1</v>
      </c>
      <c r="AD140">
        <v>133.6</v>
      </c>
    </row>
    <row r="141" spans="1:30" x14ac:dyDescent="0.25">
      <c r="A141" t="s">
        <v>3</v>
      </c>
      <c r="B141">
        <v>2016</v>
      </c>
      <c r="C141" t="s">
        <v>14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25">
      <c r="A142" t="s">
        <v>4</v>
      </c>
      <c r="B142">
        <v>2016</v>
      </c>
      <c r="C142" t="s">
        <v>14</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25">
      <c r="A143" t="s">
        <v>0</v>
      </c>
      <c r="B143">
        <v>2016</v>
      </c>
      <c r="C143" t="s">
        <v>15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2</v>
      </c>
      <c r="V143">
        <v>132</v>
      </c>
      <c r="W143">
        <v>132.9</v>
      </c>
      <c r="X143">
        <v>129.69999999999999</v>
      </c>
      <c r="Y143">
        <v>118.6</v>
      </c>
      <c r="Z143">
        <v>127.3</v>
      </c>
      <c r="AA143">
        <v>134.19999999999999</v>
      </c>
      <c r="AB143">
        <v>121.9</v>
      </c>
      <c r="AC143">
        <v>126.3</v>
      </c>
      <c r="AD143">
        <v>132.80000000000001</v>
      </c>
    </row>
    <row r="144" spans="1:30" x14ac:dyDescent="0.25">
      <c r="A144" t="s">
        <v>3</v>
      </c>
      <c r="B144">
        <v>2016</v>
      </c>
      <c r="C144" t="s">
        <v>15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25">
      <c r="A145" t="s">
        <v>4</v>
      </c>
      <c r="B145">
        <v>2016</v>
      </c>
      <c r="C145" t="s">
        <v>15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25">
      <c r="A146" t="s">
        <v>0</v>
      </c>
      <c r="B146">
        <v>2017</v>
      </c>
      <c r="C146" t="s">
        <v>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2</v>
      </c>
      <c r="V146">
        <v>132.1</v>
      </c>
      <c r="W146">
        <v>133.19999999999999</v>
      </c>
      <c r="X146">
        <v>129.9</v>
      </c>
      <c r="Y146">
        <v>119.1</v>
      </c>
      <c r="Z146">
        <v>127</v>
      </c>
      <c r="AA146">
        <v>134.6</v>
      </c>
      <c r="AB146">
        <v>122.3</v>
      </c>
      <c r="AC146">
        <v>126.6</v>
      </c>
      <c r="AD146">
        <v>132.4</v>
      </c>
    </row>
    <row r="147" spans="1:30" x14ac:dyDescent="0.25">
      <c r="A147" t="s">
        <v>3</v>
      </c>
      <c r="B147">
        <v>2017</v>
      </c>
      <c r="C147" t="s">
        <v>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25">
      <c r="A148" t="s">
        <v>4</v>
      </c>
      <c r="B148">
        <v>2017</v>
      </c>
      <c r="C148" t="s">
        <v>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25">
      <c r="A149" t="s">
        <v>0</v>
      </c>
      <c r="B149">
        <v>2017</v>
      </c>
      <c r="C149" t="s">
        <v>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2</v>
      </c>
      <c r="V149">
        <v>133.19999999999999</v>
      </c>
      <c r="W149">
        <v>133.6</v>
      </c>
      <c r="X149">
        <v>130.1</v>
      </c>
      <c r="Y149">
        <v>119.5</v>
      </c>
      <c r="Z149">
        <v>127.7</v>
      </c>
      <c r="AA149">
        <v>134.9</v>
      </c>
      <c r="AB149">
        <v>123.2</v>
      </c>
      <c r="AC149">
        <v>127</v>
      </c>
      <c r="AD149">
        <v>132.6</v>
      </c>
    </row>
    <row r="150" spans="1:30" x14ac:dyDescent="0.25">
      <c r="A150" t="s">
        <v>3</v>
      </c>
      <c r="B150">
        <v>2017</v>
      </c>
      <c r="C150" t="s">
        <v>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25">
      <c r="A151" t="s">
        <v>4</v>
      </c>
      <c r="B151">
        <v>2017</v>
      </c>
      <c r="C151" t="s">
        <v>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25">
      <c r="A152" t="s">
        <v>0</v>
      </c>
      <c r="B152">
        <v>2017</v>
      </c>
      <c r="C152" t="s">
        <v>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2</v>
      </c>
      <c r="V152">
        <v>134.19999999999999</v>
      </c>
      <c r="W152">
        <v>134.1</v>
      </c>
      <c r="X152">
        <v>130.6</v>
      </c>
      <c r="Y152">
        <v>119.8</v>
      </c>
      <c r="Z152">
        <v>128.30000000000001</v>
      </c>
      <c r="AA152">
        <v>135.19999999999999</v>
      </c>
      <c r="AB152">
        <v>123.3</v>
      </c>
      <c r="AC152">
        <v>127.4</v>
      </c>
      <c r="AD152">
        <v>132.80000000000001</v>
      </c>
    </row>
    <row r="153" spans="1:30" x14ac:dyDescent="0.25">
      <c r="A153" t="s">
        <v>3</v>
      </c>
      <c r="B153">
        <v>2017</v>
      </c>
      <c r="C153" t="s">
        <v>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25">
      <c r="A154" t="s">
        <v>4</v>
      </c>
      <c r="B154">
        <v>2017</v>
      </c>
      <c r="C154" t="s">
        <v>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25">
      <c r="A155" t="s">
        <v>0</v>
      </c>
      <c r="B155">
        <v>2017</v>
      </c>
      <c r="C155" t="s">
        <v>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2</v>
      </c>
      <c r="V155">
        <v>135</v>
      </c>
      <c r="W155">
        <v>134.30000000000001</v>
      </c>
      <c r="X155">
        <v>131</v>
      </c>
      <c r="Y155">
        <v>119.2</v>
      </c>
      <c r="Z155">
        <v>128.30000000000001</v>
      </c>
      <c r="AA155">
        <v>135.69999999999999</v>
      </c>
      <c r="AB155">
        <v>123.7</v>
      </c>
      <c r="AC155">
        <v>127.5</v>
      </c>
      <c r="AD155">
        <v>132.9</v>
      </c>
    </row>
    <row r="156" spans="1:30" x14ac:dyDescent="0.25">
      <c r="A156" t="s">
        <v>3</v>
      </c>
      <c r="B156">
        <v>2017</v>
      </c>
      <c r="C156" t="s">
        <v>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25">
      <c r="A157" t="s">
        <v>4</v>
      </c>
      <c r="B157">
        <v>2017</v>
      </c>
      <c r="C157" t="s">
        <v>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25">
      <c r="A158" t="s">
        <v>0</v>
      </c>
      <c r="B158">
        <v>2017</v>
      </c>
      <c r="C158" t="s">
        <v>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2</v>
      </c>
      <c r="V158">
        <v>135</v>
      </c>
      <c r="W158">
        <v>134.9</v>
      </c>
      <c r="X158">
        <v>131.4</v>
      </c>
      <c r="Y158">
        <v>119.4</v>
      </c>
      <c r="Z158">
        <v>129.4</v>
      </c>
      <c r="AA158">
        <v>136.30000000000001</v>
      </c>
      <c r="AB158">
        <v>123.7</v>
      </c>
      <c r="AC158">
        <v>127.9</v>
      </c>
      <c r="AD158">
        <v>133.30000000000001</v>
      </c>
    </row>
    <row r="159" spans="1:30" x14ac:dyDescent="0.25">
      <c r="A159" t="s">
        <v>3</v>
      </c>
      <c r="B159">
        <v>2017</v>
      </c>
      <c r="C159" t="s">
        <v>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25">
      <c r="A160" t="s">
        <v>4</v>
      </c>
      <c r="B160">
        <v>2017</v>
      </c>
      <c r="C160" t="s">
        <v>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25">
      <c r="A161" t="s">
        <v>0</v>
      </c>
      <c r="B161">
        <v>2017</v>
      </c>
      <c r="C161" t="s">
        <v>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2</v>
      </c>
      <c r="V161">
        <v>134.80000000000001</v>
      </c>
      <c r="W161">
        <v>135.19999999999999</v>
      </c>
      <c r="X161">
        <v>131.30000000000001</v>
      </c>
      <c r="Y161">
        <v>119.4</v>
      </c>
      <c r="Z161">
        <v>129.80000000000001</v>
      </c>
      <c r="AA161">
        <v>136.9</v>
      </c>
      <c r="AB161">
        <v>124.1</v>
      </c>
      <c r="AC161">
        <v>128.1</v>
      </c>
      <c r="AD161">
        <v>133.9</v>
      </c>
    </row>
    <row r="162" spans="1:30" x14ac:dyDescent="0.25">
      <c r="A162" t="s">
        <v>3</v>
      </c>
      <c r="B162">
        <v>2017</v>
      </c>
      <c r="C162" t="s">
        <v>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25">
      <c r="A163" t="s">
        <v>4</v>
      </c>
      <c r="B163">
        <v>2017</v>
      </c>
      <c r="C163" t="s">
        <v>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25">
      <c r="A164" t="s">
        <v>0</v>
      </c>
      <c r="B164">
        <v>2017</v>
      </c>
      <c r="C164" t="s">
        <v>10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2</v>
      </c>
      <c r="V164">
        <v>135.30000000000001</v>
      </c>
      <c r="W164">
        <v>136.1</v>
      </c>
      <c r="X164">
        <v>132.1</v>
      </c>
      <c r="Y164">
        <v>119.1</v>
      </c>
      <c r="Z164">
        <v>130.6</v>
      </c>
      <c r="AA164">
        <v>138.6</v>
      </c>
      <c r="AB164">
        <v>124.4</v>
      </c>
      <c r="AC164">
        <v>128.6</v>
      </c>
      <c r="AD164">
        <v>136.19999999999999</v>
      </c>
    </row>
    <row r="165" spans="1:30" x14ac:dyDescent="0.25">
      <c r="A165" t="s">
        <v>3</v>
      </c>
      <c r="B165">
        <v>2017</v>
      </c>
      <c r="C165" t="s">
        <v>10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25">
      <c r="A166" t="s">
        <v>4</v>
      </c>
      <c r="B166">
        <v>2017</v>
      </c>
      <c r="C166" t="s">
        <v>10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25">
      <c r="A167" t="s">
        <v>0</v>
      </c>
      <c r="B167">
        <v>2017</v>
      </c>
      <c r="C167" t="s">
        <v>11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2</v>
      </c>
      <c r="V167">
        <v>136.4</v>
      </c>
      <c r="W167">
        <v>137.30000000000001</v>
      </c>
      <c r="X167">
        <v>133</v>
      </c>
      <c r="Y167">
        <v>120.3</v>
      </c>
      <c r="Z167">
        <v>131.5</v>
      </c>
      <c r="AA167">
        <v>140.19999999999999</v>
      </c>
      <c r="AB167">
        <v>125.4</v>
      </c>
      <c r="AC167">
        <v>129.69999999999999</v>
      </c>
      <c r="AD167">
        <v>137.80000000000001</v>
      </c>
    </row>
    <row r="168" spans="1:30" x14ac:dyDescent="0.25">
      <c r="A168" t="s">
        <v>3</v>
      </c>
      <c r="B168">
        <v>2017</v>
      </c>
      <c r="C168" t="s">
        <v>11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25">
      <c r="A169" t="s">
        <v>4</v>
      </c>
      <c r="B169">
        <v>2017</v>
      </c>
      <c r="C169" t="s">
        <v>11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25">
      <c r="A170" t="s">
        <v>0</v>
      </c>
      <c r="B170">
        <v>2017</v>
      </c>
      <c r="C170" t="s">
        <v>12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2</v>
      </c>
      <c r="V170">
        <v>137.4</v>
      </c>
      <c r="W170">
        <v>137.9</v>
      </c>
      <c r="X170">
        <v>133.4</v>
      </c>
      <c r="Y170">
        <v>121.2</v>
      </c>
      <c r="Z170">
        <v>132.30000000000001</v>
      </c>
      <c r="AA170">
        <v>139.6</v>
      </c>
      <c r="AB170">
        <v>126.7</v>
      </c>
      <c r="AC170">
        <v>130.30000000000001</v>
      </c>
      <c r="AD170">
        <v>137.6</v>
      </c>
    </row>
    <row r="171" spans="1:30" x14ac:dyDescent="0.25">
      <c r="A171" t="s">
        <v>3</v>
      </c>
      <c r="B171">
        <v>2017</v>
      </c>
      <c r="C171" t="s">
        <v>12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25">
      <c r="A172" t="s">
        <v>4</v>
      </c>
      <c r="B172">
        <v>2017</v>
      </c>
      <c r="C172" t="s">
        <v>12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25">
      <c r="A173" t="s">
        <v>0</v>
      </c>
      <c r="B173">
        <v>2017</v>
      </c>
      <c r="C173" t="s">
        <v>13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2</v>
      </c>
      <c r="V173">
        <v>138.1</v>
      </c>
      <c r="W173">
        <v>138.4</v>
      </c>
      <c r="X173">
        <v>134.19999999999999</v>
      </c>
      <c r="Y173">
        <v>121</v>
      </c>
      <c r="Z173">
        <v>133</v>
      </c>
      <c r="AA173">
        <v>140.1</v>
      </c>
      <c r="AB173">
        <v>127.4</v>
      </c>
      <c r="AC173">
        <v>130.69999999999999</v>
      </c>
      <c r="AD173">
        <v>138.30000000000001</v>
      </c>
    </row>
    <row r="174" spans="1:30" x14ac:dyDescent="0.25">
      <c r="A174" t="s">
        <v>3</v>
      </c>
      <c r="B174">
        <v>2017</v>
      </c>
      <c r="C174" t="s">
        <v>13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25">
      <c r="A175" t="s">
        <v>4</v>
      </c>
      <c r="B175">
        <v>2017</v>
      </c>
      <c r="C175" t="s">
        <v>13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25">
      <c r="A176" t="s">
        <v>0</v>
      </c>
      <c r="B176">
        <v>2017</v>
      </c>
      <c r="C176" t="s">
        <v>14</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2</v>
      </c>
      <c r="V176">
        <v>141.1</v>
      </c>
      <c r="W176">
        <v>139.4</v>
      </c>
      <c r="X176">
        <v>135.80000000000001</v>
      </c>
      <c r="Y176">
        <v>121.6</v>
      </c>
      <c r="Z176">
        <v>133.69999999999999</v>
      </c>
      <c r="AA176">
        <v>141.5</v>
      </c>
      <c r="AB176">
        <v>128.1</v>
      </c>
      <c r="AC176">
        <v>131.69999999999999</v>
      </c>
      <c r="AD176">
        <v>140</v>
      </c>
    </row>
    <row r="177" spans="1:30" x14ac:dyDescent="0.25">
      <c r="A177" t="s">
        <v>3</v>
      </c>
      <c r="B177">
        <v>2017</v>
      </c>
      <c r="C177" t="s">
        <v>14</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25">
      <c r="A178" t="s">
        <v>4</v>
      </c>
      <c r="B178">
        <v>2017</v>
      </c>
      <c r="C178" t="s">
        <v>14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25">
      <c r="A179" t="s">
        <v>0</v>
      </c>
      <c r="B179">
        <v>2017</v>
      </c>
      <c r="C179" t="s">
        <v>15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2</v>
      </c>
      <c r="V179">
        <v>142.6</v>
      </c>
      <c r="W179">
        <v>139.5</v>
      </c>
      <c r="X179">
        <v>136.1</v>
      </c>
      <c r="Y179">
        <v>122</v>
      </c>
      <c r="Z179">
        <v>133.4</v>
      </c>
      <c r="AA179">
        <v>141.1</v>
      </c>
      <c r="AB179">
        <v>127.8</v>
      </c>
      <c r="AC179">
        <v>131.9</v>
      </c>
      <c r="AD179">
        <v>139.80000000000001</v>
      </c>
    </row>
    <row r="180" spans="1:30" x14ac:dyDescent="0.25">
      <c r="A180" t="s">
        <v>3</v>
      </c>
      <c r="B180">
        <v>2017</v>
      </c>
      <c r="C180" t="s">
        <v>15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25">
      <c r="A181" t="s">
        <v>4</v>
      </c>
      <c r="B181">
        <v>2017</v>
      </c>
      <c r="C181" t="s">
        <v>15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25">
      <c r="A182" t="s">
        <v>0</v>
      </c>
      <c r="B182">
        <v>2018</v>
      </c>
      <c r="C182" t="s">
        <v>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2</v>
      </c>
      <c r="V182">
        <v>142.30000000000001</v>
      </c>
      <c r="W182">
        <v>139.80000000000001</v>
      </c>
      <c r="X182">
        <v>136</v>
      </c>
      <c r="Y182">
        <v>122.7</v>
      </c>
      <c r="Z182">
        <v>134.30000000000001</v>
      </c>
      <c r="AA182">
        <v>141.6</v>
      </c>
      <c r="AB182">
        <v>128.6</v>
      </c>
      <c r="AC182">
        <v>132.30000000000001</v>
      </c>
      <c r="AD182">
        <v>139.30000000000001</v>
      </c>
    </row>
    <row r="183" spans="1:30" x14ac:dyDescent="0.25">
      <c r="A183" t="s">
        <v>3</v>
      </c>
      <c r="B183">
        <v>2018</v>
      </c>
      <c r="C183" t="s">
        <v>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25">
      <c r="A184" t="s">
        <v>4</v>
      </c>
      <c r="B184">
        <v>2018</v>
      </c>
      <c r="C184" t="s">
        <v>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25">
      <c r="A185" t="s">
        <v>0</v>
      </c>
      <c r="B185">
        <v>2018</v>
      </c>
      <c r="C185" t="s">
        <v>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2</v>
      </c>
      <c r="V185">
        <v>142.4</v>
      </c>
      <c r="W185">
        <v>139.9</v>
      </c>
      <c r="X185">
        <v>136.19999999999999</v>
      </c>
      <c r="Y185">
        <v>123.3</v>
      </c>
      <c r="Z185">
        <v>134.30000000000001</v>
      </c>
      <c r="AA185">
        <v>141.5</v>
      </c>
      <c r="AB185">
        <v>128.80000000000001</v>
      </c>
      <c r="AC185">
        <v>132.5</v>
      </c>
      <c r="AD185">
        <v>138.5</v>
      </c>
    </row>
    <row r="186" spans="1:30" x14ac:dyDescent="0.25">
      <c r="A186" t="s">
        <v>3</v>
      </c>
      <c r="B186">
        <v>2018</v>
      </c>
      <c r="C186" t="s">
        <v>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25">
      <c r="A187" t="s">
        <v>4</v>
      </c>
      <c r="B187">
        <v>2018</v>
      </c>
      <c r="C187" t="s">
        <v>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25">
      <c r="A188" t="s">
        <v>0</v>
      </c>
      <c r="B188">
        <v>2018</v>
      </c>
      <c r="C188" t="s">
        <v>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2</v>
      </c>
      <c r="V188">
        <v>142.6</v>
      </c>
      <c r="W188">
        <v>139.9</v>
      </c>
      <c r="X188">
        <v>136.69999999999999</v>
      </c>
      <c r="Y188">
        <v>124.6</v>
      </c>
      <c r="Z188">
        <v>135.1</v>
      </c>
      <c r="AA188">
        <v>142.69999999999999</v>
      </c>
      <c r="AB188">
        <v>129.30000000000001</v>
      </c>
      <c r="AC188">
        <v>133.30000000000001</v>
      </c>
      <c r="AD188">
        <v>138.69999999999999</v>
      </c>
    </row>
    <row r="189" spans="1:30" x14ac:dyDescent="0.25">
      <c r="A189" t="s">
        <v>3</v>
      </c>
      <c r="B189">
        <v>2018</v>
      </c>
      <c r="C189" t="s">
        <v>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25">
      <c r="A190" t="s">
        <v>4</v>
      </c>
      <c r="B190">
        <v>2018</v>
      </c>
      <c r="C190" t="s">
        <v>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25">
      <c r="A191" t="s">
        <v>0</v>
      </c>
      <c r="B191">
        <v>2018</v>
      </c>
      <c r="C191" t="s">
        <v>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2</v>
      </c>
      <c r="V191">
        <v>143.80000000000001</v>
      </c>
      <c r="W191">
        <v>140.9</v>
      </c>
      <c r="X191">
        <v>137.6</v>
      </c>
      <c r="Y191">
        <v>125.3</v>
      </c>
      <c r="Z191">
        <v>136</v>
      </c>
      <c r="AA191">
        <v>143.69999999999999</v>
      </c>
      <c r="AB191">
        <v>130.4</v>
      </c>
      <c r="AC191">
        <v>134.19999999999999</v>
      </c>
      <c r="AD191">
        <v>139.1</v>
      </c>
    </row>
    <row r="192" spans="1:30" x14ac:dyDescent="0.25">
      <c r="A192" t="s">
        <v>3</v>
      </c>
      <c r="B192">
        <v>2018</v>
      </c>
      <c r="C192" t="s">
        <v>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25">
      <c r="A193" t="s">
        <v>4</v>
      </c>
      <c r="B193">
        <v>2018</v>
      </c>
      <c r="C193" t="s">
        <v>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25">
      <c r="A194" t="s">
        <v>0</v>
      </c>
      <c r="B194">
        <v>2018</v>
      </c>
      <c r="C194" t="s">
        <v>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2</v>
      </c>
      <c r="V194">
        <v>144.30000000000001</v>
      </c>
      <c r="W194">
        <v>141.80000000000001</v>
      </c>
      <c r="X194">
        <v>138.4</v>
      </c>
      <c r="Y194">
        <v>126.4</v>
      </c>
      <c r="Z194">
        <v>136.80000000000001</v>
      </c>
      <c r="AA194">
        <v>144.4</v>
      </c>
      <c r="AB194">
        <v>131.19999999999999</v>
      </c>
      <c r="AC194">
        <v>135.1</v>
      </c>
      <c r="AD194">
        <v>139.80000000000001</v>
      </c>
    </row>
    <row r="195" spans="1:30" x14ac:dyDescent="0.25">
      <c r="A195" t="s">
        <v>3</v>
      </c>
      <c r="B195">
        <v>2018</v>
      </c>
      <c r="C195" t="s">
        <v>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25">
      <c r="A196" t="s">
        <v>4</v>
      </c>
      <c r="B196">
        <v>2018</v>
      </c>
      <c r="C196" t="s">
        <v>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25">
      <c r="A197" t="s">
        <v>0</v>
      </c>
      <c r="B197">
        <v>2018</v>
      </c>
      <c r="C197" t="s">
        <v>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2</v>
      </c>
      <c r="V197">
        <v>145.1</v>
      </c>
      <c r="W197">
        <v>142.19999999999999</v>
      </c>
      <c r="X197">
        <v>138.4</v>
      </c>
      <c r="Y197">
        <v>127.4</v>
      </c>
      <c r="Z197">
        <v>137.80000000000001</v>
      </c>
      <c r="AA197">
        <v>145.1</v>
      </c>
      <c r="AB197">
        <v>131.4</v>
      </c>
      <c r="AC197">
        <v>135.6</v>
      </c>
      <c r="AD197">
        <v>140.5</v>
      </c>
    </row>
    <row r="198" spans="1:30" x14ac:dyDescent="0.25">
      <c r="A198" t="s">
        <v>3</v>
      </c>
      <c r="B198">
        <v>2018</v>
      </c>
      <c r="C198" t="s">
        <v>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25">
      <c r="A199" t="s">
        <v>4</v>
      </c>
      <c r="B199">
        <v>2018</v>
      </c>
      <c r="C199" t="s">
        <v>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25">
      <c r="A200" t="s">
        <v>0</v>
      </c>
      <c r="B200">
        <v>2018</v>
      </c>
      <c r="C200" t="s">
        <v>10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2</v>
      </c>
      <c r="V200">
        <v>146.80000000000001</v>
      </c>
      <c r="W200">
        <v>143.1</v>
      </c>
      <c r="X200">
        <v>139</v>
      </c>
      <c r="Y200">
        <v>127.5</v>
      </c>
      <c r="Z200">
        <v>138.4</v>
      </c>
      <c r="AA200">
        <v>145.80000000000001</v>
      </c>
      <c r="AB200">
        <v>131.4</v>
      </c>
      <c r="AC200">
        <v>136</v>
      </c>
      <c r="AD200">
        <v>141.80000000000001</v>
      </c>
    </row>
    <row r="201" spans="1:30" x14ac:dyDescent="0.25">
      <c r="A201" t="s">
        <v>3</v>
      </c>
      <c r="B201">
        <v>2018</v>
      </c>
      <c r="C201" t="s">
        <v>10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25">
      <c r="A202" t="s">
        <v>4</v>
      </c>
      <c r="B202">
        <v>2018</v>
      </c>
      <c r="C202" t="s">
        <v>10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25">
      <c r="A203" t="s">
        <v>0</v>
      </c>
      <c r="B203">
        <v>2018</v>
      </c>
      <c r="C203" t="s">
        <v>11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2</v>
      </c>
      <c r="V203">
        <v>147.69999999999999</v>
      </c>
      <c r="W203">
        <v>143.80000000000001</v>
      </c>
      <c r="X203">
        <v>139.4</v>
      </c>
      <c r="Y203">
        <v>128.30000000000001</v>
      </c>
      <c r="Z203">
        <v>138.6</v>
      </c>
      <c r="AA203">
        <v>146.9</v>
      </c>
      <c r="AB203">
        <v>131.30000000000001</v>
      </c>
      <c r="AC203">
        <v>136.6</v>
      </c>
      <c r="AD203">
        <v>142.5</v>
      </c>
    </row>
    <row r="204" spans="1:30" x14ac:dyDescent="0.25">
      <c r="A204" t="s">
        <v>3</v>
      </c>
      <c r="B204">
        <v>2018</v>
      </c>
      <c r="C204" t="s">
        <v>11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25">
      <c r="A205" t="s">
        <v>4</v>
      </c>
      <c r="B205">
        <v>2018</v>
      </c>
      <c r="C205" t="s">
        <v>11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25">
      <c r="A206" t="s">
        <v>0</v>
      </c>
      <c r="B206">
        <v>2018</v>
      </c>
      <c r="C206" t="s">
        <v>12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2</v>
      </c>
      <c r="V206">
        <v>149</v>
      </c>
      <c r="W206">
        <v>144</v>
      </c>
      <c r="X206">
        <v>140</v>
      </c>
      <c r="Y206">
        <v>129.9</v>
      </c>
      <c r="Z206">
        <v>140</v>
      </c>
      <c r="AA206">
        <v>147.6</v>
      </c>
      <c r="AB206">
        <v>132</v>
      </c>
      <c r="AC206">
        <v>137.4</v>
      </c>
      <c r="AD206">
        <v>142.1</v>
      </c>
    </row>
    <row r="207" spans="1:30" x14ac:dyDescent="0.25">
      <c r="A207" t="s">
        <v>3</v>
      </c>
      <c r="B207">
        <v>2018</v>
      </c>
      <c r="C207" t="s">
        <v>12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25">
      <c r="A208" t="s">
        <v>4</v>
      </c>
      <c r="B208">
        <v>2018</v>
      </c>
      <c r="C208" t="s">
        <v>12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25">
      <c r="A209" t="s">
        <v>0</v>
      </c>
      <c r="B209">
        <v>2018</v>
      </c>
      <c r="C209" t="s">
        <v>13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2</v>
      </c>
      <c r="V209">
        <v>149.69999999999999</v>
      </c>
      <c r="W209">
        <v>147.5</v>
      </c>
      <c r="X209">
        <v>144.80000000000001</v>
      </c>
      <c r="Y209">
        <v>130.80000000000001</v>
      </c>
      <c r="Z209">
        <v>140.1</v>
      </c>
      <c r="AA209">
        <v>148</v>
      </c>
      <c r="AB209">
        <v>134.4</v>
      </c>
      <c r="AC209">
        <v>139.80000000000001</v>
      </c>
      <c r="AD209">
        <v>142.19999999999999</v>
      </c>
    </row>
    <row r="210" spans="1:30" x14ac:dyDescent="0.25">
      <c r="A210" t="s">
        <v>3</v>
      </c>
      <c r="B210">
        <v>2018</v>
      </c>
      <c r="C210" t="s">
        <v>13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25">
      <c r="A211" t="s">
        <v>4</v>
      </c>
      <c r="B211">
        <v>2018</v>
      </c>
      <c r="C211" t="s">
        <v>13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25">
      <c r="A212" t="s">
        <v>0</v>
      </c>
      <c r="B212">
        <v>2018</v>
      </c>
      <c r="C212" t="s">
        <v>14</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2</v>
      </c>
      <c r="V212">
        <v>150.30000000000001</v>
      </c>
      <c r="W212">
        <v>148</v>
      </c>
      <c r="X212">
        <v>145.4</v>
      </c>
      <c r="Y212">
        <v>130.30000000000001</v>
      </c>
      <c r="Z212">
        <v>143.1</v>
      </c>
      <c r="AA212">
        <v>150.19999999999999</v>
      </c>
      <c r="AB212">
        <v>133.1</v>
      </c>
      <c r="AC212">
        <v>140.1</v>
      </c>
      <c r="AD212">
        <v>142.4</v>
      </c>
    </row>
    <row r="213" spans="1:30" x14ac:dyDescent="0.25">
      <c r="A213" t="s">
        <v>3</v>
      </c>
      <c r="B213">
        <v>2018</v>
      </c>
      <c r="C213" t="s">
        <v>14</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25">
      <c r="A214" t="s">
        <v>4</v>
      </c>
      <c r="B214">
        <v>2018</v>
      </c>
      <c r="C214" t="s">
        <v>14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25">
      <c r="A215" t="s">
        <v>0</v>
      </c>
      <c r="B215">
        <v>2018</v>
      </c>
      <c r="C215" t="s">
        <v>15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2</v>
      </c>
      <c r="V215">
        <v>149</v>
      </c>
      <c r="W215">
        <v>149.5</v>
      </c>
      <c r="X215">
        <v>149.6</v>
      </c>
      <c r="Y215">
        <v>128.9</v>
      </c>
      <c r="Z215">
        <v>143.30000000000001</v>
      </c>
      <c r="AA215">
        <v>155.1</v>
      </c>
      <c r="AB215">
        <v>133.19999999999999</v>
      </c>
      <c r="AC215">
        <v>141.6</v>
      </c>
      <c r="AD215">
        <v>141.9</v>
      </c>
    </row>
    <row r="216" spans="1:30" x14ac:dyDescent="0.25">
      <c r="A216" t="s">
        <v>3</v>
      </c>
      <c r="B216">
        <v>2018</v>
      </c>
      <c r="C216" t="s">
        <v>15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25">
      <c r="A217" t="s">
        <v>4</v>
      </c>
      <c r="B217">
        <v>2018</v>
      </c>
      <c r="C217" t="s">
        <v>15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25">
      <c r="A218" t="s">
        <v>0</v>
      </c>
      <c r="B218">
        <v>2019</v>
      </c>
      <c r="C218" t="s">
        <v>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2</v>
      </c>
      <c r="V218">
        <v>146.19999999999999</v>
      </c>
      <c r="W218">
        <v>150.1</v>
      </c>
      <c r="X218">
        <v>149.6</v>
      </c>
      <c r="Y218">
        <v>128.6</v>
      </c>
      <c r="Z218">
        <v>142.9</v>
      </c>
      <c r="AA218">
        <v>155.19999999999999</v>
      </c>
      <c r="AB218">
        <v>133.5</v>
      </c>
      <c r="AC218">
        <v>141.69999999999999</v>
      </c>
      <c r="AD218">
        <v>141</v>
      </c>
    </row>
    <row r="219" spans="1:30" x14ac:dyDescent="0.25">
      <c r="A219" t="s">
        <v>3</v>
      </c>
      <c r="B219">
        <v>2019</v>
      </c>
      <c r="C219" t="s">
        <v>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25">
      <c r="A220" t="s">
        <v>4</v>
      </c>
      <c r="B220">
        <v>2019</v>
      </c>
      <c r="C220" t="s">
        <v>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25">
      <c r="A221" t="s">
        <v>0</v>
      </c>
      <c r="B221">
        <v>2019</v>
      </c>
      <c r="C221" t="s">
        <v>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2</v>
      </c>
      <c r="V221">
        <v>145.30000000000001</v>
      </c>
      <c r="W221">
        <v>150.1</v>
      </c>
      <c r="X221">
        <v>149.9</v>
      </c>
      <c r="Y221">
        <v>129.19999999999999</v>
      </c>
      <c r="Z221">
        <v>143.4</v>
      </c>
      <c r="AA221">
        <v>155.5</v>
      </c>
      <c r="AB221">
        <v>134.9</v>
      </c>
      <c r="AC221">
        <v>142.19999999999999</v>
      </c>
      <c r="AD221">
        <v>141</v>
      </c>
    </row>
    <row r="222" spans="1:30" x14ac:dyDescent="0.25">
      <c r="A222" t="s">
        <v>3</v>
      </c>
      <c r="B222">
        <v>2019</v>
      </c>
      <c r="C222" t="s">
        <v>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25">
      <c r="A223" t="s">
        <v>4</v>
      </c>
      <c r="B223">
        <v>2019</v>
      </c>
      <c r="C223" t="s">
        <v>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25">
      <c r="A224" t="s">
        <v>0</v>
      </c>
      <c r="B224">
        <v>2019</v>
      </c>
      <c r="C224" t="s">
        <v>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2</v>
      </c>
      <c r="V224">
        <v>146.4</v>
      </c>
      <c r="W224">
        <v>150</v>
      </c>
      <c r="X224">
        <v>150.4</v>
      </c>
      <c r="Y224">
        <v>129.9</v>
      </c>
      <c r="Z224">
        <v>143.80000000000001</v>
      </c>
      <c r="AA224">
        <v>155.5</v>
      </c>
      <c r="AB224">
        <v>134</v>
      </c>
      <c r="AC224">
        <v>142.4</v>
      </c>
      <c r="AD224">
        <v>141.19999999999999</v>
      </c>
    </row>
    <row r="225" spans="1:30" x14ac:dyDescent="0.25">
      <c r="A225" t="s">
        <v>3</v>
      </c>
      <c r="B225">
        <v>2019</v>
      </c>
      <c r="C225" t="s">
        <v>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25">
      <c r="A226" t="s">
        <v>4</v>
      </c>
      <c r="B226">
        <v>2019</v>
      </c>
      <c r="C226" t="s">
        <v>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25">
      <c r="A227" t="s">
        <v>0</v>
      </c>
      <c r="B227">
        <v>2019</v>
      </c>
      <c r="C227" t="s">
        <v>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2</v>
      </c>
      <c r="V227">
        <v>146.9</v>
      </c>
      <c r="W227">
        <v>149.5</v>
      </c>
      <c r="X227">
        <v>151.30000000000001</v>
      </c>
      <c r="Y227">
        <v>130.19999999999999</v>
      </c>
      <c r="Z227">
        <v>145.9</v>
      </c>
      <c r="AA227">
        <v>156.69999999999999</v>
      </c>
      <c r="AB227">
        <v>133.9</v>
      </c>
      <c r="AC227">
        <v>142.9</v>
      </c>
      <c r="AD227">
        <v>142.4</v>
      </c>
    </row>
    <row r="228" spans="1:30" x14ac:dyDescent="0.25">
      <c r="A228" t="s">
        <v>3</v>
      </c>
      <c r="B228">
        <v>2019</v>
      </c>
      <c r="C228" t="s">
        <v>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25">
      <c r="A229" t="s">
        <v>4</v>
      </c>
      <c r="B229">
        <v>2019</v>
      </c>
      <c r="C229" t="s">
        <v>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25">
      <c r="A230" t="s">
        <v>0</v>
      </c>
      <c r="B230">
        <v>2019</v>
      </c>
      <c r="C230" t="s">
        <v>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2</v>
      </c>
      <c r="V230">
        <v>147.80000000000001</v>
      </c>
      <c r="W230">
        <v>149.6</v>
      </c>
      <c r="X230">
        <v>151.69999999999999</v>
      </c>
      <c r="Y230">
        <v>130.19999999999999</v>
      </c>
      <c r="Z230">
        <v>146.4</v>
      </c>
      <c r="AA230">
        <v>157.69999999999999</v>
      </c>
      <c r="AB230">
        <v>134.80000000000001</v>
      </c>
      <c r="AC230">
        <v>143.30000000000001</v>
      </c>
      <c r="AD230">
        <v>143.6</v>
      </c>
    </row>
    <row r="231" spans="1:30" x14ac:dyDescent="0.25">
      <c r="A231" t="s">
        <v>3</v>
      </c>
      <c r="B231">
        <v>2019</v>
      </c>
      <c r="C231" t="s">
        <v>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25">
      <c r="A232" t="s">
        <v>4</v>
      </c>
      <c r="B232">
        <v>2019</v>
      </c>
      <c r="C232" t="s">
        <v>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25">
      <c r="A233" t="s">
        <v>0</v>
      </c>
      <c r="B233">
        <v>2019</v>
      </c>
      <c r="C233" t="s">
        <v>10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2</v>
      </c>
      <c r="V233">
        <v>146.80000000000001</v>
      </c>
      <c r="W233">
        <v>150</v>
      </c>
      <c r="X233">
        <v>152.19999999999999</v>
      </c>
      <c r="Y233">
        <v>131.19999999999999</v>
      </c>
      <c r="Z233">
        <v>147.5</v>
      </c>
      <c r="AA233">
        <v>159.1</v>
      </c>
      <c r="AB233">
        <v>136.1</v>
      </c>
      <c r="AC233">
        <v>144.19999999999999</v>
      </c>
      <c r="AD233">
        <v>144.9</v>
      </c>
    </row>
    <row r="234" spans="1:30" x14ac:dyDescent="0.25">
      <c r="A234" t="s">
        <v>3</v>
      </c>
      <c r="B234">
        <v>2019</v>
      </c>
      <c r="C234" t="s">
        <v>10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25">
      <c r="A235" t="s">
        <v>4</v>
      </c>
      <c r="B235">
        <v>2019</v>
      </c>
      <c r="C235" t="s">
        <v>10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25">
      <c r="A236" t="s">
        <v>0</v>
      </c>
      <c r="B236">
        <v>2019</v>
      </c>
      <c r="C236" t="s">
        <v>11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2</v>
      </c>
      <c r="V236">
        <v>146.4</v>
      </c>
      <c r="W236">
        <v>150.19999999999999</v>
      </c>
      <c r="X236">
        <v>152.69999999999999</v>
      </c>
      <c r="Y236">
        <v>131.4</v>
      </c>
      <c r="Z236">
        <v>148</v>
      </c>
      <c r="AA236">
        <v>159.69999999999999</v>
      </c>
      <c r="AB236">
        <v>138.80000000000001</v>
      </c>
      <c r="AC236">
        <v>144.9</v>
      </c>
      <c r="AD236">
        <v>145.69999999999999</v>
      </c>
    </row>
    <row r="237" spans="1:30" x14ac:dyDescent="0.25">
      <c r="A237" t="s">
        <v>3</v>
      </c>
      <c r="B237">
        <v>2019</v>
      </c>
      <c r="C237" t="s">
        <v>11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25">
      <c r="A238" t="s">
        <v>4</v>
      </c>
      <c r="B238">
        <v>2019</v>
      </c>
      <c r="C238" t="s">
        <v>11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25">
      <c r="A239" t="s">
        <v>0</v>
      </c>
      <c r="B239">
        <v>2019</v>
      </c>
      <c r="C239" t="s">
        <v>12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2</v>
      </c>
      <c r="V239">
        <v>146.9</v>
      </c>
      <c r="W239">
        <v>150.30000000000001</v>
      </c>
      <c r="X239">
        <v>153.4</v>
      </c>
      <c r="Y239">
        <v>131.6</v>
      </c>
      <c r="Z239">
        <v>148.30000000000001</v>
      </c>
      <c r="AA239">
        <v>160.19999999999999</v>
      </c>
      <c r="AB239">
        <v>140.19999999999999</v>
      </c>
      <c r="AC239">
        <v>145.4</v>
      </c>
      <c r="AD239">
        <v>146.69999999999999</v>
      </c>
    </row>
    <row r="240" spans="1:30" x14ac:dyDescent="0.25">
      <c r="A240" t="s">
        <v>3</v>
      </c>
      <c r="B240">
        <v>2019</v>
      </c>
      <c r="C240" t="s">
        <v>12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25">
      <c r="A241" t="s">
        <v>4</v>
      </c>
      <c r="B241">
        <v>2019</v>
      </c>
      <c r="C241" t="s">
        <v>12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25">
      <c r="A242" t="s">
        <v>0</v>
      </c>
      <c r="B242">
        <v>2019</v>
      </c>
      <c r="C242" t="s">
        <v>13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25">
      <c r="A243" t="s">
        <v>3</v>
      </c>
      <c r="B243">
        <v>2019</v>
      </c>
      <c r="C243" t="s">
        <v>13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25">
      <c r="A244" t="s">
        <v>4</v>
      </c>
      <c r="B244">
        <v>2019</v>
      </c>
      <c r="C244" t="s">
        <v>13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25">
      <c r="A245" t="s">
        <v>0</v>
      </c>
      <c r="B245">
        <v>2019</v>
      </c>
      <c r="C245" t="s">
        <v>14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2</v>
      </c>
      <c r="V245">
        <v>148.4</v>
      </c>
      <c r="W245">
        <v>150.9</v>
      </c>
      <c r="X245">
        <v>154.30000000000001</v>
      </c>
      <c r="Y245">
        <v>132.1</v>
      </c>
      <c r="Z245">
        <v>149.1</v>
      </c>
      <c r="AA245">
        <v>160.80000000000001</v>
      </c>
      <c r="AB245">
        <v>140.6</v>
      </c>
      <c r="AC245">
        <v>146.1</v>
      </c>
      <c r="AD245">
        <v>149.9</v>
      </c>
    </row>
    <row r="246" spans="1:30" x14ac:dyDescent="0.25">
      <c r="A246" t="s">
        <v>3</v>
      </c>
      <c r="B246">
        <v>2019</v>
      </c>
      <c r="C246" t="s">
        <v>14</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25">
      <c r="A247" t="s">
        <v>4</v>
      </c>
      <c r="B247">
        <v>2019</v>
      </c>
      <c r="C247" t="s">
        <v>14</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25">
      <c r="A248" t="s">
        <v>0</v>
      </c>
      <c r="B248">
        <v>2019</v>
      </c>
      <c r="C248" t="s">
        <v>15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2</v>
      </c>
      <c r="V248">
        <v>149.9</v>
      </c>
      <c r="W248">
        <v>151.19999999999999</v>
      </c>
      <c r="X248">
        <v>154.80000000000001</v>
      </c>
      <c r="Y248">
        <v>135</v>
      </c>
      <c r="Z248">
        <v>149.5</v>
      </c>
      <c r="AA248">
        <v>161.1</v>
      </c>
      <c r="AB248">
        <v>140.6</v>
      </c>
      <c r="AC248">
        <v>147.1</v>
      </c>
      <c r="AD248">
        <v>152.30000000000001</v>
      </c>
    </row>
    <row r="249" spans="1:30" x14ac:dyDescent="0.25">
      <c r="A249" t="s">
        <v>3</v>
      </c>
      <c r="B249">
        <v>2019</v>
      </c>
      <c r="C249" t="s">
        <v>15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25">
      <c r="A250" t="s">
        <v>4</v>
      </c>
      <c r="B250">
        <v>2019</v>
      </c>
      <c r="C250" t="s">
        <v>15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25">
      <c r="A251" t="s">
        <v>0</v>
      </c>
      <c r="B251">
        <v>2020</v>
      </c>
      <c r="C251" t="s">
        <v>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2</v>
      </c>
      <c r="V251">
        <v>150.4</v>
      </c>
      <c r="W251">
        <v>151.69999999999999</v>
      </c>
      <c r="X251">
        <v>155.69999999999999</v>
      </c>
      <c r="Y251">
        <v>136.30000000000001</v>
      </c>
      <c r="Z251">
        <v>150.1</v>
      </c>
      <c r="AA251">
        <v>161.69999999999999</v>
      </c>
      <c r="AB251">
        <v>142.5</v>
      </c>
      <c r="AC251">
        <v>148.1</v>
      </c>
      <c r="AD251">
        <v>151.9</v>
      </c>
    </row>
    <row r="252" spans="1:30" x14ac:dyDescent="0.25">
      <c r="A252" t="s">
        <v>3</v>
      </c>
      <c r="B252">
        <v>2020</v>
      </c>
      <c r="C252" t="s">
        <v>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25">
      <c r="A253" t="s">
        <v>4</v>
      </c>
      <c r="B253">
        <v>2020</v>
      </c>
      <c r="C253" t="s">
        <v>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25">
      <c r="A254" t="s">
        <v>0</v>
      </c>
      <c r="B254">
        <v>2020</v>
      </c>
      <c r="C254" t="s">
        <v>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2</v>
      </c>
      <c r="V254">
        <v>152.30000000000001</v>
      </c>
      <c r="W254">
        <v>151.80000000000001</v>
      </c>
      <c r="X254">
        <v>156.19999999999999</v>
      </c>
      <c r="Y254">
        <v>136</v>
      </c>
      <c r="Z254">
        <v>150.4</v>
      </c>
      <c r="AA254">
        <v>161.9</v>
      </c>
      <c r="AB254">
        <v>143.4</v>
      </c>
      <c r="AC254">
        <v>148.4</v>
      </c>
      <c r="AD254">
        <v>150.4</v>
      </c>
    </row>
    <row r="255" spans="1:30" x14ac:dyDescent="0.25">
      <c r="A255" t="s">
        <v>3</v>
      </c>
      <c r="B255">
        <v>2020</v>
      </c>
      <c r="C255" t="s">
        <v>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25">
      <c r="A256" t="s">
        <v>4</v>
      </c>
      <c r="B256">
        <v>2020</v>
      </c>
      <c r="C256" t="s">
        <v>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25">
      <c r="A257" t="s">
        <v>0</v>
      </c>
      <c r="B257">
        <v>2020</v>
      </c>
      <c r="C257" t="s">
        <v>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2</v>
      </c>
      <c r="V257">
        <v>153.4</v>
      </c>
      <c r="W257">
        <v>151.5</v>
      </c>
      <c r="X257">
        <v>156.69999999999999</v>
      </c>
      <c r="Y257">
        <v>135.80000000000001</v>
      </c>
      <c r="Z257">
        <v>151.19999999999999</v>
      </c>
      <c r="AA257">
        <v>161.19999999999999</v>
      </c>
      <c r="AB257">
        <v>145.1</v>
      </c>
      <c r="AC257">
        <v>148.6</v>
      </c>
      <c r="AD257">
        <v>149.80000000000001</v>
      </c>
    </row>
    <row r="258" spans="1:30" x14ac:dyDescent="0.25">
      <c r="A258" t="s">
        <v>3</v>
      </c>
      <c r="B258">
        <v>2020</v>
      </c>
      <c r="C258" t="s">
        <v>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25">
      <c r="A259" t="s">
        <v>4</v>
      </c>
      <c r="B259">
        <v>2020</v>
      </c>
      <c r="C259" t="s">
        <v>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25">
      <c r="A260" t="s">
        <v>0</v>
      </c>
      <c r="B260">
        <v>2020</v>
      </c>
      <c r="C260" t="s">
        <v>7</v>
      </c>
      <c r="D260">
        <v>147.19999999999999</v>
      </c>
      <c r="E260" t="s">
        <v>2</v>
      </c>
      <c r="F260">
        <v>146.9</v>
      </c>
      <c r="G260">
        <v>155.6</v>
      </c>
      <c r="H260">
        <v>137.1</v>
      </c>
      <c r="I260">
        <v>147.30000000000001</v>
      </c>
      <c r="J260">
        <v>162.69999999999999</v>
      </c>
      <c r="K260">
        <v>150.19999999999999</v>
      </c>
      <c r="L260">
        <v>119.8</v>
      </c>
      <c r="M260">
        <v>158.69999999999999</v>
      </c>
      <c r="N260">
        <v>139.19999999999999</v>
      </c>
      <c r="O260" t="s">
        <v>2</v>
      </c>
      <c r="P260">
        <v>150.1</v>
      </c>
      <c r="Q260" t="s">
        <v>2</v>
      </c>
      <c r="R260" t="s">
        <v>2</v>
      </c>
      <c r="S260" t="s">
        <v>2</v>
      </c>
      <c r="T260" t="s">
        <v>2</v>
      </c>
      <c r="U260" t="s">
        <v>2</v>
      </c>
      <c r="V260">
        <v>148.4</v>
      </c>
      <c r="W260" t="s">
        <v>2</v>
      </c>
      <c r="X260">
        <v>154.30000000000001</v>
      </c>
      <c r="Y260" t="s">
        <v>2</v>
      </c>
      <c r="Z260" t="s">
        <v>2</v>
      </c>
      <c r="AA260" t="s">
        <v>2</v>
      </c>
      <c r="AB260" t="s">
        <v>2</v>
      </c>
      <c r="AC260" t="s">
        <v>2</v>
      </c>
      <c r="AD260" t="s">
        <v>2</v>
      </c>
    </row>
    <row r="261" spans="1:30" x14ac:dyDescent="0.25">
      <c r="A261" t="s">
        <v>3</v>
      </c>
      <c r="B261">
        <v>2020</v>
      </c>
      <c r="C261" t="s">
        <v>7</v>
      </c>
      <c r="D261">
        <v>151.80000000000001</v>
      </c>
      <c r="E261" t="s">
        <v>2</v>
      </c>
      <c r="F261">
        <v>151.9</v>
      </c>
      <c r="G261">
        <v>155.5</v>
      </c>
      <c r="H261">
        <v>131.6</v>
      </c>
      <c r="I261">
        <v>152.9</v>
      </c>
      <c r="J261">
        <v>180</v>
      </c>
      <c r="K261">
        <v>150.80000000000001</v>
      </c>
      <c r="L261">
        <v>121.2</v>
      </c>
      <c r="M261">
        <v>154</v>
      </c>
      <c r="N261">
        <v>133.5</v>
      </c>
      <c r="O261" t="s">
        <v>2</v>
      </c>
      <c r="P261">
        <v>153.5</v>
      </c>
      <c r="Q261" t="s">
        <v>2</v>
      </c>
      <c r="R261" t="s">
        <v>2</v>
      </c>
      <c r="S261" t="s">
        <v>2</v>
      </c>
      <c r="T261" t="s">
        <v>2</v>
      </c>
      <c r="U261">
        <v>155.6</v>
      </c>
      <c r="V261">
        <v>137.1</v>
      </c>
      <c r="W261" t="s">
        <v>2</v>
      </c>
      <c r="X261">
        <v>144.80000000000001</v>
      </c>
      <c r="Y261" t="s">
        <v>2</v>
      </c>
      <c r="Z261" t="s">
        <v>2</v>
      </c>
      <c r="AA261" t="s">
        <v>2</v>
      </c>
      <c r="AB261" t="s">
        <v>2</v>
      </c>
      <c r="AC261" t="s">
        <v>2</v>
      </c>
      <c r="AD261" t="s">
        <v>2</v>
      </c>
    </row>
    <row r="262" spans="1:30" x14ac:dyDescent="0.25">
      <c r="A262" t="s">
        <v>4</v>
      </c>
      <c r="B262">
        <v>2020</v>
      </c>
      <c r="C262" t="s">
        <v>7</v>
      </c>
      <c r="D262">
        <v>148.69999999999999</v>
      </c>
      <c r="E262" t="s">
        <v>2</v>
      </c>
      <c r="F262">
        <v>148.80000000000001</v>
      </c>
      <c r="G262">
        <v>155.6</v>
      </c>
      <c r="H262">
        <v>135.1</v>
      </c>
      <c r="I262">
        <v>149.9</v>
      </c>
      <c r="J262">
        <v>168.6</v>
      </c>
      <c r="K262">
        <v>150.4</v>
      </c>
      <c r="L262">
        <v>120.3</v>
      </c>
      <c r="M262">
        <v>157.1</v>
      </c>
      <c r="N262">
        <v>136.80000000000001</v>
      </c>
      <c r="O262" t="s">
        <v>2</v>
      </c>
      <c r="P262">
        <v>151.4</v>
      </c>
      <c r="Q262" t="s">
        <v>2</v>
      </c>
      <c r="R262" t="s">
        <v>2</v>
      </c>
      <c r="S262" t="s">
        <v>2</v>
      </c>
      <c r="T262" t="s">
        <v>2</v>
      </c>
      <c r="U262">
        <v>155.6</v>
      </c>
      <c r="V262">
        <v>144.1</v>
      </c>
      <c r="W262" t="s">
        <v>2</v>
      </c>
      <c r="X262">
        <v>150.69999999999999</v>
      </c>
      <c r="Y262" t="s">
        <v>2</v>
      </c>
      <c r="Z262" t="s">
        <v>2</v>
      </c>
      <c r="AA262" t="s">
        <v>2</v>
      </c>
      <c r="AB262" t="s">
        <v>2</v>
      </c>
      <c r="AC262" t="s">
        <v>2</v>
      </c>
      <c r="AD262" t="s">
        <v>2</v>
      </c>
    </row>
    <row r="263" spans="1:30" x14ac:dyDescent="0.25">
      <c r="A263" t="s">
        <v>0</v>
      </c>
      <c r="B263">
        <v>2020</v>
      </c>
      <c r="C263" t="s">
        <v>8</v>
      </c>
      <c r="D263" t="s">
        <v>2</v>
      </c>
      <c r="E263" t="s">
        <v>2</v>
      </c>
      <c r="F263" t="s">
        <v>2</v>
      </c>
      <c r="G263" t="s">
        <v>2</v>
      </c>
      <c r="H263" t="s">
        <v>2</v>
      </c>
      <c r="I263" t="s">
        <v>2</v>
      </c>
      <c r="J263" t="s">
        <v>2</v>
      </c>
      <c r="K263" t="s">
        <v>2</v>
      </c>
      <c r="L263" t="s">
        <v>2</v>
      </c>
      <c r="M263" t="s">
        <v>2</v>
      </c>
      <c r="N263" t="s">
        <v>2</v>
      </c>
      <c r="O263" t="s">
        <v>2</v>
      </c>
      <c r="P263" t="s">
        <v>2</v>
      </c>
      <c r="Q263" t="s">
        <v>2</v>
      </c>
      <c r="R263" t="s">
        <v>2</v>
      </c>
      <c r="S263" t="s">
        <v>2</v>
      </c>
      <c r="T263" t="s">
        <v>2</v>
      </c>
      <c r="U263" t="s">
        <v>2</v>
      </c>
      <c r="V263" t="s">
        <v>2</v>
      </c>
      <c r="W263" t="s">
        <v>2</v>
      </c>
      <c r="X263" t="s">
        <v>2</v>
      </c>
      <c r="Y263" t="s">
        <v>2</v>
      </c>
      <c r="Z263" t="s">
        <v>2</v>
      </c>
      <c r="AA263" t="s">
        <v>2</v>
      </c>
      <c r="AB263" t="s">
        <v>2</v>
      </c>
      <c r="AC263" t="s">
        <v>2</v>
      </c>
      <c r="AD263" t="s">
        <v>2</v>
      </c>
    </row>
    <row r="264" spans="1:30" x14ac:dyDescent="0.25">
      <c r="A264" t="s">
        <v>3</v>
      </c>
      <c r="B264">
        <v>2020</v>
      </c>
      <c r="C264" t="s">
        <v>8</v>
      </c>
      <c r="D264" t="s">
        <v>2</v>
      </c>
      <c r="E264" t="s">
        <v>2</v>
      </c>
      <c r="F264" t="s">
        <v>2</v>
      </c>
      <c r="G264" t="s">
        <v>2</v>
      </c>
      <c r="H264" t="s">
        <v>2</v>
      </c>
      <c r="I264" t="s">
        <v>2</v>
      </c>
      <c r="J264" t="s">
        <v>2</v>
      </c>
      <c r="K264" t="s">
        <v>2</v>
      </c>
      <c r="L264" t="s">
        <v>2</v>
      </c>
      <c r="M264" t="s">
        <v>2</v>
      </c>
      <c r="N264" t="s">
        <v>2</v>
      </c>
      <c r="O264" t="s">
        <v>2</v>
      </c>
      <c r="P264" t="s">
        <v>2</v>
      </c>
      <c r="Q264" t="s">
        <v>2</v>
      </c>
      <c r="R264" t="s">
        <v>2</v>
      </c>
      <c r="S264" t="s">
        <v>2</v>
      </c>
      <c r="T264" t="s">
        <v>2</v>
      </c>
      <c r="U264" t="s">
        <v>2</v>
      </c>
      <c r="V264" t="s">
        <v>2</v>
      </c>
      <c r="W264" t="s">
        <v>2</v>
      </c>
      <c r="X264" t="s">
        <v>2</v>
      </c>
      <c r="Y264" t="s">
        <v>2</v>
      </c>
      <c r="Z264" t="s">
        <v>2</v>
      </c>
      <c r="AA264" t="s">
        <v>2</v>
      </c>
      <c r="AB264" t="s">
        <v>2</v>
      </c>
      <c r="AC264" t="s">
        <v>2</v>
      </c>
      <c r="AD264" t="s">
        <v>2</v>
      </c>
    </row>
    <row r="265" spans="1:30" x14ac:dyDescent="0.25">
      <c r="A265" t="s">
        <v>4</v>
      </c>
      <c r="B265">
        <v>2020</v>
      </c>
      <c r="C265" t="s">
        <v>8</v>
      </c>
      <c r="D265" t="s">
        <v>2</v>
      </c>
      <c r="E265" t="s">
        <v>2</v>
      </c>
      <c r="F265" t="s">
        <v>2</v>
      </c>
      <c r="G265" t="s">
        <v>2</v>
      </c>
      <c r="H265" t="s">
        <v>2</v>
      </c>
      <c r="I265" t="s">
        <v>2</v>
      </c>
      <c r="J265" t="s">
        <v>2</v>
      </c>
      <c r="K265" t="s">
        <v>2</v>
      </c>
      <c r="L265" t="s">
        <v>2</v>
      </c>
      <c r="M265" t="s">
        <v>2</v>
      </c>
      <c r="N265" t="s">
        <v>2</v>
      </c>
      <c r="O265" t="s">
        <v>2</v>
      </c>
      <c r="P265" t="s">
        <v>2</v>
      </c>
      <c r="Q265" t="s">
        <v>2</v>
      </c>
      <c r="R265" t="s">
        <v>2</v>
      </c>
      <c r="S265" t="s">
        <v>2</v>
      </c>
      <c r="T265" t="s">
        <v>2</v>
      </c>
      <c r="U265" t="s">
        <v>2</v>
      </c>
      <c r="V265" t="s">
        <v>2</v>
      </c>
      <c r="W265" t="s">
        <v>2</v>
      </c>
      <c r="X265" t="s">
        <v>2</v>
      </c>
      <c r="Y265" t="s">
        <v>2</v>
      </c>
      <c r="Z265" t="s">
        <v>2</v>
      </c>
      <c r="AA265" t="s">
        <v>2</v>
      </c>
      <c r="AB265" t="s">
        <v>2</v>
      </c>
      <c r="AC265" t="s">
        <v>2</v>
      </c>
      <c r="AD265" t="s">
        <v>2</v>
      </c>
    </row>
    <row r="266" spans="1:30" x14ac:dyDescent="0.25">
      <c r="A266" t="s">
        <v>0</v>
      </c>
      <c r="B266">
        <v>2020</v>
      </c>
      <c r="C266" t="s">
        <v>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25">
      <c r="A267" t="s">
        <v>3</v>
      </c>
      <c r="B267">
        <v>2020</v>
      </c>
      <c r="C267" t="s">
        <v>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25">
      <c r="A268" t="s">
        <v>4</v>
      </c>
      <c r="B268">
        <v>2020</v>
      </c>
      <c r="C268" t="s">
        <v>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25">
      <c r="A269" t="s">
        <v>0</v>
      </c>
      <c r="B269">
        <v>2020</v>
      </c>
      <c r="C269" t="s">
        <v>10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25">
      <c r="A270" t="s">
        <v>3</v>
      </c>
      <c r="B270">
        <v>2020</v>
      </c>
      <c r="C270" t="s">
        <v>10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25">
      <c r="A271" t="s">
        <v>4</v>
      </c>
      <c r="B271">
        <v>2020</v>
      </c>
      <c r="C271" t="s">
        <v>10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25">
      <c r="A272" t="s">
        <v>0</v>
      </c>
      <c r="B272">
        <v>2020</v>
      </c>
      <c r="C272" t="s">
        <v>11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2</v>
      </c>
      <c r="V272">
        <v>145.80000000000001</v>
      </c>
      <c r="W272">
        <v>151.9</v>
      </c>
      <c r="X272">
        <v>158.80000000000001</v>
      </c>
      <c r="Y272">
        <v>143.6</v>
      </c>
      <c r="Z272">
        <v>152.19999999999999</v>
      </c>
      <c r="AA272">
        <v>162.69999999999999</v>
      </c>
      <c r="AB272">
        <v>153.6</v>
      </c>
      <c r="AC272">
        <v>153</v>
      </c>
      <c r="AD272">
        <v>154.69999999999999</v>
      </c>
    </row>
    <row r="273" spans="1:30" x14ac:dyDescent="0.25">
      <c r="A273" t="s">
        <v>3</v>
      </c>
      <c r="B273">
        <v>2020</v>
      </c>
      <c r="C273" t="s">
        <v>11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25">
      <c r="A274" t="s">
        <v>4</v>
      </c>
      <c r="B274">
        <v>2020</v>
      </c>
      <c r="C274" t="s">
        <v>11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25">
      <c r="A275" t="s">
        <v>0</v>
      </c>
      <c r="B275">
        <v>2020</v>
      </c>
      <c r="C275" t="s">
        <v>12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2</v>
      </c>
      <c r="V275">
        <v>146.4</v>
      </c>
      <c r="W275">
        <v>151.6</v>
      </c>
      <c r="X275">
        <v>159.1</v>
      </c>
      <c r="Y275">
        <v>144.6</v>
      </c>
      <c r="Z275">
        <v>152.80000000000001</v>
      </c>
      <c r="AA275">
        <v>161.1</v>
      </c>
      <c r="AB275">
        <v>157.4</v>
      </c>
      <c r="AC275">
        <v>153.69999999999999</v>
      </c>
      <c r="AD275">
        <v>155.4</v>
      </c>
    </row>
    <row r="276" spans="1:30" x14ac:dyDescent="0.25">
      <c r="A276" t="s">
        <v>3</v>
      </c>
      <c r="B276">
        <v>2020</v>
      </c>
      <c r="C276" t="s">
        <v>12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25">
      <c r="A277" t="s">
        <v>4</v>
      </c>
      <c r="B277">
        <v>2020</v>
      </c>
      <c r="C277" t="s">
        <v>12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25">
      <c r="A278" t="s">
        <v>0</v>
      </c>
      <c r="B278">
        <v>2020</v>
      </c>
      <c r="C278" t="s">
        <v>13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2</v>
      </c>
      <c r="V278">
        <v>146.80000000000001</v>
      </c>
      <c r="W278">
        <v>152</v>
      </c>
      <c r="X278">
        <v>159.5</v>
      </c>
      <c r="Y278">
        <v>146.4</v>
      </c>
      <c r="Z278">
        <v>152.4</v>
      </c>
      <c r="AA278">
        <v>162.5</v>
      </c>
      <c r="AB278">
        <v>156.19999999999999</v>
      </c>
      <c r="AC278">
        <v>154.30000000000001</v>
      </c>
      <c r="AD278">
        <v>157.5</v>
      </c>
    </row>
    <row r="279" spans="1:30" x14ac:dyDescent="0.25">
      <c r="A279" t="s">
        <v>3</v>
      </c>
      <c r="B279">
        <v>2020</v>
      </c>
      <c r="C279" t="s">
        <v>13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25">
      <c r="A280" t="s">
        <v>4</v>
      </c>
      <c r="B280">
        <v>2020</v>
      </c>
      <c r="C280" t="s">
        <v>13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25">
      <c r="A281" t="s">
        <v>0</v>
      </c>
      <c r="B281">
        <v>2020</v>
      </c>
      <c r="C281" t="s">
        <v>14</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2</v>
      </c>
      <c r="V281">
        <v>147.5</v>
      </c>
      <c r="W281">
        <v>152.80000000000001</v>
      </c>
      <c r="X281">
        <v>160.4</v>
      </c>
      <c r="Y281">
        <v>146.1</v>
      </c>
      <c r="Z281">
        <v>153.6</v>
      </c>
      <c r="AA281">
        <v>161.6</v>
      </c>
      <c r="AB281">
        <v>156.19999999999999</v>
      </c>
      <c r="AC281">
        <v>154.5</v>
      </c>
      <c r="AD281">
        <v>159.80000000000001</v>
      </c>
    </row>
    <row r="282" spans="1:30" x14ac:dyDescent="0.25">
      <c r="A282" t="s">
        <v>3</v>
      </c>
      <c r="B282">
        <v>2020</v>
      </c>
      <c r="C282" t="s">
        <v>14</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25">
      <c r="A283" t="s">
        <v>4</v>
      </c>
      <c r="B283">
        <v>2020</v>
      </c>
      <c r="C283" t="s">
        <v>14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25">
      <c r="A284" t="s">
        <v>0</v>
      </c>
      <c r="B284">
        <v>2020</v>
      </c>
      <c r="C284" t="s">
        <v>15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2</v>
      </c>
      <c r="V284">
        <v>148.69999999999999</v>
      </c>
      <c r="W284">
        <v>153.4</v>
      </c>
      <c r="X284">
        <v>161.6</v>
      </c>
      <c r="Y284">
        <v>146.4</v>
      </c>
      <c r="Z284">
        <v>153.9</v>
      </c>
      <c r="AA284">
        <v>162.9</v>
      </c>
      <c r="AB284">
        <v>156.6</v>
      </c>
      <c r="AC284">
        <v>155.19999999999999</v>
      </c>
      <c r="AD284">
        <v>160.69999999999999</v>
      </c>
    </row>
    <row r="285" spans="1:30" x14ac:dyDescent="0.25">
      <c r="A285" t="s">
        <v>3</v>
      </c>
      <c r="B285">
        <v>2020</v>
      </c>
      <c r="C285" t="s">
        <v>15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25">
      <c r="A286" t="s">
        <v>4</v>
      </c>
      <c r="B286">
        <v>2020</v>
      </c>
      <c r="C286" t="s">
        <v>15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25">
      <c r="A287" t="s">
        <v>0</v>
      </c>
      <c r="B287">
        <v>2021</v>
      </c>
      <c r="C287" t="s">
        <v>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2</v>
      </c>
      <c r="V287">
        <v>150.9</v>
      </c>
      <c r="W287">
        <v>153.9</v>
      </c>
      <c r="X287">
        <v>162.5</v>
      </c>
      <c r="Y287">
        <v>147.5</v>
      </c>
      <c r="Z287">
        <v>155.1</v>
      </c>
      <c r="AA287">
        <v>163.5</v>
      </c>
      <c r="AB287">
        <v>156.19999999999999</v>
      </c>
      <c r="AC287">
        <v>155.9</v>
      </c>
      <c r="AD287">
        <v>158.5</v>
      </c>
    </row>
    <row r="288" spans="1:30" x14ac:dyDescent="0.25">
      <c r="A288" t="s">
        <v>3</v>
      </c>
      <c r="B288">
        <v>2021</v>
      </c>
      <c r="C288" t="s">
        <v>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25">
      <c r="A289" t="s">
        <v>4</v>
      </c>
      <c r="B289">
        <v>2021</v>
      </c>
      <c r="C289" t="s">
        <v>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25">
      <c r="A290" t="s">
        <v>0</v>
      </c>
      <c r="B290">
        <v>2021</v>
      </c>
      <c r="C290" t="s">
        <v>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2</v>
      </c>
      <c r="V290">
        <v>154.4</v>
      </c>
      <c r="W290">
        <v>154.80000000000001</v>
      </c>
      <c r="X290">
        <v>164.3</v>
      </c>
      <c r="Y290">
        <v>150.19999999999999</v>
      </c>
      <c r="Z290">
        <v>157</v>
      </c>
      <c r="AA290">
        <v>163.6</v>
      </c>
      <c r="AB290">
        <v>155.19999999999999</v>
      </c>
      <c r="AC290">
        <v>157.19999999999999</v>
      </c>
      <c r="AD290">
        <v>156.69999999999999</v>
      </c>
    </row>
    <row r="291" spans="1:30" x14ac:dyDescent="0.25">
      <c r="A291" t="s">
        <v>3</v>
      </c>
      <c r="B291">
        <v>2021</v>
      </c>
      <c r="C291" t="s">
        <v>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25">
      <c r="A292" t="s">
        <v>4</v>
      </c>
      <c r="B292">
        <v>2021</v>
      </c>
      <c r="C292" t="s">
        <v>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25">
      <c r="A293" t="s">
        <v>0</v>
      </c>
      <c r="B293">
        <v>2021</v>
      </c>
      <c r="C293" t="s">
        <v>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16</v>
      </c>
      <c r="V293">
        <v>156</v>
      </c>
      <c r="W293">
        <v>154.80000000000001</v>
      </c>
      <c r="X293">
        <v>164.6</v>
      </c>
      <c r="Y293">
        <v>151.30000000000001</v>
      </c>
      <c r="Z293">
        <v>157.80000000000001</v>
      </c>
      <c r="AA293">
        <v>163.80000000000001</v>
      </c>
      <c r="AB293">
        <v>153.1</v>
      </c>
      <c r="AC293">
        <v>157.30000000000001</v>
      </c>
      <c r="AD293">
        <v>156.69999999999999</v>
      </c>
    </row>
    <row r="294" spans="1:30" x14ac:dyDescent="0.25">
      <c r="A294" t="s">
        <v>3</v>
      </c>
      <c r="B294">
        <v>2021</v>
      </c>
      <c r="C294" t="s">
        <v>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25">
      <c r="A295" t="s">
        <v>4</v>
      </c>
      <c r="B295">
        <v>2021</v>
      </c>
      <c r="C295" t="s">
        <v>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25">
      <c r="A296" t="s">
        <v>0</v>
      </c>
      <c r="B296">
        <v>2021</v>
      </c>
      <c r="C296" t="s">
        <v>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16</v>
      </c>
      <c r="V296">
        <v>156</v>
      </c>
      <c r="W296">
        <v>155.5</v>
      </c>
      <c r="X296">
        <v>165.3</v>
      </c>
      <c r="Y296">
        <v>151.69999999999999</v>
      </c>
      <c r="Z296">
        <v>158.6</v>
      </c>
      <c r="AA296">
        <v>164.1</v>
      </c>
      <c r="AB296">
        <v>154.6</v>
      </c>
      <c r="AC296">
        <v>158</v>
      </c>
      <c r="AD296">
        <v>157.6</v>
      </c>
    </row>
    <row r="297" spans="1:30" x14ac:dyDescent="0.25">
      <c r="A297" t="s">
        <v>3</v>
      </c>
      <c r="B297">
        <v>2021</v>
      </c>
      <c r="C297" t="s">
        <v>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25">
      <c r="A298" t="s">
        <v>4</v>
      </c>
      <c r="B298">
        <v>2021</v>
      </c>
      <c r="C298" t="s">
        <v>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25">
      <c r="A299" t="s">
        <v>0</v>
      </c>
      <c r="B299">
        <v>2021</v>
      </c>
      <c r="C299" t="s">
        <v>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2</v>
      </c>
      <c r="V299">
        <v>161.69999999999999</v>
      </c>
      <c r="W299">
        <v>158.80000000000001</v>
      </c>
      <c r="X299">
        <v>169.1</v>
      </c>
      <c r="Y299">
        <v>153.19999999999999</v>
      </c>
      <c r="Z299">
        <v>160</v>
      </c>
      <c r="AA299">
        <v>167.6</v>
      </c>
      <c r="AB299">
        <v>159.30000000000001</v>
      </c>
      <c r="AC299">
        <v>161.1</v>
      </c>
      <c r="AD299">
        <v>161.1</v>
      </c>
    </row>
    <row r="300" spans="1:30" x14ac:dyDescent="0.25">
      <c r="A300" t="s">
        <v>3</v>
      </c>
      <c r="B300">
        <v>2021</v>
      </c>
      <c r="C300" t="s">
        <v>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25">
      <c r="A301" t="s">
        <v>4</v>
      </c>
      <c r="B301">
        <v>2021</v>
      </c>
      <c r="C301" t="s">
        <v>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25">
      <c r="A302" t="s">
        <v>0</v>
      </c>
      <c r="B302">
        <v>2021</v>
      </c>
      <c r="C302" t="s">
        <v>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2</v>
      </c>
      <c r="V302">
        <v>162.1</v>
      </c>
      <c r="W302">
        <v>159.19999999999999</v>
      </c>
      <c r="X302">
        <v>169.7</v>
      </c>
      <c r="Y302">
        <v>154.19999999999999</v>
      </c>
      <c r="Z302">
        <v>160.4</v>
      </c>
      <c r="AA302">
        <v>166.8</v>
      </c>
      <c r="AB302">
        <v>159.4</v>
      </c>
      <c r="AC302">
        <v>161.5</v>
      </c>
      <c r="AD302">
        <v>162.1</v>
      </c>
    </row>
    <row r="303" spans="1:30" x14ac:dyDescent="0.25">
      <c r="A303" t="s">
        <v>3</v>
      </c>
      <c r="B303">
        <v>2021</v>
      </c>
      <c r="C303" t="s">
        <v>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25">
      <c r="A304" t="s">
        <v>4</v>
      </c>
      <c r="B304">
        <v>2021</v>
      </c>
      <c r="C304" t="s">
        <v>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25">
      <c r="A305" t="s">
        <v>0</v>
      </c>
      <c r="B305">
        <v>2021</v>
      </c>
      <c r="C305" t="s">
        <v>10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2</v>
      </c>
      <c r="V305">
        <v>162.5</v>
      </c>
      <c r="W305">
        <v>160.30000000000001</v>
      </c>
      <c r="X305">
        <v>170.4</v>
      </c>
      <c r="Y305">
        <v>157.1</v>
      </c>
      <c r="Z305">
        <v>160.69999999999999</v>
      </c>
      <c r="AA305">
        <v>167.2</v>
      </c>
      <c r="AB305">
        <v>160.4</v>
      </c>
      <c r="AC305">
        <v>162.80000000000001</v>
      </c>
      <c r="AD305">
        <v>163.19999999999999</v>
      </c>
    </row>
    <row r="306" spans="1:30" x14ac:dyDescent="0.25">
      <c r="A306" t="s">
        <v>3</v>
      </c>
      <c r="B306">
        <v>2021</v>
      </c>
      <c r="C306" t="s">
        <v>10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25">
      <c r="A307" t="s">
        <v>4</v>
      </c>
      <c r="B307">
        <v>2021</v>
      </c>
      <c r="C307" t="s">
        <v>10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25">
      <c r="A308" t="s">
        <v>0</v>
      </c>
      <c r="B308">
        <v>2021</v>
      </c>
      <c r="C308" t="s">
        <v>11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2</v>
      </c>
      <c r="V308">
        <v>163.1</v>
      </c>
      <c r="W308">
        <v>160.9</v>
      </c>
      <c r="X308">
        <v>171.1</v>
      </c>
      <c r="Y308">
        <v>157.69999999999999</v>
      </c>
      <c r="Z308">
        <v>161.1</v>
      </c>
      <c r="AA308">
        <v>167.5</v>
      </c>
      <c r="AB308">
        <v>160.30000000000001</v>
      </c>
      <c r="AC308">
        <v>163.30000000000001</v>
      </c>
      <c r="AD308">
        <v>163.6</v>
      </c>
    </row>
    <row r="309" spans="1:30" x14ac:dyDescent="0.25">
      <c r="A309" t="s">
        <v>3</v>
      </c>
      <c r="B309">
        <v>2021</v>
      </c>
      <c r="C309" t="s">
        <v>11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25">
      <c r="A310" t="s">
        <v>4</v>
      </c>
      <c r="B310">
        <v>2021</v>
      </c>
      <c r="C310" t="s">
        <v>11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25">
      <c r="A311" t="s">
        <v>0</v>
      </c>
      <c r="B311">
        <v>2021</v>
      </c>
      <c r="C311" t="s">
        <v>12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2</v>
      </c>
      <c r="V311">
        <v>163.69999999999999</v>
      </c>
      <c r="W311">
        <v>161.30000000000001</v>
      </c>
      <c r="X311">
        <v>171.9</v>
      </c>
      <c r="Y311">
        <v>157.80000000000001</v>
      </c>
      <c r="Z311">
        <v>162.69999999999999</v>
      </c>
      <c r="AA311">
        <v>168.5</v>
      </c>
      <c r="AB311">
        <v>160.19999999999999</v>
      </c>
      <c r="AC311">
        <v>163.80000000000001</v>
      </c>
      <c r="AD311">
        <v>164</v>
      </c>
    </row>
    <row r="312" spans="1:30" x14ac:dyDescent="0.25">
      <c r="A312" t="s">
        <v>3</v>
      </c>
      <c r="B312">
        <v>2021</v>
      </c>
      <c r="C312" t="s">
        <v>12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25">
      <c r="A313" t="s">
        <v>4</v>
      </c>
      <c r="B313">
        <v>2021</v>
      </c>
      <c r="C313" t="s">
        <v>12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25">
      <c r="A314" t="s">
        <v>0</v>
      </c>
      <c r="B314">
        <v>2021</v>
      </c>
      <c r="C314" t="s">
        <v>13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2</v>
      </c>
      <c r="V314">
        <v>165.5</v>
      </c>
      <c r="W314">
        <v>162</v>
      </c>
      <c r="X314">
        <v>172.5</v>
      </c>
      <c r="Y314">
        <v>159.5</v>
      </c>
      <c r="Z314">
        <v>163.19999999999999</v>
      </c>
      <c r="AA314">
        <v>169</v>
      </c>
      <c r="AB314">
        <v>161.1</v>
      </c>
      <c r="AC314">
        <v>164.7</v>
      </c>
      <c r="AD314">
        <v>166.3</v>
      </c>
    </row>
    <row r="315" spans="1:30" x14ac:dyDescent="0.25">
      <c r="A315" t="s">
        <v>3</v>
      </c>
      <c r="B315">
        <v>2021</v>
      </c>
      <c r="C315" t="s">
        <v>13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25">
      <c r="A316" t="s">
        <v>4</v>
      </c>
      <c r="B316">
        <v>2021</v>
      </c>
      <c r="C316" t="s">
        <v>13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25">
      <c r="A317" t="s">
        <v>0</v>
      </c>
      <c r="B317">
        <v>2021</v>
      </c>
      <c r="C317" t="s">
        <v>14</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2</v>
      </c>
      <c r="V317">
        <v>165.3</v>
      </c>
      <c r="W317">
        <v>162.9</v>
      </c>
      <c r="X317">
        <v>173.4</v>
      </c>
      <c r="Y317">
        <v>158.9</v>
      </c>
      <c r="Z317">
        <v>163.80000000000001</v>
      </c>
      <c r="AA317">
        <v>169.3</v>
      </c>
      <c r="AB317">
        <v>162.4</v>
      </c>
      <c r="AC317">
        <v>165.2</v>
      </c>
      <c r="AD317">
        <v>167.6</v>
      </c>
    </row>
    <row r="318" spans="1:30" x14ac:dyDescent="0.25">
      <c r="A318" t="s">
        <v>3</v>
      </c>
      <c r="B318">
        <v>2021</v>
      </c>
      <c r="C318" t="s">
        <v>14</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25">
      <c r="A319" t="s">
        <v>4</v>
      </c>
      <c r="B319">
        <v>2021</v>
      </c>
      <c r="C319" t="s">
        <v>14</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25">
      <c r="A320" t="s">
        <v>0</v>
      </c>
      <c r="B320">
        <v>2021</v>
      </c>
      <c r="C320" t="s">
        <v>15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2</v>
      </c>
      <c r="V320">
        <v>165.6</v>
      </c>
      <c r="W320">
        <v>163.9</v>
      </c>
      <c r="X320">
        <v>174</v>
      </c>
      <c r="Y320">
        <v>160.1</v>
      </c>
      <c r="Z320">
        <v>164.5</v>
      </c>
      <c r="AA320">
        <v>169.7</v>
      </c>
      <c r="AB320">
        <v>162.80000000000001</v>
      </c>
      <c r="AC320">
        <v>166</v>
      </c>
      <c r="AD320">
        <v>167</v>
      </c>
    </row>
    <row r="321" spans="1:30" x14ac:dyDescent="0.25">
      <c r="A321" t="s">
        <v>3</v>
      </c>
      <c r="B321">
        <v>2021</v>
      </c>
      <c r="C321" t="s">
        <v>15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25">
      <c r="A322" t="s">
        <v>4</v>
      </c>
      <c r="B322">
        <v>2021</v>
      </c>
      <c r="C322" t="s">
        <v>15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25">
      <c r="A323" t="s">
        <v>0</v>
      </c>
      <c r="B323">
        <v>2022</v>
      </c>
      <c r="C323" t="s">
        <v>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2</v>
      </c>
      <c r="V323">
        <v>165.8</v>
      </c>
      <c r="W323">
        <v>164.9</v>
      </c>
      <c r="X323">
        <v>174.7</v>
      </c>
      <c r="Y323">
        <v>160.80000000000001</v>
      </c>
      <c r="Z323">
        <v>164.9</v>
      </c>
      <c r="AA323">
        <v>169.9</v>
      </c>
      <c r="AB323">
        <v>163.19999999999999</v>
      </c>
      <c r="AC323">
        <v>166.6</v>
      </c>
      <c r="AD323">
        <v>166.4</v>
      </c>
    </row>
    <row r="324" spans="1:30" x14ac:dyDescent="0.25">
      <c r="A324" t="s">
        <v>3</v>
      </c>
      <c r="B324">
        <v>2022</v>
      </c>
      <c r="C324" t="s">
        <v>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25">
      <c r="A325" t="s">
        <v>4</v>
      </c>
      <c r="B325">
        <v>2022</v>
      </c>
      <c r="C325" t="s">
        <v>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25">
      <c r="A326" t="s">
        <v>0</v>
      </c>
      <c r="B326">
        <v>2022</v>
      </c>
      <c r="C326" t="s">
        <v>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2</v>
      </c>
      <c r="V326">
        <v>167.4</v>
      </c>
      <c r="W326">
        <v>165.7</v>
      </c>
      <c r="X326">
        <v>175.3</v>
      </c>
      <c r="Y326">
        <v>161.19999999999999</v>
      </c>
      <c r="Z326">
        <v>165.5</v>
      </c>
      <c r="AA326">
        <v>170.3</v>
      </c>
      <c r="AB326">
        <v>164.5</v>
      </c>
      <c r="AC326">
        <v>167.3</v>
      </c>
      <c r="AD326">
        <v>166.7</v>
      </c>
    </row>
    <row r="327" spans="1:30" x14ac:dyDescent="0.25">
      <c r="A327" t="s">
        <v>3</v>
      </c>
      <c r="B327">
        <v>2022</v>
      </c>
      <c r="C327" t="s">
        <v>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25">
      <c r="A328" t="s">
        <v>4</v>
      </c>
      <c r="B328">
        <v>2022</v>
      </c>
      <c r="C328" t="s">
        <v>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25">
      <c r="A329" t="s">
        <v>0</v>
      </c>
      <c r="B329">
        <v>2022</v>
      </c>
      <c r="C329" t="s">
        <v>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2</v>
      </c>
      <c r="V329">
        <v>168.9</v>
      </c>
      <c r="W329">
        <v>166.5</v>
      </c>
      <c r="X329">
        <v>176</v>
      </c>
      <c r="Y329">
        <v>162</v>
      </c>
      <c r="Z329">
        <v>166.6</v>
      </c>
      <c r="AA329">
        <v>170.6</v>
      </c>
      <c r="AB329">
        <v>167.4</v>
      </c>
      <c r="AC329">
        <v>168.3</v>
      </c>
      <c r="AD329">
        <v>168.7</v>
      </c>
    </row>
    <row r="330" spans="1:30" x14ac:dyDescent="0.25">
      <c r="A330" t="s">
        <v>3</v>
      </c>
      <c r="B330">
        <v>2022</v>
      </c>
      <c r="C330" t="s">
        <v>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25">
      <c r="A331" t="s">
        <v>4</v>
      </c>
      <c r="B331">
        <v>2022</v>
      </c>
      <c r="C331" t="s">
        <v>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25">
      <c r="A332" t="s">
        <v>0</v>
      </c>
      <c r="B332">
        <v>2022</v>
      </c>
      <c r="C332" t="s">
        <v>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2</v>
      </c>
      <c r="V332">
        <v>173.3</v>
      </c>
      <c r="W332">
        <v>167.7</v>
      </c>
      <c r="X332">
        <v>177</v>
      </c>
      <c r="Y332">
        <v>166.2</v>
      </c>
      <c r="Z332">
        <v>167.2</v>
      </c>
      <c r="AA332">
        <v>170.9</v>
      </c>
      <c r="AB332">
        <v>169</v>
      </c>
      <c r="AC332">
        <v>170.2</v>
      </c>
      <c r="AD332">
        <v>170.8</v>
      </c>
    </row>
    <row r="333" spans="1:30" x14ac:dyDescent="0.25">
      <c r="A333" t="s">
        <v>3</v>
      </c>
      <c r="B333">
        <v>2022</v>
      </c>
      <c r="C333" t="s">
        <v>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25">
      <c r="A334" t="s">
        <v>4</v>
      </c>
      <c r="B334">
        <v>2022</v>
      </c>
      <c r="C334" t="s">
        <v>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25">
      <c r="A335" t="s">
        <v>0</v>
      </c>
      <c r="B335">
        <v>2022</v>
      </c>
      <c r="C335" t="s">
        <v>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2</v>
      </c>
      <c r="V335">
        <v>175.3</v>
      </c>
      <c r="W335">
        <v>168.9</v>
      </c>
      <c r="X335">
        <v>177.7</v>
      </c>
      <c r="Y335">
        <v>167.1</v>
      </c>
      <c r="Z335">
        <v>167.6</v>
      </c>
      <c r="AA335">
        <v>171.8</v>
      </c>
      <c r="AB335">
        <v>168.5</v>
      </c>
      <c r="AC335">
        <v>170.9</v>
      </c>
      <c r="AD335">
        <v>172.5</v>
      </c>
    </row>
    <row r="336" spans="1:30" x14ac:dyDescent="0.25">
      <c r="A336" t="s">
        <v>3</v>
      </c>
      <c r="B336">
        <v>2022</v>
      </c>
      <c r="C336" t="s">
        <v>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25">
      <c r="A337" t="s">
        <v>4</v>
      </c>
      <c r="B337">
        <v>2022</v>
      </c>
      <c r="C337" t="s">
        <v>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25">
      <c r="A338" t="s">
        <v>0</v>
      </c>
      <c r="B338">
        <v>2022</v>
      </c>
      <c r="C338" t="s">
        <v>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2</v>
      </c>
      <c r="V338">
        <v>176.7</v>
      </c>
      <c r="W338">
        <v>170.3</v>
      </c>
      <c r="X338">
        <v>178.2</v>
      </c>
      <c r="Y338">
        <v>165.5</v>
      </c>
      <c r="Z338">
        <v>168</v>
      </c>
      <c r="AA338">
        <v>172.6</v>
      </c>
      <c r="AB338">
        <v>169.5</v>
      </c>
      <c r="AC338">
        <v>171</v>
      </c>
      <c r="AD338">
        <v>173.6</v>
      </c>
    </row>
    <row r="339" spans="1:30" x14ac:dyDescent="0.25">
      <c r="A339" t="s">
        <v>3</v>
      </c>
      <c r="B339">
        <v>2022</v>
      </c>
      <c r="C339" t="s">
        <v>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25">
      <c r="A340" t="s">
        <v>4</v>
      </c>
      <c r="B340">
        <v>2022</v>
      </c>
      <c r="C340" t="s">
        <v>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25">
      <c r="A341" t="s">
        <v>0</v>
      </c>
      <c r="B341">
        <v>2022</v>
      </c>
      <c r="C341" t="s">
        <v>10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2</v>
      </c>
      <c r="V341">
        <v>179.6</v>
      </c>
      <c r="W341">
        <v>171.3</v>
      </c>
      <c r="X341">
        <v>178.8</v>
      </c>
      <c r="Y341">
        <v>166.3</v>
      </c>
      <c r="Z341">
        <v>168.6</v>
      </c>
      <c r="AA341">
        <v>174.7</v>
      </c>
      <c r="AB341">
        <v>169.7</v>
      </c>
      <c r="AC341">
        <v>171.8</v>
      </c>
      <c r="AD341">
        <v>174.3</v>
      </c>
    </row>
    <row r="342" spans="1:30" x14ac:dyDescent="0.25">
      <c r="A342" t="s">
        <v>3</v>
      </c>
      <c r="B342">
        <v>2022</v>
      </c>
      <c r="C342" t="s">
        <v>10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25">
      <c r="A343" t="s">
        <v>4</v>
      </c>
      <c r="B343">
        <v>2022</v>
      </c>
      <c r="C343" t="s">
        <v>10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25">
      <c r="A344" t="s">
        <v>0</v>
      </c>
      <c r="B344">
        <v>2022</v>
      </c>
      <c r="C344" t="s">
        <v>11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2</v>
      </c>
      <c r="V344">
        <v>179.1</v>
      </c>
      <c r="W344">
        <v>172.3</v>
      </c>
      <c r="X344">
        <v>179.4</v>
      </c>
      <c r="Y344">
        <v>166.6</v>
      </c>
      <c r="Z344">
        <v>169.3</v>
      </c>
      <c r="AA344">
        <v>175.7</v>
      </c>
      <c r="AB344">
        <v>171.1</v>
      </c>
      <c r="AC344">
        <v>172.6</v>
      </c>
      <c r="AD344">
        <v>175.3</v>
      </c>
    </row>
    <row r="345" spans="1:30" x14ac:dyDescent="0.25">
      <c r="A345" t="s">
        <v>3</v>
      </c>
      <c r="B345">
        <v>2022</v>
      </c>
      <c r="C345" t="s">
        <v>11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25">
      <c r="A346" t="s">
        <v>4</v>
      </c>
      <c r="B346">
        <v>2022</v>
      </c>
      <c r="C346" t="s">
        <v>11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25">
      <c r="A347" t="s">
        <v>0</v>
      </c>
      <c r="B347">
        <v>2022</v>
      </c>
      <c r="C347" t="s">
        <v>12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2</v>
      </c>
      <c r="V347">
        <v>179.7</v>
      </c>
      <c r="W347">
        <v>173.6</v>
      </c>
      <c r="X347">
        <v>180.2</v>
      </c>
      <c r="Y347">
        <v>166.9</v>
      </c>
      <c r="Z347">
        <v>170</v>
      </c>
      <c r="AA347">
        <v>176.2</v>
      </c>
      <c r="AB347">
        <v>170.8</v>
      </c>
      <c r="AC347">
        <v>173.1</v>
      </c>
      <c r="AD347">
        <v>176.4</v>
      </c>
    </row>
    <row r="348" spans="1:30" x14ac:dyDescent="0.25">
      <c r="A348" t="s">
        <v>3</v>
      </c>
      <c r="B348">
        <v>2022</v>
      </c>
      <c r="C348" t="s">
        <v>12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25">
      <c r="A349" t="s">
        <v>4</v>
      </c>
      <c r="B349">
        <v>2022</v>
      </c>
      <c r="C349" t="s">
        <v>12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25">
      <c r="A350" t="s">
        <v>0</v>
      </c>
      <c r="B350">
        <v>2022</v>
      </c>
      <c r="C350" t="s">
        <v>13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2</v>
      </c>
      <c r="V350">
        <v>180.8</v>
      </c>
      <c r="W350">
        <v>174.4</v>
      </c>
      <c r="X350">
        <v>181.2</v>
      </c>
      <c r="Y350">
        <v>167.4</v>
      </c>
      <c r="Z350">
        <v>170.6</v>
      </c>
      <c r="AA350">
        <v>176.5</v>
      </c>
      <c r="AB350">
        <v>172</v>
      </c>
      <c r="AC350">
        <v>173.9</v>
      </c>
      <c r="AD350">
        <v>177.9</v>
      </c>
    </row>
    <row r="351" spans="1:30" x14ac:dyDescent="0.25">
      <c r="A351" t="s">
        <v>3</v>
      </c>
      <c r="B351">
        <v>2022</v>
      </c>
      <c r="C351" t="s">
        <v>13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25">
      <c r="A352" t="s">
        <v>4</v>
      </c>
      <c r="B352">
        <v>2022</v>
      </c>
      <c r="C352" t="s">
        <v>13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25">
      <c r="A353" t="s">
        <v>0</v>
      </c>
      <c r="B353">
        <v>2022</v>
      </c>
      <c r="C353" t="s">
        <v>14</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2</v>
      </c>
      <c r="V353">
        <v>181.9</v>
      </c>
      <c r="W353">
        <v>175.5</v>
      </c>
      <c r="X353">
        <v>182.3</v>
      </c>
      <c r="Y353">
        <v>167.5</v>
      </c>
      <c r="Z353">
        <v>170.8</v>
      </c>
      <c r="AA353">
        <v>176.9</v>
      </c>
      <c r="AB353">
        <v>173.4</v>
      </c>
      <c r="AC353">
        <v>174.6</v>
      </c>
      <c r="AD353">
        <v>177.8</v>
      </c>
    </row>
    <row r="354" spans="1:30" x14ac:dyDescent="0.25">
      <c r="A354" t="s">
        <v>3</v>
      </c>
      <c r="B354">
        <v>2022</v>
      </c>
      <c r="C354" t="s">
        <v>14</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25">
      <c r="A355" t="s">
        <v>4</v>
      </c>
      <c r="B355">
        <v>2022</v>
      </c>
      <c r="C355" t="s">
        <v>14</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25">
      <c r="A356" t="s">
        <v>0</v>
      </c>
      <c r="B356">
        <v>2022</v>
      </c>
      <c r="C356" t="s">
        <v>15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2</v>
      </c>
      <c r="V356">
        <v>182.8</v>
      </c>
      <c r="W356">
        <v>176.4</v>
      </c>
      <c r="X356">
        <v>183.5</v>
      </c>
      <c r="Y356">
        <v>167.8</v>
      </c>
      <c r="Z356">
        <v>171.2</v>
      </c>
      <c r="AA356">
        <v>177.3</v>
      </c>
      <c r="AB356">
        <v>175.7</v>
      </c>
      <c r="AC356">
        <v>175.5</v>
      </c>
      <c r="AD356">
        <v>177.1</v>
      </c>
    </row>
    <row r="357" spans="1:30" x14ac:dyDescent="0.25">
      <c r="A357" t="s">
        <v>3</v>
      </c>
      <c r="B357">
        <v>2022</v>
      </c>
      <c r="C357" t="s">
        <v>15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25">
      <c r="A358" t="s">
        <v>4</v>
      </c>
      <c r="B358">
        <v>2022</v>
      </c>
      <c r="C358" t="s">
        <v>15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25">
      <c r="A359" t="s">
        <v>0</v>
      </c>
      <c r="B359">
        <v>2023</v>
      </c>
      <c r="C359" t="s">
        <v>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2</v>
      </c>
      <c r="V359">
        <v>183.2</v>
      </c>
      <c r="W359">
        <v>177.2</v>
      </c>
      <c r="X359">
        <v>184.7</v>
      </c>
      <c r="Y359">
        <v>168.2</v>
      </c>
      <c r="Z359">
        <v>171.8</v>
      </c>
      <c r="AA359">
        <v>177.8</v>
      </c>
      <c r="AB359">
        <v>178.4</v>
      </c>
      <c r="AC359">
        <v>176.5</v>
      </c>
      <c r="AD359">
        <v>177.8</v>
      </c>
    </row>
    <row r="360" spans="1:30" x14ac:dyDescent="0.25">
      <c r="A360" t="s">
        <v>3</v>
      </c>
      <c r="B360">
        <v>2023</v>
      </c>
      <c r="C360" t="s">
        <v>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25">
      <c r="A361" t="s">
        <v>4</v>
      </c>
      <c r="B361">
        <v>2023</v>
      </c>
      <c r="C361" t="s">
        <v>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25">
      <c r="A362" t="s">
        <v>0</v>
      </c>
      <c r="B362">
        <v>2023</v>
      </c>
      <c r="C362" t="s">
        <v>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2</v>
      </c>
      <c r="V362">
        <v>181.6</v>
      </c>
      <c r="W362">
        <v>178.6</v>
      </c>
      <c r="X362">
        <v>186.6</v>
      </c>
      <c r="Y362">
        <v>169</v>
      </c>
      <c r="Z362">
        <v>172.8</v>
      </c>
      <c r="AA362">
        <v>178.5</v>
      </c>
      <c r="AB362">
        <v>180.7</v>
      </c>
      <c r="AC362">
        <v>177.9</v>
      </c>
      <c r="AD362">
        <v>178</v>
      </c>
    </row>
    <row r="363" spans="1:30" x14ac:dyDescent="0.25">
      <c r="A363" t="s">
        <v>3</v>
      </c>
      <c r="B363">
        <v>2023</v>
      </c>
      <c r="C363" t="s">
        <v>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25">
      <c r="A364" t="s">
        <v>4</v>
      </c>
      <c r="B364">
        <v>2023</v>
      </c>
      <c r="C364" t="s">
        <v>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25">
      <c r="A365" t="s">
        <v>0</v>
      </c>
      <c r="B365">
        <v>2023</v>
      </c>
      <c r="C365" t="s">
        <v>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2</v>
      </c>
      <c r="V365">
        <v>181.4</v>
      </c>
      <c r="W365">
        <v>178.6</v>
      </c>
      <c r="X365">
        <v>186.6</v>
      </c>
      <c r="Y365">
        <v>169</v>
      </c>
      <c r="Z365">
        <v>172.8</v>
      </c>
      <c r="AA365">
        <v>178.5</v>
      </c>
      <c r="AB365">
        <v>180.7</v>
      </c>
      <c r="AC365">
        <v>177.9</v>
      </c>
      <c r="AD365">
        <v>178</v>
      </c>
    </row>
    <row r="366" spans="1:30" x14ac:dyDescent="0.25">
      <c r="A366" t="s">
        <v>3</v>
      </c>
      <c r="B366">
        <v>2023</v>
      </c>
      <c r="C366" t="s">
        <v>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25">
      <c r="A367" t="s">
        <v>4</v>
      </c>
      <c r="B367">
        <v>2023</v>
      </c>
      <c r="C367" t="s">
        <v>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25">
      <c r="A368" t="s">
        <v>0</v>
      </c>
      <c r="B368">
        <v>2023</v>
      </c>
      <c r="C368" t="s">
        <v>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16</v>
      </c>
      <c r="V368">
        <v>181.5</v>
      </c>
      <c r="W368">
        <v>179.1</v>
      </c>
      <c r="X368">
        <v>187.2</v>
      </c>
      <c r="Y368">
        <v>169.4</v>
      </c>
      <c r="Z368">
        <v>173.2</v>
      </c>
      <c r="AA368">
        <v>179.4</v>
      </c>
      <c r="AB368">
        <v>183.8</v>
      </c>
      <c r="AC368">
        <v>178.9</v>
      </c>
      <c r="AD368">
        <v>178.8</v>
      </c>
    </row>
    <row r="369" spans="1:30" x14ac:dyDescent="0.25">
      <c r="A369" t="s">
        <v>3</v>
      </c>
      <c r="B369">
        <v>2023</v>
      </c>
      <c r="C369" t="s">
        <v>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25">
      <c r="A370" t="s">
        <v>4</v>
      </c>
      <c r="B370">
        <v>2023</v>
      </c>
      <c r="C370" t="s">
        <v>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25">
      <c r="A371" t="s">
        <v>0</v>
      </c>
      <c r="B371">
        <v>2023</v>
      </c>
      <c r="C371" t="s">
        <v>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16</v>
      </c>
      <c r="V371">
        <v>182.5</v>
      </c>
      <c r="W371">
        <v>179.8</v>
      </c>
      <c r="X371">
        <v>187.8</v>
      </c>
      <c r="Y371">
        <v>169.7</v>
      </c>
      <c r="Z371">
        <v>173.8</v>
      </c>
      <c r="AA371">
        <v>180.3</v>
      </c>
      <c r="AB371">
        <v>184.9</v>
      </c>
      <c r="AC371">
        <v>179.5</v>
      </c>
      <c r="AD371">
        <v>179.8</v>
      </c>
    </row>
    <row r="372" spans="1:30" x14ac:dyDescent="0.25">
      <c r="A372" t="s">
        <v>3</v>
      </c>
      <c r="B372">
        <v>2023</v>
      </c>
      <c r="C372" t="s">
        <v>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25">
      <c r="A373" t="s">
        <v>4</v>
      </c>
      <c r="B373">
        <v>2023</v>
      </c>
      <c r="C373" t="s">
        <v>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sheetProtection algorithmName="SHA-512" hashValue="4TW2qhAPUhh77y1oRM18fekqYtiXhBFHWIT/a9SnywKqqKVWgq/hRfFF0YHuHkG27w0K/wr6kXJFk9eiZDR4vg==" saltValue="pvr3XVSz1F5ctz6zPyYX7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884E9-008C-4A34-ADB9-C9DA529AD8D8}">
  <dimension ref="A1:AJ423"/>
  <sheetViews>
    <sheetView tabSelected="1" zoomScale="80" zoomScaleNormal="80" workbookViewId="0">
      <pane ySplit="1" topLeftCell="A2" activePane="bottomLeft" state="frozen"/>
      <selection pane="bottomLeft" activeCell="E7" sqref="E7"/>
    </sheetView>
  </sheetViews>
  <sheetFormatPr defaultRowHeight="15" x14ac:dyDescent="0.25"/>
  <cols>
    <col min="1" max="1" width="12.140625" bestFit="1" customWidth="1"/>
    <col min="2" max="2" width="7.28515625" bestFit="1" customWidth="1"/>
    <col min="3" max="3" width="14" customWidth="1"/>
    <col min="4" max="4" width="12.7109375" customWidth="1"/>
    <col min="5" max="5" width="15.42578125" bestFit="1" customWidth="1"/>
    <col min="6" max="6" width="9" customWidth="1"/>
    <col min="7" max="7" width="19.28515625" bestFit="1" customWidth="1"/>
    <col min="8" max="8" width="14.42578125" bestFit="1" customWidth="1"/>
    <col min="9" max="9" width="11.140625" customWidth="1"/>
    <col min="10" max="10" width="13.28515625" bestFit="1" customWidth="1"/>
    <col min="11" max="11" width="21.7109375" bestFit="1" customWidth="1"/>
    <col min="12" max="12" width="16.5703125" customWidth="1"/>
    <col min="13" max="13" width="11.85546875" customWidth="1"/>
    <col min="14" max="14" width="18" customWidth="1"/>
    <col min="15" max="15" width="19.85546875" customWidth="1"/>
    <col min="16" max="16" width="21.42578125" bestFit="1" customWidth="1"/>
    <col min="17" max="17" width="14.42578125" customWidth="1"/>
    <col min="18" max="18" width="11" bestFit="1" customWidth="1"/>
    <col min="19" max="19" width="11.5703125" bestFit="1" customWidth="1"/>
    <col min="20" max="20" width="14.85546875" customWidth="1"/>
    <col min="21" max="21" width="10.7109375" bestFit="1" customWidth="1"/>
    <col min="22" max="22" width="15.42578125" bestFit="1" customWidth="1"/>
    <col min="23" max="23" width="16.42578125" customWidth="1"/>
    <col min="24" max="24" width="11.28515625" customWidth="1"/>
    <col min="25" max="25" width="16.85546875" customWidth="1"/>
    <col min="26" max="26" width="18.42578125" customWidth="1"/>
    <col min="27" max="27" width="12.28515625" bestFit="1" customWidth="1"/>
    <col min="28" max="28" width="17.85546875" customWidth="1"/>
    <col min="29" max="29" width="16.42578125" bestFit="1" customWidth="1"/>
    <col min="30" max="30" width="16" bestFit="1" customWidth="1"/>
    <col min="34" max="34" width="13.42578125" bestFit="1" customWidth="1"/>
    <col min="35" max="35" width="23.85546875" bestFit="1" customWidth="1"/>
    <col min="36" max="44" width="16.85546875" bestFit="1" customWidth="1"/>
    <col min="45" max="45" width="11.28515625" bestFit="1" customWidth="1"/>
  </cols>
  <sheetData>
    <row r="1" spans="1:36" x14ac:dyDescent="0.25">
      <c r="A1" s="117" t="s">
        <v>17</v>
      </c>
      <c r="B1" s="117" t="s">
        <v>18</v>
      </c>
      <c r="C1" s="117" t="s">
        <v>19</v>
      </c>
      <c r="D1" s="117" t="s">
        <v>20</v>
      </c>
      <c r="E1" s="117" t="s">
        <v>21</v>
      </c>
      <c r="F1" s="117" t="s">
        <v>22</v>
      </c>
      <c r="G1" s="117" t="s">
        <v>23</v>
      </c>
      <c r="H1" s="117" t="s">
        <v>24</v>
      </c>
      <c r="I1" s="117" t="s">
        <v>25</v>
      </c>
      <c r="J1" s="117" t="s">
        <v>26</v>
      </c>
      <c r="K1" s="117" t="s">
        <v>27</v>
      </c>
      <c r="L1" s="117" t="s">
        <v>28</v>
      </c>
      <c r="M1" s="117" t="s">
        <v>29</v>
      </c>
      <c r="N1" s="117" t="s">
        <v>204</v>
      </c>
      <c r="O1" s="117" t="s">
        <v>31</v>
      </c>
      <c r="P1" s="117" t="s">
        <v>32</v>
      </c>
      <c r="Q1" s="117" t="s">
        <v>33</v>
      </c>
      <c r="R1" s="117" t="s">
        <v>34</v>
      </c>
      <c r="S1" s="117" t="s">
        <v>35</v>
      </c>
      <c r="T1" s="117" t="s">
        <v>36</v>
      </c>
      <c r="U1" s="117" t="s">
        <v>37</v>
      </c>
      <c r="V1" s="117" t="s">
        <v>38</v>
      </c>
      <c r="W1" s="117" t="s">
        <v>39</v>
      </c>
      <c r="X1" s="117" t="s">
        <v>40</v>
      </c>
      <c r="Y1" s="117" t="s">
        <v>41</v>
      </c>
      <c r="Z1" s="117" t="s">
        <v>42</v>
      </c>
      <c r="AA1" s="117" t="s">
        <v>43</v>
      </c>
      <c r="AB1" s="117" t="s">
        <v>44</v>
      </c>
      <c r="AC1" s="117" t="s">
        <v>45</v>
      </c>
      <c r="AD1" s="117" t="s">
        <v>46</v>
      </c>
    </row>
    <row r="2" spans="1:36" x14ac:dyDescent="0.25">
      <c r="A2" t="s">
        <v>0</v>
      </c>
      <c r="B2">
        <v>2013</v>
      </c>
      <c r="C2" t="s">
        <v>1</v>
      </c>
      <c r="D2">
        <v>107.5</v>
      </c>
      <c r="E2">
        <v>106.3</v>
      </c>
      <c r="F2">
        <v>108.1</v>
      </c>
      <c r="G2">
        <v>104.9</v>
      </c>
      <c r="H2">
        <v>106.1</v>
      </c>
      <c r="I2">
        <v>103.9</v>
      </c>
      <c r="J2">
        <v>101.9</v>
      </c>
      <c r="K2">
        <v>106.1</v>
      </c>
      <c r="L2">
        <v>106.8</v>
      </c>
      <c r="M2">
        <v>103.1</v>
      </c>
      <c r="N2">
        <v>104.8</v>
      </c>
      <c r="O2">
        <v>106.7</v>
      </c>
      <c r="P2">
        <v>105.5</v>
      </c>
      <c r="Q2">
        <v>105.1</v>
      </c>
      <c r="R2">
        <v>106.5</v>
      </c>
      <c r="S2">
        <v>105.8</v>
      </c>
      <c r="T2">
        <v>106.4</v>
      </c>
      <c r="U2">
        <v>139.26</v>
      </c>
      <c r="V2">
        <v>105.5</v>
      </c>
      <c r="W2">
        <v>104.8</v>
      </c>
      <c r="X2">
        <v>104</v>
      </c>
      <c r="Y2">
        <v>103.3</v>
      </c>
      <c r="Z2">
        <v>103.4</v>
      </c>
      <c r="AA2">
        <v>103.8</v>
      </c>
      <c r="AB2">
        <v>104.7</v>
      </c>
      <c r="AC2">
        <v>104</v>
      </c>
      <c r="AD2">
        <v>105.1</v>
      </c>
    </row>
    <row r="3" spans="1:36" x14ac:dyDescent="0.25">
      <c r="A3" t="s">
        <v>3</v>
      </c>
      <c r="B3">
        <v>2013</v>
      </c>
      <c r="C3" t="s">
        <v>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6" x14ac:dyDescent="0.25">
      <c r="A4" t="s">
        <v>4</v>
      </c>
      <c r="B4">
        <v>2013</v>
      </c>
      <c r="C4" t="s">
        <v>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6" x14ac:dyDescent="0.25">
      <c r="A5" t="s">
        <v>0</v>
      </c>
      <c r="B5">
        <v>2013</v>
      </c>
      <c r="C5" t="s">
        <v>5</v>
      </c>
      <c r="D5">
        <v>109.2</v>
      </c>
      <c r="E5">
        <v>108.7</v>
      </c>
      <c r="F5">
        <v>110.2</v>
      </c>
      <c r="G5">
        <v>105.4</v>
      </c>
      <c r="H5">
        <v>106.7</v>
      </c>
      <c r="I5">
        <v>104</v>
      </c>
      <c r="J5">
        <v>102.4</v>
      </c>
      <c r="K5">
        <v>105.9</v>
      </c>
      <c r="L5">
        <v>105.7</v>
      </c>
      <c r="M5">
        <v>103.1</v>
      </c>
      <c r="N5">
        <v>105.1</v>
      </c>
      <c r="O5">
        <v>107.7</v>
      </c>
      <c r="P5">
        <v>106.3</v>
      </c>
      <c r="Q5">
        <v>105.6</v>
      </c>
      <c r="R5">
        <v>107.1</v>
      </c>
      <c r="S5">
        <v>106.3</v>
      </c>
      <c r="T5">
        <v>107</v>
      </c>
      <c r="U5">
        <v>139.26</v>
      </c>
      <c r="V5">
        <v>106.2</v>
      </c>
      <c r="W5">
        <v>105.2</v>
      </c>
      <c r="X5">
        <v>104.4</v>
      </c>
      <c r="Y5">
        <v>103.9</v>
      </c>
      <c r="Z5">
        <v>104</v>
      </c>
      <c r="AA5">
        <v>104.1</v>
      </c>
      <c r="AB5">
        <v>104.6</v>
      </c>
      <c r="AC5">
        <v>104.4</v>
      </c>
      <c r="AD5">
        <v>105.8</v>
      </c>
      <c r="AH5" s="283" t="s">
        <v>17</v>
      </c>
      <c r="AI5" t="s">
        <v>4</v>
      </c>
    </row>
    <row r="6" spans="1:36" x14ac:dyDescent="0.25">
      <c r="A6" t="s">
        <v>3</v>
      </c>
      <c r="B6">
        <v>2013</v>
      </c>
      <c r="C6" t="s">
        <v>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6" x14ac:dyDescent="0.25">
      <c r="A7" t="s">
        <v>4</v>
      </c>
      <c r="B7">
        <v>2013</v>
      </c>
      <c r="C7" t="s">
        <v>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c r="AH7" s="283" t="s">
        <v>754</v>
      </c>
      <c r="AI7" t="s">
        <v>755</v>
      </c>
    </row>
    <row r="8" spans="1:36" x14ac:dyDescent="0.25">
      <c r="A8" t="s">
        <v>0</v>
      </c>
      <c r="B8">
        <v>2013</v>
      </c>
      <c r="C8" t="s">
        <v>6</v>
      </c>
      <c r="D8">
        <v>110.2</v>
      </c>
      <c r="E8">
        <v>108.8</v>
      </c>
      <c r="F8">
        <v>109.9</v>
      </c>
      <c r="G8">
        <v>105.6</v>
      </c>
      <c r="H8">
        <v>106.2</v>
      </c>
      <c r="I8">
        <v>105.7</v>
      </c>
      <c r="J8">
        <v>101.4</v>
      </c>
      <c r="K8">
        <v>105.7</v>
      </c>
      <c r="L8">
        <v>105</v>
      </c>
      <c r="M8">
        <v>103.3</v>
      </c>
      <c r="N8">
        <v>105.6</v>
      </c>
      <c r="O8">
        <v>108.2</v>
      </c>
      <c r="P8">
        <v>106.6</v>
      </c>
      <c r="Q8">
        <v>106.5</v>
      </c>
      <c r="R8">
        <v>107.6</v>
      </c>
      <c r="S8">
        <v>106.8</v>
      </c>
      <c r="T8">
        <v>107.5</v>
      </c>
      <c r="U8">
        <v>139.26</v>
      </c>
      <c r="V8">
        <v>106.1</v>
      </c>
      <c r="W8">
        <v>105.6</v>
      </c>
      <c r="X8">
        <v>104.7</v>
      </c>
      <c r="Y8">
        <v>104.6</v>
      </c>
      <c r="Z8">
        <v>104</v>
      </c>
      <c r="AA8">
        <v>104.3</v>
      </c>
      <c r="AB8">
        <v>104.3</v>
      </c>
      <c r="AC8">
        <v>104.6</v>
      </c>
      <c r="AD8">
        <v>106</v>
      </c>
      <c r="AH8" s="284">
        <v>2013</v>
      </c>
      <c r="AI8" s="285">
        <v>110.03333333333332</v>
      </c>
    </row>
    <row r="9" spans="1:36" x14ac:dyDescent="0.25">
      <c r="A9" t="s">
        <v>3</v>
      </c>
      <c r="B9">
        <v>2013</v>
      </c>
      <c r="C9" t="s">
        <v>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c r="AH9" s="284">
        <v>2014</v>
      </c>
      <c r="AI9" s="285">
        <v>117.34999999999998</v>
      </c>
    </row>
    <row r="10" spans="1:36" x14ac:dyDescent="0.25">
      <c r="A10" t="s">
        <v>4</v>
      </c>
      <c r="B10">
        <v>2013</v>
      </c>
      <c r="C10" t="s">
        <v>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c r="AH10" s="284">
        <v>2015</v>
      </c>
      <c r="AI10" s="285">
        <v>123.10833333333331</v>
      </c>
    </row>
    <row r="11" spans="1:36" x14ac:dyDescent="0.25">
      <c r="A11" t="s">
        <v>0</v>
      </c>
      <c r="B11">
        <v>2013</v>
      </c>
      <c r="C11" t="s">
        <v>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v>139.26</v>
      </c>
      <c r="V11">
        <v>106.5</v>
      </c>
      <c r="W11">
        <v>106.1</v>
      </c>
      <c r="X11">
        <v>105.1</v>
      </c>
      <c r="Y11">
        <v>104.4</v>
      </c>
      <c r="Z11">
        <v>104.5</v>
      </c>
      <c r="AA11">
        <v>104.8</v>
      </c>
      <c r="AB11">
        <v>102.7</v>
      </c>
      <c r="AC11">
        <v>104.6</v>
      </c>
      <c r="AD11">
        <v>106.4</v>
      </c>
      <c r="AH11" s="284">
        <v>2016</v>
      </c>
      <c r="AI11" s="285">
        <v>129.19999999999996</v>
      </c>
    </row>
    <row r="12" spans="1:36" x14ac:dyDescent="0.25">
      <c r="A12" t="s">
        <v>3</v>
      </c>
      <c r="B12">
        <v>2013</v>
      </c>
      <c r="C12" t="s">
        <v>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c r="AH12" s="284">
        <v>2017</v>
      </c>
      <c r="AI12" s="285">
        <v>133.49999999999997</v>
      </c>
      <c r="AJ12" s="255">
        <f>(AI12-AI11)/AI11</f>
        <v>3.3281733746130131E-2</v>
      </c>
    </row>
    <row r="13" spans="1:36" x14ac:dyDescent="0.25">
      <c r="A13" t="s">
        <v>4</v>
      </c>
      <c r="B13">
        <v>2013</v>
      </c>
      <c r="C13" t="s">
        <v>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c r="AH13" s="284">
        <v>2018</v>
      </c>
      <c r="AI13" s="285">
        <v>138.77500000000001</v>
      </c>
      <c r="AJ13" s="255">
        <f t="shared" ref="AJ13:AJ18" si="0">(AI13-AI12)/AI12</f>
        <v>3.9513108614232476E-2</v>
      </c>
    </row>
    <row r="14" spans="1:36" x14ac:dyDescent="0.25">
      <c r="A14" t="s">
        <v>0</v>
      </c>
      <c r="B14">
        <v>2013</v>
      </c>
      <c r="C14" t="s">
        <v>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v>139.26</v>
      </c>
      <c r="V14">
        <v>107.5</v>
      </c>
      <c r="W14">
        <v>106.8</v>
      </c>
      <c r="X14">
        <v>105.7</v>
      </c>
      <c r="Y14">
        <v>104.1</v>
      </c>
      <c r="Z14">
        <v>105</v>
      </c>
      <c r="AA14">
        <v>105.5</v>
      </c>
      <c r="AB14">
        <v>102.1</v>
      </c>
      <c r="AC14">
        <v>104.8</v>
      </c>
      <c r="AD14">
        <v>107.2</v>
      </c>
      <c r="AH14" s="284">
        <v>2019</v>
      </c>
      <c r="AI14" s="285">
        <v>144.18181818181822</v>
      </c>
      <c r="AJ14" s="255">
        <f t="shared" si="0"/>
        <v>3.8961038961039161E-2</v>
      </c>
    </row>
    <row r="15" spans="1:36" x14ac:dyDescent="0.25">
      <c r="A15" t="s">
        <v>3</v>
      </c>
      <c r="B15">
        <v>2013</v>
      </c>
      <c r="C15" t="s">
        <v>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c r="AH15" s="284">
        <v>2020</v>
      </c>
      <c r="AI15" s="285">
        <v>151.07666666666665</v>
      </c>
      <c r="AJ15" s="255">
        <f t="shared" si="0"/>
        <v>4.7820512820512487E-2</v>
      </c>
    </row>
    <row r="16" spans="1:36" x14ac:dyDescent="0.25">
      <c r="A16" t="s">
        <v>4</v>
      </c>
      <c r="B16">
        <v>2013</v>
      </c>
      <c r="C16" t="s">
        <v>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c r="AH16" s="284">
        <v>2021</v>
      </c>
      <c r="AI16" s="285">
        <v>161.45833333333331</v>
      </c>
      <c r="AJ16" s="255">
        <f t="shared" si="0"/>
        <v>6.8717869514374572E-2</v>
      </c>
    </row>
    <row r="17" spans="1:36" x14ac:dyDescent="0.25">
      <c r="A17" t="s">
        <v>0</v>
      </c>
      <c r="B17">
        <v>2013</v>
      </c>
      <c r="C17" t="s">
        <v>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v>139.26</v>
      </c>
      <c r="V17">
        <v>108.5</v>
      </c>
      <c r="W17">
        <v>107.5</v>
      </c>
      <c r="X17">
        <v>106.3</v>
      </c>
      <c r="Y17">
        <v>105</v>
      </c>
      <c r="Z17">
        <v>105.6</v>
      </c>
      <c r="AA17">
        <v>106.5</v>
      </c>
      <c r="AB17">
        <v>102.5</v>
      </c>
      <c r="AC17">
        <v>105.5</v>
      </c>
      <c r="AD17">
        <v>108.9</v>
      </c>
      <c r="AH17" s="284">
        <v>2022</v>
      </c>
      <c r="AI17" s="285">
        <v>172.14999999999998</v>
      </c>
      <c r="AJ17" s="255">
        <f t="shared" si="0"/>
        <v>6.6219354838709665E-2</v>
      </c>
    </row>
    <row r="18" spans="1:36" x14ac:dyDescent="0.25">
      <c r="A18" t="s">
        <v>3</v>
      </c>
      <c r="B18">
        <v>2013</v>
      </c>
      <c r="C18" t="s">
        <v>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c r="AH18" s="284">
        <v>2023</v>
      </c>
      <c r="AI18" s="285">
        <v>177.61999999999998</v>
      </c>
      <c r="AJ18" s="255">
        <f t="shared" si="0"/>
        <v>3.1774615161196632E-2</v>
      </c>
    </row>
    <row r="19" spans="1:36" x14ac:dyDescent="0.25">
      <c r="A19" t="s">
        <v>4</v>
      </c>
      <c r="B19">
        <v>2013</v>
      </c>
      <c r="C19" t="s">
        <v>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c r="AH19" s="284" t="s">
        <v>753</v>
      </c>
      <c r="AI19" s="285">
        <v>139.62838709677419</v>
      </c>
    </row>
    <row r="20" spans="1:36" x14ac:dyDescent="0.25">
      <c r="A20" t="s">
        <v>0</v>
      </c>
      <c r="B20">
        <v>2013</v>
      </c>
      <c r="C20" t="s">
        <v>10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v>139.26</v>
      </c>
      <c r="V20">
        <v>109.5</v>
      </c>
      <c r="W20">
        <v>108.3</v>
      </c>
      <c r="X20">
        <v>106.9</v>
      </c>
      <c r="Y20">
        <v>106.8</v>
      </c>
      <c r="Z20">
        <v>106.4</v>
      </c>
      <c r="AA20">
        <v>107.8</v>
      </c>
      <c r="AB20">
        <v>102.5</v>
      </c>
      <c r="AC20">
        <v>106.5</v>
      </c>
      <c r="AD20">
        <v>110.7</v>
      </c>
    </row>
    <row r="21" spans="1:36" x14ac:dyDescent="0.25">
      <c r="A21" t="s">
        <v>3</v>
      </c>
      <c r="B21">
        <v>2013</v>
      </c>
      <c r="C21" t="s">
        <v>10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6" x14ac:dyDescent="0.25">
      <c r="A22" t="s">
        <v>4</v>
      </c>
      <c r="B22">
        <v>2013</v>
      </c>
      <c r="C22" t="s">
        <v>10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6" x14ac:dyDescent="0.25">
      <c r="A23" t="s">
        <v>0</v>
      </c>
      <c r="B23">
        <v>2013</v>
      </c>
      <c r="C23" t="s">
        <v>11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v>139.26</v>
      </c>
      <c r="V23">
        <v>109.9</v>
      </c>
      <c r="W23">
        <v>108.7</v>
      </c>
      <c r="X23">
        <v>107.5</v>
      </c>
      <c r="Y23">
        <v>107.8</v>
      </c>
      <c r="Z23">
        <v>106.8</v>
      </c>
      <c r="AA23">
        <v>108.7</v>
      </c>
      <c r="AB23">
        <v>105</v>
      </c>
      <c r="AC23">
        <v>107.5</v>
      </c>
      <c r="AD23">
        <v>112.1</v>
      </c>
    </row>
    <row r="24" spans="1:36" x14ac:dyDescent="0.25">
      <c r="A24" t="s">
        <v>3</v>
      </c>
      <c r="B24">
        <v>2013</v>
      </c>
      <c r="C24" t="s">
        <v>11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6" x14ac:dyDescent="0.25">
      <c r="A25" t="s">
        <v>4</v>
      </c>
      <c r="B25">
        <v>2013</v>
      </c>
      <c r="C25" t="s">
        <v>11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6" x14ac:dyDescent="0.25">
      <c r="A26" t="s">
        <v>0</v>
      </c>
      <c r="B26">
        <v>2013</v>
      </c>
      <c r="C26" t="s">
        <v>12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v>139.26</v>
      </c>
      <c r="V26">
        <v>111.1</v>
      </c>
      <c r="W26">
        <v>109.6</v>
      </c>
      <c r="X26">
        <v>108.3</v>
      </c>
      <c r="Y26">
        <v>109.3</v>
      </c>
      <c r="Z26">
        <v>107.7</v>
      </c>
      <c r="AA26">
        <v>109.8</v>
      </c>
      <c r="AB26">
        <v>106.7</v>
      </c>
      <c r="AC26">
        <v>108.7</v>
      </c>
      <c r="AD26">
        <v>114.2</v>
      </c>
    </row>
    <row r="27" spans="1:36" x14ac:dyDescent="0.25">
      <c r="A27" t="s">
        <v>3</v>
      </c>
      <c r="B27">
        <v>2013</v>
      </c>
      <c r="C27" t="s">
        <v>12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6" x14ac:dyDescent="0.25">
      <c r="A28" t="s">
        <v>4</v>
      </c>
      <c r="B28">
        <v>2013</v>
      </c>
      <c r="C28" t="s">
        <v>12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6" x14ac:dyDescent="0.25">
      <c r="A29" t="s">
        <v>0</v>
      </c>
      <c r="B29">
        <v>2013</v>
      </c>
      <c r="C29" t="s">
        <v>13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v>139.26</v>
      </c>
      <c r="V29">
        <v>111.6</v>
      </c>
      <c r="W29">
        <v>110.4</v>
      </c>
      <c r="X29">
        <v>108.9</v>
      </c>
      <c r="Y29">
        <v>109.3</v>
      </c>
      <c r="Z29">
        <v>108.3</v>
      </c>
      <c r="AA29">
        <v>110.2</v>
      </c>
      <c r="AB29">
        <v>107.5</v>
      </c>
      <c r="AC29">
        <v>109.1</v>
      </c>
      <c r="AD29">
        <v>115.5</v>
      </c>
    </row>
    <row r="30" spans="1:36" x14ac:dyDescent="0.25">
      <c r="A30" t="s">
        <v>3</v>
      </c>
      <c r="B30">
        <v>2013</v>
      </c>
      <c r="C30" t="s">
        <v>13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6" x14ac:dyDescent="0.25">
      <c r="A31" t="s">
        <v>4</v>
      </c>
      <c r="B31">
        <v>2013</v>
      </c>
      <c r="C31" t="s">
        <v>13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6" x14ac:dyDescent="0.25">
      <c r="A32" t="s">
        <v>0</v>
      </c>
      <c r="B32">
        <v>2013</v>
      </c>
      <c r="C32" t="s">
        <v>47</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v>139.26</v>
      </c>
      <c r="V32">
        <v>112.6</v>
      </c>
      <c r="W32">
        <v>111.3</v>
      </c>
      <c r="X32">
        <v>109.7</v>
      </c>
      <c r="Y32">
        <v>109.6</v>
      </c>
      <c r="Z32">
        <v>108.7</v>
      </c>
      <c r="AA32">
        <v>111</v>
      </c>
      <c r="AB32">
        <v>108.2</v>
      </c>
      <c r="AC32">
        <v>109.8</v>
      </c>
      <c r="AD32">
        <v>117.4</v>
      </c>
    </row>
    <row r="33" spans="1:30" x14ac:dyDescent="0.25">
      <c r="A33" t="s">
        <v>3</v>
      </c>
      <c r="B33">
        <v>2013</v>
      </c>
      <c r="C33" t="s">
        <v>14</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25">
      <c r="A34" t="s">
        <v>4</v>
      </c>
      <c r="B34">
        <v>2013</v>
      </c>
      <c r="C34" t="s">
        <v>14</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25">
      <c r="A35" t="s">
        <v>0</v>
      </c>
      <c r="B35">
        <v>2013</v>
      </c>
      <c r="C35" t="s">
        <v>15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v>139.26</v>
      </c>
      <c r="V35">
        <v>112.8</v>
      </c>
      <c r="W35">
        <v>112.1</v>
      </c>
      <c r="X35">
        <v>110.1</v>
      </c>
      <c r="Y35">
        <v>109.9</v>
      </c>
      <c r="Z35">
        <v>109.2</v>
      </c>
      <c r="AA35">
        <v>111.6</v>
      </c>
      <c r="AB35">
        <v>108.1</v>
      </c>
      <c r="AC35">
        <v>110.1</v>
      </c>
      <c r="AD35">
        <v>115.5</v>
      </c>
    </row>
    <row r="36" spans="1:30" x14ac:dyDescent="0.25">
      <c r="A36" t="s">
        <v>3</v>
      </c>
      <c r="B36">
        <v>2013</v>
      </c>
      <c r="C36" t="s">
        <v>15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25">
      <c r="A37" t="s">
        <v>4</v>
      </c>
      <c r="B37">
        <v>2013</v>
      </c>
      <c r="C37" t="s">
        <v>15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25">
      <c r="A38" t="s">
        <v>0</v>
      </c>
      <c r="B38">
        <v>2014</v>
      </c>
      <c r="C38" t="s">
        <v>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v>139.26</v>
      </c>
      <c r="V38">
        <v>113</v>
      </c>
      <c r="W38">
        <v>112.6</v>
      </c>
      <c r="X38">
        <v>110.6</v>
      </c>
      <c r="Y38">
        <v>110.5</v>
      </c>
      <c r="Z38">
        <v>109.6</v>
      </c>
      <c r="AA38">
        <v>111.8</v>
      </c>
      <c r="AB38">
        <v>108.3</v>
      </c>
      <c r="AC38">
        <v>110.6</v>
      </c>
      <c r="AD38">
        <v>114.2</v>
      </c>
    </row>
    <row r="39" spans="1:30" x14ac:dyDescent="0.25">
      <c r="A39" t="s">
        <v>3</v>
      </c>
      <c r="B39">
        <v>2014</v>
      </c>
      <c r="C39" t="s">
        <v>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25">
      <c r="A40" t="s">
        <v>4</v>
      </c>
      <c r="B40">
        <v>2014</v>
      </c>
      <c r="C40" t="s">
        <v>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25">
      <c r="A41" t="s">
        <v>0</v>
      </c>
      <c r="B41">
        <v>2014</v>
      </c>
      <c r="C41" t="s">
        <v>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v>139.26</v>
      </c>
      <c r="V41">
        <v>113.2</v>
      </c>
      <c r="W41">
        <v>112.9</v>
      </c>
      <c r="X41">
        <v>110.9</v>
      </c>
      <c r="Y41">
        <v>110.8</v>
      </c>
      <c r="Z41">
        <v>109.9</v>
      </c>
      <c r="AA41">
        <v>112</v>
      </c>
      <c r="AB41">
        <v>108.7</v>
      </c>
      <c r="AC41">
        <v>110.9</v>
      </c>
      <c r="AD41">
        <v>114</v>
      </c>
    </row>
    <row r="42" spans="1:30" x14ac:dyDescent="0.25">
      <c r="A42" t="s">
        <v>3</v>
      </c>
      <c r="B42">
        <v>2014</v>
      </c>
      <c r="C42" t="s">
        <v>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25">
      <c r="A43" t="s">
        <v>4</v>
      </c>
      <c r="B43">
        <v>2014</v>
      </c>
      <c r="C43" t="s">
        <v>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25">
      <c r="A44" t="s">
        <v>0</v>
      </c>
      <c r="B44">
        <v>2014</v>
      </c>
      <c r="C44" t="s">
        <v>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v>139.26</v>
      </c>
      <c r="V44">
        <v>113.4</v>
      </c>
      <c r="W44">
        <v>113.4</v>
      </c>
      <c r="X44">
        <v>111.4</v>
      </c>
      <c r="Y44">
        <v>111.2</v>
      </c>
      <c r="Z44">
        <v>110.2</v>
      </c>
      <c r="AA44">
        <v>112.4</v>
      </c>
      <c r="AB44">
        <v>108.9</v>
      </c>
      <c r="AC44">
        <v>111.3</v>
      </c>
      <c r="AD44">
        <v>114.6</v>
      </c>
    </row>
    <row r="45" spans="1:30" x14ac:dyDescent="0.25">
      <c r="A45" t="s">
        <v>3</v>
      </c>
      <c r="B45">
        <v>2014</v>
      </c>
      <c r="C45" t="s">
        <v>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25">
      <c r="A46" t="s">
        <v>4</v>
      </c>
      <c r="B46">
        <v>2014</v>
      </c>
      <c r="C46" t="s">
        <v>6</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25">
      <c r="A47" t="s">
        <v>0</v>
      </c>
      <c r="B47">
        <v>2014</v>
      </c>
      <c r="C47" t="s">
        <v>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v>139.26</v>
      </c>
      <c r="V47">
        <v>113.4</v>
      </c>
      <c r="W47">
        <v>113.7</v>
      </c>
      <c r="X47">
        <v>111.8</v>
      </c>
      <c r="Y47">
        <v>111.2</v>
      </c>
      <c r="Z47">
        <v>110.5</v>
      </c>
      <c r="AA47">
        <v>113</v>
      </c>
      <c r="AB47">
        <v>108.9</v>
      </c>
      <c r="AC47">
        <v>111.5</v>
      </c>
      <c r="AD47">
        <v>115.4</v>
      </c>
    </row>
    <row r="48" spans="1:30" x14ac:dyDescent="0.25">
      <c r="A48" t="s">
        <v>3</v>
      </c>
      <c r="B48">
        <v>2014</v>
      </c>
      <c r="C48" t="s">
        <v>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25">
      <c r="A49" t="s">
        <v>4</v>
      </c>
      <c r="B49">
        <v>2014</v>
      </c>
      <c r="C49" t="s">
        <v>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25">
      <c r="A50" t="s">
        <v>0</v>
      </c>
      <c r="B50">
        <v>2014</v>
      </c>
      <c r="C50" t="s">
        <v>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v>139.26</v>
      </c>
      <c r="V50">
        <v>113.4</v>
      </c>
      <c r="W50">
        <v>114.1</v>
      </c>
      <c r="X50">
        <v>112.1</v>
      </c>
      <c r="Y50">
        <v>111.4</v>
      </c>
      <c r="Z50">
        <v>110.9</v>
      </c>
      <c r="AA50">
        <v>113.1</v>
      </c>
      <c r="AB50">
        <v>108.9</v>
      </c>
      <c r="AC50">
        <v>111.8</v>
      </c>
      <c r="AD50">
        <v>116</v>
      </c>
    </row>
    <row r="51" spans="1:30" x14ac:dyDescent="0.25">
      <c r="A51" t="s">
        <v>3</v>
      </c>
      <c r="B51">
        <v>2014</v>
      </c>
      <c r="C51" t="s">
        <v>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25">
      <c r="A52" t="s">
        <v>4</v>
      </c>
      <c r="B52">
        <v>2014</v>
      </c>
      <c r="C52" t="s">
        <v>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25">
      <c r="A53" t="s">
        <v>0</v>
      </c>
      <c r="B53">
        <v>2014</v>
      </c>
      <c r="C53" t="s">
        <v>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v>139.26</v>
      </c>
      <c r="V53">
        <v>114.4</v>
      </c>
      <c r="W53">
        <v>114.9</v>
      </c>
      <c r="X53">
        <v>112.8</v>
      </c>
      <c r="Y53">
        <v>112.2</v>
      </c>
      <c r="Z53">
        <v>111.4</v>
      </c>
      <c r="AA53">
        <v>114.3</v>
      </c>
      <c r="AB53">
        <v>108</v>
      </c>
      <c r="AC53">
        <v>112.3</v>
      </c>
      <c r="AD53">
        <v>117</v>
      </c>
    </row>
    <row r="54" spans="1:30" x14ac:dyDescent="0.25">
      <c r="A54" t="s">
        <v>3</v>
      </c>
      <c r="B54">
        <v>2014</v>
      </c>
      <c r="C54" t="s">
        <v>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25">
      <c r="A55" t="s">
        <v>4</v>
      </c>
      <c r="B55">
        <v>2014</v>
      </c>
      <c r="C55" t="s">
        <v>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25">
      <c r="A56" t="s">
        <v>0</v>
      </c>
      <c r="B56">
        <v>2014</v>
      </c>
      <c r="C56" t="s">
        <v>10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v>139.26</v>
      </c>
      <c r="V56">
        <v>115.3</v>
      </c>
      <c r="W56">
        <v>115.4</v>
      </c>
      <c r="X56">
        <v>113.4</v>
      </c>
      <c r="Y56">
        <v>113.2</v>
      </c>
      <c r="Z56">
        <v>111.8</v>
      </c>
      <c r="AA56">
        <v>115.5</v>
      </c>
      <c r="AB56">
        <v>108.8</v>
      </c>
      <c r="AC56">
        <v>113.1</v>
      </c>
      <c r="AD56">
        <v>119.5</v>
      </c>
    </row>
    <row r="57" spans="1:30" x14ac:dyDescent="0.25">
      <c r="A57" t="s">
        <v>3</v>
      </c>
      <c r="B57">
        <v>2014</v>
      </c>
      <c r="C57" t="s">
        <v>10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25">
      <c r="A58" t="s">
        <v>4</v>
      </c>
      <c r="B58">
        <v>2014</v>
      </c>
      <c r="C58" t="s">
        <v>10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25">
      <c r="A59" t="s">
        <v>0</v>
      </c>
      <c r="B59">
        <v>2014</v>
      </c>
      <c r="C59" t="s">
        <v>11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v>139.26</v>
      </c>
      <c r="V59">
        <v>115.4</v>
      </c>
      <c r="W59">
        <v>115.9</v>
      </c>
      <c r="X59">
        <v>114</v>
      </c>
      <c r="Y59">
        <v>113.2</v>
      </c>
      <c r="Z59">
        <v>112.2</v>
      </c>
      <c r="AA59">
        <v>116.2</v>
      </c>
      <c r="AB59">
        <v>109.4</v>
      </c>
      <c r="AC59">
        <v>113.5</v>
      </c>
      <c r="AD59">
        <v>120.7</v>
      </c>
    </row>
    <row r="60" spans="1:30" x14ac:dyDescent="0.25">
      <c r="A60" t="s">
        <v>3</v>
      </c>
      <c r="B60">
        <v>2014</v>
      </c>
      <c r="C60" t="s">
        <v>11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25">
      <c r="A61" t="s">
        <v>4</v>
      </c>
      <c r="B61">
        <v>2014</v>
      </c>
      <c r="C61" t="s">
        <v>11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25">
      <c r="A62" t="s">
        <v>0</v>
      </c>
      <c r="B62">
        <v>2014</v>
      </c>
      <c r="C62" t="s">
        <v>12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v>139.26</v>
      </c>
      <c r="V62">
        <v>115.8</v>
      </c>
      <c r="W62">
        <v>116.7</v>
      </c>
      <c r="X62">
        <v>114.5</v>
      </c>
      <c r="Y62">
        <v>112.8</v>
      </c>
      <c r="Z62">
        <v>112.6</v>
      </c>
      <c r="AA62">
        <v>116.6</v>
      </c>
      <c r="AB62">
        <v>109.1</v>
      </c>
      <c r="AC62">
        <v>113.7</v>
      </c>
      <c r="AD62">
        <v>120.9</v>
      </c>
    </row>
    <row r="63" spans="1:30" x14ac:dyDescent="0.25">
      <c r="A63" t="s">
        <v>3</v>
      </c>
      <c r="B63">
        <v>2014</v>
      </c>
      <c r="C63" t="s">
        <v>12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25">
      <c r="A64" t="s">
        <v>4</v>
      </c>
      <c r="B64">
        <v>2014</v>
      </c>
      <c r="C64" t="s">
        <v>12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25">
      <c r="A65" t="s">
        <v>0</v>
      </c>
      <c r="B65">
        <v>2014</v>
      </c>
      <c r="C65" t="s">
        <v>13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v>139.26</v>
      </c>
      <c r="V65">
        <v>116.4</v>
      </c>
      <c r="W65">
        <v>117.5</v>
      </c>
      <c r="X65">
        <v>115.3</v>
      </c>
      <c r="Y65">
        <v>112.6</v>
      </c>
      <c r="Z65">
        <v>113</v>
      </c>
      <c r="AA65">
        <v>116.9</v>
      </c>
      <c r="AB65">
        <v>109.3</v>
      </c>
      <c r="AC65">
        <v>114</v>
      </c>
      <c r="AD65">
        <v>121</v>
      </c>
    </row>
    <row r="66" spans="1:30" x14ac:dyDescent="0.25">
      <c r="A66" t="s">
        <v>3</v>
      </c>
      <c r="B66">
        <v>2014</v>
      </c>
      <c r="C66" t="s">
        <v>13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25">
      <c r="A67" t="s">
        <v>4</v>
      </c>
      <c r="B67">
        <v>2014</v>
      </c>
      <c r="C67" t="s">
        <v>13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25">
      <c r="A68" t="s">
        <v>0</v>
      </c>
      <c r="B68">
        <v>2014</v>
      </c>
      <c r="C68" t="s">
        <v>14</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v>139.26</v>
      </c>
      <c r="V68">
        <v>117.3</v>
      </c>
      <c r="W68">
        <v>118.1</v>
      </c>
      <c r="X68">
        <v>115.9</v>
      </c>
      <c r="Y68">
        <v>112</v>
      </c>
      <c r="Z68">
        <v>113.3</v>
      </c>
      <c r="AA68">
        <v>117.2</v>
      </c>
      <c r="AB68">
        <v>108.8</v>
      </c>
      <c r="AC68">
        <v>114.1</v>
      </c>
      <c r="AD68">
        <v>121.1</v>
      </c>
    </row>
    <row r="69" spans="1:30" x14ac:dyDescent="0.25">
      <c r="A69" t="s">
        <v>3</v>
      </c>
      <c r="B69">
        <v>2014</v>
      </c>
      <c r="C69" t="s">
        <v>14</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25">
      <c r="A70" t="s">
        <v>4</v>
      </c>
      <c r="B70">
        <v>2014</v>
      </c>
      <c r="C70" t="s">
        <v>14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25">
      <c r="A71" t="s">
        <v>0</v>
      </c>
      <c r="B71">
        <v>2014</v>
      </c>
      <c r="C71" t="s">
        <v>15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v>139.26</v>
      </c>
      <c r="V71">
        <v>117.4</v>
      </c>
      <c r="W71">
        <v>118.2</v>
      </c>
      <c r="X71">
        <v>116.2</v>
      </c>
      <c r="Y71">
        <v>111.5</v>
      </c>
      <c r="Z71">
        <v>113.3</v>
      </c>
      <c r="AA71">
        <v>117.7</v>
      </c>
      <c r="AB71">
        <v>109.4</v>
      </c>
      <c r="AC71">
        <v>114.2</v>
      </c>
      <c r="AD71">
        <v>120.3</v>
      </c>
    </row>
    <row r="72" spans="1:30" x14ac:dyDescent="0.25">
      <c r="A72" t="s">
        <v>3</v>
      </c>
      <c r="B72">
        <v>2014</v>
      </c>
      <c r="C72" t="s">
        <v>15</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25">
      <c r="A73" t="s">
        <v>4</v>
      </c>
      <c r="B73">
        <v>2014</v>
      </c>
      <c r="C73" t="s">
        <v>15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25">
      <c r="A74" t="s">
        <v>0</v>
      </c>
      <c r="B74">
        <v>2015</v>
      </c>
      <c r="C74" t="s">
        <v>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v>139.26</v>
      </c>
      <c r="V74">
        <v>118.4</v>
      </c>
      <c r="W74">
        <v>118.9</v>
      </c>
      <c r="X74">
        <v>116.6</v>
      </c>
      <c r="Y74">
        <v>111</v>
      </c>
      <c r="Z74">
        <v>114</v>
      </c>
      <c r="AA74">
        <v>118.2</v>
      </c>
      <c r="AB74">
        <v>110.2</v>
      </c>
      <c r="AC74">
        <v>114.5</v>
      </c>
      <c r="AD74">
        <v>120.3</v>
      </c>
    </row>
    <row r="75" spans="1:30" x14ac:dyDescent="0.25">
      <c r="A75" t="s">
        <v>3</v>
      </c>
      <c r="B75">
        <v>2015</v>
      </c>
      <c r="C75" t="s">
        <v>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25">
      <c r="A76" t="s">
        <v>4</v>
      </c>
      <c r="B76">
        <v>2015</v>
      </c>
      <c r="C76" t="s">
        <v>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25">
      <c r="A77" t="s">
        <v>0</v>
      </c>
      <c r="B77">
        <v>2015</v>
      </c>
      <c r="C77" t="s">
        <v>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v>139.26</v>
      </c>
      <c r="V77">
        <v>120</v>
      </c>
      <c r="W77">
        <v>119.6</v>
      </c>
      <c r="X77">
        <v>117.7</v>
      </c>
      <c r="Y77">
        <v>110.9</v>
      </c>
      <c r="Z77">
        <v>114.8</v>
      </c>
      <c r="AA77">
        <v>118.7</v>
      </c>
      <c r="AB77">
        <v>110.8</v>
      </c>
      <c r="AC77">
        <v>115</v>
      </c>
      <c r="AD77">
        <v>120.6</v>
      </c>
    </row>
    <row r="78" spans="1:30" x14ac:dyDescent="0.25">
      <c r="A78" t="s">
        <v>3</v>
      </c>
      <c r="B78">
        <v>2015</v>
      </c>
      <c r="C78" t="s">
        <v>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25">
      <c r="A79" t="s">
        <v>4</v>
      </c>
      <c r="B79">
        <v>2015</v>
      </c>
      <c r="C79" t="s">
        <v>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25">
      <c r="A80" t="s">
        <v>0</v>
      </c>
      <c r="B80">
        <v>2015</v>
      </c>
      <c r="C80" t="s">
        <v>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v>139.26</v>
      </c>
      <c r="V80">
        <v>120.6</v>
      </c>
      <c r="W80">
        <v>120.2</v>
      </c>
      <c r="X80">
        <v>118.2</v>
      </c>
      <c r="Y80">
        <v>111.6</v>
      </c>
      <c r="Z80">
        <v>115.5</v>
      </c>
      <c r="AA80">
        <v>119.4</v>
      </c>
      <c r="AB80">
        <v>110.8</v>
      </c>
      <c r="AC80">
        <v>115.5</v>
      </c>
      <c r="AD80">
        <v>121.1</v>
      </c>
    </row>
    <row r="81" spans="1:30" x14ac:dyDescent="0.25">
      <c r="A81" t="s">
        <v>3</v>
      </c>
      <c r="B81">
        <v>2015</v>
      </c>
      <c r="C81" t="s">
        <v>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25">
      <c r="A82" t="s">
        <v>4</v>
      </c>
      <c r="B82">
        <v>2015</v>
      </c>
      <c r="C82" t="s">
        <v>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25">
      <c r="A83" t="s">
        <v>0</v>
      </c>
      <c r="B83">
        <v>2015</v>
      </c>
      <c r="C83" t="s">
        <v>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v>139.26</v>
      </c>
      <c r="V83">
        <v>121.2</v>
      </c>
      <c r="W83">
        <v>120.9</v>
      </c>
      <c r="X83">
        <v>118.6</v>
      </c>
      <c r="Y83">
        <v>111.9</v>
      </c>
      <c r="Z83">
        <v>116.2</v>
      </c>
      <c r="AA83">
        <v>119.9</v>
      </c>
      <c r="AB83">
        <v>111.6</v>
      </c>
      <c r="AC83">
        <v>116</v>
      </c>
      <c r="AD83">
        <v>121.5</v>
      </c>
    </row>
    <row r="84" spans="1:30" x14ac:dyDescent="0.25">
      <c r="A84" t="s">
        <v>3</v>
      </c>
      <c r="B84">
        <v>2015</v>
      </c>
      <c r="C84" t="s">
        <v>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25">
      <c r="A85" t="s">
        <v>4</v>
      </c>
      <c r="B85">
        <v>2015</v>
      </c>
      <c r="C85" t="s">
        <v>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25">
      <c r="A86" t="s">
        <v>0</v>
      </c>
      <c r="B86">
        <v>2015</v>
      </c>
      <c r="C86" t="s">
        <v>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v>139.26</v>
      </c>
      <c r="V86">
        <v>121.9</v>
      </c>
      <c r="W86">
        <v>121.5</v>
      </c>
      <c r="X86">
        <v>119.4</v>
      </c>
      <c r="Y86">
        <v>113.3</v>
      </c>
      <c r="Z86">
        <v>116.7</v>
      </c>
      <c r="AA86">
        <v>120.5</v>
      </c>
      <c r="AB86">
        <v>112.3</v>
      </c>
      <c r="AC86">
        <v>116.9</v>
      </c>
      <c r="AD86">
        <v>122.4</v>
      </c>
    </row>
    <row r="87" spans="1:30" x14ac:dyDescent="0.25">
      <c r="A87" t="s">
        <v>3</v>
      </c>
      <c r="B87">
        <v>2015</v>
      </c>
      <c r="C87" t="s">
        <v>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25">
      <c r="A88" t="s">
        <v>4</v>
      </c>
      <c r="B88">
        <v>2015</v>
      </c>
      <c r="C88" t="s">
        <v>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25">
      <c r="A89" t="s">
        <v>0</v>
      </c>
      <c r="B89">
        <v>2015</v>
      </c>
      <c r="C89" t="s">
        <v>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v>139.26</v>
      </c>
      <c r="V89">
        <v>122.6</v>
      </c>
      <c r="W89">
        <v>122.8</v>
      </c>
      <c r="X89">
        <v>120.4</v>
      </c>
      <c r="Y89">
        <v>114.2</v>
      </c>
      <c r="Z89">
        <v>117.9</v>
      </c>
      <c r="AA89">
        <v>122</v>
      </c>
      <c r="AB89">
        <v>113</v>
      </c>
      <c r="AC89">
        <v>117.9</v>
      </c>
      <c r="AD89">
        <v>124.1</v>
      </c>
    </row>
    <row r="90" spans="1:30" x14ac:dyDescent="0.25">
      <c r="A90" t="s">
        <v>3</v>
      </c>
      <c r="B90">
        <v>2015</v>
      </c>
      <c r="C90" t="s">
        <v>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25">
      <c r="A91" t="s">
        <v>4</v>
      </c>
      <c r="B91">
        <v>2015</v>
      </c>
      <c r="C91" t="s">
        <v>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25">
      <c r="A92" t="s">
        <v>0</v>
      </c>
      <c r="B92">
        <v>2015</v>
      </c>
      <c r="C92" t="s">
        <v>10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v>139.26</v>
      </c>
      <c r="V92">
        <v>123</v>
      </c>
      <c r="W92">
        <v>123</v>
      </c>
      <c r="X92">
        <v>120.8</v>
      </c>
      <c r="Y92">
        <v>114.1</v>
      </c>
      <c r="Z92">
        <v>118</v>
      </c>
      <c r="AA92">
        <v>122.9</v>
      </c>
      <c r="AB92">
        <v>112.7</v>
      </c>
      <c r="AC92">
        <v>118.1</v>
      </c>
      <c r="AD92">
        <v>124.7</v>
      </c>
    </row>
    <row r="93" spans="1:30" x14ac:dyDescent="0.25">
      <c r="A93" t="s">
        <v>3</v>
      </c>
      <c r="B93">
        <v>2015</v>
      </c>
      <c r="C93" t="s">
        <v>10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25">
      <c r="A94" t="s">
        <v>4</v>
      </c>
      <c r="B94">
        <v>2015</v>
      </c>
      <c r="C94" t="s">
        <v>10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25">
      <c r="A95" t="s">
        <v>0</v>
      </c>
      <c r="B95">
        <v>2015</v>
      </c>
      <c r="C95" t="s">
        <v>11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v>139.26</v>
      </c>
      <c r="V95">
        <v>123.8</v>
      </c>
      <c r="W95">
        <v>123.7</v>
      </c>
      <c r="X95">
        <v>121.1</v>
      </c>
      <c r="Y95">
        <v>113.6</v>
      </c>
      <c r="Z95">
        <v>118.5</v>
      </c>
      <c r="AA95">
        <v>123.6</v>
      </c>
      <c r="AB95">
        <v>112.5</v>
      </c>
      <c r="AC95">
        <v>118.2</v>
      </c>
      <c r="AD95">
        <v>126.1</v>
      </c>
    </row>
    <row r="96" spans="1:30" x14ac:dyDescent="0.25">
      <c r="A96" t="s">
        <v>3</v>
      </c>
      <c r="B96">
        <v>2015</v>
      </c>
      <c r="C96" t="s">
        <v>11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25">
      <c r="A97" t="s">
        <v>4</v>
      </c>
      <c r="B97">
        <v>2015</v>
      </c>
      <c r="C97" t="s">
        <v>11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25">
      <c r="A98" t="s">
        <v>0</v>
      </c>
      <c r="B98">
        <v>2015</v>
      </c>
      <c r="C98" t="s">
        <v>12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v>139.26</v>
      </c>
      <c r="V98">
        <v>123.7</v>
      </c>
      <c r="W98">
        <v>124.5</v>
      </c>
      <c r="X98">
        <v>121.4</v>
      </c>
      <c r="Y98">
        <v>113.8</v>
      </c>
      <c r="Z98">
        <v>119.6</v>
      </c>
      <c r="AA98">
        <v>124.5</v>
      </c>
      <c r="AB98">
        <v>113.7</v>
      </c>
      <c r="AC98">
        <v>118.8</v>
      </c>
      <c r="AD98">
        <v>127</v>
      </c>
    </row>
    <row r="99" spans="1:30" x14ac:dyDescent="0.25">
      <c r="A99" t="s">
        <v>3</v>
      </c>
      <c r="B99">
        <v>2015</v>
      </c>
      <c r="C99" t="s">
        <v>12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25">
      <c r="A100" t="s">
        <v>4</v>
      </c>
      <c r="B100">
        <v>2015</v>
      </c>
      <c r="C100" t="s">
        <v>12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25">
      <c r="A101" t="s">
        <v>0</v>
      </c>
      <c r="B101">
        <v>2015</v>
      </c>
      <c r="C101" t="s">
        <v>13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v>139.26</v>
      </c>
      <c r="V101">
        <v>124.4</v>
      </c>
      <c r="W101">
        <v>125.1</v>
      </c>
      <c r="X101">
        <v>122</v>
      </c>
      <c r="Y101">
        <v>113.8</v>
      </c>
      <c r="Z101">
        <v>120.1</v>
      </c>
      <c r="AA101">
        <v>125.1</v>
      </c>
      <c r="AB101">
        <v>114.2</v>
      </c>
      <c r="AC101">
        <v>119.2</v>
      </c>
      <c r="AD101">
        <v>127.7</v>
      </c>
    </row>
    <row r="102" spans="1:30" x14ac:dyDescent="0.25">
      <c r="A102" t="s">
        <v>3</v>
      </c>
      <c r="B102">
        <v>2015</v>
      </c>
      <c r="C102" t="s">
        <v>13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25">
      <c r="A103" t="s">
        <v>4</v>
      </c>
      <c r="B103">
        <v>2015</v>
      </c>
      <c r="C103" t="s">
        <v>13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25">
      <c r="A104" t="s">
        <v>0</v>
      </c>
      <c r="B104">
        <v>2015</v>
      </c>
      <c r="C104" t="s">
        <v>14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v>139.26</v>
      </c>
      <c r="V104">
        <v>125.6</v>
      </c>
      <c r="W104">
        <v>125.6</v>
      </c>
      <c r="X104">
        <v>122.6</v>
      </c>
      <c r="Y104">
        <v>114</v>
      </c>
      <c r="Z104">
        <v>120.9</v>
      </c>
      <c r="AA104">
        <v>125.8</v>
      </c>
      <c r="AB104">
        <v>114.2</v>
      </c>
      <c r="AC104">
        <v>119.6</v>
      </c>
      <c r="AD104">
        <v>128.30000000000001</v>
      </c>
    </row>
    <row r="105" spans="1:30" x14ac:dyDescent="0.25">
      <c r="A105" t="s">
        <v>3</v>
      </c>
      <c r="B105">
        <v>2015</v>
      </c>
      <c r="C105" t="s">
        <v>14</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25">
      <c r="A106" t="s">
        <v>4</v>
      </c>
      <c r="B106">
        <v>2015</v>
      </c>
      <c r="C106" t="s">
        <v>14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25">
      <c r="A107" t="s">
        <v>0</v>
      </c>
      <c r="B107">
        <v>2015</v>
      </c>
      <c r="C107" t="s">
        <v>15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v>139.26</v>
      </c>
      <c r="V107">
        <v>125.7</v>
      </c>
      <c r="W107">
        <v>126</v>
      </c>
      <c r="X107">
        <v>123.1</v>
      </c>
      <c r="Y107">
        <v>114</v>
      </c>
      <c r="Z107">
        <v>121.6</v>
      </c>
      <c r="AA107">
        <v>125.6</v>
      </c>
      <c r="AB107">
        <v>114.1</v>
      </c>
      <c r="AC107">
        <v>119.8</v>
      </c>
      <c r="AD107">
        <v>127.9</v>
      </c>
    </row>
    <row r="108" spans="1:30" x14ac:dyDescent="0.25">
      <c r="A108" t="s">
        <v>3</v>
      </c>
      <c r="B108">
        <v>2015</v>
      </c>
      <c r="C108" t="s">
        <v>15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25">
      <c r="A109" t="s">
        <v>4</v>
      </c>
      <c r="B109">
        <v>2015</v>
      </c>
      <c r="C109" t="s">
        <v>15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25">
      <c r="A110" t="s">
        <v>0</v>
      </c>
      <c r="B110">
        <v>2016</v>
      </c>
      <c r="C110" t="s">
        <v>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v>139.26</v>
      </c>
      <c r="V110">
        <v>126.2</v>
      </c>
      <c r="W110">
        <v>126.6</v>
      </c>
      <c r="X110">
        <v>123.7</v>
      </c>
      <c r="Y110">
        <v>113.6</v>
      </c>
      <c r="Z110">
        <v>121.4</v>
      </c>
      <c r="AA110">
        <v>126.2</v>
      </c>
      <c r="AB110">
        <v>114.9</v>
      </c>
      <c r="AC110">
        <v>120.1</v>
      </c>
      <c r="AD110">
        <v>128.1</v>
      </c>
    </row>
    <row r="111" spans="1:30" x14ac:dyDescent="0.25">
      <c r="A111" t="s">
        <v>3</v>
      </c>
      <c r="B111">
        <v>2016</v>
      </c>
      <c r="C111" t="s">
        <v>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25">
      <c r="A112" t="s">
        <v>4</v>
      </c>
      <c r="B112">
        <v>2016</v>
      </c>
      <c r="C112" t="s">
        <v>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25">
      <c r="A113" t="s">
        <v>0</v>
      </c>
      <c r="B113">
        <v>2016</v>
      </c>
      <c r="C113" t="s">
        <v>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v>139.26</v>
      </c>
      <c r="V113">
        <v>127.5</v>
      </c>
      <c r="W113">
        <v>127.1</v>
      </c>
      <c r="X113">
        <v>124.3</v>
      </c>
      <c r="Y113">
        <v>113.9</v>
      </c>
      <c r="Z113">
        <v>122.3</v>
      </c>
      <c r="AA113">
        <v>127.1</v>
      </c>
      <c r="AB113">
        <v>116.8</v>
      </c>
      <c r="AC113">
        <v>120.9</v>
      </c>
      <c r="AD113">
        <v>127.9</v>
      </c>
    </row>
    <row r="114" spans="1:30" x14ac:dyDescent="0.25">
      <c r="A114" t="s">
        <v>3</v>
      </c>
      <c r="B114">
        <v>2016</v>
      </c>
      <c r="C114" t="s">
        <v>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25">
      <c r="A115" t="s">
        <v>4</v>
      </c>
      <c r="B115">
        <v>2016</v>
      </c>
      <c r="C115" t="s">
        <v>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25">
      <c r="A116" t="s">
        <v>0</v>
      </c>
      <c r="B116">
        <v>2016</v>
      </c>
      <c r="C116" t="s">
        <v>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v>139.26</v>
      </c>
      <c r="V116">
        <v>127</v>
      </c>
      <c r="W116">
        <v>127.7</v>
      </c>
      <c r="X116">
        <v>124.8</v>
      </c>
      <c r="Y116">
        <v>113.6</v>
      </c>
      <c r="Z116">
        <v>122.5</v>
      </c>
      <c r="AA116">
        <v>127.5</v>
      </c>
      <c r="AB116">
        <v>117.4</v>
      </c>
      <c r="AC116">
        <v>121.1</v>
      </c>
      <c r="AD116">
        <v>128</v>
      </c>
    </row>
    <row r="117" spans="1:30" x14ac:dyDescent="0.25">
      <c r="A117" t="s">
        <v>3</v>
      </c>
      <c r="B117">
        <v>2016</v>
      </c>
      <c r="C117" t="s">
        <v>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25">
      <c r="A118" t="s">
        <v>4</v>
      </c>
      <c r="B118">
        <v>2016</v>
      </c>
      <c r="C118" t="s">
        <v>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25">
      <c r="A119" t="s">
        <v>0</v>
      </c>
      <c r="B119">
        <v>2016</v>
      </c>
      <c r="C119" t="s">
        <v>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v>139.26</v>
      </c>
      <c r="V119">
        <v>127</v>
      </c>
      <c r="W119">
        <v>128</v>
      </c>
      <c r="X119">
        <v>125.2</v>
      </c>
      <c r="Y119">
        <v>114.4</v>
      </c>
      <c r="Z119">
        <v>123.2</v>
      </c>
      <c r="AA119">
        <v>127.9</v>
      </c>
      <c r="AB119">
        <v>118.4</v>
      </c>
      <c r="AC119">
        <v>121.7</v>
      </c>
      <c r="AD119">
        <v>129</v>
      </c>
    </row>
    <row r="120" spans="1:30" x14ac:dyDescent="0.25">
      <c r="A120" t="s">
        <v>3</v>
      </c>
      <c r="B120">
        <v>2016</v>
      </c>
      <c r="C120" t="s">
        <v>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25">
      <c r="A121" t="s">
        <v>4</v>
      </c>
      <c r="B121">
        <v>2016</v>
      </c>
      <c r="C121" t="s">
        <v>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25">
      <c r="A122" t="s">
        <v>0</v>
      </c>
      <c r="B122">
        <v>2016</v>
      </c>
      <c r="C122" t="s">
        <v>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v>139.26</v>
      </c>
      <c r="V122">
        <v>127.4</v>
      </c>
      <c r="W122">
        <v>128.5</v>
      </c>
      <c r="X122">
        <v>125.8</v>
      </c>
      <c r="Y122">
        <v>115.1</v>
      </c>
      <c r="Z122">
        <v>123.6</v>
      </c>
      <c r="AA122">
        <v>129.1</v>
      </c>
      <c r="AB122">
        <v>119.7</v>
      </c>
      <c r="AC122">
        <v>122.5</v>
      </c>
      <c r="AD122">
        <v>130.30000000000001</v>
      </c>
    </row>
    <row r="123" spans="1:30" x14ac:dyDescent="0.25">
      <c r="A123" t="s">
        <v>3</v>
      </c>
      <c r="B123">
        <v>2016</v>
      </c>
      <c r="C123" t="s">
        <v>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25">
      <c r="A124" t="s">
        <v>4</v>
      </c>
      <c r="B124">
        <v>2016</v>
      </c>
      <c r="C124" t="s">
        <v>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25">
      <c r="A125" t="s">
        <v>0</v>
      </c>
      <c r="B125">
        <v>2016</v>
      </c>
      <c r="C125" t="s">
        <v>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v>139.26</v>
      </c>
      <c r="V125">
        <v>128</v>
      </c>
      <c r="W125">
        <v>129.30000000000001</v>
      </c>
      <c r="X125">
        <v>126.2</v>
      </c>
      <c r="Y125">
        <v>116.3</v>
      </c>
      <c r="Z125">
        <v>124.1</v>
      </c>
      <c r="AA125">
        <v>130.19999999999999</v>
      </c>
      <c r="AB125">
        <v>119.9</v>
      </c>
      <c r="AC125">
        <v>123.3</v>
      </c>
      <c r="AD125">
        <v>131.9</v>
      </c>
    </row>
    <row r="126" spans="1:30" x14ac:dyDescent="0.25">
      <c r="A126" t="s">
        <v>3</v>
      </c>
      <c r="B126">
        <v>2016</v>
      </c>
      <c r="C126" t="s">
        <v>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25">
      <c r="A127" t="s">
        <v>4</v>
      </c>
      <c r="B127">
        <v>2016</v>
      </c>
      <c r="C127" t="s">
        <v>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25">
      <c r="A128" t="s">
        <v>0</v>
      </c>
      <c r="B128">
        <v>2016</v>
      </c>
      <c r="C128" t="s">
        <v>10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v>139.26</v>
      </c>
      <c r="V128">
        <v>128.19999999999999</v>
      </c>
      <c r="W128">
        <v>130</v>
      </c>
      <c r="X128">
        <v>126.7</v>
      </c>
      <c r="Y128">
        <v>116.4</v>
      </c>
      <c r="Z128">
        <v>125.2</v>
      </c>
      <c r="AA128">
        <v>130.80000000000001</v>
      </c>
      <c r="AB128">
        <v>120.9</v>
      </c>
      <c r="AC128">
        <v>123.8</v>
      </c>
      <c r="AD128">
        <v>133</v>
      </c>
    </row>
    <row r="129" spans="1:30" x14ac:dyDescent="0.25">
      <c r="A129" t="s">
        <v>3</v>
      </c>
      <c r="B129">
        <v>2016</v>
      </c>
      <c r="C129" t="s">
        <v>10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25">
      <c r="A130" t="s">
        <v>4</v>
      </c>
      <c r="B130">
        <v>2016</v>
      </c>
      <c r="C130" t="s">
        <v>10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25">
      <c r="A131" t="s">
        <v>0</v>
      </c>
      <c r="B131">
        <v>2016</v>
      </c>
      <c r="C131" t="s">
        <v>11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v>139.26</v>
      </c>
      <c r="V131">
        <v>129.1</v>
      </c>
      <c r="W131">
        <v>130.6</v>
      </c>
      <c r="X131">
        <v>127</v>
      </c>
      <c r="Y131">
        <v>116</v>
      </c>
      <c r="Z131">
        <v>125.5</v>
      </c>
      <c r="AA131">
        <v>131.9</v>
      </c>
      <c r="AB131">
        <v>122</v>
      </c>
      <c r="AC131">
        <v>124.2</v>
      </c>
      <c r="AD131">
        <v>133.5</v>
      </c>
    </row>
    <row r="132" spans="1:30" x14ac:dyDescent="0.25">
      <c r="A132" t="s">
        <v>3</v>
      </c>
      <c r="B132">
        <v>2016</v>
      </c>
      <c r="C132" t="s">
        <v>11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25">
      <c r="A133" t="s">
        <v>4</v>
      </c>
      <c r="B133">
        <v>2016</v>
      </c>
      <c r="C133" t="s">
        <v>11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25">
      <c r="A134" t="s">
        <v>0</v>
      </c>
      <c r="B134">
        <v>2016</v>
      </c>
      <c r="C134" t="s">
        <v>12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v>139.26</v>
      </c>
      <c r="V134">
        <v>129.69999999999999</v>
      </c>
      <c r="W134">
        <v>131.1</v>
      </c>
      <c r="X134">
        <v>127.8</v>
      </c>
      <c r="Y134">
        <v>117</v>
      </c>
      <c r="Z134">
        <v>125.7</v>
      </c>
      <c r="AA134">
        <v>132.19999999999999</v>
      </c>
      <c r="AB134">
        <v>122.8</v>
      </c>
      <c r="AC134">
        <v>124.9</v>
      </c>
      <c r="AD134">
        <v>133.4</v>
      </c>
    </row>
    <row r="135" spans="1:30" x14ac:dyDescent="0.25">
      <c r="A135" t="s">
        <v>3</v>
      </c>
      <c r="B135">
        <v>2016</v>
      </c>
      <c r="C135" t="s">
        <v>12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25">
      <c r="A136" t="s">
        <v>4</v>
      </c>
      <c r="B136">
        <v>2016</v>
      </c>
      <c r="C136" t="s">
        <v>12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25">
      <c r="A137" t="s">
        <v>0</v>
      </c>
      <c r="B137">
        <v>2016</v>
      </c>
      <c r="C137" t="s">
        <v>13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v>139.26</v>
      </c>
      <c r="V137">
        <v>129.80000000000001</v>
      </c>
      <c r="W137">
        <v>131.80000000000001</v>
      </c>
      <c r="X137">
        <v>128.69999999999999</v>
      </c>
      <c r="Y137">
        <v>117.8</v>
      </c>
      <c r="Z137">
        <v>126.5</v>
      </c>
      <c r="AA137">
        <v>133</v>
      </c>
      <c r="AB137">
        <v>123</v>
      </c>
      <c r="AC137">
        <v>125.7</v>
      </c>
      <c r="AD137">
        <v>133.80000000000001</v>
      </c>
    </row>
    <row r="138" spans="1:30" x14ac:dyDescent="0.25">
      <c r="A138" t="s">
        <v>3</v>
      </c>
      <c r="B138">
        <v>2016</v>
      </c>
      <c r="C138" t="s">
        <v>13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25">
      <c r="A139" t="s">
        <v>4</v>
      </c>
      <c r="B139">
        <v>2016</v>
      </c>
      <c r="C139" t="s">
        <v>13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25">
      <c r="A140" t="s">
        <v>0</v>
      </c>
      <c r="B140">
        <v>2016</v>
      </c>
      <c r="C140" t="s">
        <v>14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v>139.26</v>
      </c>
      <c r="V140">
        <v>130.30000000000001</v>
      </c>
      <c r="W140">
        <v>132.1</v>
      </c>
      <c r="X140">
        <v>129.1</v>
      </c>
      <c r="Y140">
        <v>118.2</v>
      </c>
      <c r="Z140">
        <v>126.9</v>
      </c>
      <c r="AA140">
        <v>133.69999999999999</v>
      </c>
      <c r="AB140">
        <v>123.5</v>
      </c>
      <c r="AC140">
        <v>126.1</v>
      </c>
      <c r="AD140">
        <v>133.6</v>
      </c>
    </row>
    <row r="141" spans="1:30" x14ac:dyDescent="0.25">
      <c r="A141" t="s">
        <v>3</v>
      </c>
      <c r="B141">
        <v>2016</v>
      </c>
      <c r="C141" t="s">
        <v>14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25">
      <c r="A142" t="s">
        <v>4</v>
      </c>
      <c r="B142">
        <v>2016</v>
      </c>
      <c r="C142" t="s">
        <v>14</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25">
      <c r="A143" t="s">
        <v>0</v>
      </c>
      <c r="B143">
        <v>2016</v>
      </c>
      <c r="C143" t="s">
        <v>15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v>139.26</v>
      </c>
      <c r="V143">
        <v>132</v>
      </c>
      <c r="W143">
        <v>132.9</v>
      </c>
      <c r="X143">
        <v>129.69999999999999</v>
      </c>
      <c r="Y143">
        <v>118.6</v>
      </c>
      <c r="Z143">
        <v>127.3</v>
      </c>
      <c r="AA143">
        <v>134.19999999999999</v>
      </c>
      <c r="AB143">
        <v>121.9</v>
      </c>
      <c r="AC143">
        <v>126.3</v>
      </c>
      <c r="AD143">
        <v>132.80000000000001</v>
      </c>
    </row>
    <row r="144" spans="1:30" x14ac:dyDescent="0.25">
      <c r="A144" t="s">
        <v>3</v>
      </c>
      <c r="B144">
        <v>2016</v>
      </c>
      <c r="C144" t="s">
        <v>15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25">
      <c r="A145" t="s">
        <v>4</v>
      </c>
      <c r="B145">
        <v>2016</v>
      </c>
      <c r="C145" t="s">
        <v>15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25">
      <c r="A146" t="s">
        <v>0</v>
      </c>
      <c r="B146">
        <v>2017</v>
      </c>
      <c r="C146" t="s">
        <v>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v>139.26</v>
      </c>
      <c r="V146">
        <v>132.1</v>
      </c>
      <c r="W146">
        <v>133.19999999999999</v>
      </c>
      <c r="X146">
        <v>129.9</v>
      </c>
      <c r="Y146">
        <v>119.1</v>
      </c>
      <c r="Z146">
        <v>127</v>
      </c>
      <c r="AA146">
        <v>134.6</v>
      </c>
      <c r="AB146">
        <v>122.3</v>
      </c>
      <c r="AC146">
        <v>126.6</v>
      </c>
      <c r="AD146">
        <v>132.4</v>
      </c>
    </row>
    <row r="147" spans="1:30" x14ac:dyDescent="0.25">
      <c r="A147" t="s">
        <v>3</v>
      </c>
      <c r="B147">
        <v>2017</v>
      </c>
      <c r="C147" t="s">
        <v>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25">
      <c r="A148" t="s">
        <v>4</v>
      </c>
      <c r="B148">
        <v>2017</v>
      </c>
      <c r="C148" t="s">
        <v>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25">
      <c r="A149" t="s">
        <v>0</v>
      </c>
      <c r="B149">
        <v>2017</v>
      </c>
      <c r="C149" t="s">
        <v>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v>139.26</v>
      </c>
      <c r="V149">
        <v>133.19999999999999</v>
      </c>
      <c r="W149">
        <v>133.6</v>
      </c>
      <c r="X149">
        <v>130.1</v>
      </c>
      <c r="Y149">
        <v>119.5</v>
      </c>
      <c r="Z149">
        <v>127.7</v>
      </c>
      <c r="AA149">
        <v>134.9</v>
      </c>
      <c r="AB149">
        <v>123.2</v>
      </c>
      <c r="AC149">
        <v>127</v>
      </c>
      <c r="AD149">
        <v>132.6</v>
      </c>
    </row>
    <row r="150" spans="1:30" x14ac:dyDescent="0.25">
      <c r="A150" t="s">
        <v>3</v>
      </c>
      <c r="B150">
        <v>2017</v>
      </c>
      <c r="C150" t="s">
        <v>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25">
      <c r="A151" t="s">
        <v>4</v>
      </c>
      <c r="B151">
        <v>2017</v>
      </c>
      <c r="C151" t="s">
        <v>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25">
      <c r="A152" t="s">
        <v>0</v>
      </c>
      <c r="B152">
        <v>2017</v>
      </c>
      <c r="C152" t="s">
        <v>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v>139.26</v>
      </c>
      <c r="V152">
        <v>134.19999999999999</v>
      </c>
      <c r="W152">
        <v>134.1</v>
      </c>
      <c r="X152">
        <v>130.6</v>
      </c>
      <c r="Y152">
        <v>119.8</v>
      </c>
      <c r="Z152">
        <v>128.30000000000001</v>
      </c>
      <c r="AA152">
        <v>135.19999999999999</v>
      </c>
      <c r="AB152">
        <v>123.3</v>
      </c>
      <c r="AC152">
        <v>127.4</v>
      </c>
      <c r="AD152">
        <v>132.80000000000001</v>
      </c>
    </row>
    <row r="153" spans="1:30" x14ac:dyDescent="0.25">
      <c r="A153" t="s">
        <v>3</v>
      </c>
      <c r="B153">
        <v>2017</v>
      </c>
      <c r="C153" t="s">
        <v>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25">
      <c r="A154" t="s">
        <v>4</v>
      </c>
      <c r="B154">
        <v>2017</v>
      </c>
      <c r="C154" t="s">
        <v>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25">
      <c r="A155" t="s">
        <v>0</v>
      </c>
      <c r="B155">
        <v>2017</v>
      </c>
      <c r="C155" t="s">
        <v>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v>139.26</v>
      </c>
      <c r="V155">
        <v>135</v>
      </c>
      <c r="W155">
        <v>134.30000000000001</v>
      </c>
      <c r="X155">
        <v>131</v>
      </c>
      <c r="Y155">
        <v>119.2</v>
      </c>
      <c r="Z155">
        <v>128.30000000000001</v>
      </c>
      <c r="AA155">
        <v>135.69999999999999</v>
      </c>
      <c r="AB155">
        <v>123.7</v>
      </c>
      <c r="AC155">
        <v>127.5</v>
      </c>
      <c r="AD155">
        <v>132.9</v>
      </c>
    </row>
    <row r="156" spans="1:30" x14ac:dyDescent="0.25">
      <c r="A156" t="s">
        <v>3</v>
      </c>
      <c r="B156">
        <v>2017</v>
      </c>
      <c r="C156" t="s">
        <v>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25">
      <c r="A157" t="s">
        <v>4</v>
      </c>
      <c r="B157">
        <v>2017</v>
      </c>
      <c r="C157" t="s">
        <v>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25">
      <c r="A158" t="s">
        <v>0</v>
      </c>
      <c r="B158">
        <v>2017</v>
      </c>
      <c r="C158" t="s">
        <v>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v>139.26</v>
      </c>
      <c r="V158">
        <v>135</v>
      </c>
      <c r="W158">
        <v>134.9</v>
      </c>
      <c r="X158">
        <v>131.4</v>
      </c>
      <c r="Y158">
        <v>119.4</v>
      </c>
      <c r="Z158">
        <v>129.4</v>
      </c>
      <c r="AA158">
        <v>136.30000000000001</v>
      </c>
      <c r="AB158">
        <v>123.7</v>
      </c>
      <c r="AC158">
        <v>127.9</v>
      </c>
      <c r="AD158">
        <v>133.30000000000001</v>
      </c>
    </row>
    <row r="159" spans="1:30" x14ac:dyDescent="0.25">
      <c r="A159" t="s">
        <v>3</v>
      </c>
      <c r="B159">
        <v>2017</v>
      </c>
      <c r="C159" t="s">
        <v>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25">
      <c r="A160" t="s">
        <v>4</v>
      </c>
      <c r="B160">
        <v>2017</v>
      </c>
      <c r="C160" t="s">
        <v>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25">
      <c r="A161" t="s">
        <v>0</v>
      </c>
      <c r="B161">
        <v>2017</v>
      </c>
      <c r="C161" t="s">
        <v>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v>139.26</v>
      </c>
      <c r="V161">
        <v>134.80000000000001</v>
      </c>
      <c r="W161">
        <v>135.19999999999999</v>
      </c>
      <c r="X161">
        <v>131.30000000000001</v>
      </c>
      <c r="Y161">
        <v>119.4</v>
      </c>
      <c r="Z161">
        <v>129.80000000000001</v>
      </c>
      <c r="AA161">
        <v>136.9</v>
      </c>
      <c r="AB161">
        <v>124.1</v>
      </c>
      <c r="AC161">
        <v>128.1</v>
      </c>
      <c r="AD161">
        <v>133.9</v>
      </c>
    </row>
    <row r="162" spans="1:30" x14ac:dyDescent="0.25">
      <c r="A162" t="s">
        <v>3</v>
      </c>
      <c r="B162">
        <v>2017</v>
      </c>
      <c r="C162" t="s">
        <v>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25">
      <c r="A163" t="s">
        <v>4</v>
      </c>
      <c r="B163">
        <v>2017</v>
      </c>
      <c r="C163" t="s">
        <v>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25">
      <c r="A164" t="s">
        <v>0</v>
      </c>
      <c r="B164">
        <v>2017</v>
      </c>
      <c r="C164" t="s">
        <v>10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v>139.26</v>
      </c>
      <c r="V164">
        <v>135.30000000000001</v>
      </c>
      <c r="W164">
        <v>136.1</v>
      </c>
      <c r="X164">
        <v>132.1</v>
      </c>
      <c r="Y164">
        <v>119.1</v>
      </c>
      <c r="Z164">
        <v>130.6</v>
      </c>
      <c r="AA164">
        <v>138.6</v>
      </c>
      <c r="AB164">
        <v>124.4</v>
      </c>
      <c r="AC164">
        <v>128.6</v>
      </c>
      <c r="AD164">
        <v>136.19999999999999</v>
      </c>
    </row>
    <row r="165" spans="1:30" x14ac:dyDescent="0.25">
      <c r="A165" t="s">
        <v>3</v>
      </c>
      <c r="B165">
        <v>2017</v>
      </c>
      <c r="C165" t="s">
        <v>10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25">
      <c r="A166" t="s">
        <v>4</v>
      </c>
      <c r="B166">
        <v>2017</v>
      </c>
      <c r="C166" t="s">
        <v>10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25">
      <c r="A167" t="s">
        <v>0</v>
      </c>
      <c r="B167">
        <v>2017</v>
      </c>
      <c r="C167" t="s">
        <v>11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v>139.26</v>
      </c>
      <c r="V167">
        <v>136.4</v>
      </c>
      <c r="W167">
        <v>137.30000000000001</v>
      </c>
      <c r="X167">
        <v>133</v>
      </c>
      <c r="Y167">
        <v>120.3</v>
      </c>
      <c r="Z167">
        <v>131.5</v>
      </c>
      <c r="AA167">
        <v>140.19999999999999</v>
      </c>
      <c r="AB167">
        <v>125.4</v>
      </c>
      <c r="AC167">
        <v>129.69999999999999</v>
      </c>
      <c r="AD167">
        <v>137.80000000000001</v>
      </c>
    </row>
    <row r="168" spans="1:30" x14ac:dyDescent="0.25">
      <c r="A168" t="s">
        <v>3</v>
      </c>
      <c r="B168">
        <v>2017</v>
      </c>
      <c r="C168" t="s">
        <v>11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25">
      <c r="A169" t="s">
        <v>4</v>
      </c>
      <c r="B169">
        <v>2017</v>
      </c>
      <c r="C169" t="s">
        <v>11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25">
      <c r="A170" t="s">
        <v>0</v>
      </c>
      <c r="B170">
        <v>2017</v>
      </c>
      <c r="C170" t="s">
        <v>12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v>139.26</v>
      </c>
      <c r="V170">
        <v>137.4</v>
      </c>
      <c r="W170">
        <v>137.9</v>
      </c>
      <c r="X170">
        <v>133.4</v>
      </c>
      <c r="Y170">
        <v>121.2</v>
      </c>
      <c r="Z170">
        <v>132.30000000000001</v>
      </c>
      <c r="AA170">
        <v>139.6</v>
      </c>
      <c r="AB170">
        <v>126.7</v>
      </c>
      <c r="AC170">
        <v>130.30000000000001</v>
      </c>
      <c r="AD170">
        <v>137.6</v>
      </c>
    </row>
    <row r="171" spans="1:30" x14ac:dyDescent="0.25">
      <c r="A171" t="s">
        <v>3</v>
      </c>
      <c r="B171">
        <v>2017</v>
      </c>
      <c r="C171" t="s">
        <v>12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25">
      <c r="A172" t="s">
        <v>4</v>
      </c>
      <c r="B172">
        <v>2017</v>
      </c>
      <c r="C172" t="s">
        <v>12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25">
      <c r="A173" t="s">
        <v>0</v>
      </c>
      <c r="B173">
        <v>2017</v>
      </c>
      <c r="C173" t="s">
        <v>13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v>139.26</v>
      </c>
      <c r="V173">
        <v>138.1</v>
      </c>
      <c r="W173">
        <v>138.4</v>
      </c>
      <c r="X173">
        <v>134.19999999999999</v>
      </c>
      <c r="Y173">
        <v>121</v>
      </c>
      <c r="Z173">
        <v>133</v>
      </c>
      <c r="AA173">
        <v>140.1</v>
      </c>
      <c r="AB173">
        <v>127.4</v>
      </c>
      <c r="AC173">
        <v>130.69999999999999</v>
      </c>
      <c r="AD173">
        <v>138.30000000000001</v>
      </c>
    </row>
    <row r="174" spans="1:30" x14ac:dyDescent="0.25">
      <c r="A174" t="s">
        <v>3</v>
      </c>
      <c r="B174">
        <v>2017</v>
      </c>
      <c r="C174" t="s">
        <v>13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25">
      <c r="A175" t="s">
        <v>4</v>
      </c>
      <c r="B175">
        <v>2017</v>
      </c>
      <c r="C175" t="s">
        <v>13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25">
      <c r="A176" t="s">
        <v>0</v>
      </c>
      <c r="B176">
        <v>2017</v>
      </c>
      <c r="C176" t="s">
        <v>14</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v>139.26</v>
      </c>
      <c r="V176">
        <v>141.1</v>
      </c>
      <c r="W176">
        <v>139.4</v>
      </c>
      <c r="X176">
        <v>135.80000000000001</v>
      </c>
      <c r="Y176">
        <v>121.6</v>
      </c>
      <c r="Z176">
        <v>133.69999999999999</v>
      </c>
      <c r="AA176">
        <v>141.5</v>
      </c>
      <c r="AB176">
        <v>128.1</v>
      </c>
      <c r="AC176">
        <v>131.69999999999999</v>
      </c>
      <c r="AD176">
        <v>140</v>
      </c>
    </row>
    <row r="177" spans="1:30" x14ac:dyDescent="0.25">
      <c r="A177" t="s">
        <v>3</v>
      </c>
      <c r="B177">
        <v>2017</v>
      </c>
      <c r="C177" t="s">
        <v>14</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25">
      <c r="A178" t="s">
        <v>4</v>
      </c>
      <c r="B178">
        <v>2017</v>
      </c>
      <c r="C178" t="s">
        <v>14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25">
      <c r="A179" t="s">
        <v>0</v>
      </c>
      <c r="B179">
        <v>2017</v>
      </c>
      <c r="C179" t="s">
        <v>15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v>139.26</v>
      </c>
      <c r="V179">
        <v>142.6</v>
      </c>
      <c r="W179">
        <v>139.5</v>
      </c>
      <c r="X179">
        <v>136.1</v>
      </c>
      <c r="Y179">
        <v>122</v>
      </c>
      <c r="Z179">
        <v>133.4</v>
      </c>
      <c r="AA179">
        <v>141.1</v>
      </c>
      <c r="AB179">
        <v>127.8</v>
      </c>
      <c r="AC179">
        <v>131.9</v>
      </c>
      <c r="AD179">
        <v>139.80000000000001</v>
      </c>
    </row>
    <row r="180" spans="1:30" x14ac:dyDescent="0.25">
      <c r="A180" t="s">
        <v>3</v>
      </c>
      <c r="B180">
        <v>2017</v>
      </c>
      <c r="C180" t="s">
        <v>15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25">
      <c r="A181" t="s">
        <v>4</v>
      </c>
      <c r="B181">
        <v>2017</v>
      </c>
      <c r="C181" t="s">
        <v>15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25">
      <c r="A182" t="s">
        <v>0</v>
      </c>
      <c r="B182">
        <v>2018</v>
      </c>
      <c r="C182" t="s">
        <v>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v>139.26</v>
      </c>
      <c r="V182">
        <v>142.30000000000001</v>
      </c>
      <c r="W182">
        <v>139.80000000000001</v>
      </c>
      <c r="X182">
        <v>136</v>
      </c>
      <c r="Y182">
        <v>122.7</v>
      </c>
      <c r="Z182">
        <v>134.30000000000001</v>
      </c>
      <c r="AA182">
        <v>141.6</v>
      </c>
      <c r="AB182">
        <v>128.6</v>
      </c>
      <c r="AC182">
        <v>132.30000000000001</v>
      </c>
      <c r="AD182">
        <v>139.30000000000001</v>
      </c>
    </row>
    <row r="183" spans="1:30" x14ac:dyDescent="0.25">
      <c r="A183" t="s">
        <v>3</v>
      </c>
      <c r="B183">
        <v>2018</v>
      </c>
      <c r="C183" t="s">
        <v>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25">
      <c r="A184" t="s">
        <v>4</v>
      </c>
      <c r="B184">
        <v>2018</v>
      </c>
      <c r="C184" t="s">
        <v>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25">
      <c r="A185" t="s">
        <v>0</v>
      </c>
      <c r="B185">
        <v>2018</v>
      </c>
      <c r="C185" t="s">
        <v>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v>139.26</v>
      </c>
      <c r="V185">
        <v>142.4</v>
      </c>
      <c r="W185">
        <v>139.9</v>
      </c>
      <c r="X185">
        <v>136.19999999999999</v>
      </c>
      <c r="Y185">
        <v>123.3</v>
      </c>
      <c r="Z185">
        <v>134.30000000000001</v>
      </c>
      <c r="AA185">
        <v>141.5</v>
      </c>
      <c r="AB185">
        <v>128.80000000000001</v>
      </c>
      <c r="AC185">
        <v>132.5</v>
      </c>
      <c r="AD185">
        <v>138.5</v>
      </c>
    </row>
    <row r="186" spans="1:30" x14ac:dyDescent="0.25">
      <c r="A186" t="s">
        <v>3</v>
      </c>
      <c r="B186">
        <v>2018</v>
      </c>
      <c r="C186" t="s">
        <v>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25">
      <c r="A187" t="s">
        <v>4</v>
      </c>
      <c r="B187">
        <v>2018</v>
      </c>
      <c r="C187" t="s">
        <v>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25">
      <c r="A188" t="s">
        <v>0</v>
      </c>
      <c r="B188">
        <v>2018</v>
      </c>
      <c r="C188" t="s">
        <v>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v>139.26</v>
      </c>
      <c r="V188">
        <v>142.6</v>
      </c>
      <c r="W188">
        <v>139.9</v>
      </c>
      <c r="X188">
        <v>136.69999999999999</v>
      </c>
      <c r="Y188">
        <v>124.6</v>
      </c>
      <c r="Z188">
        <v>135.1</v>
      </c>
      <c r="AA188">
        <v>142.69999999999999</v>
      </c>
      <c r="AB188">
        <v>129.30000000000001</v>
      </c>
      <c r="AC188">
        <v>133.30000000000001</v>
      </c>
      <c r="AD188">
        <v>138.69999999999999</v>
      </c>
    </row>
    <row r="189" spans="1:30" x14ac:dyDescent="0.25">
      <c r="A189" t="s">
        <v>3</v>
      </c>
      <c r="B189">
        <v>2018</v>
      </c>
      <c r="C189" t="s">
        <v>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25">
      <c r="A190" t="s">
        <v>4</v>
      </c>
      <c r="B190">
        <v>2018</v>
      </c>
      <c r="C190" t="s">
        <v>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25">
      <c r="A191" t="s">
        <v>0</v>
      </c>
      <c r="B191">
        <v>2018</v>
      </c>
      <c r="C191" t="s">
        <v>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v>139.26</v>
      </c>
      <c r="V191">
        <v>143.80000000000001</v>
      </c>
      <c r="W191">
        <v>140.9</v>
      </c>
      <c r="X191">
        <v>137.6</v>
      </c>
      <c r="Y191">
        <v>125.3</v>
      </c>
      <c r="Z191">
        <v>136</v>
      </c>
      <c r="AA191">
        <v>143.69999999999999</v>
      </c>
      <c r="AB191">
        <v>130.4</v>
      </c>
      <c r="AC191">
        <v>134.19999999999999</v>
      </c>
      <c r="AD191">
        <v>139.1</v>
      </c>
    </row>
    <row r="192" spans="1:30" x14ac:dyDescent="0.25">
      <c r="A192" t="s">
        <v>3</v>
      </c>
      <c r="B192">
        <v>2018</v>
      </c>
      <c r="C192" t="s">
        <v>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25">
      <c r="A193" t="s">
        <v>4</v>
      </c>
      <c r="B193">
        <v>2018</v>
      </c>
      <c r="C193" t="s">
        <v>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25">
      <c r="A194" t="s">
        <v>0</v>
      </c>
      <c r="B194">
        <v>2018</v>
      </c>
      <c r="C194" t="s">
        <v>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v>139.26</v>
      </c>
      <c r="V194">
        <v>144.30000000000001</v>
      </c>
      <c r="W194">
        <v>141.80000000000001</v>
      </c>
      <c r="X194">
        <v>138.4</v>
      </c>
      <c r="Y194">
        <v>126.4</v>
      </c>
      <c r="Z194">
        <v>136.80000000000001</v>
      </c>
      <c r="AA194">
        <v>144.4</v>
      </c>
      <c r="AB194">
        <v>131.19999999999999</v>
      </c>
      <c r="AC194">
        <v>135.1</v>
      </c>
      <c r="AD194">
        <v>139.80000000000001</v>
      </c>
    </row>
    <row r="195" spans="1:30" x14ac:dyDescent="0.25">
      <c r="A195" t="s">
        <v>3</v>
      </c>
      <c r="B195">
        <v>2018</v>
      </c>
      <c r="C195" t="s">
        <v>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25">
      <c r="A196" t="s">
        <v>4</v>
      </c>
      <c r="B196">
        <v>2018</v>
      </c>
      <c r="C196" t="s">
        <v>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25">
      <c r="A197" t="s">
        <v>0</v>
      </c>
      <c r="B197">
        <v>2018</v>
      </c>
      <c r="C197" t="s">
        <v>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v>139.26</v>
      </c>
      <c r="V197">
        <v>145.1</v>
      </c>
      <c r="W197">
        <v>142.19999999999999</v>
      </c>
      <c r="X197">
        <v>138.4</v>
      </c>
      <c r="Y197">
        <v>127.4</v>
      </c>
      <c r="Z197">
        <v>137.80000000000001</v>
      </c>
      <c r="AA197">
        <v>145.1</v>
      </c>
      <c r="AB197">
        <v>131.4</v>
      </c>
      <c r="AC197">
        <v>135.6</v>
      </c>
      <c r="AD197">
        <v>140.5</v>
      </c>
    </row>
    <row r="198" spans="1:30" x14ac:dyDescent="0.25">
      <c r="A198" t="s">
        <v>3</v>
      </c>
      <c r="B198">
        <v>2018</v>
      </c>
      <c r="C198" t="s">
        <v>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25">
      <c r="A199" t="s">
        <v>4</v>
      </c>
      <c r="B199">
        <v>2018</v>
      </c>
      <c r="C199" t="s">
        <v>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25">
      <c r="A200" t="s">
        <v>0</v>
      </c>
      <c r="B200">
        <v>2018</v>
      </c>
      <c r="C200" t="s">
        <v>10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v>139.26</v>
      </c>
      <c r="V200">
        <v>146.80000000000001</v>
      </c>
      <c r="W200">
        <v>143.1</v>
      </c>
      <c r="X200">
        <v>139</v>
      </c>
      <c r="Y200">
        <v>127.5</v>
      </c>
      <c r="Z200">
        <v>138.4</v>
      </c>
      <c r="AA200">
        <v>145.80000000000001</v>
      </c>
      <c r="AB200">
        <v>131.4</v>
      </c>
      <c r="AC200">
        <v>136</v>
      </c>
      <c r="AD200">
        <v>141.80000000000001</v>
      </c>
    </row>
    <row r="201" spans="1:30" x14ac:dyDescent="0.25">
      <c r="A201" t="s">
        <v>3</v>
      </c>
      <c r="B201">
        <v>2018</v>
      </c>
      <c r="C201" t="s">
        <v>10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25">
      <c r="A202" t="s">
        <v>4</v>
      </c>
      <c r="B202">
        <v>2018</v>
      </c>
      <c r="C202" t="s">
        <v>10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25">
      <c r="A203" t="s">
        <v>0</v>
      </c>
      <c r="B203">
        <v>2018</v>
      </c>
      <c r="C203" t="s">
        <v>11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v>139.26</v>
      </c>
      <c r="V203">
        <v>147.69999999999999</v>
      </c>
      <c r="W203">
        <v>143.80000000000001</v>
      </c>
      <c r="X203">
        <v>139.4</v>
      </c>
      <c r="Y203">
        <v>128.30000000000001</v>
      </c>
      <c r="Z203">
        <v>138.6</v>
      </c>
      <c r="AA203">
        <v>146.9</v>
      </c>
      <c r="AB203">
        <v>131.30000000000001</v>
      </c>
      <c r="AC203">
        <v>136.6</v>
      </c>
      <c r="AD203">
        <v>142.5</v>
      </c>
    </row>
    <row r="204" spans="1:30" x14ac:dyDescent="0.25">
      <c r="A204" t="s">
        <v>3</v>
      </c>
      <c r="B204">
        <v>2018</v>
      </c>
      <c r="C204" t="s">
        <v>11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25">
      <c r="A205" t="s">
        <v>4</v>
      </c>
      <c r="B205">
        <v>2018</v>
      </c>
      <c r="C205" t="s">
        <v>11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25">
      <c r="A206" t="s">
        <v>0</v>
      </c>
      <c r="B206">
        <v>2018</v>
      </c>
      <c r="C206" t="s">
        <v>12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v>139.26</v>
      </c>
      <c r="V206">
        <v>149</v>
      </c>
      <c r="W206">
        <v>144</v>
      </c>
      <c r="X206">
        <v>140</v>
      </c>
      <c r="Y206">
        <v>129.9</v>
      </c>
      <c r="Z206">
        <v>140</v>
      </c>
      <c r="AA206">
        <v>147.6</v>
      </c>
      <c r="AB206">
        <v>132</v>
      </c>
      <c r="AC206">
        <v>137.4</v>
      </c>
      <c r="AD206">
        <v>142.1</v>
      </c>
    </row>
    <row r="207" spans="1:30" x14ac:dyDescent="0.25">
      <c r="A207" t="s">
        <v>3</v>
      </c>
      <c r="B207">
        <v>2018</v>
      </c>
      <c r="C207" t="s">
        <v>12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25">
      <c r="A208" t="s">
        <v>4</v>
      </c>
      <c r="B208">
        <v>2018</v>
      </c>
      <c r="C208" t="s">
        <v>12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25">
      <c r="A209" t="s">
        <v>0</v>
      </c>
      <c r="B209">
        <v>2018</v>
      </c>
      <c r="C209" t="s">
        <v>13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v>139.26</v>
      </c>
      <c r="V209">
        <v>149.69999999999999</v>
      </c>
      <c r="W209">
        <v>147.5</v>
      </c>
      <c r="X209">
        <v>144.80000000000001</v>
      </c>
      <c r="Y209">
        <v>130.80000000000001</v>
      </c>
      <c r="Z209">
        <v>140.1</v>
      </c>
      <c r="AA209">
        <v>148</v>
      </c>
      <c r="AB209">
        <v>134.4</v>
      </c>
      <c r="AC209">
        <v>139.80000000000001</v>
      </c>
      <c r="AD209">
        <v>142.19999999999999</v>
      </c>
    </row>
    <row r="210" spans="1:30" x14ac:dyDescent="0.25">
      <c r="A210" t="s">
        <v>3</v>
      </c>
      <c r="B210">
        <v>2018</v>
      </c>
      <c r="C210" t="s">
        <v>13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25">
      <c r="A211" t="s">
        <v>4</v>
      </c>
      <c r="B211">
        <v>2018</v>
      </c>
      <c r="C211" t="s">
        <v>13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25">
      <c r="A212" t="s">
        <v>0</v>
      </c>
      <c r="B212">
        <v>2018</v>
      </c>
      <c r="C212" t="s">
        <v>14</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v>139.26</v>
      </c>
      <c r="V212">
        <v>150.30000000000001</v>
      </c>
      <c r="W212">
        <v>148</v>
      </c>
      <c r="X212">
        <v>145.4</v>
      </c>
      <c r="Y212">
        <v>130.30000000000001</v>
      </c>
      <c r="Z212">
        <v>143.1</v>
      </c>
      <c r="AA212">
        <v>150.19999999999999</v>
      </c>
      <c r="AB212">
        <v>133.1</v>
      </c>
      <c r="AC212">
        <v>140.1</v>
      </c>
      <c r="AD212">
        <v>142.4</v>
      </c>
    </row>
    <row r="213" spans="1:30" x14ac:dyDescent="0.25">
      <c r="A213" t="s">
        <v>3</v>
      </c>
      <c r="B213">
        <v>2018</v>
      </c>
      <c r="C213" t="s">
        <v>14</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25">
      <c r="A214" t="s">
        <v>4</v>
      </c>
      <c r="B214">
        <v>2018</v>
      </c>
      <c r="C214" t="s">
        <v>14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25">
      <c r="A215" t="s">
        <v>0</v>
      </c>
      <c r="B215">
        <v>2018</v>
      </c>
      <c r="C215" t="s">
        <v>15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v>139.26</v>
      </c>
      <c r="V215">
        <v>149</v>
      </c>
      <c r="W215">
        <v>149.5</v>
      </c>
      <c r="X215">
        <v>149.6</v>
      </c>
      <c r="Y215">
        <v>128.9</v>
      </c>
      <c r="Z215">
        <v>143.30000000000001</v>
      </c>
      <c r="AA215">
        <v>155.1</v>
      </c>
      <c r="AB215">
        <v>133.19999999999999</v>
      </c>
      <c r="AC215">
        <v>141.6</v>
      </c>
      <c r="AD215">
        <v>141.9</v>
      </c>
    </row>
    <row r="216" spans="1:30" x14ac:dyDescent="0.25">
      <c r="A216" t="s">
        <v>3</v>
      </c>
      <c r="B216">
        <v>2018</v>
      </c>
      <c r="C216" t="s">
        <v>15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25">
      <c r="A217" t="s">
        <v>4</v>
      </c>
      <c r="B217">
        <v>2018</v>
      </c>
      <c r="C217" t="s">
        <v>15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25">
      <c r="A218" t="s">
        <v>0</v>
      </c>
      <c r="B218">
        <v>2019</v>
      </c>
      <c r="C218" t="s">
        <v>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v>139.26</v>
      </c>
      <c r="V218">
        <v>146.19999999999999</v>
      </c>
      <c r="W218">
        <v>150.1</v>
      </c>
      <c r="X218">
        <v>149.6</v>
      </c>
      <c r="Y218">
        <v>128.6</v>
      </c>
      <c r="Z218">
        <v>142.9</v>
      </c>
      <c r="AA218">
        <v>155.19999999999999</v>
      </c>
      <c r="AB218">
        <v>133.5</v>
      </c>
      <c r="AC218">
        <v>141.69999999999999</v>
      </c>
      <c r="AD218">
        <v>141</v>
      </c>
    </row>
    <row r="219" spans="1:30" x14ac:dyDescent="0.25">
      <c r="A219" t="s">
        <v>3</v>
      </c>
      <c r="B219">
        <v>2019</v>
      </c>
      <c r="C219" t="s">
        <v>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25">
      <c r="A220" t="s">
        <v>4</v>
      </c>
      <c r="B220">
        <v>2019</v>
      </c>
      <c r="C220" t="s">
        <v>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25">
      <c r="A221" t="s">
        <v>0</v>
      </c>
      <c r="B221">
        <v>2019</v>
      </c>
      <c r="C221" t="s">
        <v>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v>139.26</v>
      </c>
      <c r="V221">
        <v>145.30000000000001</v>
      </c>
      <c r="W221">
        <v>150.1</v>
      </c>
      <c r="X221">
        <v>149.9</v>
      </c>
      <c r="Y221">
        <v>129.19999999999999</v>
      </c>
      <c r="Z221">
        <v>143.4</v>
      </c>
      <c r="AA221">
        <v>155.5</v>
      </c>
      <c r="AB221">
        <v>134.9</v>
      </c>
      <c r="AC221">
        <v>142.19999999999999</v>
      </c>
      <c r="AD221">
        <v>141</v>
      </c>
    </row>
    <row r="222" spans="1:30" x14ac:dyDescent="0.25">
      <c r="A222" t="s">
        <v>3</v>
      </c>
      <c r="B222">
        <v>2019</v>
      </c>
      <c r="C222" t="s">
        <v>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25">
      <c r="A223" t="s">
        <v>4</v>
      </c>
      <c r="B223">
        <v>2019</v>
      </c>
      <c r="C223" t="s">
        <v>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25">
      <c r="A224" t="s">
        <v>0</v>
      </c>
      <c r="B224">
        <v>2019</v>
      </c>
      <c r="C224" t="s">
        <v>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v>139.26</v>
      </c>
      <c r="V224">
        <v>146.4</v>
      </c>
      <c r="W224">
        <v>150</v>
      </c>
      <c r="X224">
        <v>150.4</v>
      </c>
      <c r="Y224">
        <v>129.9</v>
      </c>
      <c r="Z224">
        <v>143.80000000000001</v>
      </c>
      <c r="AA224">
        <v>155.5</v>
      </c>
      <c r="AB224">
        <v>134</v>
      </c>
      <c r="AC224">
        <v>142.4</v>
      </c>
      <c r="AD224">
        <v>141.19999999999999</v>
      </c>
    </row>
    <row r="225" spans="1:30" x14ac:dyDescent="0.25">
      <c r="A225" t="s">
        <v>3</v>
      </c>
      <c r="B225">
        <v>2019</v>
      </c>
      <c r="C225" t="s">
        <v>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25">
      <c r="A226" t="s">
        <v>4</v>
      </c>
      <c r="B226">
        <v>2019</v>
      </c>
      <c r="C226" t="s">
        <v>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25">
      <c r="A227" t="s">
        <v>0</v>
      </c>
      <c r="B227">
        <v>2019</v>
      </c>
      <c r="C227" t="s">
        <v>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v>139.26</v>
      </c>
      <c r="V227">
        <v>146.9</v>
      </c>
      <c r="W227">
        <v>149.5</v>
      </c>
      <c r="X227">
        <v>151.30000000000001</v>
      </c>
      <c r="Y227">
        <v>130.19999999999999</v>
      </c>
      <c r="Z227">
        <v>145.9</v>
      </c>
      <c r="AA227">
        <v>156.69999999999999</v>
      </c>
      <c r="AB227">
        <v>133.9</v>
      </c>
      <c r="AC227">
        <v>142.9</v>
      </c>
      <c r="AD227">
        <v>142.4</v>
      </c>
    </row>
    <row r="228" spans="1:30" x14ac:dyDescent="0.25">
      <c r="A228" t="s">
        <v>3</v>
      </c>
      <c r="B228">
        <v>2019</v>
      </c>
      <c r="C228" t="s">
        <v>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25">
      <c r="A229" t="s">
        <v>4</v>
      </c>
      <c r="B229">
        <v>2019</v>
      </c>
      <c r="C229" t="s">
        <v>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25">
      <c r="A230" t="s">
        <v>0</v>
      </c>
      <c r="B230">
        <v>2019</v>
      </c>
      <c r="C230" t="s">
        <v>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v>139.26</v>
      </c>
      <c r="V230">
        <v>147.80000000000001</v>
      </c>
      <c r="W230">
        <v>149.6</v>
      </c>
      <c r="X230">
        <v>151.69999999999999</v>
      </c>
      <c r="Y230">
        <v>130.19999999999999</v>
      </c>
      <c r="Z230">
        <v>146.4</v>
      </c>
      <c r="AA230">
        <v>157.69999999999999</v>
      </c>
      <c r="AB230">
        <v>134.80000000000001</v>
      </c>
      <c r="AC230">
        <v>143.30000000000001</v>
      </c>
      <c r="AD230">
        <v>143.6</v>
      </c>
    </row>
    <row r="231" spans="1:30" x14ac:dyDescent="0.25">
      <c r="A231" t="s">
        <v>3</v>
      </c>
      <c r="B231">
        <v>2019</v>
      </c>
      <c r="C231" t="s">
        <v>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25">
      <c r="A232" t="s">
        <v>4</v>
      </c>
      <c r="B232">
        <v>2019</v>
      </c>
      <c r="C232" t="s">
        <v>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25">
      <c r="A233" t="s">
        <v>0</v>
      </c>
      <c r="B233">
        <v>2019</v>
      </c>
      <c r="C233" t="s">
        <v>10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v>139.26</v>
      </c>
      <c r="V233">
        <v>146.80000000000001</v>
      </c>
      <c r="W233">
        <v>150</v>
      </c>
      <c r="X233">
        <v>152.19999999999999</v>
      </c>
      <c r="Y233">
        <v>131.19999999999999</v>
      </c>
      <c r="Z233">
        <v>147.5</v>
      </c>
      <c r="AA233">
        <v>159.1</v>
      </c>
      <c r="AB233">
        <v>136.1</v>
      </c>
      <c r="AC233">
        <v>144.19999999999999</v>
      </c>
      <c r="AD233">
        <v>144.9</v>
      </c>
    </row>
    <row r="234" spans="1:30" x14ac:dyDescent="0.25">
      <c r="A234" t="s">
        <v>3</v>
      </c>
      <c r="B234">
        <v>2019</v>
      </c>
      <c r="C234" t="s">
        <v>10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25">
      <c r="A235" t="s">
        <v>4</v>
      </c>
      <c r="B235">
        <v>2019</v>
      </c>
      <c r="C235" t="s">
        <v>10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25">
      <c r="A236" t="s">
        <v>0</v>
      </c>
      <c r="B236">
        <v>2019</v>
      </c>
      <c r="C236" t="s">
        <v>11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v>139.26</v>
      </c>
      <c r="V236">
        <v>146.4</v>
      </c>
      <c r="W236">
        <v>150.19999999999999</v>
      </c>
      <c r="X236">
        <v>152.69999999999999</v>
      </c>
      <c r="Y236">
        <v>131.4</v>
      </c>
      <c r="Z236">
        <v>148</v>
      </c>
      <c r="AA236">
        <v>159.69999999999999</v>
      </c>
      <c r="AB236">
        <v>138.80000000000001</v>
      </c>
      <c r="AC236">
        <v>144.9</v>
      </c>
      <c r="AD236">
        <v>145.69999999999999</v>
      </c>
    </row>
    <row r="237" spans="1:30" x14ac:dyDescent="0.25">
      <c r="A237" t="s">
        <v>3</v>
      </c>
      <c r="B237">
        <v>2019</v>
      </c>
      <c r="C237" t="s">
        <v>11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25">
      <c r="A238" t="s">
        <v>4</v>
      </c>
      <c r="B238">
        <v>2019</v>
      </c>
      <c r="C238" t="s">
        <v>11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25">
      <c r="A239" t="s">
        <v>0</v>
      </c>
      <c r="B239">
        <v>2019</v>
      </c>
      <c r="C239" t="s">
        <v>12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v>139.26</v>
      </c>
      <c r="V239">
        <v>146.9</v>
      </c>
      <c r="W239">
        <v>150.30000000000001</v>
      </c>
      <c r="X239">
        <v>153.4</v>
      </c>
      <c r="Y239">
        <v>131.6</v>
      </c>
      <c r="Z239">
        <v>148.30000000000001</v>
      </c>
      <c r="AA239">
        <v>160.19999999999999</v>
      </c>
      <c r="AB239">
        <v>140.19999999999999</v>
      </c>
      <c r="AC239">
        <v>145.4</v>
      </c>
      <c r="AD239">
        <v>146.69999999999999</v>
      </c>
    </row>
    <row r="240" spans="1:30" x14ac:dyDescent="0.25">
      <c r="A240" t="s">
        <v>3</v>
      </c>
      <c r="B240">
        <v>2019</v>
      </c>
      <c r="C240" t="s">
        <v>12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25">
      <c r="A241" t="s">
        <v>4</v>
      </c>
      <c r="B241">
        <v>2019</v>
      </c>
      <c r="C241" t="s">
        <v>12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25">
      <c r="A242" t="s">
        <v>0</v>
      </c>
      <c r="B242">
        <v>2019</v>
      </c>
      <c r="C242" t="s">
        <v>13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v>139.26</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25">
      <c r="A243" t="s">
        <v>3</v>
      </c>
      <c r="B243">
        <v>2019</v>
      </c>
      <c r="C243" t="s">
        <v>13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25">
      <c r="A244" t="s">
        <v>4</v>
      </c>
      <c r="B244">
        <v>2019</v>
      </c>
      <c r="C244" t="s">
        <v>13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25">
      <c r="A245" t="s">
        <v>0</v>
      </c>
      <c r="B245">
        <v>2019</v>
      </c>
      <c r="C245" t="s">
        <v>14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v>139.26</v>
      </c>
      <c r="V245">
        <v>148.4</v>
      </c>
      <c r="W245">
        <v>150.9</v>
      </c>
      <c r="X245">
        <v>154.30000000000001</v>
      </c>
      <c r="Y245">
        <v>132.1</v>
      </c>
      <c r="Z245">
        <v>149.1</v>
      </c>
      <c r="AA245">
        <v>160.80000000000001</v>
      </c>
      <c r="AB245">
        <v>140.6</v>
      </c>
      <c r="AC245">
        <v>146.1</v>
      </c>
      <c r="AD245">
        <v>149.9</v>
      </c>
    </row>
    <row r="246" spans="1:30" x14ac:dyDescent="0.25">
      <c r="A246" t="s">
        <v>3</v>
      </c>
      <c r="B246">
        <v>2019</v>
      </c>
      <c r="C246" t="s">
        <v>14</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25">
      <c r="A247" t="s">
        <v>4</v>
      </c>
      <c r="B247">
        <v>2019</v>
      </c>
      <c r="C247" t="s">
        <v>14</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25">
      <c r="A248" t="s">
        <v>0</v>
      </c>
      <c r="B248">
        <v>2019</v>
      </c>
      <c r="C248" t="s">
        <v>15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v>139.26</v>
      </c>
      <c r="V248">
        <v>149.9</v>
      </c>
      <c r="W248">
        <v>151.19999999999999</v>
      </c>
      <c r="X248">
        <v>154.80000000000001</v>
      </c>
      <c r="Y248">
        <v>135</v>
      </c>
      <c r="Z248">
        <v>149.5</v>
      </c>
      <c r="AA248">
        <v>161.1</v>
      </c>
      <c r="AB248">
        <v>140.6</v>
      </c>
      <c r="AC248">
        <v>147.1</v>
      </c>
      <c r="AD248">
        <v>152.30000000000001</v>
      </c>
    </row>
    <row r="249" spans="1:30" x14ac:dyDescent="0.25">
      <c r="A249" t="s">
        <v>3</v>
      </c>
      <c r="B249">
        <v>2019</v>
      </c>
      <c r="C249" t="s">
        <v>15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25">
      <c r="A250" t="s">
        <v>4</v>
      </c>
      <c r="B250">
        <v>2019</v>
      </c>
      <c r="C250" t="s">
        <v>15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25">
      <c r="A251" t="s">
        <v>0</v>
      </c>
      <c r="B251">
        <v>2020</v>
      </c>
      <c r="C251" t="s">
        <v>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v>139.26</v>
      </c>
      <c r="V251">
        <v>150.4</v>
      </c>
      <c r="W251">
        <v>151.69999999999999</v>
      </c>
      <c r="X251">
        <v>155.69999999999999</v>
      </c>
      <c r="Y251">
        <v>136.30000000000001</v>
      </c>
      <c r="Z251">
        <v>150.1</v>
      </c>
      <c r="AA251">
        <v>161.69999999999999</v>
      </c>
      <c r="AB251">
        <v>142.5</v>
      </c>
      <c r="AC251">
        <v>148.1</v>
      </c>
      <c r="AD251">
        <v>151.9</v>
      </c>
    </row>
    <row r="252" spans="1:30" x14ac:dyDescent="0.25">
      <c r="A252" t="s">
        <v>3</v>
      </c>
      <c r="B252">
        <v>2020</v>
      </c>
      <c r="C252" t="s">
        <v>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25">
      <c r="A253" t="s">
        <v>4</v>
      </c>
      <c r="B253">
        <v>2020</v>
      </c>
      <c r="C253" t="s">
        <v>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25">
      <c r="A254" t="s">
        <v>0</v>
      </c>
      <c r="B254">
        <v>2020</v>
      </c>
      <c r="C254" t="s">
        <v>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v>139.26</v>
      </c>
      <c r="V254">
        <v>152.30000000000001</v>
      </c>
      <c r="W254">
        <v>151.80000000000001</v>
      </c>
      <c r="X254">
        <v>156.19999999999999</v>
      </c>
      <c r="Y254">
        <v>136</v>
      </c>
      <c r="Z254">
        <v>150.4</v>
      </c>
      <c r="AA254">
        <v>161.9</v>
      </c>
      <c r="AB254">
        <v>143.4</v>
      </c>
      <c r="AC254">
        <v>148.4</v>
      </c>
      <c r="AD254">
        <v>150.4</v>
      </c>
    </row>
    <row r="255" spans="1:30" x14ac:dyDescent="0.25">
      <c r="A255" t="s">
        <v>3</v>
      </c>
      <c r="B255">
        <v>2020</v>
      </c>
      <c r="C255" t="s">
        <v>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25">
      <c r="A256" t="s">
        <v>4</v>
      </c>
      <c r="B256">
        <v>2020</v>
      </c>
      <c r="C256" t="s">
        <v>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25">
      <c r="A257" t="s">
        <v>0</v>
      </c>
      <c r="B257">
        <v>2020</v>
      </c>
      <c r="C257" t="s">
        <v>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v>139.26</v>
      </c>
      <c r="V257">
        <v>153.4</v>
      </c>
      <c r="W257">
        <v>151.5</v>
      </c>
      <c r="X257">
        <v>156.69999999999999</v>
      </c>
      <c r="Y257">
        <v>135.80000000000001</v>
      </c>
      <c r="Z257">
        <v>151.19999999999999</v>
      </c>
      <c r="AA257">
        <v>161.19999999999999</v>
      </c>
      <c r="AB257">
        <v>145.1</v>
      </c>
      <c r="AC257">
        <v>148.6</v>
      </c>
      <c r="AD257">
        <v>149.80000000000001</v>
      </c>
    </row>
    <row r="258" spans="1:30" x14ac:dyDescent="0.25">
      <c r="A258" t="s">
        <v>3</v>
      </c>
      <c r="B258">
        <v>2020</v>
      </c>
      <c r="C258" t="s">
        <v>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25">
      <c r="A259" t="s">
        <v>4</v>
      </c>
      <c r="B259">
        <v>2020</v>
      </c>
      <c r="C259" t="s">
        <v>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25">
      <c r="A260" t="s">
        <v>0</v>
      </c>
      <c r="B260">
        <v>2020</v>
      </c>
      <c r="C260" t="s">
        <v>7</v>
      </c>
      <c r="D260">
        <v>147.19999999999999</v>
      </c>
      <c r="E260">
        <v>156.26</v>
      </c>
      <c r="F260">
        <v>146.9</v>
      </c>
      <c r="G260">
        <v>155.6</v>
      </c>
      <c r="H260">
        <v>137.1</v>
      </c>
      <c r="I260">
        <v>147.30000000000001</v>
      </c>
      <c r="J260">
        <v>162.69999999999999</v>
      </c>
      <c r="K260">
        <v>150.19999999999999</v>
      </c>
      <c r="L260">
        <v>119.8</v>
      </c>
      <c r="M260">
        <v>158.69999999999999</v>
      </c>
      <c r="N260">
        <v>139.19999999999999</v>
      </c>
      <c r="O260">
        <v>149.09</v>
      </c>
      <c r="P260">
        <v>150.1</v>
      </c>
      <c r="Q260">
        <v>155.38999999999999</v>
      </c>
      <c r="R260">
        <v>142.66</v>
      </c>
      <c r="S260">
        <v>135.97999999999999</v>
      </c>
      <c r="T260">
        <v>141.66999999999999</v>
      </c>
      <c r="U260">
        <v>139.26</v>
      </c>
      <c r="V260">
        <v>148.4</v>
      </c>
      <c r="W260">
        <v>136.69</v>
      </c>
      <c r="X260">
        <v>154.30000000000001</v>
      </c>
      <c r="Y260">
        <v>127.17</v>
      </c>
      <c r="Z260">
        <v>133.88999999999999</v>
      </c>
      <c r="AA260">
        <v>141.13</v>
      </c>
      <c r="AB260">
        <v>133.35</v>
      </c>
      <c r="AC260">
        <v>134.24</v>
      </c>
      <c r="AD260">
        <v>139.56</v>
      </c>
    </row>
    <row r="261" spans="1:30" x14ac:dyDescent="0.25">
      <c r="A261" t="s">
        <v>3</v>
      </c>
      <c r="B261">
        <v>2020</v>
      </c>
      <c r="C261" t="s">
        <v>7</v>
      </c>
      <c r="D261">
        <v>151.80000000000001</v>
      </c>
      <c r="E261">
        <v>156.26</v>
      </c>
      <c r="F261">
        <v>151.9</v>
      </c>
      <c r="G261">
        <v>155.5</v>
      </c>
      <c r="H261">
        <v>131.6</v>
      </c>
      <c r="I261">
        <v>152.9</v>
      </c>
      <c r="J261">
        <v>180</v>
      </c>
      <c r="K261">
        <v>150.80000000000001</v>
      </c>
      <c r="L261">
        <v>121.2</v>
      </c>
      <c r="M261">
        <v>154</v>
      </c>
      <c r="N261">
        <v>133.5</v>
      </c>
      <c r="O261">
        <v>149.09</v>
      </c>
      <c r="P261">
        <v>153.5</v>
      </c>
      <c r="Q261">
        <v>155.38999999999999</v>
      </c>
      <c r="R261">
        <v>142.66</v>
      </c>
      <c r="S261">
        <v>135.97999999999999</v>
      </c>
      <c r="T261">
        <v>141.66999999999999</v>
      </c>
      <c r="U261">
        <v>155.6</v>
      </c>
      <c r="V261">
        <v>137.1</v>
      </c>
      <c r="W261">
        <v>136.69</v>
      </c>
      <c r="X261">
        <v>144.80000000000001</v>
      </c>
      <c r="Y261">
        <v>127.17</v>
      </c>
      <c r="Z261">
        <v>133.88999999999999</v>
      </c>
      <c r="AA261">
        <v>141.13</v>
      </c>
      <c r="AB261">
        <v>133.35</v>
      </c>
      <c r="AC261">
        <v>134.24</v>
      </c>
      <c r="AD261">
        <v>139.56</v>
      </c>
    </row>
    <row r="262" spans="1:30" x14ac:dyDescent="0.25">
      <c r="A262" t="s">
        <v>4</v>
      </c>
      <c r="B262">
        <v>2020</v>
      </c>
      <c r="C262" t="s">
        <v>7</v>
      </c>
      <c r="D262">
        <v>148.69999999999999</v>
      </c>
      <c r="E262">
        <v>156.26</v>
      </c>
      <c r="F262">
        <v>148.80000000000001</v>
      </c>
      <c r="G262">
        <v>155.6</v>
      </c>
      <c r="H262">
        <v>135.1</v>
      </c>
      <c r="I262">
        <v>149.9</v>
      </c>
      <c r="J262">
        <v>168.6</v>
      </c>
      <c r="K262">
        <v>150.4</v>
      </c>
      <c r="L262">
        <v>120.3</v>
      </c>
      <c r="M262">
        <v>157.1</v>
      </c>
      <c r="N262">
        <v>136.80000000000001</v>
      </c>
      <c r="O262">
        <v>149.09</v>
      </c>
      <c r="P262">
        <v>151.4</v>
      </c>
      <c r="Q262">
        <v>155.38999999999999</v>
      </c>
      <c r="R262">
        <v>142.66</v>
      </c>
      <c r="S262">
        <v>135.97999999999999</v>
      </c>
      <c r="T262">
        <v>141.66999999999999</v>
      </c>
      <c r="U262">
        <v>155.6</v>
      </c>
      <c r="V262">
        <v>144.1</v>
      </c>
      <c r="W262">
        <v>136.69</v>
      </c>
      <c r="X262">
        <v>150.69999999999999</v>
      </c>
      <c r="Y262">
        <v>127.17</v>
      </c>
      <c r="Z262">
        <v>133.88999999999999</v>
      </c>
      <c r="AA262">
        <v>141.13</v>
      </c>
      <c r="AB262">
        <v>133.35</v>
      </c>
      <c r="AC262">
        <v>134.24</v>
      </c>
      <c r="AD262">
        <v>139.56</v>
      </c>
    </row>
    <row r="263" spans="1:30" x14ac:dyDescent="0.25">
      <c r="A263" t="s">
        <v>0</v>
      </c>
      <c r="B263">
        <v>2020</v>
      </c>
      <c r="C263" t="s">
        <v>8</v>
      </c>
      <c r="D263" s="120">
        <v>136.68590789999999</v>
      </c>
      <c r="E263">
        <v>156.26</v>
      </c>
      <c r="F263">
        <v>140.80000000000001</v>
      </c>
      <c r="G263">
        <v>140.33000000000001</v>
      </c>
      <c r="H263">
        <v>132.13</v>
      </c>
      <c r="I263">
        <v>140.84</v>
      </c>
      <c r="J263">
        <v>155.75</v>
      </c>
      <c r="K263">
        <v>141.43</v>
      </c>
      <c r="L263">
        <v>110.92</v>
      </c>
      <c r="M263">
        <v>144.52000000000001</v>
      </c>
      <c r="N263">
        <v>134.09</v>
      </c>
      <c r="O263">
        <v>149.09</v>
      </c>
      <c r="P263">
        <v>142.51</v>
      </c>
      <c r="Q263">
        <v>155.38999999999999</v>
      </c>
      <c r="R263">
        <v>142.66</v>
      </c>
      <c r="S263">
        <v>135.97999999999999</v>
      </c>
      <c r="T263">
        <v>141.66999999999999</v>
      </c>
      <c r="U263">
        <v>139.26</v>
      </c>
      <c r="V263">
        <v>136.51</v>
      </c>
      <c r="W263">
        <v>136.69</v>
      </c>
      <c r="X263">
        <v>138.52000000000001</v>
      </c>
      <c r="Y263">
        <v>127.17</v>
      </c>
      <c r="Z263">
        <v>133.88999999999999</v>
      </c>
      <c r="AA263">
        <v>141.13</v>
      </c>
      <c r="AB263">
        <v>133.35</v>
      </c>
      <c r="AC263">
        <v>134.24</v>
      </c>
      <c r="AD263">
        <v>139.56</v>
      </c>
    </row>
    <row r="264" spans="1:30" x14ac:dyDescent="0.25">
      <c r="A264" t="s">
        <v>3</v>
      </c>
      <c r="B264">
        <v>2020</v>
      </c>
      <c r="C264" t="s">
        <v>8</v>
      </c>
      <c r="D264" s="120">
        <v>136.68590789999999</v>
      </c>
      <c r="E264">
        <v>156.26</v>
      </c>
      <c r="F264">
        <v>140.80000000000001</v>
      </c>
      <c r="G264">
        <v>140.33000000000001</v>
      </c>
      <c r="H264">
        <v>132.13</v>
      </c>
      <c r="I264">
        <v>140.84</v>
      </c>
      <c r="J264">
        <v>155.75</v>
      </c>
      <c r="K264">
        <v>141.43</v>
      </c>
      <c r="L264">
        <v>110.92</v>
      </c>
      <c r="M264">
        <v>144.52000000000001</v>
      </c>
      <c r="N264">
        <v>134.09</v>
      </c>
      <c r="O264">
        <v>149.09</v>
      </c>
      <c r="P264">
        <v>142.51</v>
      </c>
      <c r="Q264">
        <v>155.38999999999999</v>
      </c>
      <c r="R264">
        <v>142.66</v>
      </c>
      <c r="S264">
        <v>135.97999999999999</v>
      </c>
      <c r="T264">
        <v>141.66999999999999</v>
      </c>
      <c r="U264">
        <v>139.26</v>
      </c>
      <c r="V264">
        <v>136.51</v>
      </c>
      <c r="W264">
        <v>136.69</v>
      </c>
      <c r="X264">
        <v>138.52000000000001</v>
      </c>
      <c r="Y264">
        <v>127.17</v>
      </c>
      <c r="Z264">
        <v>133.88999999999999</v>
      </c>
      <c r="AA264">
        <v>141.13</v>
      </c>
      <c r="AB264">
        <v>133.35</v>
      </c>
      <c r="AC264">
        <v>134.24</v>
      </c>
      <c r="AD264">
        <v>139.56</v>
      </c>
    </row>
    <row r="265" spans="1:30" x14ac:dyDescent="0.25">
      <c r="A265" t="s">
        <v>4</v>
      </c>
      <c r="B265">
        <v>2020</v>
      </c>
      <c r="C265" t="s">
        <v>8</v>
      </c>
      <c r="D265" s="120">
        <v>136.68590789999999</v>
      </c>
      <c r="E265">
        <v>156.26</v>
      </c>
      <c r="F265">
        <v>140.80000000000001</v>
      </c>
      <c r="G265">
        <v>140.33000000000001</v>
      </c>
      <c r="H265">
        <v>132.13</v>
      </c>
      <c r="I265">
        <v>140.84</v>
      </c>
      <c r="J265">
        <v>155.75</v>
      </c>
      <c r="K265">
        <v>141.43</v>
      </c>
      <c r="L265">
        <v>110.92</v>
      </c>
      <c r="M265">
        <v>144.52000000000001</v>
      </c>
      <c r="N265">
        <v>134.09</v>
      </c>
      <c r="O265">
        <v>149.09</v>
      </c>
      <c r="P265">
        <v>142.51</v>
      </c>
      <c r="Q265">
        <v>155.38999999999999</v>
      </c>
      <c r="R265">
        <v>142.66</v>
      </c>
      <c r="S265">
        <v>135.97999999999999</v>
      </c>
      <c r="T265">
        <v>141.66999999999999</v>
      </c>
      <c r="U265">
        <v>139.26</v>
      </c>
      <c r="V265">
        <v>136.51</v>
      </c>
      <c r="W265">
        <v>136.69</v>
      </c>
      <c r="X265">
        <v>138.52000000000001</v>
      </c>
      <c r="Y265">
        <v>127.17</v>
      </c>
      <c r="Z265">
        <v>133.88999999999999</v>
      </c>
      <c r="AA265">
        <v>141.13</v>
      </c>
      <c r="AB265">
        <v>133.35</v>
      </c>
      <c r="AC265">
        <v>134.24</v>
      </c>
      <c r="AD265">
        <v>139.56</v>
      </c>
    </row>
    <row r="266" spans="1:30" x14ac:dyDescent="0.25">
      <c r="A266" t="s">
        <v>0</v>
      </c>
      <c r="B266">
        <v>2020</v>
      </c>
      <c r="C266" t="s">
        <v>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v>139.26</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25">
      <c r="A267" t="s">
        <v>3</v>
      </c>
      <c r="B267">
        <v>2020</v>
      </c>
      <c r="C267" t="s">
        <v>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25">
      <c r="A268" t="s">
        <v>4</v>
      </c>
      <c r="B268">
        <v>2020</v>
      </c>
      <c r="C268" t="s">
        <v>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25">
      <c r="A269" t="s">
        <v>0</v>
      </c>
      <c r="B269">
        <v>2020</v>
      </c>
      <c r="C269" t="s">
        <v>10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v>139.26</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25">
      <c r="A270" t="s">
        <v>3</v>
      </c>
      <c r="B270">
        <v>2020</v>
      </c>
      <c r="C270" t="s">
        <v>10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25">
      <c r="A271" t="s">
        <v>4</v>
      </c>
      <c r="B271">
        <v>2020</v>
      </c>
      <c r="C271" t="s">
        <v>10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25">
      <c r="A272" t="s">
        <v>0</v>
      </c>
      <c r="B272">
        <v>2020</v>
      </c>
      <c r="C272" t="s">
        <v>11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v>139.26</v>
      </c>
      <c r="V272">
        <v>145.80000000000001</v>
      </c>
      <c r="W272">
        <v>151.9</v>
      </c>
      <c r="X272">
        <v>158.80000000000001</v>
      </c>
      <c r="Y272">
        <v>143.6</v>
      </c>
      <c r="Z272">
        <v>152.19999999999999</v>
      </c>
      <c r="AA272">
        <v>162.69999999999999</v>
      </c>
      <c r="AB272">
        <v>153.6</v>
      </c>
      <c r="AC272">
        <v>153</v>
      </c>
      <c r="AD272">
        <v>154.69999999999999</v>
      </c>
    </row>
    <row r="273" spans="1:30" x14ac:dyDescent="0.25">
      <c r="A273" t="s">
        <v>3</v>
      </c>
      <c r="B273">
        <v>2020</v>
      </c>
      <c r="C273" t="s">
        <v>11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25">
      <c r="A274" t="s">
        <v>4</v>
      </c>
      <c r="B274">
        <v>2020</v>
      </c>
      <c r="C274" t="s">
        <v>11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25">
      <c r="A275" t="s">
        <v>0</v>
      </c>
      <c r="B275">
        <v>2020</v>
      </c>
      <c r="C275" t="s">
        <v>12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v>139.26</v>
      </c>
      <c r="V275">
        <v>146.4</v>
      </c>
      <c r="W275">
        <v>151.6</v>
      </c>
      <c r="X275">
        <v>159.1</v>
      </c>
      <c r="Y275">
        <v>144.6</v>
      </c>
      <c r="Z275">
        <v>152.80000000000001</v>
      </c>
      <c r="AA275">
        <v>161.1</v>
      </c>
      <c r="AB275">
        <v>157.4</v>
      </c>
      <c r="AC275">
        <v>153.69999999999999</v>
      </c>
      <c r="AD275">
        <v>155.4</v>
      </c>
    </row>
    <row r="276" spans="1:30" x14ac:dyDescent="0.25">
      <c r="A276" t="s">
        <v>3</v>
      </c>
      <c r="B276">
        <v>2020</v>
      </c>
      <c r="C276" t="s">
        <v>12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25">
      <c r="A277" t="s">
        <v>4</v>
      </c>
      <c r="B277">
        <v>2020</v>
      </c>
      <c r="C277" t="s">
        <v>12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25">
      <c r="A278" t="s">
        <v>0</v>
      </c>
      <c r="B278">
        <v>2020</v>
      </c>
      <c r="C278" t="s">
        <v>13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v>139.26</v>
      </c>
      <c r="V278">
        <v>146.80000000000001</v>
      </c>
      <c r="W278">
        <v>152</v>
      </c>
      <c r="X278">
        <v>159.5</v>
      </c>
      <c r="Y278">
        <v>146.4</v>
      </c>
      <c r="Z278">
        <v>152.4</v>
      </c>
      <c r="AA278">
        <v>162.5</v>
      </c>
      <c r="AB278">
        <v>156.19999999999999</v>
      </c>
      <c r="AC278">
        <v>154.30000000000001</v>
      </c>
      <c r="AD278">
        <v>157.5</v>
      </c>
    </row>
    <row r="279" spans="1:30" x14ac:dyDescent="0.25">
      <c r="A279" t="s">
        <v>3</v>
      </c>
      <c r="B279">
        <v>2020</v>
      </c>
      <c r="C279" t="s">
        <v>13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25">
      <c r="A280" t="s">
        <v>4</v>
      </c>
      <c r="B280">
        <v>2020</v>
      </c>
      <c r="C280" t="s">
        <v>13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25">
      <c r="A281" t="s">
        <v>0</v>
      </c>
      <c r="B281">
        <v>2020</v>
      </c>
      <c r="C281" t="s">
        <v>14</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v>139.26</v>
      </c>
      <c r="V281">
        <v>147.5</v>
      </c>
      <c r="W281">
        <v>152.80000000000001</v>
      </c>
      <c r="X281">
        <v>160.4</v>
      </c>
      <c r="Y281">
        <v>146.1</v>
      </c>
      <c r="Z281">
        <v>153.6</v>
      </c>
      <c r="AA281">
        <v>161.6</v>
      </c>
      <c r="AB281">
        <v>156.19999999999999</v>
      </c>
      <c r="AC281">
        <v>154.5</v>
      </c>
      <c r="AD281">
        <v>159.80000000000001</v>
      </c>
    </row>
    <row r="282" spans="1:30" x14ac:dyDescent="0.25">
      <c r="A282" t="s">
        <v>3</v>
      </c>
      <c r="B282">
        <v>2020</v>
      </c>
      <c r="C282" t="s">
        <v>14</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25">
      <c r="A283" t="s">
        <v>4</v>
      </c>
      <c r="B283">
        <v>2020</v>
      </c>
      <c r="C283" t="s">
        <v>14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25">
      <c r="A284" t="s">
        <v>0</v>
      </c>
      <c r="B284">
        <v>2020</v>
      </c>
      <c r="C284" t="s">
        <v>15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v>139.26</v>
      </c>
      <c r="V284">
        <v>148.69999999999999</v>
      </c>
      <c r="W284">
        <v>153.4</v>
      </c>
      <c r="X284">
        <v>161.6</v>
      </c>
      <c r="Y284">
        <v>146.4</v>
      </c>
      <c r="Z284">
        <v>153.9</v>
      </c>
      <c r="AA284">
        <v>162.9</v>
      </c>
      <c r="AB284">
        <v>156.6</v>
      </c>
      <c r="AC284">
        <v>155.19999999999999</v>
      </c>
      <c r="AD284">
        <v>160.69999999999999</v>
      </c>
    </row>
    <row r="285" spans="1:30" x14ac:dyDescent="0.25">
      <c r="A285" t="s">
        <v>3</v>
      </c>
      <c r="B285">
        <v>2020</v>
      </c>
      <c r="C285" t="s">
        <v>15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25">
      <c r="A286" t="s">
        <v>4</v>
      </c>
      <c r="B286">
        <v>2020</v>
      </c>
      <c r="C286" t="s">
        <v>15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25">
      <c r="A287" t="s">
        <v>0</v>
      </c>
      <c r="B287">
        <v>2021</v>
      </c>
      <c r="C287" t="s">
        <v>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v>139.26</v>
      </c>
      <c r="V287">
        <v>150.9</v>
      </c>
      <c r="W287">
        <v>153.9</v>
      </c>
      <c r="X287">
        <v>162.5</v>
      </c>
      <c r="Y287">
        <v>147.5</v>
      </c>
      <c r="Z287">
        <v>155.1</v>
      </c>
      <c r="AA287">
        <v>163.5</v>
      </c>
      <c r="AB287">
        <v>156.19999999999999</v>
      </c>
      <c r="AC287">
        <v>155.9</v>
      </c>
      <c r="AD287">
        <v>158.5</v>
      </c>
    </row>
    <row r="288" spans="1:30" x14ac:dyDescent="0.25">
      <c r="A288" t="s">
        <v>3</v>
      </c>
      <c r="B288">
        <v>2021</v>
      </c>
      <c r="C288" t="s">
        <v>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25">
      <c r="A289" t="s">
        <v>4</v>
      </c>
      <c r="B289">
        <v>2021</v>
      </c>
      <c r="C289" t="s">
        <v>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25">
      <c r="A290" t="s">
        <v>0</v>
      </c>
      <c r="B290">
        <v>2021</v>
      </c>
      <c r="C290" t="s">
        <v>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v>139.26</v>
      </c>
      <c r="V290">
        <v>154.4</v>
      </c>
      <c r="W290">
        <v>154.80000000000001</v>
      </c>
      <c r="X290">
        <v>164.3</v>
      </c>
      <c r="Y290">
        <v>150.19999999999999</v>
      </c>
      <c r="Z290">
        <v>157</v>
      </c>
      <c r="AA290">
        <v>163.6</v>
      </c>
      <c r="AB290">
        <v>155.19999999999999</v>
      </c>
      <c r="AC290">
        <v>157.19999999999999</v>
      </c>
      <c r="AD290">
        <v>156.69999999999999</v>
      </c>
    </row>
    <row r="291" spans="1:30" x14ac:dyDescent="0.25">
      <c r="A291" t="s">
        <v>3</v>
      </c>
      <c r="B291">
        <v>2021</v>
      </c>
      <c r="C291" t="s">
        <v>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25">
      <c r="A292" t="s">
        <v>4</v>
      </c>
      <c r="B292">
        <v>2021</v>
      </c>
      <c r="C292" t="s">
        <v>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25">
      <c r="A293" t="s">
        <v>0</v>
      </c>
      <c r="B293">
        <v>2021</v>
      </c>
      <c r="C293" t="s">
        <v>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v>139.26</v>
      </c>
      <c r="V293">
        <v>156</v>
      </c>
      <c r="W293">
        <v>154.80000000000001</v>
      </c>
      <c r="X293">
        <v>164.6</v>
      </c>
      <c r="Y293">
        <v>151.30000000000001</v>
      </c>
      <c r="Z293">
        <v>157.80000000000001</v>
      </c>
      <c r="AA293">
        <v>163.80000000000001</v>
      </c>
      <c r="AB293">
        <v>153.1</v>
      </c>
      <c r="AC293">
        <v>157.30000000000001</v>
      </c>
      <c r="AD293">
        <v>156.69999999999999</v>
      </c>
    </row>
    <row r="294" spans="1:30" x14ac:dyDescent="0.25">
      <c r="A294" t="s">
        <v>3</v>
      </c>
      <c r="B294">
        <v>2021</v>
      </c>
      <c r="C294" t="s">
        <v>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25">
      <c r="A295" t="s">
        <v>4</v>
      </c>
      <c r="B295">
        <v>2021</v>
      </c>
      <c r="C295" t="s">
        <v>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25">
      <c r="A296" t="s">
        <v>0</v>
      </c>
      <c r="B296">
        <v>2021</v>
      </c>
      <c r="C296" t="s">
        <v>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v>139.26</v>
      </c>
      <c r="V296">
        <v>156</v>
      </c>
      <c r="W296">
        <v>155.5</v>
      </c>
      <c r="X296">
        <v>165.3</v>
      </c>
      <c r="Y296">
        <v>151.69999999999999</v>
      </c>
      <c r="Z296">
        <v>158.6</v>
      </c>
      <c r="AA296">
        <v>164.1</v>
      </c>
      <c r="AB296">
        <v>154.6</v>
      </c>
      <c r="AC296">
        <v>158</v>
      </c>
      <c r="AD296">
        <v>157.6</v>
      </c>
    </row>
    <row r="297" spans="1:30" x14ac:dyDescent="0.25">
      <c r="A297" t="s">
        <v>3</v>
      </c>
      <c r="B297">
        <v>2021</v>
      </c>
      <c r="C297" t="s">
        <v>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25">
      <c r="A298" t="s">
        <v>4</v>
      </c>
      <c r="B298">
        <v>2021</v>
      </c>
      <c r="C298" t="s">
        <v>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25">
      <c r="A299" t="s">
        <v>0</v>
      </c>
      <c r="B299">
        <v>2021</v>
      </c>
      <c r="C299" t="s">
        <v>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v>139.26</v>
      </c>
      <c r="V299">
        <v>161.69999999999999</v>
      </c>
      <c r="W299">
        <v>158.80000000000001</v>
      </c>
      <c r="X299">
        <v>169.1</v>
      </c>
      <c r="Y299">
        <v>153.19999999999999</v>
      </c>
      <c r="Z299">
        <v>160</v>
      </c>
      <c r="AA299">
        <v>167.6</v>
      </c>
      <c r="AB299">
        <v>159.30000000000001</v>
      </c>
      <c r="AC299">
        <v>161.1</v>
      </c>
      <c r="AD299">
        <v>161.1</v>
      </c>
    </row>
    <row r="300" spans="1:30" x14ac:dyDescent="0.25">
      <c r="A300" t="s">
        <v>3</v>
      </c>
      <c r="B300">
        <v>2021</v>
      </c>
      <c r="C300" t="s">
        <v>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25">
      <c r="A301" t="s">
        <v>4</v>
      </c>
      <c r="B301">
        <v>2021</v>
      </c>
      <c r="C301" t="s">
        <v>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25">
      <c r="A302" t="s">
        <v>0</v>
      </c>
      <c r="B302">
        <v>2021</v>
      </c>
      <c r="C302" t="s">
        <v>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v>139.26</v>
      </c>
      <c r="V302">
        <v>162.1</v>
      </c>
      <c r="W302">
        <v>159.19999999999999</v>
      </c>
      <c r="X302">
        <v>169.7</v>
      </c>
      <c r="Y302">
        <v>154.19999999999999</v>
      </c>
      <c r="Z302">
        <v>160.4</v>
      </c>
      <c r="AA302">
        <v>166.8</v>
      </c>
      <c r="AB302">
        <v>159.4</v>
      </c>
      <c r="AC302">
        <v>161.5</v>
      </c>
      <c r="AD302">
        <v>162.1</v>
      </c>
    </row>
    <row r="303" spans="1:30" x14ac:dyDescent="0.25">
      <c r="A303" t="s">
        <v>3</v>
      </c>
      <c r="B303">
        <v>2021</v>
      </c>
      <c r="C303" t="s">
        <v>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25">
      <c r="A304" t="s">
        <v>4</v>
      </c>
      <c r="B304">
        <v>2021</v>
      </c>
      <c r="C304" t="s">
        <v>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25">
      <c r="A305" t="s">
        <v>0</v>
      </c>
      <c r="B305">
        <v>2021</v>
      </c>
      <c r="C305" t="s">
        <v>10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v>139.26</v>
      </c>
      <c r="V305">
        <v>162.5</v>
      </c>
      <c r="W305">
        <v>160.30000000000001</v>
      </c>
      <c r="X305">
        <v>170.4</v>
      </c>
      <c r="Y305">
        <v>157.1</v>
      </c>
      <c r="Z305">
        <v>160.69999999999999</v>
      </c>
      <c r="AA305">
        <v>167.2</v>
      </c>
      <c r="AB305">
        <v>160.4</v>
      </c>
      <c r="AC305">
        <v>162.80000000000001</v>
      </c>
      <c r="AD305">
        <v>163.19999999999999</v>
      </c>
    </row>
    <row r="306" spans="1:30" x14ac:dyDescent="0.25">
      <c r="A306" t="s">
        <v>3</v>
      </c>
      <c r="B306">
        <v>2021</v>
      </c>
      <c r="C306" t="s">
        <v>10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25">
      <c r="A307" t="s">
        <v>4</v>
      </c>
      <c r="B307">
        <v>2021</v>
      </c>
      <c r="C307" t="s">
        <v>10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25">
      <c r="A308" t="s">
        <v>0</v>
      </c>
      <c r="B308">
        <v>2021</v>
      </c>
      <c r="C308" t="s">
        <v>11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v>139.26</v>
      </c>
      <c r="V308">
        <v>163.1</v>
      </c>
      <c r="W308">
        <v>160.9</v>
      </c>
      <c r="X308">
        <v>171.1</v>
      </c>
      <c r="Y308">
        <v>157.69999999999999</v>
      </c>
      <c r="Z308">
        <v>161.1</v>
      </c>
      <c r="AA308">
        <v>167.5</v>
      </c>
      <c r="AB308">
        <v>160.30000000000001</v>
      </c>
      <c r="AC308">
        <v>163.30000000000001</v>
      </c>
      <c r="AD308">
        <v>163.6</v>
      </c>
    </row>
    <row r="309" spans="1:30" x14ac:dyDescent="0.25">
      <c r="A309" t="s">
        <v>3</v>
      </c>
      <c r="B309">
        <v>2021</v>
      </c>
      <c r="C309" t="s">
        <v>11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25">
      <c r="A310" t="s">
        <v>4</v>
      </c>
      <c r="B310">
        <v>2021</v>
      </c>
      <c r="C310" t="s">
        <v>11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25">
      <c r="A311" t="s">
        <v>0</v>
      </c>
      <c r="B311">
        <v>2021</v>
      </c>
      <c r="C311" t="s">
        <v>12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v>139.26</v>
      </c>
      <c r="V311">
        <v>163.69999999999999</v>
      </c>
      <c r="W311">
        <v>161.30000000000001</v>
      </c>
      <c r="X311">
        <v>171.9</v>
      </c>
      <c r="Y311">
        <v>157.80000000000001</v>
      </c>
      <c r="Z311">
        <v>162.69999999999999</v>
      </c>
      <c r="AA311">
        <v>168.5</v>
      </c>
      <c r="AB311">
        <v>160.19999999999999</v>
      </c>
      <c r="AC311">
        <v>163.80000000000001</v>
      </c>
      <c r="AD311">
        <v>164</v>
      </c>
    </row>
    <row r="312" spans="1:30" x14ac:dyDescent="0.25">
      <c r="A312" t="s">
        <v>3</v>
      </c>
      <c r="B312">
        <v>2021</v>
      </c>
      <c r="C312" t="s">
        <v>12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25">
      <c r="A313" t="s">
        <v>4</v>
      </c>
      <c r="B313">
        <v>2021</v>
      </c>
      <c r="C313" t="s">
        <v>12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25">
      <c r="A314" t="s">
        <v>0</v>
      </c>
      <c r="B314">
        <v>2021</v>
      </c>
      <c r="C314" t="s">
        <v>13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v>139.26</v>
      </c>
      <c r="V314">
        <v>165.5</v>
      </c>
      <c r="W314">
        <v>162</v>
      </c>
      <c r="X314">
        <v>172.5</v>
      </c>
      <c r="Y314">
        <v>159.5</v>
      </c>
      <c r="Z314">
        <v>163.19999999999999</v>
      </c>
      <c r="AA314">
        <v>169</v>
      </c>
      <c r="AB314">
        <v>161.1</v>
      </c>
      <c r="AC314">
        <v>164.7</v>
      </c>
      <c r="AD314">
        <v>166.3</v>
      </c>
    </row>
    <row r="315" spans="1:30" x14ac:dyDescent="0.25">
      <c r="A315" t="s">
        <v>3</v>
      </c>
      <c r="B315">
        <v>2021</v>
      </c>
      <c r="C315" t="s">
        <v>13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25">
      <c r="A316" t="s">
        <v>4</v>
      </c>
      <c r="B316">
        <v>2021</v>
      </c>
      <c r="C316" t="s">
        <v>13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25">
      <c r="A317" t="s">
        <v>0</v>
      </c>
      <c r="B317">
        <v>2021</v>
      </c>
      <c r="C317" t="s">
        <v>14</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v>139.26</v>
      </c>
      <c r="V317">
        <v>165.3</v>
      </c>
      <c r="W317">
        <v>162.9</v>
      </c>
      <c r="X317">
        <v>173.4</v>
      </c>
      <c r="Y317">
        <v>158.9</v>
      </c>
      <c r="Z317">
        <v>163.80000000000001</v>
      </c>
      <c r="AA317">
        <v>169.3</v>
      </c>
      <c r="AB317">
        <v>162.4</v>
      </c>
      <c r="AC317">
        <v>165.2</v>
      </c>
      <c r="AD317">
        <v>167.6</v>
      </c>
    </row>
    <row r="318" spans="1:30" x14ac:dyDescent="0.25">
      <c r="A318" t="s">
        <v>3</v>
      </c>
      <c r="B318">
        <v>2021</v>
      </c>
      <c r="C318" t="s">
        <v>14</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25">
      <c r="A319" t="s">
        <v>4</v>
      </c>
      <c r="B319">
        <v>2021</v>
      </c>
      <c r="C319" t="s">
        <v>14</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25">
      <c r="A320" t="s">
        <v>0</v>
      </c>
      <c r="B320">
        <v>2021</v>
      </c>
      <c r="C320" t="s">
        <v>15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v>139.26</v>
      </c>
      <c r="V320">
        <v>165.6</v>
      </c>
      <c r="W320">
        <v>163.9</v>
      </c>
      <c r="X320">
        <v>174</v>
      </c>
      <c r="Y320">
        <v>160.1</v>
      </c>
      <c r="Z320">
        <v>164.5</v>
      </c>
      <c r="AA320">
        <v>169.7</v>
      </c>
      <c r="AB320">
        <v>162.80000000000001</v>
      </c>
      <c r="AC320">
        <v>166</v>
      </c>
      <c r="AD320">
        <v>167</v>
      </c>
    </row>
    <row r="321" spans="1:30" x14ac:dyDescent="0.25">
      <c r="A321" t="s">
        <v>3</v>
      </c>
      <c r="B321">
        <v>2021</v>
      </c>
      <c r="C321" t="s">
        <v>15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25">
      <c r="A322" t="s">
        <v>4</v>
      </c>
      <c r="B322">
        <v>2021</v>
      </c>
      <c r="C322" t="s">
        <v>15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25">
      <c r="A323" t="s">
        <v>0</v>
      </c>
      <c r="B323">
        <v>2022</v>
      </c>
      <c r="C323" t="s">
        <v>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v>139.26</v>
      </c>
      <c r="V323">
        <v>165.8</v>
      </c>
      <c r="W323">
        <v>164.9</v>
      </c>
      <c r="X323">
        <v>174.7</v>
      </c>
      <c r="Y323">
        <v>160.80000000000001</v>
      </c>
      <c r="Z323">
        <v>164.9</v>
      </c>
      <c r="AA323">
        <v>169.9</v>
      </c>
      <c r="AB323">
        <v>163.19999999999999</v>
      </c>
      <c r="AC323">
        <v>166.6</v>
      </c>
      <c r="AD323">
        <v>166.4</v>
      </c>
    </row>
    <row r="324" spans="1:30" x14ac:dyDescent="0.25">
      <c r="A324" t="s">
        <v>3</v>
      </c>
      <c r="B324">
        <v>2022</v>
      </c>
      <c r="C324" t="s">
        <v>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25">
      <c r="A325" t="s">
        <v>4</v>
      </c>
      <c r="B325">
        <v>2022</v>
      </c>
      <c r="C325" t="s">
        <v>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25">
      <c r="A326" t="s">
        <v>0</v>
      </c>
      <c r="B326">
        <v>2022</v>
      </c>
      <c r="C326" t="s">
        <v>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v>139.26</v>
      </c>
      <c r="V326">
        <v>167.4</v>
      </c>
      <c r="W326">
        <v>165.7</v>
      </c>
      <c r="X326">
        <v>175.3</v>
      </c>
      <c r="Y326">
        <v>161.19999999999999</v>
      </c>
      <c r="Z326">
        <v>165.5</v>
      </c>
      <c r="AA326">
        <v>170.3</v>
      </c>
      <c r="AB326">
        <v>164.5</v>
      </c>
      <c r="AC326">
        <v>167.3</v>
      </c>
      <c r="AD326">
        <v>166.7</v>
      </c>
    </row>
    <row r="327" spans="1:30" x14ac:dyDescent="0.25">
      <c r="A327" t="s">
        <v>3</v>
      </c>
      <c r="B327">
        <v>2022</v>
      </c>
      <c r="C327" t="s">
        <v>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25">
      <c r="A328" t="s">
        <v>4</v>
      </c>
      <c r="B328">
        <v>2022</v>
      </c>
      <c r="C328" t="s">
        <v>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25">
      <c r="A329" t="s">
        <v>0</v>
      </c>
      <c r="B329">
        <v>2022</v>
      </c>
      <c r="C329" t="s">
        <v>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v>139.26</v>
      </c>
      <c r="V329">
        <v>168.9</v>
      </c>
      <c r="W329">
        <v>166.5</v>
      </c>
      <c r="X329">
        <v>176</v>
      </c>
      <c r="Y329">
        <v>162</v>
      </c>
      <c r="Z329">
        <v>166.6</v>
      </c>
      <c r="AA329">
        <v>170.6</v>
      </c>
      <c r="AB329">
        <v>167.4</v>
      </c>
      <c r="AC329">
        <v>168.3</v>
      </c>
      <c r="AD329">
        <v>168.7</v>
      </c>
    </row>
    <row r="330" spans="1:30" x14ac:dyDescent="0.25">
      <c r="A330" t="s">
        <v>3</v>
      </c>
      <c r="B330">
        <v>2022</v>
      </c>
      <c r="C330" t="s">
        <v>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25">
      <c r="A331" t="s">
        <v>4</v>
      </c>
      <c r="B331">
        <v>2022</v>
      </c>
      <c r="C331" t="s">
        <v>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25">
      <c r="A332" t="s">
        <v>0</v>
      </c>
      <c r="B332">
        <v>2022</v>
      </c>
      <c r="C332" t="s">
        <v>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v>139.26</v>
      </c>
      <c r="V332">
        <v>173.3</v>
      </c>
      <c r="W332">
        <v>167.7</v>
      </c>
      <c r="X332">
        <v>177</v>
      </c>
      <c r="Y332">
        <v>166.2</v>
      </c>
      <c r="Z332">
        <v>167.2</v>
      </c>
      <c r="AA332">
        <v>170.9</v>
      </c>
      <c r="AB332">
        <v>169</v>
      </c>
      <c r="AC332">
        <v>170.2</v>
      </c>
      <c r="AD332">
        <v>170.8</v>
      </c>
    </row>
    <row r="333" spans="1:30" x14ac:dyDescent="0.25">
      <c r="A333" t="s">
        <v>3</v>
      </c>
      <c r="B333">
        <v>2022</v>
      </c>
      <c r="C333" t="s">
        <v>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25">
      <c r="A334" t="s">
        <v>4</v>
      </c>
      <c r="B334">
        <v>2022</v>
      </c>
      <c r="C334" t="s">
        <v>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25">
      <c r="A335" t="s">
        <v>0</v>
      </c>
      <c r="B335">
        <v>2022</v>
      </c>
      <c r="C335" t="s">
        <v>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v>139.26</v>
      </c>
      <c r="V335">
        <v>175.3</v>
      </c>
      <c r="W335">
        <v>168.9</v>
      </c>
      <c r="X335">
        <v>177.7</v>
      </c>
      <c r="Y335">
        <v>167.1</v>
      </c>
      <c r="Z335">
        <v>167.6</v>
      </c>
      <c r="AA335">
        <v>171.8</v>
      </c>
      <c r="AB335">
        <v>168.5</v>
      </c>
      <c r="AC335">
        <v>170.9</v>
      </c>
      <c r="AD335">
        <v>172.5</v>
      </c>
    </row>
    <row r="336" spans="1:30" x14ac:dyDescent="0.25">
      <c r="A336" t="s">
        <v>3</v>
      </c>
      <c r="B336">
        <v>2022</v>
      </c>
      <c r="C336" t="s">
        <v>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25">
      <c r="A337" t="s">
        <v>4</v>
      </c>
      <c r="B337">
        <v>2022</v>
      </c>
      <c r="C337" t="s">
        <v>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25">
      <c r="A338" t="s">
        <v>0</v>
      </c>
      <c r="B338">
        <v>2022</v>
      </c>
      <c r="C338" t="s">
        <v>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v>139.26</v>
      </c>
      <c r="V338">
        <v>176.7</v>
      </c>
      <c r="W338">
        <v>170.3</v>
      </c>
      <c r="X338">
        <v>178.2</v>
      </c>
      <c r="Y338">
        <v>165.5</v>
      </c>
      <c r="Z338">
        <v>168</v>
      </c>
      <c r="AA338">
        <v>172.6</v>
      </c>
      <c r="AB338">
        <v>169.5</v>
      </c>
      <c r="AC338">
        <v>171</v>
      </c>
      <c r="AD338">
        <v>173.6</v>
      </c>
    </row>
    <row r="339" spans="1:30" x14ac:dyDescent="0.25">
      <c r="A339" t="s">
        <v>3</v>
      </c>
      <c r="B339">
        <v>2022</v>
      </c>
      <c r="C339" t="s">
        <v>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25">
      <c r="A340" t="s">
        <v>4</v>
      </c>
      <c r="B340">
        <v>2022</v>
      </c>
      <c r="C340" t="s">
        <v>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25">
      <c r="A341" t="s">
        <v>0</v>
      </c>
      <c r="B341">
        <v>2022</v>
      </c>
      <c r="C341" t="s">
        <v>10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v>139.26</v>
      </c>
      <c r="V341">
        <v>179.6</v>
      </c>
      <c r="W341">
        <v>171.3</v>
      </c>
      <c r="X341">
        <v>178.8</v>
      </c>
      <c r="Y341">
        <v>166.3</v>
      </c>
      <c r="Z341">
        <v>168.6</v>
      </c>
      <c r="AA341">
        <v>174.7</v>
      </c>
      <c r="AB341">
        <v>169.7</v>
      </c>
      <c r="AC341">
        <v>171.8</v>
      </c>
      <c r="AD341">
        <v>174.3</v>
      </c>
    </row>
    <row r="342" spans="1:30" x14ac:dyDescent="0.25">
      <c r="A342" t="s">
        <v>3</v>
      </c>
      <c r="B342">
        <v>2022</v>
      </c>
      <c r="C342" t="s">
        <v>10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25">
      <c r="A343" t="s">
        <v>4</v>
      </c>
      <c r="B343">
        <v>2022</v>
      </c>
      <c r="C343" t="s">
        <v>10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25">
      <c r="A344" t="s">
        <v>0</v>
      </c>
      <c r="B344">
        <v>2022</v>
      </c>
      <c r="C344" t="s">
        <v>11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v>139.26</v>
      </c>
      <c r="V344">
        <v>179.1</v>
      </c>
      <c r="W344">
        <v>172.3</v>
      </c>
      <c r="X344">
        <v>179.4</v>
      </c>
      <c r="Y344">
        <v>166.6</v>
      </c>
      <c r="Z344">
        <v>169.3</v>
      </c>
      <c r="AA344">
        <v>175.7</v>
      </c>
      <c r="AB344">
        <v>171.1</v>
      </c>
      <c r="AC344">
        <v>172.6</v>
      </c>
      <c r="AD344">
        <v>175.3</v>
      </c>
    </row>
    <row r="345" spans="1:30" x14ac:dyDescent="0.25">
      <c r="A345" t="s">
        <v>3</v>
      </c>
      <c r="B345">
        <v>2022</v>
      </c>
      <c r="C345" t="s">
        <v>11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25">
      <c r="A346" t="s">
        <v>4</v>
      </c>
      <c r="B346">
        <v>2022</v>
      </c>
      <c r="C346" t="s">
        <v>11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25">
      <c r="A347" t="s">
        <v>0</v>
      </c>
      <c r="B347">
        <v>2022</v>
      </c>
      <c r="C347" t="s">
        <v>12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v>139.26</v>
      </c>
      <c r="V347">
        <v>179.7</v>
      </c>
      <c r="W347">
        <v>173.6</v>
      </c>
      <c r="X347">
        <v>180.2</v>
      </c>
      <c r="Y347">
        <v>166.9</v>
      </c>
      <c r="Z347">
        <v>170</v>
      </c>
      <c r="AA347">
        <v>176.2</v>
      </c>
      <c r="AB347">
        <v>170.8</v>
      </c>
      <c r="AC347">
        <v>173.1</v>
      </c>
      <c r="AD347">
        <v>176.4</v>
      </c>
    </row>
    <row r="348" spans="1:30" x14ac:dyDescent="0.25">
      <c r="A348" t="s">
        <v>3</v>
      </c>
      <c r="B348">
        <v>2022</v>
      </c>
      <c r="C348" t="s">
        <v>12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25">
      <c r="A349" t="s">
        <v>4</v>
      </c>
      <c r="B349">
        <v>2022</v>
      </c>
      <c r="C349" t="s">
        <v>12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25">
      <c r="A350" t="s">
        <v>0</v>
      </c>
      <c r="B350">
        <v>2022</v>
      </c>
      <c r="C350" t="s">
        <v>13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v>139.26</v>
      </c>
      <c r="V350">
        <v>180.8</v>
      </c>
      <c r="W350">
        <v>174.4</v>
      </c>
      <c r="X350">
        <v>181.2</v>
      </c>
      <c r="Y350">
        <v>167.4</v>
      </c>
      <c r="Z350">
        <v>170.6</v>
      </c>
      <c r="AA350">
        <v>176.5</v>
      </c>
      <c r="AB350">
        <v>172</v>
      </c>
      <c r="AC350">
        <v>173.9</v>
      </c>
      <c r="AD350">
        <v>177.9</v>
      </c>
    </row>
    <row r="351" spans="1:30" x14ac:dyDescent="0.25">
      <c r="A351" t="s">
        <v>3</v>
      </c>
      <c r="B351">
        <v>2022</v>
      </c>
      <c r="C351" t="s">
        <v>13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25">
      <c r="A352" t="s">
        <v>4</v>
      </c>
      <c r="B352">
        <v>2022</v>
      </c>
      <c r="C352" t="s">
        <v>13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25">
      <c r="A353" t="s">
        <v>0</v>
      </c>
      <c r="B353">
        <v>2022</v>
      </c>
      <c r="C353" t="s">
        <v>14</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v>139.26</v>
      </c>
      <c r="V353">
        <v>181.9</v>
      </c>
      <c r="W353">
        <v>175.5</v>
      </c>
      <c r="X353">
        <v>182.3</v>
      </c>
      <c r="Y353">
        <v>167.5</v>
      </c>
      <c r="Z353">
        <v>170.8</v>
      </c>
      <c r="AA353">
        <v>176.9</v>
      </c>
      <c r="AB353">
        <v>173.4</v>
      </c>
      <c r="AC353">
        <v>174.6</v>
      </c>
      <c r="AD353">
        <v>177.8</v>
      </c>
    </row>
    <row r="354" spans="1:30" x14ac:dyDescent="0.25">
      <c r="A354" t="s">
        <v>3</v>
      </c>
      <c r="B354">
        <v>2022</v>
      </c>
      <c r="C354" t="s">
        <v>14</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25">
      <c r="A355" t="s">
        <v>4</v>
      </c>
      <c r="B355">
        <v>2022</v>
      </c>
      <c r="C355" t="s">
        <v>14</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25">
      <c r="A356" t="s">
        <v>0</v>
      </c>
      <c r="B356">
        <v>2022</v>
      </c>
      <c r="C356" t="s">
        <v>15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v>139.26</v>
      </c>
      <c r="V356">
        <v>182.8</v>
      </c>
      <c r="W356">
        <v>176.4</v>
      </c>
      <c r="X356">
        <v>183.5</v>
      </c>
      <c r="Y356">
        <v>167.8</v>
      </c>
      <c r="Z356">
        <v>171.2</v>
      </c>
      <c r="AA356">
        <v>177.3</v>
      </c>
      <c r="AB356">
        <v>175.7</v>
      </c>
      <c r="AC356">
        <v>175.5</v>
      </c>
      <c r="AD356">
        <v>177.1</v>
      </c>
    </row>
    <row r="357" spans="1:30" x14ac:dyDescent="0.25">
      <c r="A357" t="s">
        <v>3</v>
      </c>
      <c r="B357">
        <v>2022</v>
      </c>
      <c r="C357" t="s">
        <v>15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25">
      <c r="A358" t="s">
        <v>4</v>
      </c>
      <c r="B358">
        <v>2022</v>
      </c>
      <c r="C358" t="s">
        <v>15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25">
      <c r="A359" t="s">
        <v>0</v>
      </c>
      <c r="B359">
        <v>2023</v>
      </c>
      <c r="C359" t="s">
        <v>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v>139.26</v>
      </c>
      <c r="V359">
        <v>183.2</v>
      </c>
      <c r="W359">
        <v>177.2</v>
      </c>
      <c r="X359">
        <v>184.7</v>
      </c>
      <c r="Y359">
        <v>168.2</v>
      </c>
      <c r="Z359">
        <v>171.8</v>
      </c>
      <c r="AA359">
        <v>177.8</v>
      </c>
      <c r="AB359">
        <v>178.4</v>
      </c>
      <c r="AC359">
        <v>176.5</v>
      </c>
      <c r="AD359">
        <v>177.8</v>
      </c>
    </row>
    <row r="360" spans="1:30" x14ac:dyDescent="0.25">
      <c r="A360" t="s">
        <v>3</v>
      </c>
      <c r="B360">
        <v>2023</v>
      </c>
      <c r="C360" t="s">
        <v>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25">
      <c r="A361" t="s">
        <v>4</v>
      </c>
      <c r="B361">
        <v>2023</v>
      </c>
      <c r="C361" t="s">
        <v>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25">
      <c r="A362" t="s">
        <v>0</v>
      </c>
      <c r="B362">
        <v>2023</v>
      </c>
      <c r="C362" t="s">
        <v>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v>139.26</v>
      </c>
      <c r="V362">
        <v>181.6</v>
      </c>
      <c r="W362">
        <v>178.6</v>
      </c>
      <c r="X362">
        <v>186.6</v>
      </c>
      <c r="Y362">
        <v>169</v>
      </c>
      <c r="Z362">
        <v>172.8</v>
      </c>
      <c r="AA362">
        <v>178.5</v>
      </c>
      <c r="AB362">
        <v>180.7</v>
      </c>
      <c r="AC362">
        <v>177.9</v>
      </c>
      <c r="AD362">
        <v>178</v>
      </c>
    </row>
    <row r="363" spans="1:30" x14ac:dyDescent="0.25">
      <c r="A363" t="s">
        <v>3</v>
      </c>
      <c r="B363">
        <v>2023</v>
      </c>
      <c r="C363" t="s">
        <v>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25">
      <c r="A364" t="s">
        <v>4</v>
      </c>
      <c r="B364">
        <v>2023</v>
      </c>
      <c r="C364" t="s">
        <v>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25">
      <c r="A365" t="s">
        <v>0</v>
      </c>
      <c r="B365">
        <v>2023</v>
      </c>
      <c r="C365" t="s">
        <v>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v>139.26</v>
      </c>
      <c r="V365">
        <v>181.4</v>
      </c>
      <c r="W365">
        <v>178.6</v>
      </c>
      <c r="X365">
        <v>186.6</v>
      </c>
      <c r="Y365">
        <v>169</v>
      </c>
      <c r="Z365">
        <v>172.8</v>
      </c>
      <c r="AA365">
        <v>178.5</v>
      </c>
      <c r="AB365">
        <v>180.7</v>
      </c>
      <c r="AC365">
        <v>177.9</v>
      </c>
      <c r="AD365">
        <v>178</v>
      </c>
    </row>
    <row r="366" spans="1:30" x14ac:dyDescent="0.25">
      <c r="A366" t="s">
        <v>3</v>
      </c>
      <c r="B366">
        <v>2023</v>
      </c>
      <c r="C366" t="s">
        <v>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25">
      <c r="A367" t="s">
        <v>4</v>
      </c>
      <c r="B367">
        <v>2023</v>
      </c>
      <c r="C367" t="s">
        <v>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25">
      <c r="A368" t="s">
        <v>0</v>
      </c>
      <c r="B368">
        <v>2023</v>
      </c>
      <c r="C368" t="s">
        <v>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v>139.26</v>
      </c>
      <c r="V368">
        <v>181.5</v>
      </c>
      <c r="W368">
        <v>179.1</v>
      </c>
      <c r="X368">
        <v>187.2</v>
      </c>
      <c r="Y368">
        <v>169.4</v>
      </c>
      <c r="Z368">
        <v>173.2</v>
      </c>
      <c r="AA368">
        <v>179.4</v>
      </c>
      <c r="AB368">
        <v>183.8</v>
      </c>
      <c r="AC368">
        <v>178.9</v>
      </c>
      <c r="AD368">
        <v>178.8</v>
      </c>
    </row>
    <row r="369" spans="1:30" x14ac:dyDescent="0.25">
      <c r="A369" t="s">
        <v>3</v>
      </c>
      <c r="B369">
        <v>2023</v>
      </c>
      <c r="C369" t="s">
        <v>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25">
      <c r="A370" t="s">
        <v>4</v>
      </c>
      <c r="B370">
        <v>2023</v>
      </c>
      <c r="C370" t="s">
        <v>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25">
      <c r="A371" t="s">
        <v>0</v>
      </c>
      <c r="B371">
        <v>2023</v>
      </c>
      <c r="C371" t="s">
        <v>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v>139.26</v>
      </c>
      <c r="V371">
        <v>182.5</v>
      </c>
      <c r="W371">
        <v>179.8</v>
      </c>
      <c r="X371">
        <v>187.8</v>
      </c>
      <c r="Y371">
        <v>169.7</v>
      </c>
      <c r="Z371">
        <v>173.8</v>
      </c>
      <c r="AA371">
        <v>180.3</v>
      </c>
      <c r="AB371">
        <v>184.9</v>
      </c>
      <c r="AC371">
        <v>179.5</v>
      </c>
      <c r="AD371">
        <v>179.8</v>
      </c>
    </row>
    <row r="372" spans="1:30" x14ac:dyDescent="0.25">
      <c r="A372" t="s">
        <v>3</v>
      </c>
      <c r="B372">
        <v>2023</v>
      </c>
      <c r="C372" t="s">
        <v>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25">
      <c r="A373" t="s">
        <v>4</v>
      </c>
      <c r="B373">
        <v>2023</v>
      </c>
      <c r="C373" t="s">
        <v>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row r="376" spans="1:30" x14ac:dyDescent="0.25">
      <c r="C376" s="230" t="s">
        <v>205</v>
      </c>
      <c r="D376">
        <f>COUNTBLANK(D2:D373)</f>
        <v>0</v>
      </c>
      <c r="E376">
        <f t="shared" ref="E376:AD376" si="1">COUNTBLANK(E2:E373)</f>
        <v>0</v>
      </c>
      <c r="F376">
        <f t="shared" si="1"/>
        <v>0</v>
      </c>
      <c r="G376">
        <f t="shared" si="1"/>
        <v>0</v>
      </c>
      <c r="H376">
        <f t="shared" si="1"/>
        <v>0</v>
      </c>
      <c r="I376">
        <f>COUNTBLANK(I2:I373)</f>
        <v>0</v>
      </c>
      <c r="J376">
        <f t="shared" si="1"/>
        <v>0</v>
      </c>
      <c r="K376">
        <f t="shared" si="1"/>
        <v>0</v>
      </c>
      <c r="L376">
        <f t="shared" si="1"/>
        <v>0</v>
      </c>
      <c r="M376">
        <f t="shared" si="1"/>
        <v>0</v>
      </c>
      <c r="N376">
        <f>COUNTBLANK(N2:N373)</f>
        <v>0</v>
      </c>
      <c r="O376">
        <f t="shared" si="1"/>
        <v>0</v>
      </c>
      <c r="P376">
        <f t="shared" si="1"/>
        <v>0</v>
      </c>
      <c r="Q376">
        <f t="shared" si="1"/>
        <v>0</v>
      </c>
      <c r="R376">
        <f t="shared" si="1"/>
        <v>0</v>
      </c>
      <c r="S376">
        <f>COUNTBLANK(S2:S373)</f>
        <v>0</v>
      </c>
      <c r="T376">
        <f t="shared" si="1"/>
        <v>0</v>
      </c>
      <c r="U376">
        <f t="shared" si="1"/>
        <v>0</v>
      </c>
      <c r="V376">
        <f t="shared" si="1"/>
        <v>0</v>
      </c>
      <c r="W376">
        <f t="shared" si="1"/>
        <v>0</v>
      </c>
      <c r="X376">
        <f>COUNTBLANK(X2:X373)</f>
        <v>0</v>
      </c>
      <c r="Y376">
        <f t="shared" si="1"/>
        <v>0</v>
      </c>
      <c r="Z376">
        <f t="shared" si="1"/>
        <v>0</v>
      </c>
      <c r="AA376">
        <f t="shared" si="1"/>
        <v>0</v>
      </c>
      <c r="AB376">
        <f t="shared" si="1"/>
        <v>0</v>
      </c>
      <c r="AC376">
        <f>COUNTBLANK(AC2:AC373)</f>
        <v>0</v>
      </c>
      <c r="AD376">
        <f t="shared" si="1"/>
        <v>0</v>
      </c>
    </row>
    <row r="377" spans="1:30" x14ac:dyDescent="0.25">
      <c r="C377" s="230" t="s">
        <v>206</v>
      </c>
      <c r="D377">
        <f>COUNTIF(D2:D373,D263)</f>
        <v>3</v>
      </c>
      <c r="E377">
        <f t="shared" ref="E377:AD377" si="2">COUNTIF(E2:E373,E263)</f>
        <v>6</v>
      </c>
      <c r="F377">
        <f t="shared" si="2"/>
        <v>4</v>
      </c>
      <c r="G377">
        <f t="shared" si="2"/>
        <v>3</v>
      </c>
      <c r="H377">
        <f t="shared" si="2"/>
        <v>3</v>
      </c>
      <c r="I377">
        <f t="shared" si="2"/>
        <v>3</v>
      </c>
      <c r="J377">
        <f t="shared" si="2"/>
        <v>3</v>
      </c>
      <c r="K377">
        <f t="shared" si="2"/>
        <v>3</v>
      </c>
      <c r="L377">
        <f t="shared" si="2"/>
        <v>3</v>
      </c>
      <c r="M377">
        <f t="shared" si="2"/>
        <v>3</v>
      </c>
      <c r="N377">
        <f t="shared" si="2"/>
        <v>3</v>
      </c>
      <c r="O377">
        <f t="shared" si="2"/>
        <v>6</v>
      </c>
      <c r="P377">
        <f t="shared" si="2"/>
        <v>3</v>
      </c>
      <c r="Q377">
        <f t="shared" si="2"/>
        <v>6</v>
      </c>
      <c r="R377">
        <f t="shared" si="2"/>
        <v>6</v>
      </c>
      <c r="S377">
        <f t="shared" si="2"/>
        <v>6</v>
      </c>
      <c r="T377">
        <f t="shared" si="2"/>
        <v>6</v>
      </c>
      <c r="U377">
        <f t="shared" si="2"/>
        <v>126</v>
      </c>
      <c r="V377">
        <f>COUNTIF(V2:V373,V263)</f>
        <v>3</v>
      </c>
      <c r="W377">
        <f t="shared" si="2"/>
        <v>6</v>
      </c>
      <c r="X377">
        <f t="shared" si="2"/>
        <v>3</v>
      </c>
      <c r="Y377">
        <f t="shared" si="2"/>
        <v>6</v>
      </c>
      <c r="Z377">
        <f t="shared" si="2"/>
        <v>6</v>
      </c>
      <c r="AA377">
        <f t="shared" si="2"/>
        <v>6</v>
      </c>
      <c r="AB377">
        <f>COUNTIF(AB2:AB373,AB263)</f>
        <v>6</v>
      </c>
      <c r="AC377">
        <f t="shared" si="2"/>
        <v>6</v>
      </c>
      <c r="AD377">
        <f t="shared" si="2"/>
        <v>6</v>
      </c>
    </row>
    <row r="378" spans="1:30" x14ac:dyDescent="0.25">
      <c r="C378" s="230" t="s">
        <v>207</v>
      </c>
      <c r="D378">
        <f>COUNTA(D2:D373)</f>
        <v>372</v>
      </c>
      <c r="E378">
        <f>COUNTA(E2:E373)</f>
        <v>372</v>
      </c>
      <c r="F378">
        <f t="shared" ref="F378:M378" si="3">COUNTA(F2:F373)</f>
        <v>372</v>
      </c>
      <c r="G378">
        <f t="shared" si="3"/>
        <v>372</v>
      </c>
      <c r="H378">
        <f t="shared" si="3"/>
        <v>372</v>
      </c>
      <c r="I378">
        <f t="shared" si="3"/>
        <v>372</v>
      </c>
      <c r="J378">
        <f t="shared" si="3"/>
        <v>372</v>
      </c>
      <c r="K378">
        <f t="shared" si="3"/>
        <v>372</v>
      </c>
      <c r="L378">
        <f t="shared" si="3"/>
        <v>372</v>
      </c>
      <c r="M378">
        <f t="shared" si="3"/>
        <v>372</v>
      </c>
      <c r="N378">
        <f>COUNTA(N2:N373)</f>
        <v>372</v>
      </c>
      <c r="O378">
        <f>COUNTA(O2:O373)</f>
        <v>372</v>
      </c>
      <c r="P378">
        <f t="shared" ref="P378:V378" si="4">COUNTA(P2:P373)</f>
        <v>372</v>
      </c>
      <c r="Q378">
        <f t="shared" si="4"/>
        <v>372</v>
      </c>
      <c r="R378">
        <f t="shared" si="4"/>
        <v>372</v>
      </c>
      <c r="S378">
        <f t="shared" si="4"/>
        <v>372</v>
      </c>
      <c r="T378">
        <f t="shared" si="4"/>
        <v>372</v>
      </c>
      <c r="U378">
        <f t="shared" si="4"/>
        <v>372</v>
      </c>
      <c r="V378">
        <f t="shared" si="4"/>
        <v>372</v>
      </c>
      <c r="W378">
        <f>COUNTA(W2:W373)</f>
        <v>372</v>
      </c>
      <c r="X378">
        <f>COUNTA(X2:X373)</f>
        <v>372</v>
      </c>
      <c r="Y378">
        <f t="shared" ref="Y378:AD378" si="5">COUNTA(Y2:Y373)</f>
        <v>372</v>
      </c>
      <c r="Z378">
        <f t="shared" si="5"/>
        <v>372</v>
      </c>
      <c r="AA378">
        <f t="shared" si="5"/>
        <v>372</v>
      </c>
      <c r="AB378">
        <f t="shared" si="5"/>
        <v>372</v>
      </c>
      <c r="AC378">
        <f t="shared" si="5"/>
        <v>372</v>
      </c>
      <c r="AD378">
        <f t="shared" si="5"/>
        <v>372</v>
      </c>
    </row>
    <row r="379" spans="1:30" x14ac:dyDescent="0.25">
      <c r="C379" s="230" t="s">
        <v>208</v>
      </c>
      <c r="D379" s="118">
        <f>1-D377/D378</f>
        <v>0.99193548387096775</v>
      </c>
      <c r="E379" s="118">
        <f t="shared" ref="E379:L379" si="6">1-E377/E378</f>
        <v>0.9838709677419355</v>
      </c>
      <c r="F379" s="118">
        <f t="shared" si="6"/>
        <v>0.989247311827957</v>
      </c>
      <c r="G379" s="118">
        <f t="shared" si="6"/>
        <v>0.99193548387096775</v>
      </c>
      <c r="H379" s="118">
        <f t="shared" si="6"/>
        <v>0.99193548387096775</v>
      </c>
      <c r="I379" s="118">
        <f t="shared" si="6"/>
        <v>0.99193548387096775</v>
      </c>
      <c r="J379" s="118">
        <f t="shared" si="6"/>
        <v>0.99193548387096775</v>
      </c>
      <c r="K379" s="118">
        <f t="shared" si="6"/>
        <v>0.99193548387096775</v>
      </c>
      <c r="L379" s="118">
        <f t="shared" si="6"/>
        <v>0.99193548387096775</v>
      </c>
      <c r="M379" s="118">
        <f t="shared" ref="M379:AD379" si="7">1-M377/M378</f>
        <v>0.99193548387096775</v>
      </c>
      <c r="N379" s="118">
        <f t="shared" si="7"/>
        <v>0.99193548387096775</v>
      </c>
      <c r="O379" s="118">
        <f t="shared" si="7"/>
        <v>0.9838709677419355</v>
      </c>
      <c r="P379" s="118">
        <f t="shared" si="7"/>
        <v>0.99193548387096775</v>
      </c>
      <c r="Q379" s="118">
        <f t="shared" si="7"/>
        <v>0.9838709677419355</v>
      </c>
      <c r="R379" s="118">
        <f t="shared" si="7"/>
        <v>0.9838709677419355</v>
      </c>
      <c r="S379" s="118">
        <f t="shared" si="7"/>
        <v>0.9838709677419355</v>
      </c>
      <c r="T379" s="118">
        <f t="shared" si="7"/>
        <v>0.9838709677419355</v>
      </c>
      <c r="U379" s="119">
        <f t="shared" si="7"/>
        <v>0.66129032258064524</v>
      </c>
      <c r="V379" s="118">
        <f t="shared" si="7"/>
        <v>0.99193548387096775</v>
      </c>
      <c r="W379" s="118">
        <f t="shared" si="7"/>
        <v>0.9838709677419355</v>
      </c>
      <c r="X379" s="118">
        <f t="shared" si="7"/>
        <v>0.99193548387096775</v>
      </c>
      <c r="Y379" s="118">
        <f t="shared" si="7"/>
        <v>0.9838709677419355</v>
      </c>
      <c r="Z379" s="118">
        <f t="shared" si="7"/>
        <v>0.9838709677419355</v>
      </c>
      <c r="AA379" s="118">
        <f t="shared" si="7"/>
        <v>0.9838709677419355</v>
      </c>
      <c r="AB379" s="118">
        <f t="shared" si="7"/>
        <v>0.9838709677419355</v>
      </c>
      <c r="AC379" s="118">
        <f t="shared" si="7"/>
        <v>0.9838709677419355</v>
      </c>
      <c r="AD379" s="118">
        <f t="shared" si="7"/>
        <v>0.9838709677419355</v>
      </c>
    </row>
    <row r="380" spans="1:30" x14ac:dyDescent="0.25">
      <c r="C380" s="230" t="s">
        <v>203</v>
      </c>
      <c r="D380" s="228">
        <f>AVERAGE(D2:D373)</f>
        <v>136.68590785940853</v>
      </c>
      <c r="E380" s="228">
        <f t="shared" ref="E380:AD380" si="8">AVERAGE(E2:E373)</f>
        <v>156.26467741935483</v>
      </c>
      <c r="F380" s="228">
        <f t="shared" si="8"/>
        <v>140.7975806451613</v>
      </c>
      <c r="G380" s="228">
        <f t="shared" si="8"/>
        <v>140.32524193548397</v>
      </c>
      <c r="H380" s="228">
        <f t="shared" si="8"/>
        <v>132.12631720430102</v>
      </c>
      <c r="I380" s="228">
        <f t="shared" si="8"/>
        <v>140.84091397849451</v>
      </c>
      <c r="J380" s="228">
        <f t="shared" si="8"/>
        <v>155.75201612903223</v>
      </c>
      <c r="K380" s="228">
        <f t="shared" si="8"/>
        <v>141.43088709677423</v>
      </c>
      <c r="L380" s="228">
        <f t="shared" si="8"/>
        <v>110.92489247311818</v>
      </c>
      <c r="M380" s="228">
        <f t="shared" si="8"/>
        <v>144.52220430107531</v>
      </c>
      <c r="N380" s="228">
        <f>AVERAGE(N2:N373)</f>
        <v>134.09293010752685</v>
      </c>
      <c r="O380" s="228">
        <f t="shared" si="8"/>
        <v>149.08720430107533</v>
      </c>
      <c r="P380" s="228">
        <f t="shared" si="8"/>
        <v>142.51002688172051</v>
      </c>
      <c r="Q380" s="228">
        <f t="shared" si="8"/>
        <v>155.38586021505378</v>
      </c>
      <c r="R380" s="228">
        <f t="shared" si="8"/>
        <v>142.66360215053757</v>
      </c>
      <c r="S380" s="228">
        <f t="shared" si="8"/>
        <v>135.97736559139787</v>
      </c>
      <c r="T380" s="228">
        <f t="shared" si="8"/>
        <v>141.67424731182797</v>
      </c>
      <c r="U380" s="228">
        <f t="shared" si="8"/>
        <v>139.25741935483873</v>
      </c>
      <c r="V380" s="228">
        <f t="shared" si="8"/>
        <v>136.51002688172042</v>
      </c>
      <c r="W380" s="228">
        <f>AVERAGE(W2:W373)</f>
        <v>136.686935483871</v>
      </c>
      <c r="X380" s="228">
        <f t="shared" si="8"/>
        <v>138.51682795698926</v>
      </c>
      <c r="Y380" s="228">
        <f>AVERAGE(Y2:Y373)</f>
        <v>127.1704838709676</v>
      </c>
      <c r="Z380" s="228">
        <f t="shared" si="8"/>
        <v>133.89177419354837</v>
      </c>
      <c r="AA380" s="228">
        <f t="shared" si="8"/>
        <v>141.13112903225803</v>
      </c>
      <c r="AB380" s="228">
        <f t="shared" si="8"/>
        <v>133.35</v>
      </c>
      <c r="AC380" s="228">
        <f t="shared" si="8"/>
        <v>134.23586021505383</v>
      </c>
      <c r="AD380" s="228">
        <f t="shared" si="8"/>
        <v>139.56440860215054</v>
      </c>
    </row>
    <row r="381" spans="1:30" x14ac:dyDescent="0.25">
      <c r="C381" s="230" t="s">
        <v>209</v>
      </c>
      <c r="D381" s="229">
        <f>MEDIAN(D2:D373)</f>
        <v>135.94999999999999</v>
      </c>
      <c r="E381" s="120">
        <f t="shared" ref="E381:M381" si="9">MEDIAN(E2:E373)</f>
        <v>144.35000000000002</v>
      </c>
      <c r="F381" s="120">
        <f t="shared" si="9"/>
        <v>135.75</v>
      </c>
      <c r="G381" s="120">
        <f t="shared" si="9"/>
        <v>140.94999999999999</v>
      </c>
      <c r="H381" s="120">
        <f t="shared" si="9"/>
        <v>120.6</v>
      </c>
      <c r="I381" s="120">
        <f t="shared" si="9"/>
        <v>140.87</v>
      </c>
      <c r="J381" s="120">
        <f t="shared" si="9"/>
        <v>153.6</v>
      </c>
      <c r="K381" s="120">
        <f t="shared" si="9"/>
        <v>139.64999999999998</v>
      </c>
      <c r="L381" s="120">
        <f t="shared" si="9"/>
        <v>113.25</v>
      </c>
      <c r="M381" s="120">
        <f t="shared" si="9"/>
        <v>139.6</v>
      </c>
      <c r="N381" s="120">
        <f>MEDIAN(N2:N373)</f>
        <v>129.05000000000001</v>
      </c>
      <c r="O381" s="120">
        <f t="shared" ref="O381:U381" si="10">MEDIAN(O2:O373)</f>
        <v>149.09</v>
      </c>
      <c r="P381" s="120">
        <f t="shared" si="10"/>
        <v>138.64999999999998</v>
      </c>
      <c r="Q381" s="120">
        <f t="shared" si="10"/>
        <v>155.38999999999999</v>
      </c>
      <c r="R381" s="120">
        <f t="shared" si="10"/>
        <v>142.66</v>
      </c>
      <c r="S381" s="120">
        <f t="shared" si="10"/>
        <v>133.5</v>
      </c>
      <c r="T381" s="120">
        <f t="shared" si="10"/>
        <v>141.66999999999999</v>
      </c>
      <c r="U381" s="120">
        <f t="shared" si="10"/>
        <v>139.26</v>
      </c>
      <c r="V381" s="120">
        <f>MEDIAN(V2:V373)</f>
        <v>132.30000000000001</v>
      </c>
      <c r="W381" s="120">
        <f t="shared" ref="W381:AD381" si="11">MEDIAN(W2:W373)</f>
        <v>135.39999999999998</v>
      </c>
      <c r="X381" s="120">
        <f t="shared" si="11"/>
        <v>134</v>
      </c>
      <c r="Y381" s="120">
        <f t="shared" si="11"/>
        <v>120</v>
      </c>
      <c r="Z381" s="120">
        <f t="shared" si="11"/>
        <v>130.5</v>
      </c>
      <c r="AA381" s="120">
        <f t="shared" si="11"/>
        <v>140.75</v>
      </c>
      <c r="AB381" s="120">
        <f t="shared" si="11"/>
        <v>128.1</v>
      </c>
      <c r="AC381" s="120">
        <f t="shared" si="11"/>
        <v>130.30000000000001</v>
      </c>
      <c r="AD381" s="120">
        <f t="shared" si="11"/>
        <v>137.6</v>
      </c>
    </row>
    <row r="382" spans="1:30" x14ac:dyDescent="0.25">
      <c r="C382" s="230" t="s">
        <v>210</v>
      </c>
      <c r="D382" s="120">
        <f>MODE(D2:D373)</f>
        <v>124</v>
      </c>
      <c r="E382" s="120">
        <f t="shared" ref="E382:M382" si="12">MODE(E2:E373)</f>
        <v>156.26</v>
      </c>
      <c r="F382" s="120">
        <f t="shared" si="12"/>
        <v>117.8</v>
      </c>
      <c r="G382" s="120">
        <f t="shared" si="12"/>
        <v>153.30000000000001</v>
      </c>
      <c r="H382" s="120">
        <f t="shared" si="12"/>
        <v>118.1</v>
      </c>
      <c r="I382" s="120">
        <f t="shared" si="12"/>
        <v>147.19999999999999</v>
      </c>
      <c r="J382" s="120">
        <f t="shared" si="12"/>
        <v>129.19999999999999</v>
      </c>
      <c r="K382" s="120">
        <f t="shared" si="12"/>
        <v>164</v>
      </c>
      <c r="L382" s="120">
        <f t="shared" si="12"/>
        <v>121.9</v>
      </c>
      <c r="M382" s="120">
        <f t="shared" si="12"/>
        <v>135.6</v>
      </c>
      <c r="N382" s="120">
        <f>MODE(N2:N373)</f>
        <v>112.1</v>
      </c>
      <c r="O382" s="120">
        <f t="shared" ref="O382:U382" si="13">MODE(O2:O373)</f>
        <v>149.09</v>
      </c>
      <c r="P382" s="120">
        <f t="shared" si="13"/>
        <v>131.80000000000001</v>
      </c>
      <c r="Q382" s="120">
        <f t="shared" si="13"/>
        <v>155.38999999999999</v>
      </c>
      <c r="R382" s="120">
        <f t="shared" si="13"/>
        <v>142.66</v>
      </c>
      <c r="S382" s="120">
        <f t="shared" si="13"/>
        <v>135.97999999999999</v>
      </c>
      <c r="T382" s="120">
        <f t="shared" si="13"/>
        <v>141.66999999999999</v>
      </c>
      <c r="U382" s="120">
        <f t="shared" si="13"/>
        <v>139.26</v>
      </c>
      <c r="V382" s="120">
        <f>MODE(V2:V373)</f>
        <v>113.4</v>
      </c>
      <c r="W382" s="120">
        <f t="shared" ref="W382:AD382" si="14">MODE(W2:W373)</f>
        <v>136.69</v>
      </c>
      <c r="X382" s="120">
        <f t="shared" si="14"/>
        <v>109.7</v>
      </c>
      <c r="Y382" s="120">
        <f t="shared" si="14"/>
        <v>127.17</v>
      </c>
      <c r="Z382" s="120">
        <f t="shared" si="14"/>
        <v>133.88999999999999</v>
      </c>
      <c r="AA382" s="120">
        <f t="shared" si="14"/>
        <v>141.13</v>
      </c>
      <c r="AB382" s="120">
        <f t="shared" si="14"/>
        <v>133.35</v>
      </c>
      <c r="AC382" s="120">
        <f t="shared" si="14"/>
        <v>134.24</v>
      </c>
      <c r="AD382" s="120">
        <f t="shared" si="14"/>
        <v>139.56</v>
      </c>
    </row>
    <row r="383" spans="1:30" x14ac:dyDescent="0.25">
      <c r="C383" s="230" t="s">
        <v>211</v>
      </c>
      <c r="D383" s="120">
        <f>_xlfn.STDEV.S(D2:D373)</f>
        <v>14.937538119440921</v>
      </c>
      <c r="E383" s="120">
        <f t="shared" ref="E383:M383" si="15">_xlfn.STDEV.S(E2:E373)</f>
        <v>33.084051070048965</v>
      </c>
      <c r="F383" s="120">
        <f t="shared" si="15"/>
        <v>22.432268093371068</v>
      </c>
      <c r="G383" s="120">
        <f t="shared" si="15"/>
        <v>18.280068511715527</v>
      </c>
      <c r="H383" s="120">
        <f t="shared" si="15"/>
        <v>29.835450569066829</v>
      </c>
      <c r="I383" s="120">
        <f t="shared" si="15"/>
        <v>17.300319559024715</v>
      </c>
      <c r="J383" s="120">
        <f t="shared" si="15"/>
        <v>27.793645698383724</v>
      </c>
      <c r="K383" s="120">
        <f t="shared" si="15"/>
        <v>23.843478135859971</v>
      </c>
      <c r="L383" s="120">
        <f t="shared" si="15"/>
        <v>8.9813299454749469</v>
      </c>
      <c r="M383" s="120">
        <f t="shared" si="15"/>
        <v>26.799643850093016</v>
      </c>
      <c r="N383" s="120">
        <f>_xlfn.STDEV.S(N2:N373)</f>
        <v>19.396142786729108</v>
      </c>
      <c r="O383" s="120">
        <f t="shared" ref="O383:U383" si="16">_xlfn.STDEV.S(O2:O373)</f>
        <v>22.847158262691945</v>
      </c>
      <c r="P383" s="120">
        <f t="shared" si="16"/>
        <v>19.616129626118486</v>
      </c>
      <c r="Q383" s="120">
        <f t="shared" si="16"/>
        <v>29.364974746211338</v>
      </c>
      <c r="R383" s="120">
        <f t="shared" si="16"/>
        <v>21.081733305704546</v>
      </c>
      <c r="S383" s="120">
        <f t="shared" si="16"/>
        <v>19.581033635035276</v>
      </c>
      <c r="T383" s="120">
        <f t="shared" si="16"/>
        <v>20.82614717537724</v>
      </c>
      <c r="U383" s="120">
        <f t="shared" si="16"/>
        <v>17.193277938203472</v>
      </c>
      <c r="V383" s="120">
        <f>_xlfn.STDEV.S(V2:V373)</f>
        <v>22.162660914548979</v>
      </c>
      <c r="W383" s="120">
        <f t="shared" ref="W383:AD383" si="17">_xlfn.STDEV.S(W2:W373)</f>
        <v>19.167448899682849</v>
      </c>
      <c r="X383" s="120">
        <f t="shared" si="17"/>
        <v>23.606057965283881</v>
      </c>
      <c r="Y383" s="120">
        <f t="shared" si="17"/>
        <v>19.009956343888472</v>
      </c>
      <c r="Z383" s="120">
        <f t="shared" si="17"/>
        <v>19.966421639096446</v>
      </c>
      <c r="AA383" s="120">
        <f t="shared" si="17"/>
        <v>21.03429781181573</v>
      </c>
      <c r="AB383" s="120">
        <f t="shared" si="17"/>
        <v>22.958394045378402</v>
      </c>
      <c r="AC383" s="120">
        <f t="shared" si="17"/>
        <v>20.639267341668575</v>
      </c>
      <c r="AD383" s="120">
        <f t="shared" si="17"/>
        <v>20.211590865384029</v>
      </c>
    </row>
    <row r="387" spans="1:7" x14ac:dyDescent="0.25">
      <c r="B387" t="s">
        <v>212</v>
      </c>
      <c r="C387" s="286" t="s">
        <v>269</v>
      </c>
      <c r="D387" s="286"/>
      <c r="E387" s="286"/>
      <c r="F387" s="286"/>
      <c r="G387" s="286"/>
    </row>
    <row r="388" spans="1:7" x14ac:dyDescent="0.25">
      <c r="C388" t="s">
        <v>270</v>
      </c>
    </row>
    <row r="394" spans="1:7" x14ac:dyDescent="0.25">
      <c r="A394" s="121" t="s">
        <v>17</v>
      </c>
      <c r="B394" s="25" t="s">
        <v>0</v>
      </c>
      <c r="C394" s="25" t="s">
        <v>3</v>
      </c>
      <c r="D394" s="25" t="s">
        <v>4</v>
      </c>
    </row>
    <row r="395" spans="1:7" x14ac:dyDescent="0.25">
      <c r="A395" s="121" t="s">
        <v>18</v>
      </c>
      <c r="B395" s="25">
        <v>2023</v>
      </c>
      <c r="C395" s="25">
        <v>2023</v>
      </c>
      <c r="D395" s="25">
        <v>2023</v>
      </c>
    </row>
    <row r="396" spans="1:7" x14ac:dyDescent="0.25">
      <c r="A396" s="121" t="s">
        <v>19</v>
      </c>
      <c r="B396" s="25" t="s">
        <v>8</v>
      </c>
      <c r="C396" s="25" t="s">
        <v>8</v>
      </c>
      <c r="D396" s="25" t="s">
        <v>8</v>
      </c>
    </row>
    <row r="397" spans="1:7" x14ac:dyDescent="0.25">
      <c r="A397" s="121" t="s">
        <v>20</v>
      </c>
      <c r="B397" s="8">
        <v>173.2</v>
      </c>
      <c r="C397" s="8">
        <v>174.7</v>
      </c>
      <c r="D397" s="8">
        <v>173.7</v>
      </c>
    </row>
    <row r="398" spans="1:7" x14ac:dyDescent="0.25">
      <c r="A398" s="121" t="s">
        <v>21</v>
      </c>
      <c r="B398" s="8">
        <v>211.5</v>
      </c>
      <c r="C398" s="8">
        <v>219.4</v>
      </c>
      <c r="D398" s="8">
        <v>214.3</v>
      </c>
    </row>
    <row r="399" spans="1:7" x14ac:dyDescent="0.25">
      <c r="A399" s="121" t="s">
        <v>22</v>
      </c>
      <c r="B399" s="8">
        <v>171</v>
      </c>
      <c r="C399" s="8">
        <v>176.7</v>
      </c>
      <c r="D399" s="8">
        <v>173.2</v>
      </c>
    </row>
    <row r="400" spans="1:7" x14ac:dyDescent="0.25">
      <c r="A400" s="121" t="s">
        <v>23</v>
      </c>
      <c r="B400" s="8">
        <v>179.6</v>
      </c>
      <c r="C400" s="8">
        <v>179.4</v>
      </c>
      <c r="D400" s="8">
        <v>179.5</v>
      </c>
    </row>
    <row r="401" spans="1:4" x14ac:dyDescent="0.25">
      <c r="A401" s="121" t="s">
        <v>24</v>
      </c>
      <c r="B401" s="8">
        <v>173.3</v>
      </c>
      <c r="C401" s="8">
        <v>164.4</v>
      </c>
      <c r="D401" s="8">
        <v>170</v>
      </c>
    </row>
    <row r="402" spans="1:4" x14ac:dyDescent="0.25">
      <c r="A402" s="121" t="s">
        <v>25</v>
      </c>
      <c r="B402" s="8">
        <v>169</v>
      </c>
      <c r="C402" s="8">
        <v>175.8</v>
      </c>
      <c r="D402" s="8">
        <v>172.2</v>
      </c>
    </row>
    <row r="403" spans="1:4" x14ac:dyDescent="0.25">
      <c r="A403" s="121" t="s">
        <v>26</v>
      </c>
      <c r="B403" s="8">
        <v>148.69999999999999</v>
      </c>
      <c r="C403" s="8">
        <v>185</v>
      </c>
      <c r="D403" s="8">
        <v>161</v>
      </c>
    </row>
    <row r="404" spans="1:4" x14ac:dyDescent="0.25">
      <c r="A404" s="121" t="s">
        <v>27</v>
      </c>
      <c r="B404" s="8">
        <v>174.9</v>
      </c>
      <c r="C404" s="8">
        <v>176.9</v>
      </c>
      <c r="D404" s="8">
        <v>175.6</v>
      </c>
    </row>
    <row r="405" spans="1:4" x14ac:dyDescent="0.25">
      <c r="A405" s="121" t="s">
        <v>28</v>
      </c>
      <c r="B405" s="8">
        <v>121.9</v>
      </c>
      <c r="C405" s="8">
        <v>124.2</v>
      </c>
      <c r="D405" s="8">
        <v>122.7</v>
      </c>
    </row>
    <row r="406" spans="1:4" x14ac:dyDescent="0.25">
      <c r="A406" s="121" t="s">
        <v>29</v>
      </c>
      <c r="B406" s="8">
        <v>221</v>
      </c>
      <c r="C406" s="8">
        <v>211.9</v>
      </c>
      <c r="D406" s="8">
        <v>218</v>
      </c>
    </row>
    <row r="407" spans="1:4" x14ac:dyDescent="0.25">
      <c r="A407" s="121" t="s">
        <v>30</v>
      </c>
      <c r="B407" s="8">
        <v>178.7</v>
      </c>
      <c r="C407" s="8">
        <v>165.9</v>
      </c>
      <c r="D407" s="8">
        <v>173.4</v>
      </c>
    </row>
    <row r="408" spans="1:4" x14ac:dyDescent="0.25">
      <c r="A408" s="121" t="s">
        <v>31</v>
      </c>
      <c r="B408" s="8">
        <v>191.1</v>
      </c>
      <c r="C408" s="8">
        <v>197.7</v>
      </c>
      <c r="D408" s="8">
        <v>194.2</v>
      </c>
    </row>
    <row r="409" spans="1:4" x14ac:dyDescent="0.25">
      <c r="A409" s="121" t="s">
        <v>32</v>
      </c>
      <c r="B409" s="8">
        <v>176.8</v>
      </c>
      <c r="C409" s="8">
        <v>183.1</v>
      </c>
      <c r="D409" s="8">
        <v>179.1</v>
      </c>
    </row>
    <row r="410" spans="1:4" x14ac:dyDescent="0.25">
      <c r="A410" s="121" t="s">
        <v>33</v>
      </c>
      <c r="B410" s="8">
        <v>199.9</v>
      </c>
      <c r="C410" s="8">
        <v>204.2</v>
      </c>
      <c r="D410" s="8">
        <v>201</v>
      </c>
    </row>
    <row r="411" spans="1:4" x14ac:dyDescent="0.25">
      <c r="A411" s="121" t="s">
        <v>34</v>
      </c>
      <c r="B411" s="8">
        <v>191.2</v>
      </c>
      <c r="C411" s="8">
        <v>181.3</v>
      </c>
      <c r="D411" s="8">
        <v>187.3</v>
      </c>
    </row>
    <row r="412" spans="1:4" x14ac:dyDescent="0.25">
      <c r="A412" s="121" t="s">
        <v>35</v>
      </c>
      <c r="B412" s="8">
        <v>187.9</v>
      </c>
      <c r="C412" s="8">
        <v>168.1</v>
      </c>
      <c r="D412" s="8">
        <v>179.7</v>
      </c>
    </row>
    <row r="413" spans="1:4" x14ac:dyDescent="0.25">
      <c r="A413" s="121" t="s">
        <v>36</v>
      </c>
      <c r="B413" s="8">
        <v>190.8</v>
      </c>
      <c r="C413" s="8">
        <v>179.3</v>
      </c>
      <c r="D413" s="8">
        <v>186.2</v>
      </c>
    </row>
    <row r="414" spans="1:4" x14ac:dyDescent="0.25">
      <c r="A414" s="121" t="s">
        <v>37</v>
      </c>
      <c r="B414" s="8">
        <v>139.26</v>
      </c>
      <c r="C414" s="8">
        <v>175.6</v>
      </c>
      <c r="D414" s="8">
        <v>175.6</v>
      </c>
    </row>
    <row r="415" spans="1:4" x14ac:dyDescent="0.25">
      <c r="A415" s="121" t="s">
        <v>38</v>
      </c>
      <c r="B415" s="8">
        <v>182.5</v>
      </c>
      <c r="C415" s="8">
        <v>183.4</v>
      </c>
      <c r="D415" s="8">
        <v>182.8</v>
      </c>
    </row>
    <row r="416" spans="1:4" x14ac:dyDescent="0.25">
      <c r="A416" s="121" t="s">
        <v>39</v>
      </c>
      <c r="B416" s="8">
        <v>179.8</v>
      </c>
      <c r="C416" s="8">
        <v>170.1</v>
      </c>
      <c r="D416" s="8">
        <v>175.2</v>
      </c>
    </row>
    <row r="417" spans="1:4" x14ac:dyDescent="0.25">
      <c r="A417" s="121" t="s">
        <v>40</v>
      </c>
      <c r="B417" s="8">
        <v>187.8</v>
      </c>
      <c r="C417" s="8">
        <v>182.2</v>
      </c>
      <c r="D417" s="8">
        <v>185.7</v>
      </c>
    </row>
    <row r="418" spans="1:4" x14ac:dyDescent="0.25">
      <c r="A418" s="121" t="s">
        <v>41</v>
      </c>
      <c r="B418" s="8">
        <v>169.7</v>
      </c>
      <c r="C418" s="8">
        <v>160.4</v>
      </c>
      <c r="D418" s="8">
        <v>164.8</v>
      </c>
    </row>
    <row r="419" spans="1:4" x14ac:dyDescent="0.25">
      <c r="A419" s="121" t="s">
        <v>42</v>
      </c>
      <c r="B419" s="8">
        <v>173.8</v>
      </c>
      <c r="C419" s="8">
        <v>169.2</v>
      </c>
      <c r="D419" s="8">
        <v>171.2</v>
      </c>
    </row>
    <row r="420" spans="1:4" x14ac:dyDescent="0.25">
      <c r="A420" s="121" t="s">
        <v>43</v>
      </c>
      <c r="B420" s="8">
        <v>180.3</v>
      </c>
      <c r="C420" s="8">
        <v>174.8</v>
      </c>
      <c r="D420" s="8">
        <v>177.1</v>
      </c>
    </row>
    <row r="421" spans="1:4" x14ac:dyDescent="0.25">
      <c r="A421" s="121" t="s">
        <v>44</v>
      </c>
      <c r="B421" s="8">
        <v>184.9</v>
      </c>
      <c r="C421" s="8">
        <v>185.6</v>
      </c>
      <c r="D421" s="8">
        <v>185.2</v>
      </c>
    </row>
    <row r="422" spans="1:4" x14ac:dyDescent="0.25">
      <c r="A422" s="121" t="s">
        <v>45</v>
      </c>
      <c r="B422" s="8">
        <v>179.5</v>
      </c>
      <c r="C422" s="8">
        <v>171.6</v>
      </c>
      <c r="D422" s="8">
        <v>175.7</v>
      </c>
    </row>
    <row r="423" spans="1:4" x14ac:dyDescent="0.25">
      <c r="A423" s="121" t="s">
        <v>46</v>
      </c>
      <c r="B423" s="8">
        <v>179.8</v>
      </c>
      <c r="C423" s="8">
        <v>178.2</v>
      </c>
      <c r="D423" s="8">
        <v>179.1</v>
      </c>
    </row>
  </sheetData>
  <autoFilter ref="A1:AD373" xr:uid="{E95884E9-008C-4A34-ADB9-C9DA529AD8D8}"/>
  <mergeCells count="1">
    <mergeCell ref="C387:G3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BFBF-CA37-4584-B1C9-3A99933755CA}">
  <dimension ref="B1:D32"/>
  <sheetViews>
    <sheetView topLeftCell="A7" workbookViewId="0">
      <selection activeCell="C38" sqref="C38"/>
    </sheetView>
  </sheetViews>
  <sheetFormatPr defaultRowHeight="15" x14ac:dyDescent="0.25"/>
  <cols>
    <col min="2" max="2" width="30" customWidth="1"/>
    <col min="3" max="3" width="50.7109375" customWidth="1"/>
    <col min="4" max="4" width="17.7109375" customWidth="1"/>
    <col min="5" max="5" width="13.140625" customWidth="1"/>
  </cols>
  <sheetData>
    <row r="1" spans="2:3" ht="15.75" thickBot="1" x14ac:dyDescent="0.3"/>
    <row r="2" spans="2:3" ht="15.75" x14ac:dyDescent="0.25">
      <c r="B2" s="38" t="s">
        <v>213</v>
      </c>
      <c r="C2" s="39" t="s">
        <v>157</v>
      </c>
    </row>
    <row r="3" spans="2:3" x14ac:dyDescent="0.25">
      <c r="B3" s="8" t="s">
        <v>17</v>
      </c>
      <c r="C3" s="8" t="s">
        <v>173</v>
      </c>
    </row>
    <row r="4" spans="2:3" x14ac:dyDescent="0.25">
      <c r="B4" s="8" t="s">
        <v>18</v>
      </c>
      <c r="C4" s="8" t="s">
        <v>158</v>
      </c>
    </row>
    <row r="5" spans="2:3" x14ac:dyDescent="0.25">
      <c r="B5" s="8" t="s">
        <v>19</v>
      </c>
      <c r="C5" s="8" t="s">
        <v>159</v>
      </c>
    </row>
    <row r="6" spans="2:3" x14ac:dyDescent="0.25">
      <c r="B6" s="8" t="s">
        <v>160</v>
      </c>
      <c r="C6" s="8" t="s">
        <v>174</v>
      </c>
    </row>
    <row r="7" spans="2:3" x14ac:dyDescent="0.25">
      <c r="B7" s="8" t="s">
        <v>21</v>
      </c>
      <c r="C7" s="8" t="s">
        <v>175</v>
      </c>
    </row>
    <row r="8" spans="2:3" x14ac:dyDescent="0.25">
      <c r="B8" s="8" t="s">
        <v>22</v>
      </c>
      <c r="C8" s="8" t="s">
        <v>176</v>
      </c>
    </row>
    <row r="9" spans="2:3" x14ac:dyDescent="0.25">
      <c r="B9" s="8" t="s">
        <v>23</v>
      </c>
      <c r="C9" s="8" t="s">
        <v>178</v>
      </c>
    </row>
    <row r="10" spans="2:3" x14ac:dyDescent="0.25">
      <c r="B10" s="8" t="s">
        <v>161</v>
      </c>
      <c r="C10" s="8" t="s">
        <v>177</v>
      </c>
    </row>
    <row r="11" spans="2:3" x14ac:dyDescent="0.25">
      <c r="B11" s="8" t="s">
        <v>25</v>
      </c>
      <c r="C11" s="8" t="s">
        <v>25</v>
      </c>
    </row>
    <row r="12" spans="2:3" x14ac:dyDescent="0.25">
      <c r="B12" s="8" t="s">
        <v>162</v>
      </c>
      <c r="C12" s="8" t="s">
        <v>26</v>
      </c>
    </row>
    <row r="13" spans="2:3" x14ac:dyDescent="0.25">
      <c r="B13" s="8" t="s">
        <v>27</v>
      </c>
      <c r="C13" s="8" t="s">
        <v>179</v>
      </c>
    </row>
    <row r="14" spans="2:3" x14ac:dyDescent="0.25">
      <c r="B14" s="8" t="s">
        <v>163</v>
      </c>
      <c r="C14" s="8" t="s">
        <v>180</v>
      </c>
    </row>
    <row r="15" spans="2:3" x14ac:dyDescent="0.25">
      <c r="B15" s="8" t="s">
        <v>29</v>
      </c>
      <c r="C15" s="8" t="s">
        <v>181</v>
      </c>
    </row>
    <row r="16" spans="2:3" x14ac:dyDescent="0.25">
      <c r="B16" s="8" t="s">
        <v>164</v>
      </c>
      <c r="C16" s="8" t="s">
        <v>182</v>
      </c>
    </row>
    <row r="17" spans="2:4" x14ac:dyDescent="0.25">
      <c r="B17" s="8" t="s">
        <v>165</v>
      </c>
      <c r="C17" s="8" t="s">
        <v>183</v>
      </c>
    </row>
    <row r="18" spans="2:4" x14ac:dyDescent="0.25">
      <c r="B18" s="8" t="s">
        <v>32</v>
      </c>
      <c r="C18" s="8" t="s">
        <v>166</v>
      </c>
    </row>
    <row r="19" spans="2:4" x14ac:dyDescent="0.25">
      <c r="B19" s="8" t="s">
        <v>167</v>
      </c>
      <c r="C19" s="8" t="s">
        <v>184</v>
      </c>
    </row>
    <row r="20" spans="2:4" x14ac:dyDescent="0.25">
      <c r="B20" s="8" t="s">
        <v>34</v>
      </c>
      <c r="C20" s="8" t="s">
        <v>168</v>
      </c>
    </row>
    <row r="21" spans="2:4" x14ac:dyDescent="0.25">
      <c r="B21" s="8" t="s">
        <v>35</v>
      </c>
      <c r="C21" s="8" t="s">
        <v>185</v>
      </c>
    </row>
    <row r="22" spans="2:4" x14ac:dyDescent="0.25">
      <c r="B22" s="8" t="s">
        <v>169</v>
      </c>
      <c r="C22" s="8" t="s">
        <v>186</v>
      </c>
    </row>
    <row r="23" spans="2:4" x14ac:dyDescent="0.25">
      <c r="B23" s="8" t="s">
        <v>37</v>
      </c>
      <c r="C23" s="8" t="s">
        <v>187</v>
      </c>
    </row>
    <row r="24" spans="2:4" x14ac:dyDescent="0.25">
      <c r="B24" s="8" t="s">
        <v>170</v>
      </c>
      <c r="C24" s="8" t="s">
        <v>188</v>
      </c>
    </row>
    <row r="25" spans="2:4" x14ac:dyDescent="0.25">
      <c r="B25" s="8" t="s">
        <v>39</v>
      </c>
      <c r="C25" s="8" t="s">
        <v>171</v>
      </c>
    </row>
    <row r="26" spans="2:4" x14ac:dyDescent="0.25">
      <c r="B26" s="8" t="s">
        <v>40</v>
      </c>
      <c r="C26" s="8" t="s">
        <v>40</v>
      </c>
    </row>
    <row r="27" spans="2:4" x14ac:dyDescent="0.25">
      <c r="B27" s="8" t="s">
        <v>54</v>
      </c>
      <c r="C27" s="8" t="s">
        <v>189</v>
      </c>
    </row>
    <row r="28" spans="2:4" x14ac:dyDescent="0.25">
      <c r="B28" s="8" t="s">
        <v>172</v>
      </c>
      <c r="C28" s="8" t="s">
        <v>190</v>
      </c>
    </row>
    <row r="29" spans="2:4" x14ac:dyDescent="0.25">
      <c r="B29" s="8" t="s">
        <v>43</v>
      </c>
      <c r="C29" s="8" t="s">
        <v>191</v>
      </c>
    </row>
    <row r="30" spans="2:4" x14ac:dyDescent="0.25">
      <c r="B30" s="8" t="s">
        <v>44</v>
      </c>
      <c r="C30" s="8" t="s">
        <v>192</v>
      </c>
    </row>
    <row r="31" spans="2:4" x14ac:dyDescent="0.25">
      <c r="B31" s="8" t="s">
        <v>45</v>
      </c>
      <c r="C31" s="8" t="s">
        <v>193</v>
      </c>
      <c r="D31" t="s">
        <v>202</v>
      </c>
    </row>
    <row r="32" spans="2:4" x14ac:dyDescent="0.25">
      <c r="B32" s="8" t="s">
        <v>56</v>
      </c>
      <c r="C32" s="8"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CA112-5753-44FE-812B-70713C0EEA7D}">
  <dimension ref="B3:DY85"/>
  <sheetViews>
    <sheetView workbookViewId="0">
      <selection activeCell="C90" sqref="C90"/>
    </sheetView>
  </sheetViews>
  <sheetFormatPr defaultRowHeight="15" x14ac:dyDescent="0.25"/>
  <cols>
    <col min="2" max="2" width="12.140625" bestFit="1" customWidth="1"/>
    <col min="3" max="3" width="33.42578125" bestFit="1" customWidth="1"/>
    <col min="4" max="4" width="28.5703125" bestFit="1" customWidth="1"/>
    <col min="5" max="5" width="9" bestFit="1" customWidth="1"/>
    <col min="6" max="6" width="10.140625" bestFit="1" customWidth="1"/>
    <col min="7" max="7" width="11" bestFit="1" customWidth="1"/>
    <col min="8" max="8" width="8.85546875" bestFit="1" customWidth="1"/>
    <col min="9" max="9" width="7.42578125" bestFit="1" customWidth="1"/>
    <col min="10" max="10" width="6.85546875" bestFit="1" customWidth="1"/>
    <col min="11" max="11" width="7.28515625" bestFit="1" customWidth="1"/>
    <col min="12" max="12" width="6.5703125" bestFit="1" customWidth="1"/>
    <col min="13" max="13" width="9.28515625" bestFit="1" customWidth="1"/>
    <col min="14" max="14" width="12.5703125" bestFit="1" customWidth="1"/>
    <col min="15" max="15" width="10.28515625" bestFit="1" customWidth="1"/>
    <col min="16" max="16" width="12.7109375" bestFit="1" customWidth="1"/>
    <col min="17" max="17" width="12.140625" bestFit="1" customWidth="1"/>
    <col min="18" max="18" width="10.140625" bestFit="1" customWidth="1"/>
    <col min="19" max="19" width="11" bestFit="1" customWidth="1"/>
    <col min="20" max="20" width="8.85546875" bestFit="1" customWidth="1"/>
    <col min="21" max="21" width="7.42578125" bestFit="1" customWidth="1"/>
    <col min="22" max="22" width="6.85546875" bestFit="1" customWidth="1"/>
    <col min="23" max="23" width="7.28515625" bestFit="1" customWidth="1"/>
    <col min="24" max="24" width="6.5703125" bestFit="1" customWidth="1"/>
    <col min="25" max="25" width="9.28515625" bestFit="1" customWidth="1"/>
    <col min="26" max="26" width="12.5703125" bestFit="1" customWidth="1"/>
    <col min="27" max="27" width="10.28515625" bestFit="1" customWidth="1"/>
    <col min="28" max="28" width="12.28515625" bestFit="1" customWidth="1"/>
    <col min="29" max="29" width="12.140625" bestFit="1" customWidth="1"/>
    <col min="30" max="30" width="10.140625" bestFit="1" customWidth="1"/>
    <col min="31" max="31" width="11" bestFit="1" customWidth="1"/>
    <col min="32" max="32" width="8.85546875" bestFit="1" customWidth="1"/>
    <col min="33" max="33" width="7.42578125" bestFit="1" customWidth="1"/>
    <col min="34" max="34" width="6.85546875" bestFit="1" customWidth="1"/>
    <col min="35" max="35" width="7.28515625" bestFit="1" customWidth="1"/>
    <col min="36" max="36" width="6.5703125" bestFit="1" customWidth="1"/>
    <col min="37" max="37" width="9.28515625" bestFit="1" customWidth="1"/>
    <col min="38" max="38" width="12.5703125" bestFit="1" customWidth="1"/>
    <col min="39" max="39" width="10.28515625" bestFit="1" customWidth="1"/>
    <col min="40" max="40" width="12.28515625" bestFit="1" customWidth="1"/>
    <col min="41" max="41" width="12.140625" bestFit="1" customWidth="1"/>
    <col min="42" max="42" width="10.140625" bestFit="1" customWidth="1"/>
    <col min="43" max="43" width="11" bestFit="1" customWidth="1"/>
    <col min="44" max="44" width="8.85546875" bestFit="1" customWidth="1"/>
    <col min="45" max="45" width="7.42578125" bestFit="1" customWidth="1"/>
    <col min="46" max="46" width="6.85546875" bestFit="1" customWidth="1"/>
    <col min="47" max="47" width="7.28515625" bestFit="1" customWidth="1"/>
    <col min="48" max="48" width="6.5703125" bestFit="1" customWidth="1"/>
    <col min="49" max="49" width="9.28515625" bestFit="1" customWidth="1"/>
    <col min="50" max="50" width="12.5703125" bestFit="1" customWidth="1"/>
    <col min="51" max="51" width="10.28515625" bestFit="1" customWidth="1"/>
    <col min="52" max="52" width="12.28515625" bestFit="1" customWidth="1"/>
    <col min="53" max="53" width="12.140625" bestFit="1" customWidth="1"/>
    <col min="54" max="54" width="10.140625" bestFit="1" customWidth="1"/>
    <col min="55" max="55" width="11" bestFit="1" customWidth="1"/>
    <col min="56" max="56" width="8.85546875" bestFit="1" customWidth="1"/>
    <col min="57" max="57" width="7.42578125" bestFit="1" customWidth="1"/>
    <col min="58" max="58" width="6.85546875" bestFit="1" customWidth="1"/>
    <col min="59" max="59" width="7.28515625" bestFit="1" customWidth="1"/>
    <col min="60" max="60" width="6.5703125" bestFit="1" customWidth="1"/>
    <col min="61" max="61" width="9.28515625" bestFit="1" customWidth="1"/>
    <col min="62" max="62" width="12.5703125" bestFit="1" customWidth="1"/>
    <col min="63" max="63" width="10.28515625" bestFit="1" customWidth="1"/>
    <col min="64" max="64" width="12.28515625" bestFit="1" customWidth="1"/>
    <col min="65" max="65" width="12.140625" bestFit="1" customWidth="1"/>
    <col min="66" max="66" width="10.140625" bestFit="1" customWidth="1"/>
    <col min="67" max="67" width="11" bestFit="1" customWidth="1"/>
    <col min="68" max="68" width="8.85546875" bestFit="1" customWidth="1"/>
    <col min="69" max="69" width="7.42578125" bestFit="1" customWidth="1"/>
    <col min="70" max="70" width="6.85546875" bestFit="1" customWidth="1"/>
    <col min="71" max="71" width="7.28515625" bestFit="1" customWidth="1"/>
    <col min="72" max="72" width="6.5703125" bestFit="1" customWidth="1"/>
    <col min="73" max="73" width="9.28515625" bestFit="1" customWidth="1"/>
    <col min="74" max="74" width="12.5703125" bestFit="1" customWidth="1"/>
    <col min="75" max="75" width="10.28515625" bestFit="1" customWidth="1"/>
    <col min="76" max="76" width="12.28515625" bestFit="1" customWidth="1"/>
    <col min="77" max="77" width="12.140625" bestFit="1" customWidth="1"/>
    <col min="78" max="78" width="10.140625" bestFit="1" customWidth="1"/>
    <col min="79" max="79" width="11" bestFit="1" customWidth="1"/>
    <col min="80" max="80" width="8.85546875" bestFit="1" customWidth="1"/>
    <col min="81" max="81" width="6.85546875" bestFit="1" customWidth="1"/>
    <col min="82" max="82" width="7.28515625" bestFit="1" customWidth="1"/>
    <col min="83" max="83" width="6.5703125" bestFit="1" customWidth="1"/>
    <col min="84" max="84" width="9.28515625" bestFit="1" customWidth="1"/>
    <col min="85" max="85" width="12.5703125" bestFit="1" customWidth="1"/>
    <col min="86" max="86" width="10.28515625" bestFit="1" customWidth="1"/>
    <col min="87" max="87" width="12.28515625" bestFit="1" customWidth="1"/>
    <col min="88" max="88" width="12.140625" bestFit="1" customWidth="1"/>
    <col min="89" max="89" width="10.140625" bestFit="1" customWidth="1"/>
    <col min="90" max="90" width="11" bestFit="1" customWidth="1"/>
    <col min="91" max="91" width="8.85546875" bestFit="1" customWidth="1"/>
    <col min="92" max="92" width="7.42578125" bestFit="1" customWidth="1"/>
    <col min="93" max="93" width="6.85546875" bestFit="1" customWidth="1"/>
    <col min="94" max="94" width="7.28515625" bestFit="1" customWidth="1"/>
    <col min="95" max="95" width="6.5703125" bestFit="1" customWidth="1"/>
    <col min="96" max="96" width="9.28515625" bestFit="1" customWidth="1"/>
    <col min="97" max="97" width="12.5703125" bestFit="1" customWidth="1"/>
    <col min="98" max="98" width="10.28515625" bestFit="1" customWidth="1"/>
    <col min="99" max="99" width="12.28515625" bestFit="1" customWidth="1"/>
    <col min="100" max="100" width="12.140625" bestFit="1" customWidth="1"/>
    <col min="101" max="101" width="10.140625" bestFit="1" customWidth="1"/>
    <col min="102" max="102" width="11" bestFit="1" customWidth="1"/>
    <col min="103" max="103" width="8.85546875" bestFit="1" customWidth="1"/>
    <col min="104" max="104" width="7.42578125" bestFit="1" customWidth="1"/>
    <col min="105" max="105" width="6.85546875" bestFit="1" customWidth="1"/>
    <col min="106" max="106" width="7.28515625" bestFit="1" customWidth="1"/>
    <col min="107" max="107" width="6.5703125" bestFit="1" customWidth="1"/>
    <col min="108" max="108" width="9.28515625" bestFit="1" customWidth="1"/>
    <col min="109" max="109" width="12.5703125" bestFit="1" customWidth="1"/>
    <col min="110" max="110" width="10.28515625" bestFit="1" customWidth="1"/>
    <col min="111" max="111" width="12.28515625" bestFit="1" customWidth="1"/>
    <col min="112" max="112" width="12.140625" bestFit="1" customWidth="1"/>
    <col min="113" max="113" width="10.140625" bestFit="1" customWidth="1"/>
    <col min="114" max="114" width="11" bestFit="1" customWidth="1"/>
    <col min="115" max="115" width="8.85546875" bestFit="1" customWidth="1"/>
    <col min="116" max="116" width="7.42578125" bestFit="1" customWidth="1"/>
    <col min="117" max="117" width="6.85546875" bestFit="1" customWidth="1"/>
    <col min="118" max="118" width="7.28515625" bestFit="1" customWidth="1"/>
    <col min="119" max="119" width="6.5703125" bestFit="1" customWidth="1"/>
    <col min="120" max="120" width="9.28515625" bestFit="1" customWidth="1"/>
    <col min="121" max="121" width="12.5703125" bestFit="1" customWidth="1"/>
    <col min="122" max="122" width="10.28515625" bestFit="1" customWidth="1"/>
    <col min="123" max="123" width="12.28515625" bestFit="1" customWidth="1"/>
    <col min="124" max="124" width="12.140625" bestFit="1" customWidth="1"/>
    <col min="125" max="125" width="10.140625" bestFit="1" customWidth="1"/>
    <col min="126" max="126" width="11" bestFit="1" customWidth="1"/>
    <col min="127" max="127" width="8.85546875" bestFit="1" customWidth="1"/>
    <col min="128" max="128" width="7.42578125" bestFit="1" customWidth="1"/>
    <col min="129" max="129" width="6.85546875" bestFit="1" customWidth="1"/>
  </cols>
  <sheetData>
    <row r="3" spans="2:129" x14ac:dyDescent="0.25">
      <c r="B3" s="287" t="s">
        <v>17</v>
      </c>
      <c r="C3" s="287" t="s">
        <v>49</v>
      </c>
      <c r="D3" s="287" t="s">
        <v>50</v>
      </c>
      <c r="E3" s="7" t="s">
        <v>18</v>
      </c>
      <c r="F3" s="1">
        <v>2013</v>
      </c>
      <c r="G3" s="1">
        <v>2013</v>
      </c>
      <c r="H3" s="1">
        <v>2013</v>
      </c>
      <c r="I3" s="1">
        <v>2013</v>
      </c>
      <c r="J3" s="1">
        <v>2013</v>
      </c>
      <c r="K3" s="1">
        <v>2013</v>
      </c>
      <c r="L3" s="1">
        <v>2013</v>
      </c>
      <c r="M3" s="1">
        <v>2013</v>
      </c>
      <c r="N3" s="1">
        <v>2013</v>
      </c>
      <c r="O3" s="1">
        <v>2013</v>
      </c>
      <c r="P3" s="1">
        <v>2013</v>
      </c>
      <c r="Q3" s="1">
        <v>2013</v>
      </c>
      <c r="R3" s="1">
        <v>2014</v>
      </c>
      <c r="S3" s="1">
        <v>2014</v>
      </c>
      <c r="T3" s="1">
        <v>2014</v>
      </c>
      <c r="U3" s="1">
        <v>2014</v>
      </c>
      <c r="V3" s="1">
        <v>2014</v>
      </c>
      <c r="W3" s="1">
        <v>2014</v>
      </c>
      <c r="X3" s="1">
        <v>2014</v>
      </c>
      <c r="Y3" s="1">
        <v>2014</v>
      </c>
      <c r="Z3" s="1">
        <v>2014</v>
      </c>
      <c r="AA3" s="1">
        <v>2014</v>
      </c>
      <c r="AB3" s="1">
        <v>2014</v>
      </c>
      <c r="AC3" s="1">
        <v>2014</v>
      </c>
      <c r="AD3" s="1">
        <v>2015</v>
      </c>
      <c r="AE3" s="1">
        <v>2015</v>
      </c>
      <c r="AF3" s="1">
        <v>2015</v>
      </c>
      <c r="AG3" s="1">
        <v>2015</v>
      </c>
      <c r="AH3" s="1">
        <v>2015</v>
      </c>
      <c r="AI3" s="1">
        <v>2015</v>
      </c>
      <c r="AJ3" s="1">
        <v>2015</v>
      </c>
      <c r="AK3" s="1">
        <v>2015</v>
      </c>
      <c r="AL3" s="1">
        <v>2015</v>
      </c>
      <c r="AM3" s="1">
        <v>2015</v>
      </c>
      <c r="AN3" s="1">
        <v>2015</v>
      </c>
      <c r="AO3" s="1">
        <v>2015</v>
      </c>
      <c r="AP3" s="1">
        <v>2016</v>
      </c>
      <c r="AQ3" s="1">
        <v>2016</v>
      </c>
      <c r="AR3" s="1">
        <v>2016</v>
      </c>
      <c r="AS3" s="1">
        <v>2016</v>
      </c>
      <c r="AT3" s="1">
        <v>2016</v>
      </c>
      <c r="AU3" s="1">
        <v>2016</v>
      </c>
      <c r="AV3" s="1">
        <v>2016</v>
      </c>
      <c r="AW3" s="1">
        <v>2016</v>
      </c>
      <c r="AX3" s="1">
        <v>2016</v>
      </c>
      <c r="AY3" s="1">
        <v>2016</v>
      </c>
      <c r="AZ3" s="1">
        <v>2016</v>
      </c>
      <c r="BA3" s="1">
        <v>2016</v>
      </c>
      <c r="BB3" s="1">
        <v>2017</v>
      </c>
      <c r="BC3" s="1">
        <v>2017</v>
      </c>
      <c r="BD3" s="1">
        <v>2017</v>
      </c>
      <c r="BE3" s="1">
        <v>2017</v>
      </c>
      <c r="BF3" s="1">
        <v>2017</v>
      </c>
      <c r="BG3" s="1">
        <v>2017</v>
      </c>
      <c r="BH3" s="1">
        <v>2017</v>
      </c>
      <c r="BI3" s="1">
        <v>2017</v>
      </c>
      <c r="BJ3" s="1">
        <v>2017</v>
      </c>
      <c r="BK3" s="1">
        <v>2017</v>
      </c>
      <c r="BL3" s="1">
        <v>2017</v>
      </c>
      <c r="BM3" s="1">
        <v>2017</v>
      </c>
      <c r="BN3" s="1">
        <v>2018</v>
      </c>
      <c r="BO3" s="1">
        <v>2018</v>
      </c>
      <c r="BP3" s="1">
        <v>2018</v>
      </c>
      <c r="BQ3" s="1">
        <v>2018</v>
      </c>
      <c r="BR3" s="1">
        <v>2018</v>
      </c>
      <c r="BS3" s="1">
        <v>2018</v>
      </c>
      <c r="BT3" s="1">
        <v>2018</v>
      </c>
      <c r="BU3" s="1">
        <v>2018</v>
      </c>
      <c r="BV3" s="1">
        <v>2018</v>
      </c>
      <c r="BW3" s="1">
        <v>2018</v>
      </c>
      <c r="BX3" s="1">
        <v>2018</v>
      </c>
      <c r="BY3" s="1">
        <v>2018</v>
      </c>
      <c r="BZ3" s="1">
        <v>2019</v>
      </c>
      <c r="CA3" s="1">
        <v>2019</v>
      </c>
      <c r="CB3" s="1">
        <v>2019</v>
      </c>
      <c r="CC3" s="1">
        <v>2019</v>
      </c>
      <c r="CD3" s="1">
        <v>2019</v>
      </c>
      <c r="CE3" s="1">
        <v>2019</v>
      </c>
      <c r="CF3" s="1">
        <v>2019</v>
      </c>
      <c r="CG3" s="1">
        <v>2019</v>
      </c>
      <c r="CH3" s="1">
        <v>2019</v>
      </c>
      <c r="CI3" s="1">
        <v>2019</v>
      </c>
      <c r="CJ3" s="1">
        <v>2019</v>
      </c>
      <c r="CK3" s="1">
        <v>2020</v>
      </c>
      <c r="CL3" s="1">
        <v>2020</v>
      </c>
      <c r="CM3" s="1">
        <v>2020</v>
      </c>
      <c r="CN3" s="1">
        <v>2020</v>
      </c>
      <c r="CO3" s="1">
        <v>2020</v>
      </c>
      <c r="CP3" s="1">
        <v>2020</v>
      </c>
      <c r="CQ3" s="1">
        <v>2020</v>
      </c>
      <c r="CR3" s="1">
        <v>2020</v>
      </c>
      <c r="CS3" s="1">
        <v>2020</v>
      </c>
      <c r="CT3" s="1">
        <v>2020</v>
      </c>
      <c r="CU3" s="1">
        <v>2020</v>
      </c>
      <c r="CV3" s="1">
        <v>2020</v>
      </c>
      <c r="CW3" s="1">
        <v>2021</v>
      </c>
      <c r="CX3" s="1">
        <v>2021</v>
      </c>
      <c r="CY3" s="1">
        <v>2021</v>
      </c>
      <c r="CZ3" s="1">
        <v>2021</v>
      </c>
      <c r="DA3" s="1">
        <v>2021</v>
      </c>
      <c r="DB3" s="1">
        <v>2021</v>
      </c>
      <c r="DC3" s="1">
        <v>2021</v>
      </c>
      <c r="DD3" s="1">
        <v>2021</v>
      </c>
      <c r="DE3" s="1">
        <v>2021</v>
      </c>
      <c r="DF3" s="1">
        <v>2021</v>
      </c>
      <c r="DG3" s="1">
        <v>2021</v>
      </c>
      <c r="DH3" s="1">
        <v>2021</v>
      </c>
      <c r="DI3" s="1">
        <v>2022</v>
      </c>
      <c r="DJ3" s="1">
        <v>2022</v>
      </c>
      <c r="DK3" s="1">
        <v>2022</v>
      </c>
      <c r="DL3" s="1">
        <v>2022</v>
      </c>
      <c r="DM3" s="1">
        <v>2022</v>
      </c>
      <c r="DN3" s="1">
        <v>2022</v>
      </c>
      <c r="DO3" s="1">
        <v>2022</v>
      </c>
      <c r="DP3" s="1">
        <v>2022</v>
      </c>
      <c r="DQ3" s="1">
        <v>2022</v>
      </c>
      <c r="DR3" s="1">
        <v>2022</v>
      </c>
      <c r="DS3" s="1">
        <v>2022</v>
      </c>
      <c r="DT3" s="1">
        <v>2022</v>
      </c>
      <c r="DU3" s="1">
        <v>2023</v>
      </c>
      <c r="DV3" s="1">
        <v>2023</v>
      </c>
      <c r="DW3" s="1">
        <v>2023</v>
      </c>
      <c r="DX3" s="1">
        <v>2023</v>
      </c>
      <c r="DY3" s="1">
        <v>2023</v>
      </c>
    </row>
    <row r="4" spans="2:129" x14ac:dyDescent="0.25">
      <c r="B4" s="287"/>
      <c r="C4" s="287"/>
      <c r="D4" s="287"/>
      <c r="E4" s="7" t="s">
        <v>19</v>
      </c>
      <c r="F4" s="2" t="s">
        <v>1</v>
      </c>
      <c r="G4" s="2" t="s">
        <v>5</v>
      </c>
      <c r="H4" s="2" t="s">
        <v>6</v>
      </c>
      <c r="I4" s="2" t="s">
        <v>7</v>
      </c>
      <c r="J4" s="2" t="s">
        <v>8</v>
      </c>
      <c r="K4" s="2" t="s">
        <v>9</v>
      </c>
      <c r="L4" s="2" t="s">
        <v>10</v>
      </c>
      <c r="M4" s="2" t="s">
        <v>11</v>
      </c>
      <c r="N4" s="2" t="s">
        <v>12</v>
      </c>
      <c r="O4" s="2" t="s">
        <v>13</v>
      </c>
      <c r="P4" s="2" t="s">
        <v>47</v>
      </c>
      <c r="Q4" s="2" t="s">
        <v>15</v>
      </c>
      <c r="R4" s="2" t="s">
        <v>1</v>
      </c>
      <c r="S4" s="2" t="s">
        <v>5</v>
      </c>
      <c r="T4" s="2" t="s">
        <v>6</v>
      </c>
      <c r="U4" s="2" t="s">
        <v>7</v>
      </c>
      <c r="V4" s="2" t="s">
        <v>8</v>
      </c>
      <c r="W4" s="2" t="s">
        <v>9</v>
      </c>
      <c r="X4" s="2" t="s">
        <v>10</v>
      </c>
      <c r="Y4" s="2" t="s">
        <v>11</v>
      </c>
      <c r="Z4" s="2" t="s">
        <v>12</v>
      </c>
      <c r="AA4" s="2" t="s">
        <v>13</v>
      </c>
      <c r="AB4" s="2" t="s">
        <v>14</v>
      </c>
      <c r="AC4" s="2" t="s">
        <v>15</v>
      </c>
      <c r="AD4" s="2" t="s">
        <v>1</v>
      </c>
      <c r="AE4" s="2" t="s">
        <v>5</v>
      </c>
      <c r="AF4" s="2" t="s">
        <v>6</v>
      </c>
      <c r="AG4" s="2" t="s">
        <v>7</v>
      </c>
      <c r="AH4" s="2" t="s">
        <v>8</v>
      </c>
      <c r="AI4" s="2" t="s">
        <v>9</v>
      </c>
      <c r="AJ4" s="2" t="s">
        <v>10</v>
      </c>
      <c r="AK4" s="2" t="s">
        <v>11</v>
      </c>
      <c r="AL4" s="2" t="s">
        <v>12</v>
      </c>
      <c r="AM4" s="2" t="s">
        <v>13</v>
      </c>
      <c r="AN4" s="2" t="s">
        <v>14</v>
      </c>
      <c r="AO4" s="2" t="s">
        <v>15</v>
      </c>
      <c r="AP4" s="2" t="s">
        <v>1</v>
      </c>
      <c r="AQ4" s="2" t="s">
        <v>5</v>
      </c>
      <c r="AR4" s="2" t="s">
        <v>6</v>
      </c>
      <c r="AS4" s="2" t="s">
        <v>7</v>
      </c>
      <c r="AT4" s="2" t="s">
        <v>8</v>
      </c>
      <c r="AU4" s="2" t="s">
        <v>9</v>
      </c>
      <c r="AV4" s="2" t="s">
        <v>10</v>
      </c>
      <c r="AW4" s="2" t="s">
        <v>11</v>
      </c>
      <c r="AX4" s="2" t="s">
        <v>12</v>
      </c>
      <c r="AY4" s="2" t="s">
        <v>13</v>
      </c>
      <c r="AZ4" s="2" t="s">
        <v>14</v>
      </c>
      <c r="BA4" s="2" t="s">
        <v>15</v>
      </c>
      <c r="BB4" s="2" t="s">
        <v>1</v>
      </c>
      <c r="BC4" s="2" t="s">
        <v>5</v>
      </c>
      <c r="BD4" s="2" t="s">
        <v>6</v>
      </c>
      <c r="BE4" s="2" t="s">
        <v>7</v>
      </c>
      <c r="BF4" s="2" t="s">
        <v>8</v>
      </c>
      <c r="BG4" s="2" t="s">
        <v>9</v>
      </c>
      <c r="BH4" s="2" t="s">
        <v>10</v>
      </c>
      <c r="BI4" s="2" t="s">
        <v>11</v>
      </c>
      <c r="BJ4" s="2" t="s">
        <v>12</v>
      </c>
      <c r="BK4" s="2" t="s">
        <v>13</v>
      </c>
      <c r="BL4" s="2" t="s">
        <v>14</v>
      </c>
      <c r="BM4" s="2" t="s">
        <v>15</v>
      </c>
      <c r="BN4" s="2" t="s">
        <v>1</v>
      </c>
      <c r="BO4" s="2" t="s">
        <v>5</v>
      </c>
      <c r="BP4" s="2" t="s">
        <v>6</v>
      </c>
      <c r="BQ4" s="2" t="s">
        <v>7</v>
      </c>
      <c r="BR4" s="2" t="s">
        <v>8</v>
      </c>
      <c r="BS4" s="2" t="s">
        <v>9</v>
      </c>
      <c r="BT4" s="2" t="s">
        <v>10</v>
      </c>
      <c r="BU4" s="2" t="s">
        <v>11</v>
      </c>
      <c r="BV4" s="2" t="s">
        <v>12</v>
      </c>
      <c r="BW4" s="2" t="s">
        <v>13</v>
      </c>
      <c r="BX4" s="2" t="s">
        <v>14</v>
      </c>
      <c r="BY4" s="2" t="s">
        <v>15</v>
      </c>
      <c r="BZ4" s="2" t="s">
        <v>1</v>
      </c>
      <c r="CA4" s="2" t="s">
        <v>5</v>
      </c>
      <c r="CB4" s="2" t="s">
        <v>6</v>
      </c>
      <c r="CC4" s="2" t="s">
        <v>8</v>
      </c>
      <c r="CD4" s="2" t="s">
        <v>9</v>
      </c>
      <c r="CE4" s="2" t="s">
        <v>10</v>
      </c>
      <c r="CF4" s="2" t="s">
        <v>11</v>
      </c>
      <c r="CG4" s="2" t="s">
        <v>12</v>
      </c>
      <c r="CH4" s="2" t="s">
        <v>13</v>
      </c>
      <c r="CI4" s="2" t="s">
        <v>14</v>
      </c>
      <c r="CJ4" s="2" t="s">
        <v>15</v>
      </c>
      <c r="CK4" s="2" t="s">
        <v>1</v>
      </c>
      <c r="CL4" s="2" t="s">
        <v>5</v>
      </c>
      <c r="CM4" s="2" t="s">
        <v>6</v>
      </c>
      <c r="CN4" s="2" t="s">
        <v>7</v>
      </c>
      <c r="CO4" s="2" t="s">
        <v>8</v>
      </c>
      <c r="CP4" s="2" t="s">
        <v>9</v>
      </c>
      <c r="CQ4" s="2" t="s">
        <v>10</v>
      </c>
      <c r="CR4" s="2" t="s">
        <v>11</v>
      </c>
      <c r="CS4" s="2" t="s">
        <v>12</v>
      </c>
      <c r="CT4" s="2" t="s">
        <v>13</v>
      </c>
      <c r="CU4" s="2" t="s">
        <v>14</v>
      </c>
      <c r="CV4" s="2" t="s">
        <v>15</v>
      </c>
      <c r="CW4" s="2" t="s">
        <v>1</v>
      </c>
      <c r="CX4" s="2" t="s">
        <v>5</v>
      </c>
      <c r="CY4" s="2" t="s">
        <v>6</v>
      </c>
      <c r="CZ4" s="2" t="s">
        <v>7</v>
      </c>
      <c r="DA4" s="2" t="s">
        <v>8</v>
      </c>
      <c r="DB4" s="2" t="s">
        <v>9</v>
      </c>
      <c r="DC4" s="2" t="s">
        <v>10</v>
      </c>
      <c r="DD4" s="2" t="s">
        <v>11</v>
      </c>
      <c r="DE4" s="2" t="s">
        <v>12</v>
      </c>
      <c r="DF4" s="2" t="s">
        <v>13</v>
      </c>
      <c r="DG4" s="2" t="s">
        <v>14</v>
      </c>
      <c r="DH4" s="2" t="s">
        <v>15</v>
      </c>
      <c r="DI4" s="2" t="s">
        <v>1</v>
      </c>
      <c r="DJ4" s="2" t="s">
        <v>5</v>
      </c>
      <c r="DK4" s="2" t="s">
        <v>6</v>
      </c>
      <c r="DL4" s="2" t="s">
        <v>7</v>
      </c>
      <c r="DM4" s="2" t="s">
        <v>8</v>
      </c>
      <c r="DN4" s="2" t="s">
        <v>9</v>
      </c>
      <c r="DO4" s="2" t="s">
        <v>10</v>
      </c>
      <c r="DP4" s="2" t="s">
        <v>11</v>
      </c>
      <c r="DQ4" s="2" t="s">
        <v>12</v>
      </c>
      <c r="DR4" s="2" t="s">
        <v>13</v>
      </c>
      <c r="DS4" s="2" t="s">
        <v>14</v>
      </c>
      <c r="DT4" s="2" t="s">
        <v>15</v>
      </c>
      <c r="DU4" s="2" t="s">
        <v>1</v>
      </c>
      <c r="DV4" s="2" t="s">
        <v>5</v>
      </c>
      <c r="DW4" s="2" t="s">
        <v>6</v>
      </c>
      <c r="DX4" s="2" t="s">
        <v>7</v>
      </c>
      <c r="DY4" s="2" t="s">
        <v>8</v>
      </c>
    </row>
    <row r="5" spans="2:129" x14ac:dyDescent="0.25">
      <c r="B5" s="5" t="s">
        <v>3</v>
      </c>
      <c r="C5" s="6" t="s">
        <v>20</v>
      </c>
      <c r="D5" s="5" t="s">
        <v>51</v>
      </c>
      <c r="E5" s="3"/>
      <c r="F5" s="4">
        <v>107.5</v>
      </c>
      <c r="G5" s="4">
        <v>109.2</v>
      </c>
      <c r="H5" s="4">
        <v>110.2</v>
      </c>
      <c r="I5" s="4">
        <v>110.2</v>
      </c>
      <c r="J5" s="4">
        <v>110.9</v>
      </c>
      <c r="K5" s="4">
        <v>112.3</v>
      </c>
      <c r="L5" s="4">
        <v>113.4</v>
      </c>
      <c r="M5" s="4">
        <v>114.3</v>
      </c>
      <c r="N5" s="4">
        <v>115.4</v>
      </c>
      <c r="O5" s="4">
        <v>116.3</v>
      </c>
      <c r="P5" s="4">
        <v>117.3</v>
      </c>
      <c r="Q5" s="4">
        <v>118.4</v>
      </c>
      <c r="R5" s="4">
        <v>118.9</v>
      </c>
      <c r="S5" s="4">
        <v>119.4</v>
      </c>
      <c r="T5" s="4">
        <v>120.1</v>
      </c>
      <c r="U5" s="4">
        <v>120.2</v>
      </c>
      <c r="V5" s="4">
        <v>120.3</v>
      </c>
      <c r="W5" s="4">
        <v>120.7</v>
      </c>
      <c r="X5" s="4">
        <v>121.7</v>
      </c>
      <c r="Y5" s="4">
        <v>121.8</v>
      </c>
      <c r="Z5" s="4">
        <v>122.3</v>
      </c>
      <c r="AA5" s="4">
        <v>122.6</v>
      </c>
      <c r="AB5" s="4">
        <v>122.7</v>
      </c>
      <c r="AC5" s="4">
        <v>122.4</v>
      </c>
      <c r="AD5" s="4">
        <v>123.1</v>
      </c>
      <c r="AE5" s="4">
        <v>123.4</v>
      </c>
      <c r="AF5" s="4">
        <v>123.3</v>
      </c>
      <c r="AG5" s="4">
        <v>123.3</v>
      </c>
      <c r="AH5" s="4">
        <v>123.5</v>
      </c>
      <c r="AI5" s="4">
        <v>124.1</v>
      </c>
      <c r="AJ5" s="4">
        <v>124</v>
      </c>
      <c r="AK5" s="4">
        <v>124.7</v>
      </c>
      <c r="AL5" s="4">
        <v>125.1</v>
      </c>
      <c r="AM5" s="4">
        <v>125.6</v>
      </c>
      <c r="AN5" s="4">
        <v>126.1</v>
      </c>
      <c r="AO5" s="4">
        <v>126.3</v>
      </c>
      <c r="AP5" s="4">
        <v>126.8</v>
      </c>
      <c r="AQ5" s="4">
        <v>127.1</v>
      </c>
      <c r="AR5" s="4">
        <v>127.3</v>
      </c>
      <c r="AS5" s="4">
        <v>127.4</v>
      </c>
      <c r="AT5" s="4">
        <v>127.6</v>
      </c>
      <c r="AU5" s="4">
        <v>128.6</v>
      </c>
      <c r="AV5" s="4">
        <v>129.30000000000001</v>
      </c>
      <c r="AW5" s="4">
        <v>130.1</v>
      </c>
      <c r="AX5" s="4">
        <v>130.80000000000001</v>
      </c>
      <c r="AY5" s="4">
        <v>131.30000000000001</v>
      </c>
      <c r="AZ5" s="4">
        <v>132</v>
      </c>
      <c r="BA5" s="4">
        <v>132.6</v>
      </c>
      <c r="BB5" s="4">
        <v>133.1</v>
      </c>
      <c r="BC5" s="4">
        <v>133.30000000000001</v>
      </c>
      <c r="BD5" s="4">
        <v>133.6</v>
      </c>
      <c r="BE5" s="4">
        <v>133.19999999999999</v>
      </c>
      <c r="BF5" s="4">
        <v>133.1</v>
      </c>
      <c r="BG5" s="4">
        <v>133.5</v>
      </c>
      <c r="BH5" s="4">
        <v>134</v>
      </c>
      <c r="BI5" s="4">
        <v>134.80000000000001</v>
      </c>
      <c r="BJ5" s="4">
        <v>135.19999999999999</v>
      </c>
      <c r="BK5" s="4">
        <v>135.9</v>
      </c>
      <c r="BL5" s="4">
        <v>136.30000000000001</v>
      </c>
      <c r="BM5" s="4">
        <v>136.4</v>
      </c>
      <c r="BN5" s="4">
        <v>136.6</v>
      </c>
      <c r="BO5" s="4">
        <v>136.4</v>
      </c>
      <c r="BP5" s="4">
        <v>136.80000000000001</v>
      </c>
      <c r="BQ5" s="4">
        <v>137.1</v>
      </c>
      <c r="BR5" s="4">
        <v>137.4</v>
      </c>
      <c r="BS5" s="4">
        <v>137.6</v>
      </c>
      <c r="BT5" s="4">
        <v>138.4</v>
      </c>
      <c r="BU5" s="4">
        <v>139.19999999999999</v>
      </c>
      <c r="BV5" s="4">
        <v>139.4</v>
      </c>
      <c r="BW5" s="4">
        <v>139.30000000000001</v>
      </c>
      <c r="BX5" s="4">
        <v>137.1</v>
      </c>
      <c r="BY5" s="4">
        <v>137.1</v>
      </c>
      <c r="BZ5" s="4">
        <v>136.6</v>
      </c>
      <c r="CA5" s="4">
        <v>136.80000000000001</v>
      </c>
      <c r="CB5" s="4">
        <v>136.9</v>
      </c>
      <c r="CC5" s="4">
        <v>137.4</v>
      </c>
      <c r="CD5" s="4">
        <v>137.80000000000001</v>
      </c>
      <c r="CE5" s="4">
        <v>138.4</v>
      </c>
      <c r="CF5" s="4">
        <v>139.19999999999999</v>
      </c>
      <c r="CG5" s="4">
        <v>140.1</v>
      </c>
      <c r="CH5" s="4">
        <v>141</v>
      </c>
      <c r="CI5" s="4">
        <v>141.80000000000001</v>
      </c>
      <c r="CJ5" s="4">
        <v>142.80000000000001</v>
      </c>
      <c r="CK5" s="4">
        <v>143.69999999999999</v>
      </c>
      <c r="CL5" s="4">
        <v>144.19999999999999</v>
      </c>
      <c r="CM5" s="4">
        <v>144.4</v>
      </c>
      <c r="CN5" s="4">
        <v>147.19999999999999</v>
      </c>
      <c r="CO5" s="4">
        <v>139.25609756097555</v>
      </c>
      <c r="CP5" s="4">
        <v>148.19999999999999</v>
      </c>
      <c r="CQ5" s="4">
        <v>148.19999999999999</v>
      </c>
      <c r="CR5" s="4">
        <v>147.6</v>
      </c>
      <c r="CS5" s="4">
        <v>146.9</v>
      </c>
      <c r="CT5" s="4">
        <v>146</v>
      </c>
      <c r="CU5" s="4">
        <v>145.4</v>
      </c>
      <c r="CV5" s="4">
        <v>144.6</v>
      </c>
      <c r="CW5" s="4">
        <v>143.4</v>
      </c>
      <c r="CX5" s="4">
        <v>142.80000000000001</v>
      </c>
      <c r="CY5" s="4">
        <v>142.5</v>
      </c>
      <c r="CZ5" s="4">
        <v>142.69999999999999</v>
      </c>
      <c r="DA5" s="4">
        <v>145.1</v>
      </c>
      <c r="DB5" s="4">
        <v>145.6</v>
      </c>
      <c r="DC5" s="4">
        <v>145.1</v>
      </c>
      <c r="DD5" s="4">
        <v>144.9</v>
      </c>
      <c r="DE5" s="4">
        <v>145.4</v>
      </c>
      <c r="DF5" s="4">
        <v>146.1</v>
      </c>
      <c r="DG5" s="4">
        <v>146.9</v>
      </c>
      <c r="DH5" s="4">
        <v>147.4</v>
      </c>
      <c r="DI5" s="4">
        <v>148.30000000000001</v>
      </c>
      <c r="DJ5" s="4">
        <v>148.80000000000001</v>
      </c>
      <c r="DK5" s="4">
        <v>150.19999999999999</v>
      </c>
      <c r="DL5" s="4">
        <v>151.80000000000001</v>
      </c>
      <c r="DM5" s="4">
        <v>152.9</v>
      </c>
      <c r="DN5" s="4">
        <v>153.80000000000001</v>
      </c>
      <c r="DO5" s="4">
        <v>155.19999999999999</v>
      </c>
      <c r="DP5" s="4">
        <v>159.5</v>
      </c>
      <c r="DQ5" s="4">
        <v>162.9</v>
      </c>
      <c r="DR5" s="4">
        <v>164.7</v>
      </c>
      <c r="DS5" s="4">
        <v>166.9</v>
      </c>
      <c r="DT5" s="4">
        <v>168.8</v>
      </c>
      <c r="DU5" s="4">
        <v>174</v>
      </c>
      <c r="DV5" s="4">
        <v>174.2</v>
      </c>
      <c r="DW5" s="4">
        <v>174.3</v>
      </c>
      <c r="DX5" s="4">
        <v>173.3</v>
      </c>
      <c r="DY5" s="4">
        <v>173.2</v>
      </c>
    </row>
    <row r="6" spans="2:129" x14ac:dyDescent="0.25">
      <c r="B6" s="5" t="s">
        <v>3</v>
      </c>
      <c r="C6" s="6" t="s">
        <v>21</v>
      </c>
      <c r="D6" s="5" t="s">
        <v>51</v>
      </c>
      <c r="E6" s="3"/>
      <c r="F6" s="4">
        <v>106.3</v>
      </c>
      <c r="G6" s="4">
        <v>108.7</v>
      </c>
      <c r="H6" s="4">
        <v>108.8</v>
      </c>
      <c r="I6" s="4">
        <v>109.5</v>
      </c>
      <c r="J6" s="4">
        <v>109.8</v>
      </c>
      <c r="K6" s="4">
        <v>112.1</v>
      </c>
      <c r="L6" s="4">
        <v>114.9</v>
      </c>
      <c r="M6" s="4">
        <v>115.4</v>
      </c>
      <c r="N6" s="4">
        <v>115.7</v>
      </c>
      <c r="O6" s="4">
        <v>115.4</v>
      </c>
      <c r="P6" s="4">
        <v>114.9</v>
      </c>
      <c r="Q6" s="4">
        <v>115.9</v>
      </c>
      <c r="R6" s="4">
        <v>117.1</v>
      </c>
      <c r="S6" s="4">
        <v>117.7</v>
      </c>
      <c r="T6" s="4">
        <v>118.1</v>
      </c>
      <c r="U6" s="4">
        <v>118.9</v>
      </c>
      <c r="V6" s="4">
        <v>120.2</v>
      </c>
      <c r="W6" s="4">
        <v>121.6</v>
      </c>
      <c r="X6" s="4">
        <v>122.5</v>
      </c>
      <c r="Y6" s="4">
        <v>122.8</v>
      </c>
      <c r="Z6" s="4">
        <v>122.4</v>
      </c>
      <c r="AA6" s="4">
        <v>122.5</v>
      </c>
      <c r="AB6" s="4">
        <v>122.6</v>
      </c>
      <c r="AC6" s="4">
        <v>122.4</v>
      </c>
      <c r="AD6" s="4">
        <v>123.1</v>
      </c>
      <c r="AE6" s="4">
        <v>124.4</v>
      </c>
      <c r="AF6" s="4">
        <v>124.7</v>
      </c>
      <c r="AG6" s="4">
        <v>125.5</v>
      </c>
      <c r="AH6" s="4">
        <v>127.1</v>
      </c>
      <c r="AI6" s="4">
        <v>130.4</v>
      </c>
      <c r="AJ6" s="4">
        <v>131.5</v>
      </c>
      <c r="AK6" s="4">
        <v>131.30000000000001</v>
      </c>
      <c r="AL6" s="4">
        <v>131.1</v>
      </c>
      <c r="AM6" s="4">
        <v>130.4</v>
      </c>
      <c r="AN6" s="4">
        <v>130.6</v>
      </c>
      <c r="AO6" s="4">
        <v>131.30000000000001</v>
      </c>
      <c r="AP6" s="4">
        <v>133.19999999999999</v>
      </c>
      <c r="AQ6" s="4">
        <v>133.69999999999999</v>
      </c>
      <c r="AR6" s="4">
        <v>134.4</v>
      </c>
      <c r="AS6" s="4">
        <v>135.4</v>
      </c>
      <c r="AT6" s="4">
        <v>137.5</v>
      </c>
      <c r="AU6" s="4">
        <v>138.6</v>
      </c>
      <c r="AV6" s="4">
        <v>139.5</v>
      </c>
      <c r="AW6" s="4">
        <v>138.80000000000001</v>
      </c>
      <c r="AX6" s="4">
        <v>138.19999999999999</v>
      </c>
      <c r="AY6" s="4">
        <v>137.6</v>
      </c>
      <c r="AZ6" s="4">
        <v>137.4</v>
      </c>
      <c r="BA6" s="4">
        <v>137.30000000000001</v>
      </c>
      <c r="BB6" s="4">
        <v>137.80000000000001</v>
      </c>
      <c r="BC6" s="4">
        <v>138.30000000000001</v>
      </c>
      <c r="BD6" s="4">
        <v>138.80000000000001</v>
      </c>
      <c r="BE6" s="4">
        <v>138.69999999999999</v>
      </c>
      <c r="BF6" s="4">
        <v>140.30000000000001</v>
      </c>
      <c r="BG6" s="4">
        <v>143.69999999999999</v>
      </c>
      <c r="BH6" s="4">
        <v>144.19999999999999</v>
      </c>
      <c r="BI6" s="4">
        <v>143.1</v>
      </c>
      <c r="BJ6" s="4">
        <v>142</v>
      </c>
      <c r="BK6" s="4">
        <v>141.9</v>
      </c>
      <c r="BL6" s="4">
        <v>142.5</v>
      </c>
      <c r="BM6" s="4">
        <v>143.69999999999999</v>
      </c>
      <c r="BN6" s="4">
        <v>144.4</v>
      </c>
      <c r="BO6" s="4">
        <v>143.69999999999999</v>
      </c>
      <c r="BP6" s="4">
        <v>143.80000000000001</v>
      </c>
      <c r="BQ6" s="4">
        <v>144.5</v>
      </c>
      <c r="BR6" s="4">
        <v>145.69999999999999</v>
      </c>
      <c r="BS6" s="4">
        <v>148.1</v>
      </c>
      <c r="BT6" s="4">
        <v>149.30000000000001</v>
      </c>
      <c r="BU6" s="4">
        <v>148.80000000000001</v>
      </c>
      <c r="BV6" s="4">
        <v>147.19999999999999</v>
      </c>
      <c r="BW6" s="4">
        <v>147.6</v>
      </c>
      <c r="BX6" s="4">
        <v>150.80000000000001</v>
      </c>
      <c r="BY6" s="4">
        <v>151.9</v>
      </c>
      <c r="BZ6" s="4">
        <v>152.5</v>
      </c>
      <c r="CA6" s="4">
        <v>153</v>
      </c>
      <c r="CB6" s="4">
        <v>154.1</v>
      </c>
      <c r="CC6" s="4">
        <v>159.5</v>
      </c>
      <c r="CD6" s="4">
        <v>163.5</v>
      </c>
      <c r="CE6" s="4">
        <v>164</v>
      </c>
      <c r="CF6" s="4">
        <v>161.9</v>
      </c>
      <c r="CG6" s="4">
        <v>161.9</v>
      </c>
      <c r="CH6" s="4">
        <v>161.6</v>
      </c>
      <c r="CI6" s="4">
        <v>163.69999999999999</v>
      </c>
      <c r="CJ6" s="4">
        <v>165.3</v>
      </c>
      <c r="CK6" s="4">
        <v>167.3</v>
      </c>
      <c r="CL6" s="4">
        <v>167.5</v>
      </c>
      <c r="CM6" s="4">
        <v>166.8</v>
      </c>
      <c r="CN6" s="4"/>
      <c r="CO6" s="4">
        <v>139.25609756097555</v>
      </c>
      <c r="CP6" s="4">
        <v>190.3</v>
      </c>
      <c r="CQ6" s="4">
        <v>190.3</v>
      </c>
      <c r="CR6" s="4">
        <v>187.2</v>
      </c>
      <c r="CS6" s="4">
        <v>183.9</v>
      </c>
      <c r="CT6" s="4">
        <v>186.3</v>
      </c>
      <c r="CU6" s="4">
        <v>188.6</v>
      </c>
      <c r="CV6" s="4">
        <v>188.5</v>
      </c>
      <c r="CW6" s="4">
        <v>187.5</v>
      </c>
      <c r="CX6" s="4">
        <v>184</v>
      </c>
      <c r="CY6" s="4">
        <v>189.4</v>
      </c>
      <c r="CZ6" s="4">
        <v>195.5</v>
      </c>
      <c r="DA6" s="4">
        <v>198.5</v>
      </c>
      <c r="DB6" s="4">
        <v>200.1</v>
      </c>
      <c r="DC6" s="4">
        <v>204.5</v>
      </c>
      <c r="DD6" s="4">
        <v>202.3</v>
      </c>
      <c r="DE6" s="4">
        <v>202.1</v>
      </c>
      <c r="DF6" s="4">
        <v>202.5</v>
      </c>
      <c r="DG6" s="4">
        <v>199.8</v>
      </c>
      <c r="DH6" s="4">
        <v>197</v>
      </c>
      <c r="DI6" s="4">
        <v>196.9</v>
      </c>
      <c r="DJ6" s="4">
        <v>198.1</v>
      </c>
      <c r="DK6" s="4">
        <v>208</v>
      </c>
      <c r="DL6" s="4">
        <v>209.7</v>
      </c>
      <c r="DM6" s="4">
        <v>214.7</v>
      </c>
      <c r="DN6" s="4">
        <v>217.2</v>
      </c>
      <c r="DO6" s="4">
        <v>210.8</v>
      </c>
      <c r="DP6" s="4">
        <v>204.1</v>
      </c>
      <c r="DQ6" s="4">
        <v>206.7</v>
      </c>
      <c r="DR6" s="4">
        <v>208.8</v>
      </c>
      <c r="DS6" s="4">
        <v>207.2</v>
      </c>
      <c r="DT6" s="4">
        <v>206.9</v>
      </c>
      <c r="DU6" s="4">
        <v>208.3</v>
      </c>
      <c r="DV6" s="4">
        <v>205.2</v>
      </c>
      <c r="DW6" s="4">
        <v>205.2</v>
      </c>
      <c r="DX6" s="4">
        <v>206.9</v>
      </c>
      <c r="DY6" s="4">
        <v>211.5</v>
      </c>
    </row>
    <row r="7" spans="2:129" x14ac:dyDescent="0.25">
      <c r="B7" s="5" t="s">
        <v>3</v>
      </c>
      <c r="C7" s="6" t="s">
        <v>22</v>
      </c>
      <c r="D7" s="5" t="s">
        <v>51</v>
      </c>
      <c r="E7" s="3"/>
      <c r="F7" s="4">
        <v>108.1</v>
      </c>
      <c r="G7" s="4">
        <v>110.2</v>
      </c>
      <c r="H7" s="4">
        <v>109.9</v>
      </c>
      <c r="I7" s="4">
        <v>106.9</v>
      </c>
      <c r="J7" s="4">
        <v>105.9</v>
      </c>
      <c r="K7" s="4">
        <v>108.1</v>
      </c>
      <c r="L7" s="4">
        <v>110.5</v>
      </c>
      <c r="M7" s="4">
        <v>111.1</v>
      </c>
      <c r="N7" s="4">
        <v>111.7</v>
      </c>
      <c r="O7" s="4">
        <v>112.6</v>
      </c>
      <c r="P7" s="4">
        <v>116.2</v>
      </c>
      <c r="Q7" s="4">
        <v>120.4</v>
      </c>
      <c r="R7" s="4">
        <v>120.5</v>
      </c>
      <c r="S7" s="4">
        <v>121.2</v>
      </c>
      <c r="T7" s="4">
        <v>120.7</v>
      </c>
      <c r="U7" s="4">
        <v>118.1</v>
      </c>
      <c r="V7" s="4">
        <v>116.9</v>
      </c>
      <c r="W7" s="4">
        <v>116.1</v>
      </c>
      <c r="X7" s="4">
        <v>117.7</v>
      </c>
      <c r="Y7" s="4">
        <v>117.8</v>
      </c>
      <c r="Z7" s="4">
        <v>117.8</v>
      </c>
      <c r="AA7" s="4">
        <v>118.3</v>
      </c>
      <c r="AB7" s="4">
        <v>119.9</v>
      </c>
      <c r="AC7" s="4">
        <v>121.8</v>
      </c>
      <c r="AD7" s="4">
        <v>122.1</v>
      </c>
      <c r="AE7" s="4">
        <v>122.1</v>
      </c>
      <c r="AF7" s="4">
        <v>118.9</v>
      </c>
      <c r="AG7" s="4">
        <v>117.2</v>
      </c>
      <c r="AH7" s="4">
        <v>117.3</v>
      </c>
      <c r="AI7" s="4">
        <v>122.1</v>
      </c>
      <c r="AJ7" s="4">
        <v>122</v>
      </c>
      <c r="AK7" s="4">
        <v>121.3</v>
      </c>
      <c r="AL7" s="4">
        <v>120.7</v>
      </c>
      <c r="AM7" s="4">
        <v>120.8</v>
      </c>
      <c r="AN7" s="4">
        <v>121.7</v>
      </c>
      <c r="AO7" s="4">
        <v>123.3</v>
      </c>
      <c r="AP7" s="4">
        <v>126.5</v>
      </c>
      <c r="AQ7" s="4">
        <v>127.7</v>
      </c>
      <c r="AR7" s="4">
        <v>125.1</v>
      </c>
      <c r="AS7" s="4">
        <v>123.4</v>
      </c>
      <c r="AT7" s="4">
        <v>124.4</v>
      </c>
      <c r="AU7" s="4">
        <v>126.6</v>
      </c>
      <c r="AV7" s="4">
        <v>129.6</v>
      </c>
      <c r="AW7" s="4">
        <v>130.30000000000001</v>
      </c>
      <c r="AX7" s="4">
        <v>130.5</v>
      </c>
      <c r="AY7" s="4">
        <v>130.1</v>
      </c>
      <c r="AZ7" s="4">
        <v>130.6</v>
      </c>
      <c r="BA7" s="4">
        <v>131.6</v>
      </c>
      <c r="BB7" s="4">
        <v>131.9</v>
      </c>
      <c r="BC7" s="4">
        <v>129.30000000000001</v>
      </c>
      <c r="BD7" s="4">
        <v>128.80000000000001</v>
      </c>
      <c r="BE7" s="4">
        <v>127.1</v>
      </c>
      <c r="BF7" s="4">
        <v>126.8</v>
      </c>
      <c r="BG7" s="4">
        <v>128</v>
      </c>
      <c r="BH7" s="4">
        <v>129.80000000000001</v>
      </c>
      <c r="BI7" s="4">
        <v>130</v>
      </c>
      <c r="BJ7" s="4">
        <v>130.5</v>
      </c>
      <c r="BK7" s="4">
        <v>131</v>
      </c>
      <c r="BL7" s="4">
        <v>140.5</v>
      </c>
      <c r="BM7" s="4">
        <v>144.80000000000001</v>
      </c>
      <c r="BN7" s="4">
        <v>143.80000000000001</v>
      </c>
      <c r="BO7" s="4">
        <v>140.6</v>
      </c>
      <c r="BP7" s="4">
        <v>140</v>
      </c>
      <c r="BQ7" s="4">
        <v>135.9</v>
      </c>
      <c r="BR7" s="4">
        <v>135.5</v>
      </c>
      <c r="BS7" s="4">
        <v>136.69999999999999</v>
      </c>
      <c r="BT7" s="4">
        <v>139.30000000000001</v>
      </c>
      <c r="BU7" s="4">
        <v>139.1</v>
      </c>
      <c r="BV7" s="4">
        <v>136.6</v>
      </c>
      <c r="BW7" s="4">
        <v>134.6</v>
      </c>
      <c r="BX7" s="4">
        <v>136.69999999999999</v>
      </c>
      <c r="BY7" s="4">
        <v>137.4</v>
      </c>
      <c r="BZ7" s="4">
        <v>138.19999999999999</v>
      </c>
      <c r="CA7" s="4">
        <v>139.1</v>
      </c>
      <c r="CB7" s="4">
        <v>138.69999999999999</v>
      </c>
      <c r="CC7" s="4">
        <v>134.5</v>
      </c>
      <c r="CD7" s="4">
        <v>136.19999999999999</v>
      </c>
      <c r="CE7" s="4">
        <v>138.4</v>
      </c>
      <c r="CF7" s="4">
        <v>137.1</v>
      </c>
      <c r="CG7" s="4">
        <v>138.30000000000001</v>
      </c>
      <c r="CH7" s="4">
        <v>141.19999999999999</v>
      </c>
      <c r="CI7" s="4">
        <v>143.80000000000001</v>
      </c>
      <c r="CJ7" s="4">
        <v>149.5</v>
      </c>
      <c r="CK7" s="4">
        <v>153.5</v>
      </c>
      <c r="CL7" s="4">
        <v>150.9</v>
      </c>
      <c r="CM7" s="4">
        <v>147.6</v>
      </c>
      <c r="CN7" s="4">
        <v>146.9</v>
      </c>
      <c r="CO7" s="4">
        <v>139.25609756097555</v>
      </c>
      <c r="CP7" s="4">
        <v>149.4</v>
      </c>
      <c r="CQ7" s="4">
        <v>149.4</v>
      </c>
      <c r="CR7" s="4">
        <v>148.4</v>
      </c>
      <c r="CS7" s="4">
        <v>149.5</v>
      </c>
      <c r="CT7" s="4">
        <v>159.19999999999999</v>
      </c>
      <c r="CU7" s="4">
        <v>171.6</v>
      </c>
      <c r="CV7" s="4">
        <v>173.4</v>
      </c>
      <c r="CW7" s="4">
        <v>173.4</v>
      </c>
      <c r="CX7" s="4">
        <v>168</v>
      </c>
      <c r="CY7" s="4">
        <v>163.19999999999999</v>
      </c>
      <c r="CZ7" s="4">
        <v>163.4</v>
      </c>
      <c r="DA7" s="4">
        <v>168.6</v>
      </c>
      <c r="DB7" s="4">
        <v>179.3</v>
      </c>
      <c r="DC7" s="4">
        <v>180.4</v>
      </c>
      <c r="DD7" s="4">
        <v>176.5</v>
      </c>
      <c r="DE7" s="4">
        <v>172</v>
      </c>
      <c r="DF7" s="4">
        <v>170.1</v>
      </c>
      <c r="DG7" s="4">
        <v>171.5</v>
      </c>
      <c r="DH7" s="4">
        <v>176.5</v>
      </c>
      <c r="DI7" s="4">
        <v>178</v>
      </c>
      <c r="DJ7" s="4">
        <v>175.5</v>
      </c>
      <c r="DK7" s="4">
        <v>167.9</v>
      </c>
      <c r="DL7" s="4">
        <v>164.5</v>
      </c>
      <c r="DM7" s="4">
        <v>161.4</v>
      </c>
      <c r="DN7" s="4">
        <v>169.6</v>
      </c>
      <c r="DO7" s="4">
        <v>174.3</v>
      </c>
      <c r="DP7" s="4">
        <v>168.3</v>
      </c>
      <c r="DQ7" s="4">
        <v>169</v>
      </c>
      <c r="DR7" s="4">
        <v>170.3</v>
      </c>
      <c r="DS7" s="4">
        <v>180.2</v>
      </c>
      <c r="DT7" s="4">
        <v>189.1</v>
      </c>
      <c r="DU7" s="4">
        <v>192.9</v>
      </c>
      <c r="DV7" s="4">
        <v>173.9</v>
      </c>
      <c r="DW7" s="4">
        <v>173.9</v>
      </c>
      <c r="DX7" s="4">
        <v>167.9</v>
      </c>
      <c r="DY7" s="4">
        <v>171</v>
      </c>
    </row>
    <row r="8" spans="2:129" x14ac:dyDescent="0.25">
      <c r="B8" s="5" t="s">
        <v>3</v>
      </c>
      <c r="C8" s="6" t="s">
        <v>23</v>
      </c>
      <c r="D8" s="5" t="s">
        <v>51</v>
      </c>
      <c r="E8" s="3"/>
      <c r="F8" s="4">
        <v>104.9</v>
      </c>
      <c r="G8" s="4">
        <v>105.4</v>
      </c>
      <c r="H8" s="4">
        <v>105.6</v>
      </c>
      <c r="I8" s="4">
        <v>106.3</v>
      </c>
      <c r="J8" s="4">
        <v>107.5</v>
      </c>
      <c r="K8" s="4">
        <v>108.3</v>
      </c>
      <c r="L8" s="4">
        <v>109.3</v>
      </c>
      <c r="M8" s="4">
        <v>110</v>
      </c>
      <c r="N8" s="4">
        <v>111</v>
      </c>
      <c r="O8" s="4">
        <v>111.7</v>
      </c>
      <c r="P8" s="4">
        <v>112.8</v>
      </c>
      <c r="Q8" s="4">
        <v>113.8</v>
      </c>
      <c r="R8" s="4">
        <v>114.4</v>
      </c>
      <c r="S8" s="4">
        <v>115</v>
      </c>
      <c r="T8" s="4">
        <v>116.1</v>
      </c>
      <c r="U8" s="4">
        <v>117</v>
      </c>
      <c r="V8" s="4">
        <v>118</v>
      </c>
      <c r="W8" s="4">
        <v>119.3</v>
      </c>
      <c r="X8" s="4">
        <v>120.6</v>
      </c>
      <c r="Y8" s="4">
        <v>121.9</v>
      </c>
      <c r="Z8" s="4">
        <v>122.7</v>
      </c>
      <c r="AA8" s="4">
        <v>123.2</v>
      </c>
      <c r="AB8" s="4">
        <v>124</v>
      </c>
      <c r="AC8" s="4">
        <v>124.2</v>
      </c>
      <c r="AD8" s="4">
        <v>124.9</v>
      </c>
      <c r="AE8" s="4">
        <v>125.8</v>
      </c>
      <c r="AF8" s="4">
        <v>126</v>
      </c>
      <c r="AG8" s="4">
        <v>126.8</v>
      </c>
      <c r="AH8" s="4">
        <v>127.7</v>
      </c>
      <c r="AI8" s="4">
        <v>128.69999999999999</v>
      </c>
      <c r="AJ8" s="4">
        <v>128.69999999999999</v>
      </c>
      <c r="AK8" s="4">
        <v>128.80000000000001</v>
      </c>
      <c r="AL8" s="4">
        <v>129.19999999999999</v>
      </c>
      <c r="AM8" s="4">
        <v>129.4</v>
      </c>
      <c r="AN8" s="4">
        <v>129.5</v>
      </c>
      <c r="AO8" s="4">
        <v>129.80000000000001</v>
      </c>
      <c r="AP8" s="4">
        <v>130.30000000000001</v>
      </c>
      <c r="AQ8" s="4">
        <v>130.69999999999999</v>
      </c>
      <c r="AR8" s="4">
        <v>130.5</v>
      </c>
      <c r="AS8" s="4">
        <v>131.30000000000001</v>
      </c>
      <c r="AT8" s="4">
        <v>132.4</v>
      </c>
      <c r="AU8" s="4">
        <v>133.6</v>
      </c>
      <c r="AV8" s="4">
        <v>134.5</v>
      </c>
      <c r="AW8" s="4">
        <v>135.30000000000001</v>
      </c>
      <c r="AX8" s="4">
        <v>135.5</v>
      </c>
      <c r="AY8" s="4">
        <v>136</v>
      </c>
      <c r="AZ8" s="4">
        <v>136.19999999999999</v>
      </c>
      <c r="BA8" s="4">
        <v>136.30000000000001</v>
      </c>
      <c r="BB8" s="4">
        <v>136.69999999999999</v>
      </c>
      <c r="BC8" s="4">
        <v>137.19999999999999</v>
      </c>
      <c r="BD8" s="4">
        <v>137.19999999999999</v>
      </c>
      <c r="BE8" s="4">
        <v>137.69999999999999</v>
      </c>
      <c r="BF8" s="4">
        <v>138.19999999999999</v>
      </c>
      <c r="BG8" s="4">
        <v>138.6</v>
      </c>
      <c r="BH8" s="4">
        <v>139</v>
      </c>
      <c r="BI8" s="4">
        <v>139.4</v>
      </c>
      <c r="BJ8" s="4">
        <v>140.19999999999999</v>
      </c>
      <c r="BK8" s="4">
        <v>141.5</v>
      </c>
      <c r="BL8" s="4">
        <v>141.5</v>
      </c>
      <c r="BM8" s="4">
        <v>141.9</v>
      </c>
      <c r="BN8" s="4">
        <v>142</v>
      </c>
      <c r="BO8" s="4">
        <v>141.5</v>
      </c>
      <c r="BP8" s="4">
        <v>142</v>
      </c>
      <c r="BQ8" s="4">
        <v>142.4</v>
      </c>
      <c r="BR8" s="4">
        <v>142.9</v>
      </c>
      <c r="BS8" s="4">
        <v>143.19999999999999</v>
      </c>
      <c r="BT8" s="4">
        <v>143.4</v>
      </c>
      <c r="BU8" s="4">
        <v>143.5</v>
      </c>
      <c r="BV8" s="4">
        <v>143.69999999999999</v>
      </c>
      <c r="BW8" s="4">
        <v>141.9</v>
      </c>
      <c r="BX8" s="4">
        <v>141.9</v>
      </c>
      <c r="BY8" s="4">
        <v>142.4</v>
      </c>
      <c r="BZ8" s="4">
        <v>142.4</v>
      </c>
      <c r="CA8" s="4">
        <v>142.5</v>
      </c>
      <c r="CB8" s="4">
        <v>142.5</v>
      </c>
      <c r="CC8" s="4">
        <v>142.6</v>
      </c>
      <c r="CD8" s="4">
        <v>143.19999999999999</v>
      </c>
      <c r="CE8" s="4">
        <v>143.9</v>
      </c>
      <c r="CF8" s="4">
        <v>144.6</v>
      </c>
      <c r="CG8" s="4">
        <v>145.69999999999999</v>
      </c>
      <c r="CH8" s="4">
        <v>146.5</v>
      </c>
      <c r="CI8" s="4">
        <v>147.1</v>
      </c>
      <c r="CJ8" s="4">
        <v>148.69999999999999</v>
      </c>
      <c r="CK8" s="4">
        <v>150.5</v>
      </c>
      <c r="CL8" s="4">
        <v>150.9</v>
      </c>
      <c r="CM8" s="4">
        <v>151.69999999999999</v>
      </c>
      <c r="CN8" s="4">
        <v>155.6</v>
      </c>
      <c r="CO8" s="4">
        <v>139.25609756097555</v>
      </c>
      <c r="CP8" s="4">
        <v>153.30000000000001</v>
      </c>
      <c r="CQ8" s="4">
        <v>153.30000000000001</v>
      </c>
      <c r="CR8" s="4">
        <v>153.30000000000001</v>
      </c>
      <c r="CS8" s="4">
        <v>153.4</v>
      </c>
      <c r="CT8" s="4">
        <v>153.6</v>
      </c>
      <c r="CU8" s="4">
        <v>153.80000000000001</v>
      </c>
      <c r="CV8" s="4">
        <v>154</v>
      </c>
      <c r="CW8" s="4">
        <v>154</v>
      </c>
      <c r="CX8" s="4">
        <v>154.4</v>
      </c>
      <c r="CY8" s="4">
        <v>154.5</v>
      </c>
      <c r="CZ8" s="4">
        <v>155</v>
      </c>
      <c r="DA8" s="4">
        <v>155.80000000000001</v>
      </c>
      <c r="DB8" s="4">
        <v>156.1</v>
      </c>
      <c r="DC8" s="4">
        <v>157.1</v>
      </c>
      <c r="DD8" s="4">
        <v>157.5</v>
      </c>
      <c r="DE8" s="4">
        <v>158</v>
      </c>
      <c r="DF8" s="4">
        <v>158.4</v>
      </c>
      <c r="DG8" s="4">
        <v>159.1</v>
      </c>
      <c r="DH8" s="4">
        <v>159.80000000000001</v>
      </c>
      <c r="DI8" s="4">
        <v>160.5</v>
      </c>
      <c r="DJ8" s="4">
        <v>160.69999999999999</v>
      </c>
      <c r="DK8" s="4">
        <v>162</v>
      </c>
      <c r="DL8" s="4">
        <v>163.80000000000001</v>
      </c>
      <c r="DM8" s="4">
        <v>164.6</v>
      </c>
      <c r="DN8" s="4">
        <v>165.4</v>
      </c>
      <c r="DO8" s="4">
        <v>166.3</v>
      </c>
      <c r="DP8" s="4">
        <v>167.9</v>
      </c>
      <c r="DQ8" s="4">
        <v>169.5</v>
      </c>
      <c r="DR8" s="4">
        <v>170.9</v>
      </c>
      <c r="DS8" s="4">
        <v>172.3</v>
      </c>
      <c r="DT8" s="4">
        <v>173.4</v>
      </c>
      <c r="DU8" s="4">
        <v>174.3</v>
      </c>
      <c r="DV8" s="4">
        <v>177</v>
      </c>
      <c r="DW8" s="4">
        <v>177</v>
      </c>
      <c r="DX8" s="4">
        <v>178.2</v>
      </c>
      <c r="DY8" s="4">
        <v>179.6</v>
      </c>
    </row>
    <row r="9" spans="2:129" x14ac:dyDescent="0.25">
      <c r="B9" s="5" t="s">
        <v>3</v>
      </c>
      <c r="C9" s="6" t="s">
        <v>24</v>
      </c>
      <c r="D9" s="5" t="s">
        <v>51</v>
      </c>
      <c r="E9" s="3"/>
      <c r="F9" s="4">
        <v>106.1</v>
      </c>
      <c r="G9" s="4">
        <v>106.7</v>
      </c>
      <c r="H9" s="4">
        <v>106.2</v>
      </c>
      <c r="I9" s="4">
        <v>105.7</v>
      </c>
      <c r="J9" s="4">
        <v>105.3</v>
      </c>
      <c r="K9" s="4">
        <v>105.9</v>
      </c>
      <c r="L9" s="4">
        <v>106.2</v>
      </c>
      <c r="M9" s="4">
        <v>106.4</v>
      </c>
      <c r="N9" s="4">
        <v>107.4</v>
      </c>
      <c r="O9" s="4">
        <v>107.7</v>
      </c>
      <c r="P9" s="4">
        <v>108.9</v>
      </c>
      <c r="Q9" s="4">
        <v>109.5</v>
      </c>
      <c r="R9" s="4">
        <v>109</v>
      </c>
      <c r="S9" s="4">
        <v>109</v>
      </c>
      <c r="T9" s="4">
        <v>109.3</v>
      </c>
      <c r="U9" s="4">
        <v>109.7</v>
      </c>
      <c r="V9" s="4">
        <v>110.1</v>
      </c>
      <c r="W9" s="4">
        <v>110.3</v>
      </c>
      <c r="X9" s="4">
        <v>110.4</v>
      </c>
      <c r="Y9" s="4">
        <v>110.6</v>
      </c>
      <c r="Z9" s="4">
        <v>110.4</v>
      </c>
      <c r="AA9" s="4">
        <v>110.5</v>
      </c>
      <c r="AB9" s="4">
        <v>110.5</v>
      </c>
      <c r="AC9" s="4">
        <v>110.2</v>
      </c>
      <c r="AD9" s="4">
        <v>111</v>
      </c>
      <c r="AE9" s="4">
        <v>111.5</v>
      </c>
      <c r="AF9" s="4">
        <v>111.8</v>
      </c>
      <c r="AG9" s="4">
        <v>111.9</v>
      </c>
      <c r="AH9" s="4">
        <v>112.5</v>
      </c>
      <c r="AI9" s="4">
        <v>114.1</v>
      </c>
      <c r="AJ9" s="4">
        <v>113.5</v>
      </c>
      <c r="AK9" s="4">
        <v>114</v>
      </c>
      <c r="AL9" s="4">
        <v>114.7</v>
      </c>
      <c r="AM9" s="4">
        <v>115.8</v>
      </c>
      <c r="AN9" s="4">
        <v>117.8</v>
      </c>
      <c r="AO9" s="4">
        <v>118.3</v>
      </c>
      <c r="AP9" s="4">
        <v>118.9</v>
      </c>
      <c r="AQ9" s="4">
        <v>118.5</v>
      </c>
      <c r="AR9" s="4">
        <v>118.3</v>
      </c>
      <c r="AS9" s="4">
        <v>118.2</v>
      </c>
      <c r="AT9" s="4">
        <v>118.2</v>
      </c>
      <c r="AU9" s="4">
        <v>118.6</v>
      </c>
      <c r="AV9" s="4">
        <v>119.5</v>
      </c>
      <c r="AW9" s="4">
        <v>119.9</v>
      </c>
      <c r="AX9" s="4">
        <v>120.2</v>
      </c>
      <c r="AY9" s="4">
        <v>120.8</v>
      </c>
      <c r="AZ9" s="4">
        <v>121.1</v>
      </c>
      <c r="BA9" s="4">
        <v>121.6</v>
      </c>
      <c r="BB9" s="4">
        <v>122</v>
      </c>
      <c r="BC9" s="4">
        <v>122.1</v>
      </c>
      <c r="BD9" s="4">
        <v>121.6</v>
      </c>
      <c r="BE9" s="4">
        <v>121.3</v>
      </c>
      <c r="BF9" s="4">
        <v>120.8</v>
      </c>
      <c r="BG9" s="4">
        <v>120.9</v>
      </c>
      <c r="BH9" s="4">
        <v>120.9</v>
      </c>
      <c r="BI9" s="4">
        <v>120.5</v>
      </c>
      <c r="BJ9" s="4">
        <v>120.7</v>
      </c>
      <c r="BK9" s="4">
        <v>121.4</v>
      </c>
      <c r="BL9" s="4">
        <v>121.6</v>
      </c>
      <c r="BM9" s="4">
        <v>123.1</v>
      </c>
      <c r="BN9" s="4">
        <v>123.2</v>
      </c>
      <c r="BO9" s="4">
        <v>122.9</v>
      </c>
      <c r="BP9" s="4">
        <v>123.2</v>
      </c>
      <c r="BQ9" s="4">
        <v>123.5</v>
      </c>
      <c r="BR9" s="4">
        <v>123.6</v>
      </c>
      <c r="BS9" s="4">
        <v>124</v>
      </c>
      <c r="BT9" s="4">
        <v>124.1</v>
      </c>
      <c r="BU9" s="4">
        <v>125</v>
      </c>
      <c r="BV9" s="4">
        <v>124.6</v>
      </c>
      <c r="BW9" s="4">
        <v>123.5</v>
      </c>
      <c r="BX9" s="4">
        <v>122.8</v>
      </c>
      <c r="BY9" s="4">
        <v>124.2</v>
      </c>
      <c r="BZ9" s="4">
        <v>123.9</v>
      </c>
      <c r="CA9" s="4">
        <v>124.1</v>
      </c>
      <c r="CB9" s="4">
        <v>124.1</v>
      </c>
      <c r="CC9" s="4">
        <v>124</v>
      </c>
      <c r="CD9" s="4">
        <v>124.3</v>
      </c>
      <c r="CE9" s="4">
        <v>124.4</v>
      </c>
      <c r="CF9" s="4">
        <v>124.7</v>
      </c>
      <c r="CG9" s="4">
        <v>125.1</v>
      </c>
      <c r="CH9" s="4">
        <v>125.6</v>
      </c>
      <c r="CI9" s="4">
        <v>126</v>
      </c>
      <c r="CJ9" s="4">
        <v>127.5</v>
      </c>
      <c r="CK9" s="4">
        <v>132</v>
      </c>
      <c r="CL9" s="4">
        <v>133.69999999999999</v>
      </c>
      <c r="CM9" s="4">
        <v>133.30000000000001</v>
      </c>
      <c r="CN9" s="4">
        <v>137.1</v>
      </c>
      <c r="CO9" s="4">
        <v>139.25609756097555</v>
      </c>
      <c r="CP9" s="4">
        <v>138.19999999999999</v>
      </c>
      <c r="CQ9" s="4">
        <v>138.19999999999999</v>
      </c>
      <c r="CR9" s="4">
        <v>139.80000000000001</v>
      </c>
      <c r="CS9" s="4">
        <v>140.4</v>
      </c>
      <c r="CT9" s="4">
        <v>142.6</v>
      </c>
      <c r="CU9" s="4">
        <v>145.4</v>
      </c>
      <c r="CV9" s="4">
        <v>150</v>
      </c>
      <c r="CW9" s="4">
        <v>154.80000000000001</v>
      </c>
      <c r="CX9" s="4">
        <v>163</v>
      </c>
      <c r="CY9" s="4">
        <v>168.2</v>
      </c>
      <c r="CZ9" s="4">
        <v>175.2</v>
      </c>
      <c r="DA9" s="4">
        <v>184.4</v>
      </c>
      <c r="DB9" s="4">
        <v>190.4</v>
      </c>
      <c r="DC9" s="4">
        <v>188.7</v>
      </c>
      <c r="DD9" s="4">
        <v>190.9</v>
      </c>
      <c r="DE9" s="4">
        <v>195.5</v>
      </c>
      <c r="DF9" s="4">
        <v>198.8</v>
      </c>
      <c r="DG9" s="4">
        <v>198.4</v>
      </c>
      <c r="DH9" s="4">
        <v>195.8</v>
      </c>
      <c r="DI9" s="4">
        <v>192.6</v>
      </c>
      <c r="DJ9" s="4">
        <v>192.6</v>
      </c>
      <c r="DK9" s="4">
        <v>203.1</v>
      </c>
      <c r="DL9" s="4">
        <v>207.4</v>
      </c>
      <c r="DM9" s="4">
        <v>209.9</v>
      </c>
      <c r="DN9" s="4">
        <v>208.1</v>
      </c>
      <c r="DO9" s="4">
        <v>202.2</v>
      </c>
      <c r="DP9" s="4">
        <v>198.1</v>
      </c>
      <c r="DQ9" s="4">
        <v>194.1</v>
      </c>
      <c r="DR9" s="4">
        <v>191.6</v>
      </c>
      <c r="DS9" s="4">
        <v>194</v>
      </c>
      <c r="DT9" s="4">
        <v>193.9</v>
      </c>
      <c r="DU9" s="4">
        <v>192.6</v>
      </c>
      <c r="DV9" s="4">
        <v>183.4</v>
      </c>
      <c r="DW9" s="4">
        <v>183.3</v>
      </c>
      <c r="DX9" s="4">
        <v>178.5</v>
      </c>
      <c r="DY9" s="4">
        <v>173.3</v>
      </c>
    </row>
    <row r="10" spans="2:129" x14ac:dyDescent="0.25">
      <c r="B10" s="5" t="s">
        <v>3</v>
      </c>
      <c r="C10" s="6" t="s">
        <v>25</v>
      </c>
      <c r="D10" s="5" t="s">
        <v>51</v>
      </c>
      <c r="E10" s="3"/>
      <c r="F10" s="4">
        <v>103.9</v>
      </c>
      <c r="G10" s="4">
        <v>104</v>
      </c>
      <c r="H10" s="4">
        <v>105.7</v>
      </c>
      <c r="I10" s="4">
        <v>108.3</v>
      </c>
      <c r="J10" s="4">
        <v>108.1</v>
      </c>
      <c r="K10" s="4">
        <v>109.2</v>
      </c>
      <c r="L10" s="4">
        <v>110.3</v>
      </c>
      <c r="M10" s="4">
        <v>110.8</v>
      </c>
      <c r="N10" s="4">
        <v>110.9</v>
      </c>
      <c r="O10" s="4">
        <v>113.2</v>
      </c>
      <c r="P10" s="4">
        <v>116.6</v>
      </c>
      <c r="Q10" s="4">
        <v>115.5</v>
      </c>
      <c r="R10" s="4">
        <v>115.5</v>
      </c>
      <c r="S10" s="4">
        <v>116.6</v>
      </c>
      <c r="T10" s="4">
        <v>119.6</v>
      </c>
      <c r="U10" s="4">
        <v>125.5</v>
      </c>
      <c r="V10" s="4">
        <v>126.3</v>
      </c>
      <c r="W10" s="4">
        <v>125.8</v>
      </c>
      <c r="X10" s="4">
        <v>129.1</v>
      </c>
      <c r="Y10" s="4">
        <v>129.69999999999999</v>
      </c>
      <c r="Z10" s="4">
        <v>129.80000000000001</v>
      </c>
      <c r="AA10" s="4">
        <v>128.9</v>
      </c>
      <c r="AB10" s="4">
        <v>128.80000000000001</v>
      </c>
      <c r="AC10" s="4">
        <v>128.6</v>
      </c>
      <c r="AD10" s="4">
        <v>130.4</v>
      </c>
      <c r="AE10" s="4">
        <v>129.4</v>
      </c>
      <c r="AF10" s="4">
        <v>130.9</v>
      </c>
      <c r="AG10" s="4">
        <v>134.19999999999999</v>
      </c>
      <c r="AH10" s="4">
        <v>134.1</v>
      </c>
      <c r="AI10" s="4">
        <v>133.19999999999999</v>
      </c>
      <c r="AJ10" s="4">
        <v>133.30000000000001</v>
      </c>
      <c r="AK10" s="4">
        <v>134.19999999999999</v>
      </c>
      <c r="AL10" s="4">
        <v>132.30000000000001</v>
      </c>
      <c r="AM10" s="4">
        <v>133.19999999999999</v>
      </c>
      <c r="AN10" s="4">
        <v>132.1</v>
      </c>
      <c r="AO10" s="4">
        <v>131.6</v>
      </c>
      <c r="AP10" s="4">
        <v>131.6</v>
      </c>
      <c r="AQ10" s="4">
        <v>130.4</v>
      </c>
      <c r="AR10" s="4">
        <v>131.69999999999999</v>
      </c>
      <c r="AS10" s="4">
        <v>138.1</v>
      </c>
      <c r="AT10" s="4">
        <v>138.1</v>
      </c>
      <c r="AU10" s="4">
        <v>137.4</v>
      </c>
      <c r="AV10" s="4">
        <v>138.5</v>
      </c>
      <c r="AW10" s="4">
        <v>140.19999999999999</v>
      </c>
      <c r="AX10" s="4">
        <v>139.19999999999999</v>
      </c>
      <c r="AY10" s="4">
        <v>138.4</v>
      </c>
      <c r="AZ10" s="4">
        <v>136.9</v>
      </c>
      <c r="BA10" s="4">
        <v>135.6</v>
      </c>
      <c r="BB10" s="4">
        <v>136</v>
      </c>
      <c r="BC10" s="4">
        <v>138.69999999999999</v>
      </c>
      <c r="BD10" s="4">
        <v>139.69999999999999</v>
      </c>
      <c r="BE10" s="4">
        <v>141.80000000000001</v>
      </c>
      <c r="BF10" s="4">
        <v>140.19999999999999</v>
      </c>
      <c r="BG10" s="4">
        <v>140.9</v>
      </c>
      <c r="BH10" s="4">
        <v>143.9</v>
      </c>
      <c r="BI10" s="4">
        <v>148</v>
      </c>
      <c r="BJ10" s="4">
        <v>147.80000000000001</v>
      </c>
      <c r="BK10" s="4">
        <v>146.69999999999999</v>
      </c>
      <c r="BL10" s="4">
        <v>147.30000000000001</v>
      </c>
      <c r="BM10" s="4">
        <v>147.19999999999999</v>
      </c>
      <c r="BN10" s="4">
        <v>147.9</v>
      </c>
      <c r="BO10" s="4">
        <v>149.4</v>
      </c>
      <c r="BP10" s="4">
        <v>152.9</v>
      </c>
      <c r="BQ10" s="4">
        <v>156.4</v>
      </c>
      <c r="BR10" s="4">
        <v>157.5</v>
      </c>
      <c r="BS10" s="4">
        <v>154.1</v>
      </c>
      <c r="BT10" s="4">
        <v>153.30000000000001</v>
      </c>
      <c r="BU10" s="4">
        <v>154.4</v>
      </c>
      <c r="BV10" s="4">
        <v>150.1</v>
      </c>
      <c r="BW10" s="4">
        <v>144.5</v>
      </c>
      <c r="BX10" s="4">
        <v>143.9</v>
      </c>
      <c r="BY10" s="4">
        <v>140.19999999999999</v>
      </c>
      <c r="BZ10" s="4">
        <v>135.5</v>
      </c>
      <c r="CA10" s="4">
        <v>135.80000000000001</v>
      </c>
      <c r="CB10" s="4">
        <v>136.1</v>
      </c>
      <c r="CC10" s="4">
        <v>143.69999999999999</v>
      </c>
      <c r="CD10" s="4">
        <v>143.30000000000001</v>
      </c>
      <c r="CE10" s="4">
        <v>146.4</v>
      </c>
      <c r="CF10" s="4">
        <v>145.5</v>
      </c>
      <c r="CG10" s="4">
        <v>143.80000000000001</v>
      </c>
      <c r="CH10" s="4">
        <v>145.69999999999999</v>
      </c>
      <c r="CI10" s="4">
        <v>146.19999999999999</v>
      </c>
      <c r="CJ10" s="4">
        <v>144.30000000000001</v>
      </c>
      <c r="CK10" s="4">
        <v>142.19999999999999</v>
      </c>
      <c r="CL10" s="4">
        <v>140.69999999999999</v>
      </c>
      <c r="CM10" s="4">
        <v>141.80000000000001</v>
      </c>
      <c r="CN10" s="4">
        <v>147.30000000000001</v>
      </c>
      <c r="CO10" s="4">
        <v>139.25609756097555</v>
      </c>
      <c r="CP10" s="4">
        <v>143.19999999999999</v>
      </c>
      <c r="CQ10" s="4">
        <v>143.19999999999999</v>
      </c>
      <c r="CR10" s="4">
        <v>146.9</v>
      </c>
      <c r="CS10" s="4">
        <v>147</v>
      </c>
      <c r="CT10" s="4">
        <v>147.19999999999999</v>
      </c>
      <c r="CU10" s="4">
        <v>146.5</v>
      </c>
      <c r="CV10" s="4">
        <v>145.9</v>
      </c>
      <c r="CW10" s="4">
        <v>147</v>
      </c>
      <c r="CX10" s="4">
        <v>147.80000000000001</v>
      </c>
      <c r="CY10" s="4">
        <v>150.5</v>
      </c>
      <c r="CZ10" s="4">
        <v>160.6</v>
      </c>
      <c r="DA10" s="4">
        <v>162.30000000000001</v>
      </c>
      <c r="DB10" s="4">
        <v>158.6</v>
      </c>
      <c r="DC10" s="4">
        <v>157.69999999999999</v>
      </c>
      <c r="DD10" s="4">
        <v>155.69999999999999</v>
      </c>
      <c r="DE10" s="4">
        <v>152.69999999999999</v>
      </c>
      <c r="DF10" s="4">
        <v>152.6</v>
      </c>
      <c r="DG10" s="4">
        <v>153.19999999999999</v>
      </c>
      <c r="DH10" s="4">
        <v>152</v>
      </c>
      <c r="DI10" s="4">
        <v>151.19999999999999</v>
      </c>
      <c r="DJ10" s="4">
        <v>151.4</v>
      </c>
      <c r="DK10" s="4">
        <v>155.9</v>
      </c>
      <c r="DL10" s="4">
        <v>169.7</v>
      </c>
      <c r="DM10" s="4">
        <v>168</v>
      </c>
      <c r="DN10" s="4">
        <v>165.8</v>
      </c>
      <c r="DO10" s="4">
        <v>169.6</v>
      </c>
      <c r="DP10" s="4">
        <v>169.2</v>
      </c>
      <c r="DQ10" s="4">
        <v>164.1</v>
      </c>
      <c r="DR10" s="4">
        <v>162.19999999999999</v>
      </c>
      <c r="DS10" s="4">
        <v>159.1</v>
      </c>
      <c r="DT10" s="4">
        <v>156.69999999999999</v>
      </c>
      <c r="DU10" s="4">
        <v>156.30000000000001</v>
      </c>
      <c r="DV10" s="4">
        <v>167.2</v>
      </c>
      <c r="DW10" s="4">
        <v>167.2</v>
      </c>
      <c r="DX10" s="4">
        <v>173.7</v>
      </c>
      <c r="DY10" s="4">
        <v>169</v>
      </c>
    </row>
    <row r="11" spans="2:129" x14ac:dyDescent="0.25">
      <c r="B11" s="5" t="s">
        <v>3</v>
      </c>
      <c r="C11" s="6" t="s">
        <v>26</v>
      </c>
      <c r="D11" s="5" t="s">
        <v>51</v>
      </c>
      <c r="E11" s="3"/>
      <c r="F11" s="4">
        <v>101.9</v>
      </c>
      <c r="G11" s="4">
        <v>102.4</v>
      </c>
      <c r="H11" s="4">
        <v>101.4</v>
      </c>
      <c r="I11" s="4">
        <v>103.4</v>
      </c>
      <c r="J11" s="4">
        <v>107.3</v>
      </c>
      <c r="K11" s="4">
        <v>118</v>
      </c>
      <c r="L11" s="4">
        <v>129.19999999999999</v>
      </c>
      <c r="M11" s="4">
        <v>138.9</v>
      </c>
      <c r="N11" s="4">
        <v>154</v>
      </c>
      <c r="O11" s="4">
        <v>164.9</v>
      </c>
      <c r="P11" s="4">
        <v>178.1</v>
      </c>
      <c r="Q11" s="4">
        <v>145.69999999999999</v>
      </c>
      <c r="R11" s="4">
        <v>123.9</v>
      </c>
      <c r="S11" s="4">
        <v>116</v>
      </c>
      <c r="T11" s="4">
        <v>117.9</v>
      </c>
      <c r="U11" s="4">
        <v>120.5</v>
      </c>
      <c r="V11" s="4">
        <v>123.9</v>
      </c>
      <c r="W11" s="4">
        <v>129.30000000000001</v>
      </c>
      <c r="X11" s="4">
        <v>150.1</v>
      </c>
      <c r="Y11" s="4">
        <v>161.1</v>
      </c>
      <c r="Z11" s="4">
        <v>158.80000000000001</v>
      </c>
      <c r="AA11" s="4">
        <v>155.30000000000001</v>
      </c>
      <c r="AB11" s="4">
        <v>152</v>
      </c>
      <c r="AC11" s="4">
        <v>140.30000000000001</v>
      </c>
      <c r="AD11" s="4">
        <v>132.30000000000001</v>
      </c>
      <c r="AE11" s="4">
        <v>128.19999999999999</v>
      </c>
      <c r="AF11" s="4">
        <v>128</v>
      </c>
      <c r="AG11" s="4">
        <v>127.5</v>
      </c>
      <c r="AH11" s="4">
        <v>128.5</v>
      </c>
      <c r="AI11" s="4">
        <v>135.19999999999999</v>
      </c>
      <c r="AJ11" s="4">
        <v>140.80000000000001</v>
      </c>
      <c r="AK11" s="4">
        <v>153.6</v>
      </c>
      <c r="AL11" s="4">
        <v>158.9</v>
      </c>
      <c r="AM11" s="4">
        <v>157.69999999999999</v>
      </c>
      <c r="AN11" s="4">
        <v>155.19999999999999</v>
      </c>
      <c r="AO11" s="4">
        <v>145.5</v>
      </c>
      <c r="AP11" s="4">
        <v>140.1</v>
      </c>
      <c r="AQ11" s="4">
        <v>130.9</v>
      </c>
      <c r="AR11" s="4">
        <v>130.69999999999999</v>
      </c>
      <c r="AS11" s="4">
        <v>134.1</v>
      </c>
      <c r="AT11" s="4">
        <v>141.80000000000001</v>
      </c>
      <c r="AU11" s="4">
        <v>152.5</v>
      </c>
      <c r="AV11" s="4">
        <v>158.19999999999999</v>
      </c>
      <c r="AW11" s="4">
        <v>156.9</v>
      </c>
      <c r="AX11" s="4">
        <v>149.5</v>
      </c>
      <c r="AY11" s="4">
        <v>149.19999999999999</v>
      </c>
      <c r="AZ11" s="4">
        <v>141.80000000000001</v>
      </c>
      <c r="BA11" s="4">
        <v>127.5</v>
      </c>
      <c r="BB11" s="4">
        <v>119.8</v>
      </c>
      <c r="BC11" s="4">
        <v>119.1</v>
      </c>
      <c r="BD11" s="4">
        <v>119.7</v>
      </c>
      <c r="BE11" s="4">
        <v>121.5</v>
      </c>
      <c r="BF11" s="4">
        <v>123.8</v>
      </c>
      <c r="BG11" s="4">
        <v>128.80000000000001</v>
      </c>
      <c r="BH11" s="4">
        <v>151.5</v>
      </c>
      <c r="BI11" s="4">
        <v>162.9</v>
      </c>
      <c r="BJ11" s="4">
        <v>154.5</v>
      </c>
      <c r="BK11" s="4">
        <v>157.1</v>
      </c>
      <c r="BL11" s="4">
        <v>168</v>
      </c>
      <c r="BM11" s="4">
        <v>161</v>
      </c>
      <c r="BN11" s="4">
        <v>152.1</v>
      </c>
      <c r="BO11" s="4">
        <v>142.4</v>
      </c>
      <c r="BP11" s="4">
        <v>138</v>
      </c>
      <c r="BQ11" s="4">
        <v>135.1</v>
      </c>
      <c r="BR11" s="4">
        <v>137.80000000000001</v>
      </c>
      <c r="BS11" s="4">
        <v>143.5</v>
      </c>
      <c r="BT11" s="4">
        <v>154.19999999999999</v>
      </c>
      <c r="BU11" s="4">
        <v>156.30000000000001</v>
      </c>
      <c r="BV11" s="4">
        <v>149.4</v>
      </c>
      <c r="BW11" s="4">
        <v>147.6</v>
      </c>
      <c r="BX11" s="4">
        <v>147.5</v>
      </c>
      <c r="BY11" s="4">
        <v>136.6</v>
      </c>
      <c r="BZ11" s="4">
        <v>131.69999999999999</v>
      </c>
      <c r="CA11" s="4">
        <v>128.69999999999999</v>
      </c>
      <c r="CB11" s="4">
        <v>128.19999999999999</v>
      </c>
      <c r="CC11" s="4">
        <v>133.4</v>
      </c>
      <c r="CD11" s="4">
        <v>140.6</v>
      </c>
      <c r="CE11" s="4">
        <v>150.1</v>
      </c>
      <c r="CF11" s="4">
        <v>156.19999999999999</v>
      </c>
      <c r="CG11" s="4">
        <v>163.4</v>
      </c>
      <c r="CH11" s="4">
        <v>178.8</v>
      </c>
      <c r="CI11" s="4">
        <v>191.4</v>
      </c>
      <c r="CJ11" s="4">
        <v>209.5</v>
      </c>
      <c r="CK11" s="4">
        <v>191.5</v>
      </c>
      <c r="CL11" s="4">
        <v>165.1</v>
      </c>
      <c r="CM11" s="4">
        <v>152.30000000000001</v>
      </c>
      <c r="CN11" s="4">
        <v>162.69999999999999</v>
      </c>
      <c r="CO11" s="4">
        <v>139.25609756097555</v>
      </c>
      <c r="CP11" s="4">
        <v>148.9</v>
      </c>
      <c r="CQ11" s="4">
        <v>148.9</v>
      </c>
      <c r="CR11" s="4">
        <v>171</v>
      </c>
      <c r="CS11" s="4">
        <v>178.8</v>
      </c>
      <c r="CT11" s="4">
        <v>200.6</v>
      </c>
      <c r="CU11" s="4">
        <v>222.2</v>
      </c>
      <c r="CV11" s="4">
        <v>225.2</v>
      </c>
      <c r="CW11" s="4">
        <v>187.8</v>
      </c>
      <c r="CX11" s="4">
        <v>149.69999999999999</v>
      </c>
      <c r="CY11" s="4">
        <v>141</v>
      </c>
      <c r="CZ11" s="4">
        <v>135.1</v>
      </c>
      <c r="DA11" s="4">
        <v>138.4</v>
      </c>
      <c r="DB11" s="4">
        <v>144.69999999999999</v>
      </c>
      <c r="DC11" s="4">
        <v>152.80000000000001</v>
      </c>
      <c r="DD11" s="4">
        <v>153.9</v>
      </c>
      <c r="DE11" s="4">
        <v>151.4</v>
      </c>
      <c r="DF11" s="4">
        <v>170.4</v>
      </c>
      <c r="DG11" s="4">
        <v>183.9</v>
      </c>
      <c r="DH11" s="4">
        <v>172.3</v>
      </c>
      <c r="DI11" s="4">
        <v>159.19999999999999</v>
      </c>
      <c r="DJ11" s="4">
        <v>155.19999999999999</v>
      </c>
      <c r="DK11" s="4">
        <v>155.80000000000001</v>
      </c>
      <c r="DL11" s="4">
        <v>153.6</v>
      </c>
      <c r="DM11" s="4">
        <v>160.4</v>
      </c>
      <c r="DN11" s="4">
        <v>167.3</v>
      </c>
      <c r="DO11" s="4">
        <v>168.6</v>
      </c>
      <c r="DP11" s="4">
        <v>173.1</v>
      </c>
      <c r="DQ11" s="4">
        <v>176.9</v>
      </c>
      <c r="DR11" s="4">
        <v>184.8</v>
      </c>
      <c r="DS11" s="4">
        <v>171.6</v>
      </c>
      <c r="DT11" s="4">
        <v>150.19999999999999</v>
      </c>
      <c r="DU11" s="4">
        <v>142.9</v>
      </c>
      <c r="DV11" s="4">
        <v>140.9</v>
      </c>
      <c r="DW11" s="4">
        <v>140.9</v>
      </c>
      <c r="DX11" s="4">
        <v>142.80000000000001</v>
      </c>
      <c r="DY11" s="4">
        <v>148.69999999999999</v>
      </c>
    </row>
    <row r="12" spans="2:129" x14ac:dyDescent="0.25">
      <c r="B12" s="5" t="s">
        <v>3</v>
      </c>
      <c r="C12" s="6" t="s">
        <v>27</v>
      </c>
      <c r="D12" s="5" t="s">
        <v>51</v>
      </c>
      <c r="E12" s="3"/>
      <c r="F12" s="4">
        <v>106.1</v>
      </c>
      <c r="G12" s="4">
        <v>105.9</v>
      </c>
      <c r="H12" s="4">
        <v>105.7</v>
      </c>
      <c r="I12" s="4">
        <v>105.7</v>
      </c>
      <c r="J12" s="4">
        <v>106.1</v>
      </c>
      <c r="K12" s="4">
        <v>106.8</v>
      </c>
      <c r="L12" s="4">
        <v>107.1</v>
      </c>
      <c r="M12" s="4">
        <v>107.4</v>
      </c>
      <c r="N12" s="4">
        <v>108.1</v>
      </c>
      <c r="O12" s="4">
        <v>108.3</v>
      </c>
      <c r="P12" s="4">
        <v>109.1</v>
      </c>
      <c r="Q12" s="4">
        <v>109.5</v>
      </c>
      <c r="R12" s="4">
        <v>109.6</v>
      </c>
      <c r="S12" s="4">
        <v>109.8</v>
      </c>
      <c r="T12" s="4">
        <v>110.2</v>
      </c>
      <c r="U12" s="4">
        <v>111</v>
      </c>
      <c r="V12" s="4">
        <v>111.5</v>
      </c>
      <c r="W12" s="4">
        <v>112.2</v>
      </c>
      <c r="X12" s="4">
        <v>113.2</v>
      </c>
      <c r="Y12" s="4">
        <v>114.1</v>
      </c>
      <c r="Z12" s="4">
        <v>115</v>
      </c>
      <c r="AA12" s="4">
        <v>115.5</v>
      </c>
      <c r="AB12" s="4">
        <v>116.2</v>
      </c>
      <c r="AC12" s="4">
        <v>116.3</v>
      </c>
      <c r="AD12" s="4">
        <v>117.2</v>
      </c>
      <c r="AE12" s="4">
        <v>118.8</v>
      </c>
      <c r="AF12" s="4">
        <v>119.9</v>
      </c>
      <c r="AG12" s="4">
        <v>121.5</v>
      </c>
      <c r="AH12" s="4">
        <v>124.3</v>
      </c>
      <c r="AI12" s="4">
        <v>131.9</v>
      </c>
      <c r="AJ12" s="4">
        <v>133.80000000000001</v>
      </c>
      <c r="AK12" s="4">
        <v>137.9</v>
      </c>
      <c r="AL12" s="4">
        <v>142.1</v>
      </c>
      <c r="AM12" s="4">
        <v>154.19999999999999</v>
      </c>
      <c r="AN12" s="4">
        <v>160.80000000000001</v>
      </c>
      <c r="AO12" s="4">
        <v>162.1</v>
      </c>
      <c r="AP12" s="4">
        <v>163.80000000000001</v>
      </c>
      <c r="AQ12" s="4">
        <v>162.80000000000001</v>
      </c>
      <c r="AR12" s="4">
        <v>161.19999999999999</v>
      </c>
      <c r="AS12" s="4">
        <v>162.69999999999999</v>
      </c>
      <c r="AT12" s="4">
        <v>166</v>
      </c>
      <c r="AU12" s="4">
        <v>169.2</v>
      </c>
      <c r="AV12" s="4">
        <v>171.8</v>
      </c>
      <c r="AW12" s="4">
        <v>172.2</v>
      </c>
      <c r="AX12" s="4">
        <v>170.4</v>
      </c>
      <c r="AY12" s="4">
        <v>170.2</v>
      </c>
      <c r="AZ12" s="4">
        <v>170</v>
      </c>
      <c r="BA12" s="4">
        <v>167.9</v>
      </c>
      <c r="BB12" s="4">
        <v>161.69999999999999</v>
      </c>
      <c r="BC12" s="4">
        <v>156.9</v>
      </c>
      <c r="BD12" s="4">
        <v>148</v>
      </c>
      <c r="BE12" s="4">
        <v>144.5</v>
      </c>
      <c r="BF12" s="4">
        <v>141.80000000000001</v>
      </c>
      <c r="BG12" s="4">
        <v>140.19999999999999</v>
      </c>
      <c r="BH12" s="4">
        <v>138.1</v>
      </c>
      <c r="BI12" s="4">
        <v>137.4</v>
      </c>
      <c r="BJ12" s="4">
        <v>137.1</v>
      </c>
      <c r="BK12" s="4">
        <v>136.4</v>
      </c>
      <c r="BL12" s="4">
        <v>135.80000000000001</v>
      </c>
      <c r="BM12" s="4">
        <v>133.80000000000001</v>
      </c>
      <c r="BN12" s="4">
        <v>131.80000000000001</v>
      </c>
      <c r="BO12" s="4">
        <v>130.19999999999999</v>
      </c>
      <c r="BP12" s="4">
        <v>129.30000000000001</v>
      </c>
      <c r="BQ12" s="4">
        <v>128.4</v>
      </c>
      <c r="BR12" s="4">
        <v>127.2</v>
      </c>
      <c r="BS12" s="4">
        <v>126</v>
      </c>
      <c r="BT12" s="4">
        <v>126.4</v>
      </c>
      <c r="BU12" s="4">
        <v>126.8</v>
      </c>
      <c r="BV12" s="4">
        <v>125.4</v>
      </c>
      <c r="BW12" s="4">
        <v>121.4</v>
      </c>
      <c r="BX12" s="4">
        <v>121</v>
      </c>
      <c r="BY12" s="4">
        <v>120.9</v>
      </c>
      <c r="BZ12" s="4">
        <v>121.3</v>
      </c>
      <c r="CA12" s="4">
        <v>121.5</v>
      </c>
      <c r="CB12" s="4">
        <v>122.3</v>
      </c>
      <c r="CC12" s="4">
        <v>125.1</v>
      </c>
      <c r="CD12" s="4">
        <v>128.69999999999999</v>
      </c>
      <c r="CE12" s="4">
        <v>130.6</v>
      </c>
      <c r="CF12" s="4">
        <v>131.5</v>
      </c>
      <c r="CG12" s="4">
        <v>132.19999999999999</v>
      </c>
      <c r="CH12" s="4">
        <v>133.1</v>
      </c>
      <c r="CI12" s="4">
        <v>136.19999999999999</v>
      </c>
      <c r="CJ12" s="4">
        <v>138.80000000000001</v>
      </c>
      <c r="CK12" s="4">
        <v>141.1</v>
      </c>
      <c r="CL12" s="4">
        <v>141.80000000000001</v>
      </c>
      <c r="CM12" s="4">
        <v>141.80000000000001</v>
      </c>
      <c r="CN12" s="4">
        <v>150.19999999999999</v>
      </c>
      <c r="CO12" s="4">
        <v>139.25609756097555</v>
      </c>
      <c r="CP12" s="4">
        <v>150.30000000000001</v>
      </c>
      <c r="CQ12" s="4">
        <v>150.30000000000001</v>
      </c>
      <c r="CR12" s="4">
        <v>149.9</v>
      </c>
      <c r="CS12" s="4">
        <v>149.30000000000001</v>
      </c>
      <c r="CT12" s="4">
        <v>150.30000000000001</v>
      </c>
      <c r="CU12" s="4">
        <v>155.9</v>
      </c>
      <c r="CV12" s="4">
        <v>159.5</v>
      </c>
      <c r="CW12" s="4">
        <v>159.5</v>
      </c>
      <c r="CX12" s="4">
        <v>158.30000000000001</v>
      </c>
      <c r="CY12" s="4">
        <v>159.19999999999999</v>
      </c>
      <c r="CZ12" s="4">
        <v>161.1</v>
      </c>
      <c r="DA12" s="4">
        <v>165.1</v>
      </c>
      <c r="DB12" s="4">
        <v>165.5</v>
      </c>
      <c r="DC12" s="4">
        <v>163.6</v>
      </c>
      <c r="DD12" s="4">
        <v>162.80000000000001</v>
      </c>
      <c r="DE12" s="4">
        <v>163.9</v>
      </c>
      <c r="DF12" s="4">
        <v>165.2</v>
      </c>
      <c r="DG12" s="4">
        <v>165.4</v>
      </c>
      <c r="DH12" s="4">
        <v>164.5</v>
      </c>
      <c r="DI12" s="4">
        <v>164</v>
      </c>
      <c r="DJ12" s="4">
        <v>163.9</v>
      </c>
      <c r="DK12" s="4">
        <v>164.2</v>
      </c>
      <c r="DL12" s="4">
        <v>165.1</v>
      </c>
      <c r="DM12" s="4">
        <v>165</v>
      </c>
      <c r="DN12" s="4">
        <v>164.6</v>
      </c>
      <c r="DO12" s="4">
        <v>164.4</v>
      </c>
      <c r="DP12" s="4">
        <v>167.1</v>
      </c>
      <c r="DQ12" s="4">
        <v>169</v>
      </c>
      <c r="DR12" s="4">
        <v>169.7</v>
      </c>
      <c r="DS12" s="4">
        <v>170.2</v>
      </c>
      <c r="DT12" s="4">
        <v>170.5</v>
      </c>
      <c r="DU12" s="4">
        <v>170.7</v>
      </c>
      <c r="DV12" s="4">
        <v>170.4</v>
      </c>
      <c r="DW12" s="4">
        <v>170.5</v>
      </c>
      <c r="DX12" s="4">
        <v>172.8</v>
      </c>
      <c r="DY12" s="4">
        <v>174.9</v>
      </c>
    </row>
    <row r="13" spans="2:129" x14ac:dyDescent="0.25">
      <c r="B13" s="5" t="s">
        <v>3</v>
      </c>
      <c r="C13" s="6" t="s">
        <v>28</v>
      </c>
      <c r="D13" s="5" t="s">
        <v>51</v>
      </c>
      <c r="E13" s="3"/>
      <c r="F13" s="4">
        <v>106.8</v>
      </c>
      <c r="G13" s="4">
        <v>105.7</v>
      </c>
      <c r="H13" s="4">
        <v>105</v>
      </c>
      <c r="I13" s="4">
        <v>104.2</v>
      </c>
      <c r="J13" s="4">
        <v>103.7</v>
      </c>
      <c r="K13" s="4">
        <v>104.1</v>
      </c>
      <c r="L13" s="4">
        <v>104.3</v>
      </c>
      <c r="M13" s="4">
        <v>104.1</v>
      </c>
      <c r="N13" s="4">
        <v>104.2</v>
      </c>
      <c r="O13" s="4">
        <v>103.9</v>
      </c>
      <c r="P13" s="4">
        <v>103.6</v>
      </c>
      <c r="Q13" s="4">
        <v>102.9</v>
      </c>
      <c r="R13" s="4">
        <v>101.8</v>
      </c>
      <c r="S13" s="4">
        <v>101.1</v>
      </c>
      <c r="T13" s="4">
        <v>101.2</v>
      </c>
      <c r="U13" s="4">
        <v>102.6</v>
      </c>
      <c r="V13" s="4">
        <v>103.5</v>
      </c>
      <c r="W13" s="4">
        <v>103.6</v>
      </c>
      <c r="X13" s="4">
        <v>104.8</v>
      </c>
      <c r="Y13" s="4">
        <v>105.1</v>
      </c>
      <c r="Z13" s="4">
        <v>104.7</v>
      </c>
      <c r="AA13" s="4">
        <v>104</v>
      </c>
      <c r="AB13" s="4">
        <v>103.3</v>
      </c>
      <c r="AC13" s="4">
        <v>102</v>
      </c>
      <c r="AD13" s="4">
        <v>100.5</v>
      </c>
      <c r="AE13" s="4">
        <v>100</v>
      </c>
      <c r="AF13" s="4">
        <v>98.9</v>
      </c>
      <c r="AG13" s="4">
        <v>97.8</v>
      </c>
      <c r="AH13" s="4">
        <v>97.6</v>
      </c>
      <c r="AI13" s="4">
        <v>96.3</v>
      </c>
      <c r="AJ13" s="4">
        <v>94.1</v>
      </c>
      <c r="AK13" s="4">
        <v>93.1</v>
      </c>
      <c r="AL13" s="4">
        <v>92.5</v>
      </c>
      <c r="AM13" s="4">
        <v>93.7</v>
      </c>
      <c r="AN13" s="4">
        <v>94.5</v>
      </c>
      <c r="AO13" s="4">
        <v>95.4</v>
      </c>
      <c r="AP13" s="4">
        <v>97.7</v>
      </c>
      <c r="AQ13" s="4">
        <v>98.7</v>
      </c>
      <c r="AR13" s="4">
        <v>100.4</v>
      </c>
      <c r="AS13" s="4">
        <v>105</v>
      </c>
      <c r="AT13" s="4">
        <v>107.5</v>
      </c>
      <c r="AU13" s="4">
        <v>108.8</v>
      </c>
      <c r="AV13" s="4">
        <v>110.3</v>
      </c>
      <c r="AW13" s="4">
        <v>112.1</v>
      </c>
      <c r="AX13" s="4">
        <v>113.1</v>
      </c>
      <c r="AY13" s="4">
        <v>113.4</v>
      </c>
      <c r="AZ13" s="4">
        <v>113.4</v>
      </c>
      <c r="BA13" s="4">
        <v>113.8</v>
      </c>
      <c r="BB13" s="4">
        <v>114.8</v>
      </c>
      <c r="BC13" s="4">
        <v>116.2</v>
      </c>
      <c r="BD13" s="4">
        <v>116.9</v>
      </c>
      <c r="BE13" s="4">
        <v>117.4</v>
      </c>
      <c r="BF13" s="4">
        <v>118.6</v>
      </c>
      <c r="BG13" s="4">
        <v>118.9</v>
      </c>
      <c r="BH13" s="4">
        <v>120</v>
      </c>
      <c r="BI13" s="4">
        <v>120.8</v>
      </c>
      <c r="BJ13" s="4">
        <v>121</v>
      </c>
      <c r="BK13" s="4">
        <v>121.4</v>
      </c>
      <c r="BL13" s="4">
        <v>122.5</v>
      </c>
      <c r="BM13" s="4">
        <v>121.9</v>
      </c>
      <c r="BN13" s="4">
        <v>119.5</v>
      </c>
      <c r="BO13" s="4">
        <v>117.9</v>
      </c>
      <c r="BP13" s="4">
        <v>117.1</v>
      </c>
      <c r="BQ13" s="4">
        <v>115.2</v>
      </c>
      <c r="BR13" s="4">
        <v>111.8</v>
      </c>
      <c r="BS13" s="4">
        <v>112.4</v>
      </c>
      <c r="BT13" s="4">
        <v>114.3</v>
      </c>
      <c r="BU13" s="4">
        <v>115.4</v>
      </c>
      <c r="BV13" s="4">
        <v>114.4</v>
      </c>
      <c r="BW13" s="4">
        <v>112.3</v>
      </c>
      <c r="BX13" s="4">
        <v>111.6</v>
      </c>
      <c r="BY13" s="4">
        <v>109.9</v>
      </c>
      <c r="BZ13" s="4">
        <v>108.4</v>
      </c>
      <c r="CA13" s="4">
        <v>108.3</v>
      </c>
      <c r="CB13" s="4">
        <v>108.3</v>
      </c>
      <c r="CC13" s="4">
        <v>109.3</v>
      </c>
      <c r="CD13" s="4">
        <v>110.6</v>
      </c>
      <c r="CE13" s="4">
        <v>110.8</v>
      </c>
      <c r="CF13" s="4">
        <v>111.7</v>
      </c>
      <c r="CG13" s="4">
        <v>112.8</v>
      </c>
      <c r="CH13" s="4">
        <v>113.6</v>
      </c>
      <c r="CI13" s="4">
        <v>113.8</v>
      </c>
      <c r="CJ13" s="4">
        <v>113.6</v>
      </c>
      <c r="CK13" s="4">
        <v>113.8</v>
      </c>
      <c r="CL13" s="4">
        <v>113.1</v>
      </c>
      <c r="CM13" s="4">
        <v>112.6</v>
      </c>
      <c r="CN13" s="4">
        <v>119.8</v>
      </c>
      <c r="CO13" s="4">
        <v>139.25609756097555</v>
      </c>
      <c r="CP13" s="4">
        <v>113.2</v>
      </c>
      <c r="CQ13" s="4">
        <v>113.2</v>
      </c>
      <c r="CR13" s="4">
        <v>114.2</v>
      </c>
      <c r="CS13" s="4">
        <v>115.1</v>
      </c>
      <c r="CT13" s="4">
        <v>115.3</v>
      </c>
      <c r="CU13" s="4">
        <v>114.9</v>
      </c>
      <c r="CV13" s="4">
        <v>114.4</v>
      </c>
      <c r="CW13" s="4">
        <v>113.8</v>
      </c>
      <c r="CX13" s="4">
        <v>111.8</v>
      </c>
      <c r="CY13" s="4">
        <v>111.7</v>
      </c>
      <c r="CZ13" s="4">
        <v>112.2</v>
      </c>
      <c r="DA13" s="4">
        <v>114.3</v>
      </c>
      <c r="DB13" s="4">
        <v>114.6</v>
      </c>
      <c r="DC13" s="4">
        <v>113.9</v>
      </c>
      <c r="DD13" s="4">
        <v>115.2</v>
      </c>
      <c r="DE13" s="4">
        <v>119.3</v>
      </c>
      <c r="DF13" s="4">
        <v>121.6</v>
      </c>
      <c r="DG13" s="4">
        <v>122.1</v>
      </c>
      <c r="DH13" s="4">
        <v>120.6</v>
      </c>
      <c r="DI13" s="4">
        <v>119.3</v>
      </c>
      <c r="DJ13" s="4">
        <v>118.1</v>
      </c>
      <c r="DK13" s="4">
        <v>118.1</v>
      </c>
      <c r="DL13" s="4">
        <v>118.2</v>
      </c>
      <c r="DM13" s="4">
        <v>118.9</v>
      </c>
      <c r="DN13" s="4">
        <v>119.1</v>
      </c>
      <c r="DO13" s="4">
        <v>119.2</v>
      </c>
      <c r="DP13" s="4">
        <v>120.2</v>
      </c>
      <c r="DQ13" s="4">
        <v>120.8</v>
      </c>
      <c r="DR13" s="4">
        <v>121.1</v>
      </c>
      <c r="DS13" s="4">
        <v>121.5</v>
      </c>
      <c r="DT13" s="4">
        <v>121.2</v>
      </c>
      <c r="DU13" s="4">
        <v>120.3</v>
      </c>
      <c r="DV13" s="4">
        <v>119.1</v>
      </c>
      <c r="DW13" s="4">
        <v>119.1</v>
      </c>
      <c r="DX13" s="4">
        <v>120.4</v>
      </c>
      <c r="DY13" s="4">
        <v>121.9</v>
      </c>
    </row>
    <row r="14" spans="2:129" x14ac:dyDescent="0.25">
      <c r="B14" s="5" t="s">
        <v>3</v>
      </c>
      <c r="C14" s="6" t="s">
        <v>29</v>
      </c>
      <c r="D14" s="5" t="s">
        <v>51</v>
      </c>
      <c r="E14" s="3"/>
      <c r="F14" s="4">
        <v>103.1</v>
      </c>
      <c r="G14" s="4">
        <v>103.1</v>
      </c>
      <c r="H14" s="4">
        <v>103.3</v>
      </c>
      <c r="I14" s="4">
        <v>103.2</v>
      </c>
      <c r="J14" s="4">
        <v>104</v>
      </c>
      <c r="K14" s="4">
        <v>105.4</v>
      </c>
      <c r="L14" s="4">
        <v>106.4</v>
      </c>
      <c r="M14" s="4">
        <v>106.9</v>
      </c>
      <c r="N14" s="4">
        <v>107.9</v>
      </c>
      <c r="O14" s="4">
        <v>108.2</v>
      </c>
      <c r="P14" s="4">
        <v>109</v>
      </c>
      <c r="Q14" s="4">
        <v>109.8</v>
      </c>
      <c r="R14" s="4">
        <v>110.2</v>
      </c>
      <c r="S14" s="4">
        <v>110.4</v>
      </c>
      <c r="T14" s="4">
        <v>110.7</v>
      </c>
      <c r="U14" s="4">
        <v>111.2</v>
      </c>
      <c r="V14" s="4">
        <v>111.6</v>
      </c>
      <c r="W14" s="4">
        <v>112.3</v>
      </c>
      <c r="X14" s="4">
        <v>113.3</v>
      </c>
      <c r="Y14" s="4">
        <v>114.6</v>
      </c>
      <c r="Z14" s="4">
        <v>114.9</v>
      </c>
      <c r="AA14" s="4">
        <v>115.3</v>
      </c>
      <c r="AB14" s="4">
        <v>115.8</v>
      </c>
      <c r="AC14" s="4">
        <v>116</v>
      </c>
      <c r="AD14" s="4">
        <v>117.2</v>
      </c>
      <c r="AE14" s="4">
        <v>118.6</v>
      </c>
      <c r="AF14" s="4">
        <v>119.4</v>
      </c>
      <c r="AG14" s="4">
        <v>119.8</v>
      </c>
      <c r="AH14" s="4">
        <v>120.7</v>
      </c>
      <c r="AI14" s="4">
        <v>123</v>
      </c>
      <c r="AJ14" s="4">
        <v>123.4</v>
      </c>
      <c r="AK14" s="4">
        <v>123.9</v>
      </c>
      <c r="AL14" s="4">
        <v>125.4</v>
      </c>
      <c r="AM14" s="4">
        <v>126.6</v>
      </c>
      <c r="AN14" s="4">
        <v>128.30000000000001</v>
      </c>
      <c r="AO14" s="4">
        <v>128.9</v>
      </c>
      <c r="AP14" s="4">
        <v>129.6</v>
      </c>
      <c r="AQ14" s="4">
        <v>130.6</v>
      </c>
      <c r="AR14" s="4">
        <v>130.80000000000001</v>
      </c>
      <c r="AS14" s="4">
        <v>131.4</v>
      </c>
      <c r="AT14" s="4">
        <v>132.19999999999999</v>
      </c>
      <c r="AU14" s="4">
        <v>133.1</v>
      </c>
      <c r="AV14" s="4">
        <v>134.30000000000001</v>
      </c>
      <c r="AW14" s="4">
        <v>134.9</v>
      </c>
      <c r="AX14" s="4">
        <v>135.80000000000001</v>
      </c>
      <c r="AY14" s="4">
        <v>136.30000000000001</v>
      </c>
      <c r="AZ14" s="4">
        <v>136.80000000000001</v>
      </c>
      <c r="BA14" s="4">
        <v>137.5</v>
      </c>
      <c r="BB14" s="4">
        <v>136.9</v>
      </c>
      <c r="BC14" s="4">
        <v>136</v>
      </c>
      <c r="BD14" s="4">
        <v>135.6</v>
      </c>
      <c r="BE14" s="4">
        <v>134.1</v>
      </c>
      <c r="BF14" s="4">
        <v>134</v>
      </c>
      <c r="BG14" s="4">
        <v>133.5</v>
      </c>
      <c r="BH14" s="4">
        <v>133.9</v>
      </c>
      <c r="BI14" s="4">
        <v>134.69999999999999</v>
      </c>
      <c r="BJ14" s="4">
        <v>134.69999999999999</v>
      </c>
      <c r="BK14" s="4">
        <v>135.6</v>
      </c>
      <c r="BL14" s="4">
        <v>136</v>
      </c>
      <c r="BM14" s="4">
        <v>135.80000000000001</v>
      </c>
      <c r="BN14" s="4">
        <v>136</v>
      </c>
      <c r="BO14" s="4">
        <v>135.6</v>
      </c>
      <c r="BP14" s="4">
        <v>136.30000000000001</v>
      </c>
      <c r="BQ14" s="4">
        <v>137.19999999999999</v>
      </c>
      <c r="BR14" s="4">
        <v>137.4</v>
      </c>
      <c r="BS14" s="4">
        <v>137.6</v>
      </c>
      <c r="BT14" s="4">
        <v>138.19999999999999</v>
      </c>
      <c r="BU14" s="4">
        <v>138.6</v>
      </c>
      <c r="BV14" s="4">
        <v>138.69999999999999</v>
      </c>
      <c r="BW14" s="4">
        <v>139.5</v>
      </c>
      <c r="BX14" s="4">
        <v>140.6</v>
      </c>
      <c r="BY14" s="4">
        <v>140.19999999999999</v>
      </c>
      <c r="BZ14" s="4">
        <v>138.9</v>
      </c>
      <c r="CA14" s="4">
        <v>139.19999999999999</v>
      </c>
      <c r="CB14" s="4">
        <v>138.9</v>
      </c>
      <c r="CC14" s="4">
        <v>139.30000000000001</v>
      </c>
      <c r="CD14" s="4">
        <v>140.4</v>
      </c>
      <c r="CE14" s="4">
        <v>141.69999999999999</v>
      </c>
      <c r="CF14" s="4">
        <v>142.69999999999999</v>
      </c>
      <c r="CG14" s="4">
        <v>144.19999999999999</v>
      </c>
      <c r="CH14" s="4">
        <v>145.5</v>
      </c>
      <c r="CI14" s="4">
        <v>147.30000000000001</v>
      </c>
      <c r="CJ14" s="4">
        <v>149.1</v>
      </c>
      <c r="CK14" s="4">
        <v>151.6</v>
      </c>
      <c r="CL14" s="4">
        <v>152.80000000000001</v>
      </c>
      <c r="CM14" s="4">
        <v>154</v>
      </c>
      <c r="CN14" s="4">
        <v>158.69999999999999</v>
      </c>
      <c r="CO14" s="4">
        <v>139.25609756097555</v>
      </c>
      <c r="CP14" s="4">
        <v>159.80000000000001</v>
      </c>
      <c r="CQ14" s="4">
        <v>159.80000000000001</v>
      </c>
      <c r="CR14" s="4">
        <v>160</v>
      </c>
      <c r="CS14" s="4">
        <v>160</v>
      </c>
      <c r="CT14" s="4">
        <v>160.9</v>
      </c>
      <c r="CU14" s="4">
        <v>162</v>
      </c>
      <c r="CV14" s="4">
        <v>163.5</v>
      </c>
      <c r="CW14" s="4">
        <v>164.5</v>
      </c>
      <c r="CX14" s="4">
        <v>165</v>
      </c>
      <c r="CY14" s="4">
        <v>164</v>
      </c>
      <c r="CZ14" s="4">
        <v>164.4</v>
      </c>
      <c r="DA14" s="4">
        <v>169.7</v>
      </c>
      <c r="DB14" s="4">
        <v>170</v>
      </c>
      <c r="DC14" s="4">
        <v>169.7</v>
      </c>
      <c r="DD14" s="4">
        <v>169.8</v>
      </c>
      <c r="DE14" s="4">
        <v>170.1</v>
      </c>
      <c r="DF14" s="4">
        <v>170.6</v>
      </c>
      <c r="DG14" s="4">
        <v>170.8</v>
      </c>
      <c r="DH14" s="4">
        <v>171.7</v>
      </c>
      <c r="DI14" s="4">
        <v>173.3</v>
      </c>
      <c r="DJ14" s="4">
        <v>175.4</v>
      </c>
      <c r="DK14" s="4">
        <v>178.7</v>
      </c>
      <c r="DL14" s="4">
        <v>182.9</v>
      </c>
      <c r="DM14" s="4">
        <v>186.6</v>
      </c>
      <c r="DN14" s="4">
        <v>188.9</v>
      </c>
      <c r="DO14" s="4">
        <v>191.8</v>
      </c>
      <c r="DP14" s="4">
        <v>195.6</v>
      </c>
      <c r="DQ14" s="4">
        <v>199.1</v>
      </c>
      <c r="DR14" s="4">
        <v>201.6</v>
      </c>
      <c r="DS14" s="4">
        <v>204.8</v>
      </c>
      <c r="DT14" s="4">
        <v>207.5</v>
      </c>
      <c r="DU14" s="4">
        <v>210.5</v>
      </c>
      <c r="DV14" s="4">
        <v>212.1</v>
      </c>
      <c r="DW14" s="4">
        <v>212.1</v>
      </c>
      <c r="DX14" s="4">
        <v>215.5</v>
      </c>
      <c r="DY14" s="4">
        <v>221</v>
      </c>
    </row>
    <row r="15" spans="2:129" x14ac:dyDescent="0.25">
      <c r="B15" s="5" t="s">
        <v>3</v>
      </c>
      <c r="C15" s="6" t="s">
        <v>30</v>
      </c>
      <c r="D15" s="5" t="s">
        <v>51</v>
      </c>
      <c r="E15" s="3"/>
      <c r="F15" s="4">
        <v>104.8</v>
      </c>
      <c r="G15" s="4">
        <v>105.1</v>
      </c>
      <c r="H15" s="4">
        <v>105.6</v>
      </c>
      <c r="I15" s="4">
        <v>106.5</v>
      </c>
      <c r="J15" s="4">
        <v>107.4</v>
      </c>
      <c r="K15" s="4">
        <v>108.2</v>
      </c>
      <c r="L15" s="4">
        <v>109.1</v>
      </c>
      <c r="M15" s="4">
        <v>109.7</v>
      </c>
      <c r="N15" s="4">
        <v>110.4</v>
      </c>
      <c r="O15" s="4">
        <v>111.1</v>
      </c>
      <c r="P15" s="4">
        <v>111.8</v>
      </c>
      <c r="Q15" s="4">
        <v>112.1</v>
      </c>
      <c r="R15" s="4">
        <v>112.4</v>
      </c>
      <c r="S15" s="4">
        <v>112.9</v>
      </c>
      <c r="T15" s="4">
        <v>113</v>
      </c>
      <c r="U15" s="4">
        <v>113.5</v>
      </c>
      <c r="V15" s="4">
        <v>114.2</v>
      </c>
      <c r="W15" s="4">
        <v>114.9</v>
      </c>
      <c r="X15" s="4">
        <v>115.6</v>
      </c>
      <c r="Y15" s="4">
        <v>115.8</v>
      </c>
      <c r="Z15" s="4">
        <v>116.5</v>
      </c>
      <c r="AA15" s="4">
        <v>116.8</v>
      </c>
      <c r="AB15" s="4">
        <v>116.8</v>
      </c>
      <c r="AC15" s="4">
        <v>117.3</v>
      </c>
      <c r="AD15" s="4">
        <v>117.9</v>
      </c>
      <c r="AE15" s="4">
        <v>118.8</v>
      </c>
      <c r="AF15" s="4">
        <v>118.9</v>
      </c>
      <c r="AG15" s="4">
        <v>119.4</v>
      </c>
      <c r="AH15" s="4">
        <v>120.2</v>
      </c>
      <c r="AI15" s="4">
        <v>121.1</v>
      </c>
      <c r="AJ15" s="4">
        <v>121</v>
      </c>
      <c r="AK15" s="4">
        <v>121.5</v>
      </c>
      <c r="AL15" s="4">
        <v>121.9</v>
      </c>
      <c r="AM15" s="4">
        <v>122.3</v>
      </c>
      <c r="AN15" s="4">
        <v>123.1</v>
      </c>
      <c r="AO15" s="4">
        <v>123.3</v>
      </c>
      <c r="AP15" s="4">
        <v>124.3</v>
      </c>
      <c r="AQ15" s="4">
        <v>124.8</v>
      </c>
      <c r="AR15" s="4">
        <v>124.9</v>
      </c>
      <c r="AS15" s="4">
        <v>125.4</v>
      </c>
      <c r="AT15" s="4">
        <v>126.1</v>
      </c>
      <c r="AU15" s="4">
        <v>126.4</v>
      </c>
      <c r="AV15" s="4">
        <v>127.3</v>
      </c>
      <c r="AW15" s="4">
        <v>128.1</v>
      </c>
      <c r="AX15" s="4">
        <v>128.80000000000001</v>
      </c>
      <c r="AY15" s="4">
        <v>128.69999999999999</v>
      </c>
      <c r="AZ15" s="4">
        <v>128.69999999999999</v>
      </c>
      <c r="BA15" s="4">
        <v>129.1</v>
      </c>
      <c r="BB15" s="4">
        <v>129</v>
      </c>
      <c r="BC15" s="4">
        <v>129.4</v>
      </c>
      <c r="BD15" s="4">
        <v>129.80000000000001</v>
      </c>
      <c r="BE15" s="4">
        <v>130</v>
      </c>
      <c r="BF15" s="4">
        <v>130.30000000000001</v>
      </c>
      <c r="BG15" s="4">
        <v>130.4</v>
      </c>
      <c r="BH15" s="4">
        <v>131.4</v>
      </c>
      <c r="BI15" s="4">
        <v>131.6</v>
      </c>
      <c r="BJ15" s="4">
        <v>131.69999999999999</v>
      </c>
      <c r="BK15" s="4">
        <v>131.30000000000001</v>
      </c>
      <c r="BL15" s="4">
        <v>131.9</v>
      </c>
      <c r="BM15" s="4">
        <v>131.1</v>
      </c>
      <c r="BN15" s="4">
        <v>131.19999999999999</v>
      </c>
      <c r="BO15" s="4">
        <v>130.5</v>
      </c>
      <c r="BP15" s="4">
        <v>131.19999999999999</v>
      </c>
      <c r="BQ15" s="4">
        <v>131.9</v>
      </c>
      <c r="BR15" s="4">
        <v>132.19999999999999</v>
      </c>
      <c r="BS15" s="4">
        <v>132.80000000000001</v>
      </c>
      <c r="BT15" s="4">
        <v>132.80000000000001</v>
      </c>
      <c r="BU15" s="4">
        <v>133.80000000000001</v>
      </c>
      <c r="BV15" s="4">
        <v>133.1</v>
      </c>
      <c r="BW15" s="4">
        <v>134.6</v>
      </c>
      <c r="BX15" s="4">
        <v>137.5</v>
      </c>
      <c r="BY15" s="4">
        <v>137.80000000000001</v>
      </c>
      <c r="BZ15" s="4">
        <v>137</v>
      </c>
      <c r="CA15" s="4">
        <v>137.4</v>
      </c>
      <c r="CB15" s="4">
        <v>137.4</v>
      </c>
      <c r="CC15" s="4">
        <v>137.69999999999999</v>
      </c>
      <c r="CD15" s="4">
        <v>138</v>
      </c>
      <c r="CE15" s="4">
        <v>138.5</v>
      </c>
      <c r="CF15" s="4">
        <v>138.5</v>
      </c>
      <c r="CG15" s="4">
        <v>138.5</v>
      </c>
      <c r="CH15" s="4">
        <v>138.6</v>
      </c>
      <c r="CI15" s="4">
        <v>138.69999999999999</v>
      </c>
      <c r="CJ15" s="4">
        <v>139.30000000000001</v>
      </c>
      <c r="CK15" s="4">
        <v>139.69999999999999</v>
      </c>
      <c r="CL15" s="4">
        <v>140.1</v>
      </c>
      <c r="CM15" s="4">
        <v>140.1</v>
      </c>
      <c r="CN15" s="4">
        <v>139.19999999999999</v>
      </c>
      <c r="CO15" s="4">
        <v>139.25609756097555</v>
      </c>
      <c r="CP15" s="4">
        <v>142.1</v>
      </c>
      <c r="CQ15" s="4">
        <v>142.1</v>
      </c>
      <c r="CR15" s="4">
        <v>143.5</v>
      </c>
      <c r="CS15" s="4">
        <v>145.4</v>
      </c>
      <c r="CT15" s="4">
        <v>147.4</v>
      </c>
      <c r="CU15" s="4">
        <v>150</v>
      </c>
      <c r="CV15" s="4">
        <v>153.4</v>
      </c>
      <c r="CW15" s="4">
        <v>156.1</v>
      </c>
      <c r="CX15" s="4">
        <v>160</v>
      </c>
      <c r="CY15" s="4">
        <v>160.6</v>
      </c>
      <c r="CZ15" s="4">
        <v>161.9</v>
      </c>
      <c r="DA15" s="4">
        <v>164.6</v>
      </c>
      <c r="DB15" s="4">
        <v>165.5</v>
      </c>
      <c r="DC15" s="4">
        <v>166.2</v>
      </c>
      <c r="DD15" s="4">
        <v>167.6</v>
      </c>
      <c r="DE15" s="4">
        <v>168.3</v>
      </c>
      <c r="DF15" s="4">
        <v>168.8</v>
      </c>
      <c r="DG15" s="4">
        <v>169.1</v>
      </c>
      <c r="DH15" s="4">
        <v>169.7</v>
      </c>
      <c r="DI15" s="4">
        <v>169.8</v>
      </c>
      <c r="DJ15" s="4">
        <v>170.5</v>
      </c>
      <c r="DK15" s="4">
        <v>171.2</v>
      </c>
      <c r="DL15" s="4">
        <v>172.4</v>
      </c>
      <c r="DM15" s="4">
        <v>173.2</v>
      </c>
      <c r="DN15" s="4">
        <v>174.2</v>
      </c>
      <c r="DO15" s="4">
        <v>174.5</v>
      </c>
      <c r="DP15" s="4">
        <v>174.8</v>
      </c>
      <c r="DQ15" s="4">
        <v>175.4</v>
      </c>
      <c r="DR15" s="4">
        <v>175.8</v>
      </c>
      <c r="DS15" s="4">
        <v>176.4</v>
      </c>
      <c r="DT15" s="4">
        <v>176.8</v>
      </c>
      <c r="DU15" s="4">
        <v>176.9</v>
      </c>
      <c r="DV15" s="4">
        <v>177.6</v>
      </c>
      <c r="DW15" s="4">
        <v>177.6</v>
      </c>
      <c r="DX15" s="4">
        <v>178.2</v>
      </c>
      <c r="DY15" s="4">
        <v>178.7</v>
      </c>
    </row>
    <row r="16" spans="2:129" x14ac:dyDescent="0.25">
      <c r="B16" s="5" t="s">
        <v>3</v>
      </c>
      <c r="C16" s="6" t="s">
        <v>31</v>
      </c>
      <c r="D16" s="5" t="s">
        <v>51</v>
      </c>
      <c r="E16" s="3"/>
      <c r="F16" s="4">
        <v>106.7</v>
      </c>
      <c r="G16" s="4">
        <v>107.7</v>
      </c>
      <c r="H16" s="4">
        <v>108.2</v>
      </c>
      <c r="I16" s="4">
        <v>108.8</v>
      </c>
      <c r="J16" s="4">
        <v>109.9</v>
      </c>
      <c r="K16" s="4">
        <v>111</v>
      </c>
      <c r="L16" s="4">
        <v>112.1</v>
      </c>
      <c r="M16" s="4">
        <v>112.6</v>
      </c>
      <c r="N16" s="4">
        <v>114</v>
      </c>
      <c r="O16" s="4">
        <v>114.9</v>
      </c>
      <c r="P16" s="4">
        <v>116</v>
      </c>
      <c r="Q16" s="4">
        <v>116.8</v>
      </c>
      <c r="R16" s="4">
        <v>117.3</v>
      </c>
      <c r="S16" s="4">
        <v>117.8</v>
      </c>
      <c r="T16" s="4">
        <v>118.3</v>
      </c>
      <c r="U16" s="4">
        <v>118.7</v>
      </c>
      <c r="V16" s="4">
        <v>119.2</v>
      </c>
      <c r="W16" s="4">
        <v>120.1</v>
      </c>
      <c r="X16" s="4">
        <v>120.9</v>
      </c>
      <c r="Y16" s="4">
        <v>121.7</v>
      </c>
      <c r="Z16" s="4">
        <v>122.6</v>
      </c>
      <c r="AA16" s="4">
        <v>123.2</v>
      </c>
      <c r="AB16" s="4">
        <v>124.5</v>
      </c>
      <c r="AC16" s="4">
        <v>124.8</v>
      </c>
      <c r="AD16" s="4">
        <v>125.6</v>
      </c>
      <c r="AE16" s="4">
        <v>126.8</v>
      </c>
      <c r="AF16" s="4">
        <v>127.7</v>
      </c>
      <c r="AG16" s="4">
        <v>128.69999999999999</v>
      </c>
      <c r="AH16" s="4">
        <v>129.80000000000001</v>
      </c>
      <c r="AI16" s="4">
        <v>131.19999999999999</v>
      </c>
      <c r="AJ16" s="4">
        <v>131.69999999999999</v>
      </c>
      <c r="AK16" s="4">
        <v>132.5</v>
      </c>
      <c r="AL16" s="4">
        <v>132.69999999999999</v>
      </c>
      <c r="AM16" s="4">
        <v>133.1</v>
      </c>
      <c r="AN16" s="4">
        <v>134.19999999999999</v>
      </c>
      <c r="AO16" s="4">
        <v>135.1</v>
      </c>
      <c r="AP16" s="4">
        <v>135.9</v>
      </c>
      <c r="AQ16" s="4">
        <v>136.4</v>
      </c>
      <c r="AR16" s="4">
        <v>137</v>
      </c>
      <c r="AS16" s="4">
        <v>137.4</v>
      </c>
      <c r="AT16" s="4">
        <v>138.30000000000001</v>
      </c>
      <c r="AU16" s="4">
        <v>139.19999999999999</v>
      </c>
      <c r="AV16" s="4">
        <v>139.9</v>
      </c>
      <c r="AW16" s="4">
        <v>140.69999999999999</v>
      </c>
      <c r="AX16" s="4">
        <v>141.5</v>
      </c>
      <c r="AY16" s="4">
        <v>142.4</v>
      </c>
      <c r="AZ16" s="4">
        <v>143.1</v>
      </c>
      <c r="BA16" s="4">
        <v>143.6</v>
      </c>
      <c r="BB16" s="4">
        <v>143.9</v>
      </c>
      <c r="BC16" s="4">
        <v>144.4</v>
      </c>
      <c r="BD16" s="4">
        <v>145.4</v>
      </c>
      <c r="BE16" s="4">
        <v>145.5</v>
      </c>
      <c r="BF16" s="4">
        <v>145.80000000000001</v>
      </c>
      <c r="BG16" s="4">
        <v>146.5</v>
      </c>
      <c r="BH16" s="4">
        <v>147.69999999999999</v>
      </c>
      <c r="BI16" s="4">
        <v>148.69999999999999</v>
      </c>
      <c r="BJ16" s="4">
        <v>149.30000000000001</v>
      </c>
      <c r="BK16" s="4">
        <v>150.30000000000001</v>
      </c>
      <c r="BL16" s="4">
        <v>151.4</v>
      </c>
      <c r="BM16" s="4">
        <v>151.4</v>
      </c>
      <c r="BN16" s="4">
        <v>151.80000000000001</v>
      </c>
      <c r="BO16" s="4">
        <v>151.69999999999999</v>
      </c>
      <c r="BP16" s="4">
        <v>152.80000000000001</v>
      </c>
      <c r="BQ16" s="4">
        <v>153.80000000000001</v>
      </c>
      <c r="BR16" s="4">
        <v>154.30000000000001</v>
      </c>
      <c r="BS16" s="4">
        <v>154.30000000000001</v>
      </c>
      <c r="BT16" s="4">
        <v>154.80000000000001</v>
      </c>
      <c r="BU16" s="4">
        <v>155.19999999999999</v>
      </c>
      <c r="BV16" s="4">
        <v>155.9</v>
      </c>
      <c r="BW16" s="4">
        <v>155.19999999999999</v>
      </c>
      <c r="BX16" s="4">
        <v>156.1</v>
      </c>
      <c r="BY16" s="4">
        <v>156</v>
      </c>
      <c r="BZ16" s="4">
        <v>155.80000000000001</v>
      </c>
      <c r="CA16" s="4">
        <v>156.19999999999999</v>
      </c>
      <c r="CB16" s="4">
        <v>156.4</v>
      </c>
      <c r="CC16" s="4">
        <v>156.4</v>
      </c>
      <c r="CD16" s="4">
        <v>156.6</v>
      </c>
      <c r="CE16" s="4">
        <v>156.69999999999999</v>
      </c>
      <c r="CF16" s="4">
        <v>156.9</v>
      </c>
      <c r="CG16" s="4">
        <v>157.19999999999999</v>
      </c>
      <c r="CH16" s="4">
        <v>157.4</v>
      </c>
      <c r="CI16" s="4">
        <v>157.69999999999999</v>
      </c>
      <c r="CJ16" s="4">
        <v>158.30000000000001</v>
      </c>
      <c r="CK16" s="4">
        <v>158.69999999999999</v>
      </c>
      <c r="CL16" s="4">
        <v>159.19999999999999</v>
      </c>
      <c r="CM16" s="4">
        <v>160</v>
      </c>
      <c r="CN16" s="4">
        <v>147.71562137049946</v>
      </c>
      <c r="CO16" s="4">
        <v>139.25609756097555</v>
      </c>
      <c r="CP16" s="4">
        <v>161.80000000000001</v>
      </c>
      <c r="CQ16" s="4">
        <v>161.80000000000001</v>
      </c>
      <c r="CR16" s="4">
        <v>161.5</v>
      </c>
      <c r="CS16" s="4">
        <v>161.6</v>
      </c>
      <c r="CT16" s="4">
        <v>161.9</v>
      </c>
      <c r="CU16" s="4">
        <v>162.69999999999999</v>
      </c>
      <c r="CV16" s="4">
        <v>163.6</v>
      </c>
      <c r="CW16" s="4">
        <v>164.3</v>
      </c>
      <c r="CX16" s="4">
        <v>165.8</v>
      </c>
      <c r="CY16" s="4">
        <v>166.4</v>
      </c>
      <c r="CZ16" s="4">
        <v>166.8</v>
      </c>
      <c r="DA16" s="4">
        <v>169.8</v>
      </c>
      <c r="DB16" s="4">
        <v>171.7</v>
      </c>
      <c r="DC16" s="4">
        <v>171</v>
      </c>
      <c r="DD16" s="4">
        <v>171.9</v>
      </c>
      <c r="DE16" s="4">
        <v>172.8</v>
      </c>
      <c r="DF16" s="4">
        <v>173.6</v>
      </c>
      <c r="DG16" s="4">
        <v>174.3</v>
      </c>
      <c r="DH16" s="4">
        <v>175.1</v>
      </c>
      <c r="DI16" s="4">
        <v>175.8</v>
      </c>
      <c r="DJ16" s="4">
        <v>176.3</v>
      </c>
      <c r="DK16" s="4">
        <v>177.4</v>
      </c>
      <c r="DL16" s="4">
        <v>178.9</v>
      </c>
      <c r="DM16" s="4">
        <v>180.4</v>
      </c>
      <c r="DN16" s="4">
        <v>181.9</v>
      </c>
      <c r="DO16" s="4">
        <v>183.1</v>
      </c>
      <c r="DP16" s="4">
        <v>184</v>
      </c>
      <c r="DQ16" s="4">
        <v>184.8</v>
      </c>
      <c r="DR16" s="4">
        <v>185.6</v>
      </c>
      <c r="DS16" s="4">
        <v>186.9</v>
      </c>
      <c r="DT16" s="4">
        <v>187.7</v>
      </c>
      <c r="DU16" s="4">
        <v>188.5</v>
      </c>
      <c r="DV16" s="4">
        <v>189.9</v>
      </c>
      <c r="DW16" s="4">
        <v>189.9</v>
      </c>
      <c r="DX16" s="4">
        <v>190.5</v>
      </c>
      <c r="DY16" s="4">
        <v>191.1</v>
      </c>
    </row>
    <row r="17" spans="2:129" x14ac:dyDescent="0.25">
      <c r="B17" s="5" t="s">
        <v>3</v>
      </c>
      <c r="C17" s="6" t="s">
        <v>32</v>
      </c>
      <c r="D17" s="5" t="s">
        <v>51</v>
      </c>
      <c r="E17" s="3"/>
      <c r="F17" s="4">
        <v>105.5</v>
      </c>
      <c r="G17" s="4">
        <v>106.3</v>
      </c>
      <c r="H17" s="4">
        <v>106.6</v>
      </c>
      <c r="I17" s="4">
        <v>107.1</v>
      </c>
      <c r="J17" s="4">
        <v>108.1</v>
      </c>
      <c r="K17" s="4">
        <v>110.6</v>
      </c>
      <c r="L17" s="4">
        <v>113.1</v>
      </c>
      <c r="M17" s="4">
        <v>114.9</v>
      </c>
      <c r="N17" s="4">
        <v>117.8</v>
      </c>
      <c r="O17" s="4">
        <v>119.8</v>
      </c>
      <c r="P17" s="4">
        <v>122.5</v>
      </c>
      <c r="Q17" s="4">
        <v>118.7</v>
      </c>
      <c r="R17" s="4">
        <v>116</v>
      </c>
      <c r="S17" s="4">
        <v>115.3</v>
      </c>
      <c r="T17" s="4">
        <v>116.2</v>
      </c>
      <c r="U17" s="4">
        <v>117.2</v>
      </c>
      <c r="V17" s="4">
        <v>118.2</v>
      </c>
      <c r="W17" s="4">
        <v>119.5</v>
      </c>
      <c r="X17" s="4">
        <v>123.3</v>
      </c>
      <c r="Y17" s="4">
        <v>125.3</v>
      </c>
      <c r="Z17" s="4">
        <v>125.3</v>
      </c>
      <c r="AA17" s="4">
        <v>125.1</v>
      </c>
      <c r="AB17" s="4">
        <v>124.9</v>
      </c>
      <c r="AC17" s="4">
        <v>123.3</v>
      </c>
      <c r="AD17" s="4">
        <v>122.8</v>
      </c>
      <c r="AE17" s="4">
        <v>122.8</v>
      </c>
      <c r="AF17" s="4">
        <v>123.1</v>
      </c>
      <c r="AG17" s="4">
        <v>123.6</v>
      </c>
      <c r="AH17" s="4">
        <v>124.4</v>
      </c>
      <c r="AI17" s="4">
        <v>126.6</v>
      </c>
      <c r="AJ17" s="4">
        <v>127.5</v>
      </c>
      <c r="AK17" s="4">
        <v>129.80000000000001</v>
      </c>
      <c r="AL17" s="4">
        <v>131</v>
      </c>
      <c r="AM17" s="4">
        <v>131.80000000000001</v>
      </c>
      <c r="AN17" s="4">
        <v>132.4</v>
      </c>
      <c r="AO17" s="4">
        <v>131.4</v>
      </c>
      <c r="AP17" s="4">
        <v>131.4</v>
      </c>
      <c r="AQ17" s="4">
        <v>130.30000000000001</v>
      </c>
      <c r="AR17" s="4">
        <v>130.4</v>
      </c>
      <c r="AS17" s="4">
        <v>131.80000000000001</v>
      </c>
      <c r="AT17" s="4">
        <v>133.6</v>
      </c>
      <c r="AU17" s="4">
        <v>136</v>
      </c>
      <c r="AV17" s="4">
        <v>137.6</v>
      </c>
      <c r="AW17" s="4">
        <v>138</v>
      </c>
      <c r="AX17" s="4">
        <v>137.19999999999999</v>
      </c>
      <c r="AY17" s="4">
        <v>137.4</v>
      </c>
      <c r="AZ17" s="4">
        <v>136.6</v>
      </c>
      <c r="BA17" s="4">
        <v>134.69999999999999</v>
      </c>
      <c r="BB17" s="4">
        <v>133.69999999999999</v>
      </c>
      <c r="BC17" s="4">
        <v>133.6</v>
      </c>
      <c r="BD17" s="4">
        <v>133.4</v>
      </c>
      <c r="BE17" s="4">
        <v>133.5</v>
      </c>
      <c r="BF17" s="4">
        <v>133.80000000000001</v>
      </c>
      <c r="BG17" s="4">
        <v>134.9</v>
      </c>
      <c r="BH17" s="4">
        <v>138.5</v>
      </c>
      <c r="BI17" s="4">
        <v>140.6</v>
      </c>
      <c r="BJ17" s="4">
        <v>139.6</v>
      </c>
      <c r="BK17" s="4">
        <v>140.4</v>
      </c>
      <c r="BL17" s="4">
        <v>142.4</v>
      </c>
      <c r="BM17" s="4">
        <v>141.5</v>
      </c>
      <c r="BN17" s="4">
        <v>140.4</v>
      </c>
      <c r="BO17" s="4">
        <v>138.69999999999999</v>
      </c>
      <c r="BP17" s="4">
        <v>138.6</v>
      </c>
      <c r="BQ17" s="4">
        <v>138.6</v>
      </c>
      <c r="BR17" s="4">
        <v>139.1</v>
      </c>
      <c r="BS17" s="4">
        <v>140</v>
      </c>
      <c r="BT17" s="4">
        <v>142</v>
      </c>
      <c r="BU17" s="4">
        <v>142.69999999999999</v>
      </c>
      <c r="BV17" s="4">
        <v>141.30000000000001</v>
      </c>
      <c r="BW17" s="4">
        <v>140.19999999999999</v>
      </c>
      <c r="BX17" s="4">
        <v>140</v>
      </c>
      <c r="BY17" s="4">
        <v>138.5</v>
      </c>
      <c r="BZ17" s="4">
        <v>137.4</v>
      </c>
      <c r="CA17" s="4">
        <v>137.19999999999999</v>
      </c>
      <c r="CB17" s="4">
        <v>137.30000000000001</v>
      </c>
      <c r="CC17" s="4">
        <v>139.19999999999999</v>
      </c>
      <c r="CD17" s="4">
        <v>141</v>
      </c>
      <c r="CE17" s="4">
        <v>143</v>
      </c>
      <c r="CF17" s="4">
        <v>144</v>
      </c>
      <c r="CG17" s="4">
        <v>145.5</v>
      </c>
      <c r="CH17" s="4">
        <v>148.30000000000001</v>
      </c>
      <c r="CI17" s="4">
        <v>150.9</v>
      </c>
      <c r="CJ17" s="4">
        <v>154.30000000000001</v>
      </c>
      <c r="CK17" s="4">
        <v>153</v>
      </c>
      <c r="CL17" s="4">
        <v>149.80000000000001</v>
      </c>
      <c r="CM17" s="4">
        <v>148.19999999999999</v>
      </c>
      <c r="CN17" s="4">
        <v>150.1</v>
      </c>
      <c r="CO17" s="4">
        <v>139.25609756097555</v>
      </c>
      <c r="CP17" s="4">
        <v>152.30000000000001</v>
      </c>
      <c r="CQ17" s="4">
        <v>152.30000000000001</v>
      </c>
      <c r="CR17" s="4">
        <v>155.30000000000001</v>
      </c>
      <c r="CS17" s="4">
        <v>156.1</v>
      </c>
      <c r="CT17" s="4">
        <v>159.6</v>
      </c>
      <c r="CU17" s="4">
        <v>163.4</v>
      </c>
      <c r="CV17" s="4">
        <v>164.5</v>
      </c>
      <c r="CW17" s="4">
        <v>159.6</v>
      </c>
      <c r="CX17" s="4">
        <v>154.69999999999999</v>
      </c>
      <c r="CY17" s="4">
        <v>154.5</v>
      </c>
      <c r="CZ17" s="4">
        <v>155.6</v>
      </c>
      <c r="DA17" s="4">
        <v>158.69999999999999</v>
      </c>
      <c r="DB17" s="4">
        <v>160.5</v>
      </c>
      <c r="DC17" s="4">
        <v>161.69999999999999</v>
      </c>
      <c r="DD17" s="4">
        <v>161.80000000000001</v>
      </c>
      <c r="DE17" s="4">
        <v>162.1</v>
      </c>
      <c r="DF17" s="4">
        <v>165.5</v>
      </c>
      <c r="DG17" s="4">
        <v>167.5</v>
      </c>
      <c r="DH17" s="4">
        <v>165.8</v>
      </c>
      <c r="DI17" s="4">
        <v>164.1</v>
      </c>
      <c r="DJ17" s="4">
        <v>163.9</v>
      </c>
      <c r="DK17" s="4">
        <v>166.6</v>
      </c>
      <c r="DL17" s="4">
        <v>168.6</v>
      </c>
      <c r="DM17" s="4">
        <v>170.8</v>
      </c>
      <c r="DN17" s="4">
        <v>172.4</v>
      </c>
      <c r="DO17" s="4">
        <v>172.5</v>
      </c>
      <c r="DP17" s="4">
        <v>173.9</v>
      </c>
      <c r="DQ17" s="4">
        <v>175.5</v>
      </c>
      <c r="DR17" s="4">
        <v>177.4</v>
      </c>
      <c r="DS17" s="4">
        <v>176.6</v>
      </c>
      <c r="DT17" s="4">
        <v>174.4</v>
      </c>
      <c r="DU17" s="4">
        <v>175</v>
      </c>
      <c r="DV17" s="4">
        <v>174.8</v>
      </c>
      <c r="DW17" s="4">
        <v>174.8</v>
      </c>
      <c r="DX17" s="4">
        <v>175.5</v>
      </c>
      <c r="DY17" s="4">
        <v>176.8</v>
      </c>
    </row>
    <row r="18" spans="2:129" x14ac:dyDescent="0.25">
      <c r="B18" s="5" t="s">
        <v>3</v>
      </c>
      <c r="C18" s="6" t="s">
        <v>33</v>
      </c>
      <c r="D18" s="5" t="s">
        <v>52</v>
      </c>
      <c r="E18" s="3"/>
      <c r="F18" s="4">
        <v>105.1</v>
      </c>
      <c r="G18" s="4">
        <v>105.6</v>
      </c>
      <c r="H18" s="4">
        <v>106.5</v>
      </c>
      <c r="I18" s="4">
        <v>107.1</v>
      </c>
      <c r="J18" s="4">
        <v>108.1</v>
      </c>
      <c r="K18" s="4">
        <v>109</v>
      </c>
      <c r="L18" s="4">
        <v>109.8</v>
      </c>
      <c r="M18" s="4">
        <v>110.7</v>
      </c>
      <c r="N18" s="4">
        <v>111.7</v>
      </c>
      <c r="O18" s="4">
        <v>112.2</v>
      </c>
      <c r="P18" s="4">
        <v>112.8</v>
      </c>
      <c r="Q18" s="4">
        <v>113.6</v>
      </c>
      <c r="R18" s="4">
        <v>114</v>
      </c>
      <c r="S18" s="4">
        <v>114.2</v>
      </c>
      <c r="T18" s="4">
        <v>114.6</v>
      </c>
      <c r="U18" s="4">
        <v>115.4</v>
      </c>
      <c r="V18" s="4">
        <v>116.3</v>
      </c>
      <c r="W18" s="4">
        <v>117.3</v>
      </c>
      <c r="X18" s="4">
        <v>118</v>
      </c>
      <c r="Y18" s="4">
        <v>118.8</v>
      </c>
      <c r="Z18" s="4">
        <v>119.5</v>
      </c>
      <c r="AA18" s="4">
        <v>120</v>
      </c>
      <c r="AB18" s="4">
        <v>120.8</v>
      </c>
      <c r="AC18" s="4">
        <v>121.7</v>
      </c>
      <c r="AD18" s="4">
        <v>122.7</v>
      </c>
      <c r="AE18" s="4">
        <v>124.2</v>
      </c>
      <c r="AF18" s="4">
        <v>124.7</v>
      </c>
      <c r="AG18" s="4">
        <v>125.7</v>
      </c>
      <c r="AH18" s="4">
        <v>126.7</v>
      </c>
      <c r="AI18" s="4">
        <v>128.19999999999999</v>
      </c>
      <c r="AJ18" s="4">
        <v>129.4</v>
      </c>
      <c r="AK18" s="4">
        <v>130.1</v>
      </c>
      <c r="AL18" s="4">
        <v>131</v>
      </c>
      <c r="AM18" s="4">
        <v>131.5</v>
      </c>
      <c r="AN18" s="4">
        <v>132.19999999999999</v>
      </c>
      <c r="AO18" s="4">
        <v>133.1</v>
      </c>
      <c r="AP18" s="4">
        <v>133.6</v>
      </c>
      <c r="AQ18" s="4">
        <v>134.4</v>
      </c>
      <c r="AR18" s="4">
        <v>135</v>
      </c>
      <c r="AS18" s="4">
        <v>135.5</v>
      </c>
      <c r="AT18" s="4">
        <v>136</v>
      </c>
      <c r="AU18" s="4">
        <v>137.19999999999999</v>
      </c>
      <c r="AV18" s="4">
        <v>138</v>
      </c>
      <c r="AW18" s="4">
        <v>138.9</v>
      </c>
      <c r="AX18" s="4">
        <v>139.9</v>
      </c>
      <c r="AY18" s="4">
        <v>140.9</v>
      </c>
      <c r="AZ18" s="4">
        <v>141.19999999999999</v>
      </c>
      <c r="BA18" s="4">
        <v>142.4</v>
      </c>
      <c r="BB18" s="4">
        <v>143.1</v>
      </c>
      <c r="BC18" s="4">
        <v>143.69999999999999</v>
      </c>
      <c r="BD18" s="4">
        <v>144.19999999999999</v>
      </c>
      <c r="BE18" s="4">
        <v>144.4</v>
      </c>
      <c r="BF18" s="4">
        <v>145.5</v>
      </c>
      <c r="BG18" s="4">
        <v>145.80000000000001</v>
      </c>
      <c r="BH18" s="4">
        <v>147.4</v>
      </c>
      <c r="BI18" s="4">
        <v>149</v>
      </c>
      <c r="BJ18" s="4">
        <v>149.80000000000001</v>
      </c>
      <c r="BK18" s="4">
        <v>150.5</v>
      </c>
      <c r="BL18" s="4">
        <v>152.1</v>
      </c>
      <c r="BM18" s="4">
        <v>153.19999999999999</v>
      </c>
      <c r="BN18" s="4">
        <v>153.6</v>
      </c>
      <c r="BO18" s="4">
        <v>153.30000000000001</v>
      </c>
      <c r="BP18" s="4">
        <v>155.1</v>
      </c>
      <c r="BQ18" s="4">
        <v>156.1</v>
      </c>
      <c r="BR18" s="4">
        <v>157</v>
      </c>
      <c r="BS18" s="4">
        <v>157.30000000000001</v>
      </c>
      <c r="BT18" s="4">
        <v>156.1</v>
      </c>
      <c r="BU18" s="4">
        <v>156.4</v>
      </c>
      <c r="BV18" s="4">
        <v>157.69999999999999</v>
      </c>
      <c r="BW18" s="4">
        <v>159.6</v>
      </c>
      <c r="BX18" s="4">
        <v>161.9</v>
      </c>
      <c r="BY18" s="4">
        <v>162.4</v>
      </c>
      <c r="BZ18" s="4">
        <v>162.69999999999999</v>
      </c>
      <c r="CA18" s="4">
        <v>162.80000000000001</v>
      </c>
      <c r="CB18" s="4">
        <v>162.9</v>
      </c>
      <c r="CC18" s="4">
        <v>163.30000000000001</v>
      </c>
      <c r="CD18" s="4">
        <v>164.2</v>
      </c>
      <c r="CE18" s="4">
        <v>164.5</v>
      </c>
      <c r="CF18" s="4">
        <v>165.1</v>
      </c>
      <c r="CG18" s="4">
        <v>165.7</v>
      </c>
      <c r="CH18" s="4">
        <v>166.3</v>
      </c>
      <c r="CI18" s="4">
        <v>167.2</v>
      </c>
      <c r="CJ18" s="4">
        <v>167.8</v>
      </c>
      <c r="CK18" s="4">
        <v>168.6</v>
      </c>
      <c r="CL18" s="4">
        <v>169.4</v>
      </c>
      <c r="CM18" s="4">
        <v>170.5</v>
      </c>
      <c r="CN18" s="4">
        <v>147.71562137049946</v>
      </c>
      <c r="CO18" s="4">
        <v>139.25609756097555</v>
      </c>
      <c r="CP18" s="4">
        <v>182.4</v>
      </c>
      <c r="CQ18" s="4">
        <v>182.4</v>
      </c>
      <c r="CR18" s="4">
        <v>180.9</v>
      </c>
      <c r="CS18" s="4">
        <v>182.9</v>
      </c>
      <c r="CT18" s="4">
        <v>182.7</v>
      </c>
      <c r="CU18" s="4">
        <v>183.4</v>
      </c>
      <c r="CV18" s="4">
        <v>183.6</v>
      </c>
      <c r="CW18" s="4">
        <v>184.6</v>
      </c>
      <c r="CX18" s="4">
        <v>186.5</v>
      </c>
      <c r="CY18" s="4">
        <v>186.1</v>
      </c>
      <c r="CZ18" s="4">
        <v>186.8</v>
      </c>
      <c r="DA18" s="4">
        <v>189.6</v>
      </c>
      <c r="DB18" s="4">
        <v>189.1</v>
      </c>
      <c r="DC18" s="4">
        <v>189.7</v>
      </c>
      <c r="DD18" s="4">
        <v>190.2</v>
      </c>
      <c r="DE18" s="4">
        <v>190.5</v>
      </c>
      <c r="DF18" s="4">
        <v>191.2</v>
      </c>
      <c r="DG18" s="4">
        <v>191.4</v>
      </c>
      <c r="DH18" s="4">
        <v>190.8</v>
      </c>
      <c r="DI18" s="4">
        <v>190.7</v>
      </c>
      <c r="DJ18" s="4">
        <v>191.5</v>
      </c>
      <c r="DK18" s="4">
        <v>192.3</v>
      </c>
      <c r="DL18" s="4">
        <v>192.8</v>
      </c>
      <c r="DM18" s="4">
        <v>192.9</v>
      </c>
      <c r="DN18" s="4">
        <v>192.9</v>
      </c>
      <c r="DO18" s="4">
        <v>193.2</v>
      </c>
      <c r="DP18" s="4">
        <v>193.7</v>
      </c>
      <c r="DQ18" s="4">
        <v>194.5</v>
      </c>
      <c r="DR18" s="4">
        <v>194.9</v>
      </c>
      <c r="DS18" s="4">
        <v>195.5</v>
      </c>
      <c r="DT18" s="4">
        <v>195.9</v>
      </c>
      <c r="DU18" s="4">
        <v>196.9</v>
      </c>
      <c r="DV18" s="4">
        <v>198.3</v>
      </c>
      <c r="DW18" s="4">
        <v>198.4</v>
      </c>
      <c r="DX18" s="4">
        <v>199.5</v>
      </c>
      <c r="DY18" s="4">
        <v>199.9</v>
      </c>
    </row>
    <row r="19" spans="2:129" x14ac:dyDescent="0.25">
      <c r="B19" s="5" t="s">
        <v>3</v>
      </c>
      <c r="C19" s="6" t="s">
        <v>34</v>
      </c>
      <c r="D19" s="5" t="s">
        <v>57</v>
      </c>
      <c r="E19" s="3"/>
      <c r="F19" s="4">
        <v>106.5</v>
      </c>
      <c r="G19" s="4">
        <v>107.1</v>
      </c>
      <c r="H19" s="4">
        <v>107.6</v>
      </c>
      <c r="I19" s="4">
        <v>108.1</v>
      </c>
      <c r="J19" s="4">
        <v>108.8</v>
      </c>
      <c r="K19" s="4">
        <v>109.7</v>
      </c>
      <c r="L19" s="4">
        <v>110.5</v>
      </c>
      <c r="M19" s="4">
        <v>111.3</v>
      </c>
      <c r="N19" s="4">
        <v>112.7</v>
      </c>
      <c r="O19" s="4">
        <v>113.6</v>
      </c>
      <c r="P19" s="4">
        <v>114.6</v>
      </c>
      <c r="Q19" s="4">
        <v>115.8</v>
      </c>
      <c r="R19" s="4">
        <v>116.5</v>
      </c>
      <c r="S19" s="4">
        <v>117.1</v>
      </c>
      <c r="T19" s="4">
        <v>117.5</v>
      </c>
      <c r="U19" s="4">
        <v>118.1</v>
      </c>
      <c r="V19" s="4">
        <v>118.7</v>
      </c>
      <c r="W19" s="4">
        <v>119.7</v>
      </c>
      <c r="X19" s="4">
        <v>120.7</v>
      </c>
      <c r="Y19" s="4">
        <v>120.9</v>
      </c>
      <c r="Z19" s="4">
        <v>121.7</v>
      </c>
      <c r="AA19" s="4">
        <v>122.7</v>
      </c>
      <c r="AB19" s="4">
        <v>123.3</v>
      </c>
      <c r="AC19" s="4">
        <v>123.8</v>
      </c>
      <c r="AD19" s="4">
        <v>124.4</v>
      </c>
      <c r="AE19" s="4">
        <v>125.4</v>
      </c>
      <c r="AF19" s="4">
        <v>126</v>
      </c>
      <c r="AG19" s="4">
        <v>126.4</v>
      </c>
      <c r="AH19" s="4">
        <v>127.3</v>
      </c>
      <c r="AI19" s="4">
        <v>128.4</v>
      </c>
      <c r="AJ19" s="4">
        <v>128.80000000000001</v>
      </c>
      <c r="AK19" s="4">
        <v>129.5</v>
      </c>
      <c r="AL19" s="4">
        <v>130.4</v>
      </c>
      <c r="AM19" s="4">
        <v>131.1</v>
      </c>
      <c r="AN19" s="4">
        <v>132.1</v>
      </c>
      <c r="AO19" s="4">
        <v>132.5</v>
      </c>
      <c r="AP19" s="4">
        <v>133.19999999999999</v>
      </c>
      <c r="AQ19" s="4">
        <v>133.9</v>
      </c>
      <c r="AR19" s="4">
        <v>134.4</v>
      </c>
      <c r="AS19" s="4">
        <v>135</v>
      </c>
      <c r="AT19" s="4">
        <v>135.4</v>
      </c>
      <c r="AU19" s="4">
        <v>136.30000000000001</v>
      </c>
      <c r="AV19" s="4">
        <v>137.19999999999999</v>
      </c>
      <c r="AW19" s="4">
        <v>137.80000000000001</v>
      </c>
      <c r="AX19" s="4">
        <v>138.5</v>
      </c>
      <c r="AY19" s="4">
        <v>139.6</v>
      </c>
      <c r="AZ19" s="4">
        <v>139.9</v>
      </c>
      <c r="BA19" s="4">
        <v>140.4</v>
      </c>
      <c r="BB19" s="4">
        <v>140.69999999999999</v>
      </c>
      <c r="BC19" s="4">
        <v>140.9</v>
      </c>
      <c r="BD19" s="4">
        <v>141.6</v>
      </c>
      <c r="BE19" s="4">
        <v>142.4</v>
      </c>
      <c r="BF19" s="4">
        <v>142.5</v>
      </c>
      <c r="BG19" s="4">
        <v>143.1</v>
      </c>
      <c r="BH19" s="4">
        <v>144.30000000000001</v>
      </c>
      <c r="BI19" s="4">
        <v>145.30000000000001</v>
      </c>
      <c r="BJ19" s="4">
        <v>146.1</v>
      </c>
      <c r="BK19" s="4">
        <v>147.19999999999999</v>
      </c>
      <c r="BL19" s="4">
        <v>148.19999999999999</v>
      </c>
      <c r="BM19" s="4">
        <v>148</v>
      </c>
      <c r="BN19" s="4">
        <v>148.30000000000001</v>
      </c>
      <c r="BO19" s="4">
        <v>148.69999999999999</v>
      </c>
      <c r="BP19" s="4">
        <v>149.19999999999999</v>
      </c>
      <c r="BQ19" s="4">
        <v>150.1</v>
      </c>
      <c r="BR19" s="4">
        <v>150.80000000000001</v>
      </c>
      <c r="BS19" s="4">
        <v>151.30000000000001</v>
      </c>
      <c r="BT19" s="4">
        <v>151.5</v>
      </c>
      <c r="BU19" s="4">
        <v>152.1</v>
      </c>
      <c r="BV19" s="4">
        <v>152.1</v>
      </c>
      <c r="BW19" s="4">
        <v>150.69999999999999</v>
      </c>
      <c r="BX19" s="4">
        <v>151.69999999999999</v>
      </c>
      <c r="BY19" s="4">
        <v>151.6</v>
      </c>
      <c r="BZ19" s="4">
        <v>150.6</v>
      </c>
      <c r="CA19" s="4">
        <v>150.5</v>
      </c>
      <c r="CB19" s="4">
        <v>150.80000000000001</v>
      </c>
      <c r="CC19" s="4">
        <v>151.30000000000001</v>
      </c>
      <c r="CD19" s="4">
        <v>151.4</v>
      </c>
      <c r="CE19" s="4">
        <v>151.6</v>
      </c>
      <c r="CF19" s="4">
        <v>151.80000000000001</v>
      </c>
      <c r="CG19" s="4">
        <v>151.69999999999999</v>
      </c>
      <c r="CH19" s="4">
        <v>151.69999999999999</v>
      </c>
      <c r="CI19" s="4">
        <v>152.30000000000001</v>
      </c>
      <c r="CJ19" s="4">
        <v>152.6</v>
      </c>
      <c r="CK19" s="4">
        <v>152.80000000000001</v>
      </c>
      <c r="CL19" s="4">
        <v>153</v>
      </c>
      <c r="CM19" s="4">
        <v>153.4</v>
      </c>
      <c r="CN19" s="4">
        <v>147.71562137049946</v>
      </c>
      <c r="CO19" s="4">
        <v>139.25609756097555</v>
      </c>
      <c r="CP19" s="4">
        <v>154.69999999999999</v>
      </c>
      <c r="CQ19" s="4">
        <v>154.69999999999999</v>
      </c>
      <c r="CR19" s="4">
        <v>155.1</v>
      </c>
      <c r="CS19" s="4">
        <v>155.4</v>
      </c>
      <c r="CT19" s="4">
        <v>155.69999999999999</v>
      </c>
      <c r="CU19" s="4">
        <v>156.30000000000001</v>
      </c>
      <c r="CV19" s="4">
        <v>157</v>
      </c>
      <c r="CW19" s="4">
        <v>157.5</v>
      </c>
      <c r="CX19" s="4">
        <v>159.1</v>
      </c>
      <c r="CY19" s="4">
        <v>159.6</v>
      </c>
      <c r="CZ19" s="4">
        <v>160.69999999999999</v>
      </c>
      <c r="DA19" s="4">
        <v>165.3</v>
      </c>
      <c r="DB19" s="4">
        <v>165.3</v>
      </c>
      <c r="DC19" s="4">
        <v>166</v>
      </c>
      <c r="DD19" s="4">
        <v>167</v>
      </c>
      <c r="DE19" s="4">
        <v>167.7</v>
      </c>
      <c r="DF19" s="4">
        <v>168.9</v>
      </c>
      <c r="DG19" s="4">
        <v>170.4</v>
      </c>
      <c r="DH19" s="4">
        <v>171.8</v>
      </c>
      <c r="DI19" s="4">
        <v>173.2</v>
      </c>
      <c r="DJ19" s="4">
        <v>174.1</v>
      </c>
      <c r="DK19" s="4">
        <v>175.4</v>
      </c>
      <c r="DL19" s="4">
        <v>177.5</v>
      </c>
      <c r="DM19" s="4">
        <v>179.3</v>
      </c>
      <c r="DN19" s="4">
        <v>180.7</v>
      </c>
      <c r="DO19" s="4">
        <v>182</v>
      </c>
      <c r="DP19" s="4">
        <v>183.2</v>
      </c>
      <c r="DQ19" s="4">
        <v>184.7</v>
      </c>
      <c r="DR19" s="4">
        <v>186.1</v>
      </c>
      <c r="DS19" s="4">
        <v>187.2</v>
      </c>
      <c r="DT19" s="4">
        <v>188.1</v>
      </c>
      <c r="DU19" s="4">
        <v>189</v>
      </c>
      <c r="DV19" s="4">
        <v>190</v>
      </c>
      <c r="DW19" s="4">
        <v>190</v>
      </c>
      <c r="DX19" s="4">
        <v>190.7</v>
      </c>
      <c r="DY19" s="4">
        <v>191.2</v>
      </c>
    </row>
    <row r="20" spans="2:129" x14ac:dyDescent="0.25">
      <c r="B20" s="5" t="s">
        <v>3</v>
      </c>
      <c r="C20" s="6" t="s">
        <v>35</v>
      </c>
      <c r="D20" s="5" t="s">
        <v>57</v>
      </c>
      <c r="E20" s="3"/>
      <c r="F20" s="4">
        <v>105.8</v>
      </c>
      <c r="G20" s="4">
        <v>106.3</v>
      </c>
      <c r="H20" s="4">
        <v>106.8</v>
      </c>
      <c r="I20" s="4">
        <v>107.4</v>
      </c>
      <c r="J20" s="4">
        <v>107.9</v>
      </c>
      <c r="K20" s="4">
        <v>108.8</v>
      </c>
      <c r="L20" s="4">
        <v>109.5</v>
      </c>
      <c r="M20" s="4">
        <v>110.2</v>
      </c>
      <c r="N20" s="4">
        <v>111.4</v>
      </c>
      <c r="O20" s="4">
        <v>112.3</v>
      </c>
      <c r="P20" s="4">
        <v>113.1</v>
      </c>
      <c r="Q20" s="4">
        <v>114</v>
      </c>
      <c r="R20" s="4">
        <v>114.5</v>
      </c>
      <c r="S20" s="4">
        <v>114.5</v>
      </c>
      <c r="T20" s="4">
        <v>114.9</v>
      </c>
      <c r="U20" s="4">
        <v>116.1</v>
      </c>
      <c r="V20" s="4">
        <v>116.8</v>
      </c>
      <c r="W20" s="4">
        <v>117.3</v>
      </c>
      <c r="X20" s="4">
        <v>118.3</v>
      </c>
      <c r="Y20" s="4">
        <v>118.8</v>
      </c>
      <c r="Z20" s="4">
        <v>119.2</v>
      </c>
      <c r="AA20" s="4">
        <v>120.3</v>
      </c>
      <c r="AB20" s="4">
        <v>120.5</v>
      </c>
      <c r="AC20" s="4">
        <v>120.6</v>
      </c>
      <c r="AD20" s="4">
        <v>121.6</v>
      </c>
      <c r="AE20" s="4">
        <v>122.7</v>
      </c>
      <c r="AF20" s="4">
        <v>122.9</v>
      </c>
      <c r="AG20" s="4">
        <v>123.3</v>
      </c>
      <c r="AH20" s="4">
        <v>124.1</v>
      </c>
      <c r="AI20" s="4">
        <v>125.1</v>
      </c>
      <c r="AJ20" s="4">
        <v>125.5</v>
      </c>
      <c r="AK20" s="4">
        <v>126.3</v>
      </c>
      <c r="AL20" s="4">
        <v>126.8</v>
      </c>
      <c r="AM20" s="4">
        <v>127.3</v>
      </c>
      <c r="AN20" s="4">
        <v>128.19999999999999</v>
      </c>
      <c r="AO20" s="4">
        <v>128.5</v>
      </c>
      <c r="AP20" s="4">
        <v>128.9</v>
      </c>
      <c r="AQ20" s="4">
        <v>129.80000000000001</v>
      </c>
      <c r="AR20" s="4">
        <v>130.19999999999999</v>
      </c>
      <c r="AS20" s="4">
        <v>130.6</v>
      </c>
      <c r="AT20" s="4">
        <v>131.1</v>
      </c>
      <c r="AU20" s="4">
        <v>131.6</v>
      </c>
      <c r="AV20" s="4">
        <v>132.19999999999999</v>
      </c>
      <c r="AW20" s="4">
        <v>133</v>
      </c>
      <c r="AX20" s="4">
        <v>133.5</v>
      </c>
      <c r="AY20" s="4">
        <v>134.30000000000001</v>
      </c>
      <c r="AZ20" s="4">
        <v>134.5</v>
      </c>
      <c r="BA20" s="4">
        <v>135.19999999999999</v>
      </c>
      <c r="BB20" s="4">
        <v>135.80000000000001</v>
      </c>
      <c r="BC20" s="4">
        <v>135.80000000000001</v>
      </c>
      <c r="BD20" s="4">
        <v>136.19999999999999</v>
      </c>
      <c r="BE20" s="4">
        <v>136.80000000000001</v>
      </c>
      <c r="BF20" s="4">
        <v>137.30000000000001</v>
      </c>
      <c r="BG20" s="4">
        <v>137.69999999999999</v>
      </c>
      <c r="BH20" s="4">
        <v>138.1</v>
      </c>
      <c r="BI20" s="4">
        <v>139.19999999999999</v>
      </c>
      <c r="BJ20" s="4">
        <v>139.69999999999999</v>
      </c>
      <c r="BK20" s="4">
        <v>140.6</v>
      </c>
      <c r="BL20" s="4">
        <v>141.5</v>
      </c>
      <c r="BM20" s="4">
        <v>141.9</v>
      </c>
      <c r="BN20" s="4">
        <v>142.30000000000001</v>
      </c>
      <c r="BO20" s="4">
        <v>142.4</v>
      </c>
      <c r="BP20" s="4">
        <v>143</v>
      </c>
      <c r="BQ20" s="4">
        <v>143.30000000000001</v>
      </c>
      <c r="BR20" s="4">
        <v>144.1</v>
      </c>
      <c r="BS20" s="4">
        <v>144.69999999999999</v>
      </c>
      <c r="BT20" s="4">
        <v>145.1</v>
      </c>
      <c r="BU20" s="4">
        <v>145.80000000000001</v>
      </c>
      <c r="BV20" s="4">
        <v>146.1</v>
      </c>
      <c r="BW20" s="4">
        <v>144.5</v>
      </c>
      <c r="BX20" s="4">
        <v>145.5</v>
      </c>
      <c r="BY20" s="4">
        <v>145.9</v>
      </c>
      <c r="BZ20" s="4">
        <v>145.1</v>
      </c>
      <c r="CA20" s="4">
        <v>146.1</v>
      </c>
      <c r="CB20" s="4">
        <v>146.1</v>
      </c>
      <c r="CC20" s="4">
        <v>146.6</v>
      </c>
      <c r="CD20" s="4">
        <v>146.5</v>
      </c>
      <c r="CE20" s="4">
        <v>146.6</v>
      </c>
      <c r="CF20" s="4">
        <v>146.6</v>
      </c>
      <c r="CG20" s="4">
        <v>146.6</v>
      </c>
      <c r="CH20" s="4">
        <v>146.69999999999999</v>
      </c>
      <c r="CI20" s="4">
        <v>147</v>
      </c>
      <c r="CJ20" s="4">
        <v>147.30000000000001</v>
      </c>
      <c r="CK20" s="4">
        <v>147.4</v>
      </c>
      <c r="CL20" s="4">
        <v>147.5</v>
      </c>
      <c r="CM20" s="4">
        <v>147.6</v>
      </c>
      <c r="CN20" s="4">
        <v>147.71562137049946</v>
      </c>
      <c r="CO20" s="4">
        <v>139.25609756097555</v>
      </c>
      <c r="CP20" s="4">
        <v>150</v>
      </c>
      <c r="CQ20" s="4">
        <v>150</v>
      </c>
      <c r="CR20" s="4">
        <v>149.30000000000001</v>
      </c>
      <c r="CS20" s="4">
        <v>149.9</v>
      </c>
      <c r="CT20" s="4">
        <v>150.6</v>
      </c>
      <c r="CU20" s="4">
        <v>151</v>
      </c>
      <c r="CV20" s="4">
        <v>151.6</v>
      </c>
      <c r="CW20" s="4">
        <v>152.4</v>
      </c>
      <c r="CX20" s="4">
        <v>153.9</v>
      </c>
      <c r="CY20" s="4">
        <v>154.4</v>
      </c>
      <c r="CZ20" s="4">
        <v>155.1</v>
      </c>
      <c r="DA20" s="4">
        <v>160.6</v>
      </c>
      <c r="DB20" s="4">
        <v>159.9</v>
      </c>
      <c r="DC20" s="4">
        <v>161.1</v>
      </c>
      <c r="DD20" s="4">
        <v>162.6</v>
      </c>
      <c r="DE20" s="4">
        <v>163.6</v>
      </c>
      <c r="DF20" s="4">
        <v>164.8</v>
      </c>
      <c r="DG20" s="4">
        <v>166</v>
      </c>
      <c r="DH20" s="4">
        <v>167.3</v>
      </c>
      <c r="DI20" s="4">
        <v>169.3</v>
      </c>
      <c r="DJ20" s="4">
        <v>171</v>
      </c>
      <c r="DK20" s="4">
        <v>173.2</v>
      </c>
      <c r="DL20" s="4">
        <v>175.1</v>
      </c>
      <c r="DM20" s="4">
        <v>177.2</v>
      </c>
      <c r="DN20" s="4">
        <v>178.7</v>
      </c>
      <c r="DO20" s="4">
        <v>180.3</v>
      </c>
      <c r="DP20" s="4">
        <v>181.7</v>
      </c>
      <c r="DQ20" s="4">
        <v>183.3</v>
      </c>
      <c r="DR20" s="4">
        <v>184.4</v>
      </c>
      <c r="DS20" s="4">
        <v>185.2</v>
      </c>
      <c r="DT20" s="4">
        <v>185.9</v>
      </c>
      <c r="DU20" s="4">
        <v>186.3</v>
      </c>
      <c r="DV20" s="4">
        <v>187</v>
      </c>
      <c r="DW20" s="4">
        <v>187</v>
      </c>
      <c r="DX20" s="4">
        <v>187.3</v>
      </c>
      <c r="DY20" s="4">
        <v>187.9</v>
      </c>
    </row>
    <row r="21" spans="2:129" x14ac:dyDescent="0.25">
      <c r="B21" s="5" t="s">
        <v>3</v>
      </c>
      <c r="C21" s="6" t="s">
        <v>36</v>
      </c>
      <c r="D21" s="5" t="s">
        <v>57</v>
      </c>
      <c r="E21" s="3"/>
      <c r="F21" s="4">
        <v>106.4</v>
      </c>
      <c r="G21" s="4">
        <v>107</v>
      </c>
      <c r="H21" s="4">
        <v>107.5</v>
      </c>
      <c r="I21" s="4">
        <v>108</v>
      </c>
      <c r="J21" s="4">
        <v>108.6</v>
      </c>
      <c r="K21" s="4">
        <v>109.5</v>
      </c>
      <c r="L21" s="4">
        <v>110.3</v>
      </c>
      <c r="M21" s="4">
        <v>111.1</v>
      </c>
      <c r="N21" s="4">
        <v>112.5</v>
      </c>
      <c r="O21" s="4">
        <v>113.4</v>
      </c>
      <c r="P21" s="4">
        <v>114.4</v>
      </c>
      <c r="Q21" s="4">
        <v>115.5</v>
      </c>
      <c r="R21" s="4">
        <v>116.2</v>
      </c>
      <c r="S21" s="4">
        <v>116.7</v>
      </c>
      <c r="T21" s="4">
        <v>117.2</v>
      </c>
      <c r="U21" s="4">
        <v>117.8</v>
      </c>
      <c r="V21" s="4">
        <v>118.5</v>
      </c>
      <c r="W21" s="4">
        <v>119.3</v>
      </c>
      <c r="X21" s="4">
        <v>120.3</v>
      </c>
      <c r="Y21" s="4">
        <v>120.7</v>
      </c>
      <c r="Z21" s="4">
        <v>121.3</v>
      </c>
      <c r="AA21" s="4">
        <v>122.3</v>
      </c>
      <c r="AB21" s="4">
        <v>122.9</v>
      </c>
      <c r="AC21" s="4">
        <v>123.3</v>
      </c>
      <c r="AD21" s="4">
        <v>124</v>
      </c>
      <c r="AE21" s="4">
        <v>125</v>
      </c>
      <c r="AF21" s="4">
        <v>125.5</v>
      </c>
      <c r="AG21" s="4">
        <v>126</v>
      </c>
      <c r="AH21" s="4">
        <v>126.8</v>
      </c>
      <c r="AI21" s="4">
        <v>128</v>
      </c>
      <c r="AJ21" s="4">
        <v>128.30000000000001</v>
      </c>
      <c r="AK21" s="4">
        <v>129</v>
      </c>
      <c r="AL21" s="4">
        <v>129.9</v>
      </c>
      <c r="AM21" s="4">
        <v>130.6</v>
      </c>
      <c r="AN21" s="4">
        <v>131.5</v>
      </c>
      <c r="AO21" s="4">
        <v>131.9</v>
      </c>
      <c r="AP21" s="4">
        <v>132.6</v>
      </c>
      <c r="AQ21" s="4">
        <v>133.4</v>
      </c>
      <c r="AR21" s="4">
        <v>133.80000000000001</v>
      </c>
      <c r="AS21" s="4">
        <v>134.4</v>
      </c>
      <c r="AT21" s="4">
        <v>134.80000000000001</v>
      </c>
      <c r="AU21" s="4">
        <v>135.6</v>
      </c>
      <c r="AV21" s="4">
        <v>136.5</v>
      </c>
      <c r="AW21" s="4">
        <v>137.1</v>
      </c>
      <c r="AX21" s="4">
        <v>137.80000000000001</v>
      </c>
      <c r="AY21" s="4">
        <v>138.80000000000001</v>
      </c>
      <c r="AZ21" s="4">
        <v>139.19999999999999</v>
      </c>
      <c r="BA21" s="4">
        <v>139.69999999999999</v>
      </c>
      <c r="BB21" s="4">
        <v>140</v>
      </c>
      <c r="BC21" s="4">
        <v>140.19999999999999</v>
      </c>
      <c r="BD21" s="4">
        <v>140.80000000000001</v>
      </c>
      <c r="BE21" s="4">
        <v>141.6</v>
      </c>
      <c r="BF21" s="4">
        <v>141.80000000000001</v>
      </c>
      <c r="BG21" s="4">
        <v>142.30000000000001</v>
      </c>
      <c r="BH21" s="4">
        <v>143.5</v>
      </c>
      <c r="BI21" s="4">
        <v>144.5</v>
      </c>
      <c r="BJ21" s="4">
        <v>145.19999999999999</v>
      </c>
      <c r="BK21" s="4">
        <v>146.19999999999999</v>
      </c>
      <c r="BL21" s="4">
        <v>147.30000000000001</v>
      </c>
      <c r="BM21" s="4">
        <v>147.19999999999999</v>
      </c>
      <c r="BN21" s="4">
        <v>147.5</v>
      </c>
      <c r="BO21" s="4">
        <v>147.80000000000001</v>
      </c>
      <c r="BP21" s="4">
        <v>148.30000000000001</v>
      </c>
      <c r="BQ21" s="4">
        <v>149.1</v>
      </c>
      <c r="BR21" s="4">
        <v>149.80000000000001</v>
      </c>
      <c r="BS21" s="4">
        <v>150.30000000000001</v>
      </c>
      <c r="BT21" s="4">
        <v>150.6</v>
      </c>
      <c r="BU21" s="4">
        <v>151.30000000000001</v>
      </c>
      <c r="BV21" s="4">
        <v>151.30000000000001</v>
      </c>
      <c r="BW21" s="4">
        <v>149.80000000000001</v>
      </c>
      <c r="BX21" s="4">
        <v>150.80000000000001</v>
      </c>
      <c r="BY21" s="4">
        <v>150.80000000000001</v>
      </c>
      <c r="BZ21" s="4">
        <v>149.9</v>
      </c>
      <c r="CA21" s="4">
        <v>149.9</v>
      </c>
      <c r="CB21" s="4">
        <v>150.1</v>
      </c>
      <c r="CC21" s="4">
        <v>150.69999999999999</v>
      </c>
      <c r="CD21" s="4">
        <v>150.69999999999999</v>
      </c>
      <c r="CE21" s="4">
        <v>150.9</v>
      </c>
      <c r="CF21" s="4">
        <v>151.1</v>
      </c>
      <c r="CG21" s="4">
        <v>151</v>
      </c>
      <c r="CH21" s="4">
        <v>151</v>
      </c>
      <c r="CI21" s="4">
        <v>151.5</v>
      </c>
      <c r="CJ21" s="4">
        <v>151.9</v>
      </c>
      <c r="CK21" s="4">
        <v>152.1</v>
      </c>
      <c r="CL21" s="4">
        <v>152.30000000000001</v>
      </c>
      <c r="CM21" s="4">
        <v>152.5</v>
      </c>
      <c r="CN21" s="4">
        <v>147.71562137049946</v>
      </c>
      <c r="CO21" s="4">
        <v>139.25609756097555</v>
      </c>
      <c r="CP21" s="4">
        <v>154.1</v>
      </c>
      <c r="CQ21" s="4">
        <v>154.1</v>
      </c>
      <c r="CR21" s="4">
        <v>154.30000000000001</v>
      </c>
      <c r="CS21" s="4">
        <v>154.6</v>
      </c>
      <c r="CT21" s="4">
        <v>155</v>
      </c>
      <c r="CU21" s="4">
        <v>155.5</v>
      </c>
      <c r="CV21" s="4">
        <v>156.30000000000001</v>
      </c>
      <c r="CW21" s="4">
        <v>156.80000000000001</v>
      </c>
      <c r="CX21" s="4">
        <v>158.4</v>
      </c>
      <c r="CY21" s="4">
        <v>158.9</v>
      </c>
      <c r="CZ21" s="4">
        <v>159.9</v>
      </c>
      <c r="DA21" s="4">
        <v>164.5</v>
      </c>
      <c r="DB21" s="4">
        <v>164.6</v>
      </c>
      <c r="DC21" s="4">
        <v>165.3</v>
      </c>
      <c r="DD21" s="4">
        <v>166.3</v>
      </c>
      <c r="DE21" s="4">
        <v>167.1</v>
      </c>
      <c r="DF21" s="4">
        <v>168.3</v>
      </c>
      <c r="DG21" s="4">
        <v>169.8</v>
      </c>
      <c r="DH21" s="4">
        <v>171.2</v>
      </c>
      <c r="DI21" s="4">
        <v>172.7</v>
      </c>
      <c r="DJ21" s="4">
        <v>173.7</v>
      </c>
      <c r="DK21" s="4">
        <v>175.1</v>
      </c>
      <c r="DL21" s="4">
        <v>177.1</v>
      </c>
      <c r="DM21" s="4">
        <v>179</v>
      </c>
      <c r="DN21" s="4">
        <v>180.4</v>
      </c>
      <c r="DO21" s="4">
        <v>181.7</v>
      </c>
      <c r="DP21" s="4">
        <v>183</v>
      </c>
      <c r="DQ21" s="4">
        <v>184.5</v>
      </c>
      <c r="DR21" s="4">
        <v>185.9</v>
      </c>
      <c r="DS21" s="4">
        <v>186.9</v>
      </c>
      <c r="DT21" s="4">
        <v>187.8</v>
      </c>
      <c r="DU21" s="4">
        <v>188.6</v>
      </c>
      <c r="DV21" s="4">
        <v>189.6</v>
      </c>
      <c r="DW21" s="4">
        <v>189.6</v>
      </c>
      <c r="DX21" s="4">
        <v>190.2</v>
      </c>
      <c r="DY21" s="4">
        <v>190.8</v>
      </c>
    </row>
    <row r="22" spans="2:129" x14ac:dyDescent="0.25">
      <c r="B22" s="5" t="s">
        <v>3</v>
      </c>
      <c r="C22" s="6" t="s">
        <v>37</v>
      </c>
      <c r="D22" s="5" t="s">
        <v>57</v>
      </c>
      <c r="E22" s="3"/>
      <c r="F22" s="4">
        <v>139.25609756097555</v>
      </c>
      <c r="G22" s="4">
        <v>139.25609756097555</v>
      </c>
      <c r="H22" s="4">
        <v>139.25609756097555</v>
      </c>
      <c r="I22" s="4">
        <v>139.25609756097555</v>
      </c>
      <c r="J22" s="4">
        <v>139.25609756097555</v>
      </c>
      <c r="K22" s="4">
        <v>139.25609756097555</v>
      </c>
      <c r="L22" s="4">
        <v>139.25609756097555</v>
      </c>
      <c r="M22" s="4">
        <v>139.25609756097555</v>
      </c>
      <c r="N22" s="4">
        <v>139.25609756097555</v>
      </c>
      <c r="O22" s="4">
        <v>139.25609756097555</v>
      </c>
      <c r="P22" s="4">
        <v>139.25609756097555</v>
      </c>
      <c r="Q22" s="4">
        <v>139.25609756097555</v>
      </c>
      <c r="R22" s="4">
        <v>139.25609756097555</v>
      </c>
      <c r="S22" s="4">
        <v>139.25609756097555</v>
      </c>
      <c r="T22" s="4">
        <v>139.25609756097555</v>
      </c>
      <c r="U22" s="4">
        <v>139.25609756097555</v>
      </c>
      <c r="V22" s="4">
        <v>139.25609756097555</v>
      </c>
      <c r="W22" s="4">
        <v>139.25609756097555</v>
      </c>
      <c r="X22" s="4">
        <v>139.25609756097555</v>
      </c>
      <c r="Y22" s="4">
        <v>139.25609756097555</v>
      </c>
      <c r="Z22" s="4">
        <v>139.25609756097555</v>
      </c>
      <c r="AA22" s="4">
        <v>139.25609756097555</v>
      </c>
      <c r="AB22" s="4">
        <v>139.25609756097555</v>
      </c>
      <c r="AC22" s="4">
        <v>139.25609756097555</v>
      </c>
      <c r="AD22" s="4">
        <v>139.25609756097555</v>
      </c>
      <c r="AE22" s="4">
        <v>139.25609756097555</v>
      </c>
      <c r="AF22" s="4">
        <v>139.25609756097555</v>
      </c>
      <c r="AG22" s="4">
        <v>139.25609756097555</v>
      </c>
      <c r="AH22" s="4">
        <v>139.25609756097555</v>
      </c>
      <c r="AI22" s="4">
        <v>139.25609756097555</v>
      </c>
      <c r="AJ22" s="4">
        <v>139.25609756097555</v>
      </c>
      <c r="AK22" s="4">
        <v>139.25609756097555</v>
      </c>
      <c r="AL22" s="4">
        <v>139.25609756097555</v>
      </c>
      <c r="AM22" s="4">
        <v>139.25609756097555</v>
      </c>
      <c r="AN22" s="4">
        <v>139.25609756097555</v>
      </c>
      <c r="AO22" s="4">
        <v>139.25609756097555</v>
      </c>
      <c r="AP22" s="4">
        <v>139.25609756097555</v>
      </c>
      <c r="AQ22" s="4">
        <v>139.25609756097555</v>
      </c>
      <c r="AR22" s="4">
        <v>139.25609756097555</v>
      </c>
      <c r="AS22" s="4">
        <v>139.25609756097555</v>
      </c>
      <c r="AT22" s="4">
        <v>139.25609756097555</v>
      </c>
      <c r="AU22" s="4">
        <v>139.25609756097555</v>
      </c>
      <c r="AV22" s="4">
        <v>139.25609756097555</v>
      </c>
      <c r="AW22" s="4">
        <v>139.25609756097555</v>
      </c>
      <c r="AX22" s="4">
        <v>139.25609756097555</v>
      </c>
      <c r="AY22" s="4">
        <v>139.25609756097555</v>
      </c>
      <c r="AZ22" s="4">
        <v>139.25609756097555</v>
      </c>
      <c r="BA22" s="4">
        <v>139.25609756097555</v>
      </c>
      <c r="BB22" s="4">
        <v>139.25609756097555</v>
      </c>
      <c r="BC22" s="4">
        <v>139.25609756097555</v>
      </c>
      <c r="BD22" s="4">
        <v>139.25609756097555</v>
      </c>
      <c r="BE22" s="4">
        <v>139.25609756097555</v>
      </c>
      <c r="BF22" s="4">
        <v>139.25609756097555</v>
      </c>
      <c r="BG22" s="4">
        <v>139.25609756097555</v>
      </c>
      <c r="BH22" s="4">
        <v>139.25609756097555</v>
      </c>
      <c r="BI22" s="4">
        <v>139.25609756097555</v>
      </c>
      <c r="BJ22" s="4">
        <v>139.25609756097555</v>
      </c>
      <c r="BK22" s="4">
        <v>139.25609756097555</v>
      </c>
      <c r="BL22" s="4">
        <v>139.25609756097555</v>
      </c>
      <c r="BM22" s="4">
        <v>139.25609756097555</v>
      </c>
      <c r="BN22" s="4">
        <v>139.25609756097555</v>
      </c>
      <c r="BO22" s="4">
        <v>139.25609756097555</v>
      </c>
      <c r="BP22" s="4">
        <v>139.25609756097555</v>
      </c>
      <c r="BQ22" s="4">
        <v>139.25609756097555</v>
      </c>
      <c r="BR22" s="4">
        <v>139.25609756097555</v>
      </c>
      <c r="BS22" s="4">
        <v>139.25609756097555</v>
      </c>
      <c r="BT22" s="4">
        <v>139.25609756097555</v>
      </c>
      <c r="BU22" s="4">
        <v>139.25609756097555</v>
      </c>
      <c r="BV22" s="4">
        <v>139.25609756097555</v>
      </c>
      <c r="BW22" s="4">
        <v>139.25609756097555</v>
      </c>
      <c r="BX22" s="4">
        <v>139.25609756097555</v>
      </c>
      <c r="BY22" s="4">
        <v>139.25609756097555</v>
      </c>
      <c r="BZ22" s="4">
        <v>139.25609756097555</v>
      </c>
      <c r="CA22" s="4">
        <v>139.25609756097555</v>
      </c>
      <c r="CB22" s="4">
        <v>139.25609756097555</v>
      </c>
      <c r="CC22" s="4">
        <v>139.25609756097555</v>
      </c>
      <c r="CD22" s="4">
        <v>139.25609756097555</v>
      </c>
      <c r="CE22" s="4">
        <v>139.25609756097555</v>
      </c>
      <c r="CF22" s="4">
        <v>139.25609756097555</v>
      </c>
      <c r="CG22" s="4">
        <v>139.25609756097555</v>
      </c>
      <c r="CH22" s="4">
        <v>139.25609756097555</v>
      </c>
      <c r="CI22" s="4">
        <v>139.25609756097555</v>
      </c>
      <c r="CJ22" s="4">
        <v>139.25609756097555</v>
      </c>
      <c r="CK22" s="4">
        <v>139.25609756097555</v>
      </c>
      <c r="CL22" s="4">
        <v>139.25609756097555</v>
      </c>
      <c r="CM22" s="4">
        <v>139.25609756097555</v>
      </c>
      <c r="CN22" s="4">
        <v>139.25609756097555</v>
      </c>
      <c r="CO22" s="4">
        <v>139.25609756097555</v>
      </c>
      <c r="CP22" s="4">
        <v>139.25609756097555</v>
      </c>
      <c r="CQ22" s="4">
        <v>139.25609756097555</v>
      </c>
      <c r="CR22" s="4">
        <v>139.25609756097555</v>
      </c>
      <c r="CS22" s="4">
        <v>139.25609756097555</v>
      </c>
      <c r="CT22" s="4">
        <v>139.25609756097555</v>
      </c>
      <c r="CU22" s="4">
        <v>139.25609756097555</v>
      </c>
      <c r="CV22" s="4">
        <v>139.25609756097555</v>
      </c>
      <c r="CW22" s="4">
        <v>139.25609756097555</v>
      </c>
      <c r="CX22" s="4">
        <v>139.25609756097555</v>
      </c>
      <c r="CY22" s="4">
        <v>139.25609756097555</v>
      </c>
      <c r="CZ22" s="4">
        <v>139.25609756097555</v>
      </c>
      <c r="DA22" s="4">
        <v>139.25609756097555</v>
      </c>
      <c r="DB22" s="4">
        <v>139.25609756097555</v>
      </c>
      <c r="DC22" s="4">
        <v>139.25609756097555</v>
      </c>
      <c r="DD22" s="4">
        <v>139.25609756097555</v>
      </c>
      <c r="DE22" s="4">
        <v>139.25609756097555</v>
      </c>
      <c r="DF22" s="4">
        <v>139.25609756097555</v>
      </c>
      <c r="DG22" s="4">
        <v>139.25609756097555</v>
      </c>
      <c r="DH22" s="4">
        <v>139.25609756097555</v>
      </c>
      <c r="DI22" s="4">
        <v>139.25609756097555</v>
      </c>
      <c r="DJ22" s="4">
        <v>139.25609756097555</v>
      </c>
      <c r="DK22" s="4">
        <v>139.25609756097555</v>
      </c>
      <c r="DL22" s="4">
        <v>139.25609756097555</v>
      </c>
      <c r="DM22" s="4">
        <v>139.25609756097555</v>
      </c>
      <c r="DN22" s="4">
        <v>139.25609756097555</v>
      </c>
      <c r="DO22" s="4">
        <v>139.25609756097555</v>
      </c>
      <c r="DP22" s="4">
        <v>139.25609756097555</v>
      </c>
      <c r="DQ22" s="4">
        <v>139.25609756097555</v>
      </c>
      <c r="DR22" s="4">
        <v>139.25609756097555</v>
      </c>
      <c r="DS22" s="4">
        <v>139.25609756097555</v>
      </c>
      <c r="DT22" s="4">
        <v>139.25609756097555</v>
      </c>
      <c r="DU22" s="4">
        <v>139.25609756097555</v>
      </c>
      <c r="DV22" s="4">
        <v>139.25609756097555</v>
      </c>
      <c r="DW22" s="4">
        <v>139.25609756097555</v>
      </c>
      <c r="DX22" s="4">
        <v>139.25609756097555</v>
      </c>
      <c r="DY22" s="4">
        <v>139.25609756097555</v>
      </c>
    </row>
    <row r="23" spans="2:129" x14ac:dyDescent="0.25">
      <c r="B23" s="5" t="s">
        <v>3</v>
      </c>
      <c r="C23" s="6" t="s">
        <v>38</v>
      </c>
      <c r="D23" s="5" t="s">
        <v>57</v>
      </c>
      <c r="E23" s="3"/>
      <c r="F23" s="4">
        <v>105.5</v>
      </c>
      <c r="G23" s="4">
        <v>106.2</v>
      </c>
      <c r="H23" s="4">
        <v>106.1</v>
      </c>
      <c r="I23" s="4">
        <v>106.5</v>
      </c>
      <c r="J23" s="4">
        <v>107.5</v>
      </c>
      <c r="K23" s="4">
        <v>108.5</v>
      </c>
      <c r="L23" s="4">
        <v>109.5</v>
      </c>
      <c r="M23" s="4">
        <v>109.9</v>
      </c>
      <c r="N23" s="4">
        <v>111.1</v>
      </c>
      <c r="O23" s="4">
        <v>111.6</v>
      </c>
      <c r="P23" s="4">
        <v>112.6</v>
      </c>
      <c r="Q23" s="4">
        <v>112.8</v>
      </c>
      <c r="R23" s="4">
        <v>113</v>
      </c>
      <c r="S23" s="4">
        <v>113.2</v>
      </c>
      <c r="T23" s="4">
        <v>113.4</v>
      </c>
      <c r="U23" s="4">
        <v>113.4</v>
      </c>
      <c r="V23" s="4">
        <v>113.4</v>
      </c>
      <c r="W23" s="4">
        <v>114.4</v>
      </c>
      <c r="X23" s="4">
        <v>115.3</v>
      </c>
      <c r="Y23" s="4">
        <v>115.4</v>
      </c>
      <c r="Z23" s="4">
        <v>115.8</v>
      </c>
      <c r="AA23" s="4">
        <v>116.4</v>
      </c>
      <c r="AB23" s="4">
        <v>117.3</v>
      </c>
      <c r="AC23" s="4">
        <v>117.4</v>
      </c>
      <c r="AD23" s="4">
        <v>118.4</v>
      </c>
      <c r="AE23" s="4">
        <v>120</v>
      </c>
      <c r="AF23" s="4">
        <v>120.6</v>
      </c>
      <c r="AG23" s="4">
        <v>121.2</v>
      </c>
      <c r="AH23" s="4">
        <v>121.9</v>
      </c>
      <c r="AI23" s="4">
        <v>122.6</v>
      </c>
      <c r="AJ23" s="4">
        <v>123</v>
      </c>
      <c r="AK23" s="4">
        <v>123.8</v>
      </c>
      <c r="AL23" s="4">
        <v>123.7</v>
      </c>
      <c r="AM23" s="4">
        <v>124.4</v>
      </c>
      <c r="AN23" s="4">
        <v>125.6</v>
      </c>
      <c r="AO23" s="4">
        <v>125.7</v>
      </c>
      <c r="AP23" s="4">
        <v>126.2</v>
      </c>
      <c r="AQ23" s="4">
        <v>127.5</v>
      </c>
      <c r="AR23" s="4">
        <v>127</v>
      </c>
      <c r="AS23" s="4">
        <v>127</v>
      </c>
      <c r="AT23" s="4">
        <v>127.4</v>
      </c>
      <c r="AU23" s="4">
        <v>128</v>
      </c>
      <c r="AV23" s="4">
        <v>128.19999999999999</v>
      </c>
      <c r="AW23" s="4">
        <v>129.1</v>
      </c>
      <c r="AX23" s="4">
        <v>129.69999999999999</v>
      </c>
      <c r="AY23" s="4">
        <v>129.80000000000001</v>
      </c>
      <c r="AZ23" s="4">
        <v>130.30000000000001</v>
      </c>
      <c r="BA23" s="4">
        <v>132</v>
      </c>
      <c r="BB23" s="4">
        <v>132.1</v>
      </c>
      <c r="BC23" s="4">
        <v>133.19999999999999</v>
      </c>
      <c r="BD23" s="4">
        <v>134.19999999999999</v>
      </c>
      <c r="BE23" s="4">
        <v>135</v>
      </c>
      <c r="BF23" s="4">
        <v>135</v>
      </c>
      <c r="BG23" s="4">
        <v>134.80000000000001</v>
      </c>
      <c r="BH23" s="4">
        <v>135.30000000000001</v>
      </c>
      <c r="BI23" s="4">
        <v>136.4</v>
      </c>
      <c r="BJ23" s="4">
        <v>137.4</v>
      </c>
      <c r="BK23" s="4">
        <v>138.1</v>
      </c>
      <c r="BL23" s="4">
        <v>141.1</v>
      </c>
      <c r="BM23" s="4">
        <v>142.6</v>
      </c>
      <c r="BN23" s="4">
        <v>142.30000000000001</v>
      </c>
      <c r="BO23" s="4">
        <v>142.4</v>
      </c>
      <c r="BP23" s="4">
        <v>142.6</v>
      </c>
      <c r="BQ23" s="4">
        <v>143.80000000000001</v>
      </c>
      <c r="BR23" s="4">
        <v>144.30000000000001</v>
      </c>
      <c r="BS23" s="4">
        <v>145.1</v>
      </c>
      <c r="BT23" s="4">
        <v>146.80000000000001</v>
      </c>
      <c r="BU23" s="4">
        <v>147.69999999999999</v>
      </c>
      <c r="BV23" s="4">
        <v>149</v>
      </c>
      <c r="BW23" s="4">
        <v>149.69999999999999</v>
      </c>
      <c r="BX23" s="4">
        <v>150.30000000000001</v>
      </c>
      <c r="BY23" s="4">
        <v>149</v>
      </c>
      <c r="BZ23" s="4">
        <v>146.19999999999999</v>
      </c>
      <c r="CA23" s="4">
        <v>145.30000000000001</v>
      </c>
      <c r="CB23" s="4">
        <v>146.4</v>
      </c>
      <c r="CC23" s="4">
        <v>146.9</v>
      </c>
      <c r="CD23" s="4">
        <v>147.80000000000001</v>
      </c>
      <c r="CE23" s="4">
        <v>146.80000000000001</v>
      </c>
      <c r="CF23" s="4">
        <v>146.4</v>
      </c>
      <c r="CG23" s="4">
        <v>146.9</v>
      </c>
      <c r="CH23" s="4">
        <v>147.69999999999999</v>
      </c>
      <c r="CI23" s="4">
        <v>148.4</v>
      </c>
      <c r="CJ23" s="4">
        <v>149.9</v>
      </c>
      <c r="CK23" s="4">
        <v>150.4</v>
      </c>
      <c r="CL23" s="4">
        <v>152.30000000000001</v>
      </c>
      <c r="CM23" s="4">
        <v>153.4</v>
      </c>
      <c r="CN23" s="4">
        <v>148.4</v>
      </c>
      <c r="CO23" s="4">
        <v>139.25609756097555</v>
      </c>
      <c r="CP23" s="4">
        <v>144.9</v>
      </c>
      <c r="CQ23" s="4">
        <v>144.9</v>
      </c>
      <c r="CR23" s="4">
        <v>145.80000000000001</v>
      </c>
      <c r="CS23" s="4">
        <v>146.4</v>
      </c>
      <c r="CT23" s="4">
        <v>146.80000000000001</v>
      </c>
      <c r="CU23" s="4">
        <v>147.5</v>
      </c>
      <c r="CV23" s="4">
        <v>148.69999999999999</v>
      </c>
      <c r="CW23" s="4">
        <v>150.9</v>
      </c>
      <c r="CX23" s="4">
        <v>154.4</v>
      </c>
      <c r="CY23" s="4">
        <v>156</v>
      </c>
      <c r="CZ23" s="4">
        <v>156</v>
      </c>
      <c r="DA23" s="4">
        <v>161.69999999999999</v>
      </c>
      <c r="DB23" s="4">
        <v>162.1</v>
      </c>
      <c r="DC23" s="4">
        <v>162.5</v>
      </c>
      <c r="DD23" s="4">
        <v>163.1</v>
      </c>
      <c r="DE23" s="4">
        <v>163.69999999999999</v>
      </c>
      <c r="DF23" s="4">
        <v>165.5</v>
      </c>
      <c r="DG23" s="4">
        <v>165.3</v>
      </c>
      <c r="DH23" s="4">
        <v>165.6</v>
      </c>
      <c r="DI23" s="4">
        <v>165.8</v>
      </c>
      <c r="DJ23" s="4">
        <v>167.4</v>
      </c>
      <c r="DK23" s="4">
        <v>168.9</v>
      </c>
      <c r="DL23" s="4">
        <v>173.3</v>
      </c>
      <c r="DM23" s="4">
        <v>175.3</v>
      </c>
      <c r="DN23" s="4">
        <v>176.7</v>
      </c>
      <c r="DO23" s="4">
        <v>179.6</v>
      </c>
      <c r="DP23" s="4">
        <v>179.1</v>
      </c>
      <c r="DQ23" s="4">
        <v>179.7</v>
      </c>
      <c r="DR23" s="4">
        <v>180.8</v>
      </c>
      <c r="DS23" s="4">
        <v>181.9</v>
      </c>
      <c r="DT23" s="4">
        <v>182.8</v>
      </c>
      <c r="DU23" s="4">
        <v>183.2</v>
      </c>
      <c r="DV23" s="4">
        <v>181.6</v>
      </c>
      <c r="DW23" s="4">
        <v>181.4</v>
      </c>
      <c r="DX23" s="4">
        <v>181.5</v>
      </c>
      <c r="DY23" s="4">
        <v>182.5</v>
      </c>
    </row>
    <row r="24" spans="2:129" x14ac:dyDescent="0.25">
      <c r="B24" s="5" t="s">
        <v>3</v>
      </c>
      <c r="C24" s="6" t="s">
        <v>39</v>
      </c>
      <c r="D24" s="5" t="s">
        <v>57</v>
      </c>
      <c r="E24" s="3"/>
      <c r="F24" s="4">
        <v>104.8</v>
      </c>
      <c r="G24" s="4">
        <v>105.2</v>
      </c>
      <c r="H24" s="4">
        <v>105.6</v>
      </c>
      <c r="I24" s="4">
        <v>106.1</v>
      </c>
      <c r="J24" s="4">
        <v>106.8</v>
      </c>
      <c r="K24" s="4">
        <v>107.5</v>
      </c>
      <c r="L24" s="4">
        <v>108.3</v>
      </c>
      <c r="M24" s="4">
        <v>108.7</v>
      </c>
      <c r="N24" s="4">
        <v>109.6</v>
      </c>
      <c r="O24" s="4">
        <v>110.4</v>
      </c>
      <c r="P24" s="4">
        <v>111.3</v>
      </c>
      <c r="Q24" s="4">
        <v>112.1</v>
      </c>
      <c r="R24" s="4">
        <v>112.6</v>
      </c>
      <c r="S24" s="4">
        <v>112.9</v>
      </c>
      <c r="T24" s="4">
        <v>113.4</v>
      </c>
      <c r="U24" s="4">
        <v>113.7</v>
      </c>
      <c r="V24" s="4">
        <v>114.1</v>
      </c>
      <c r="W24" s="4">
        <v>114.9</v>
      </c>
      <c r="X24" s="4">
        <v>115.4</v>
      </c>
      <c r="Y24" s="4">
        <v>115.9</v>
      </c>
      <c r="Z24" s="4">
        <v>116.7</v>
      </c>
      <c r="AA24" s="4">
        <v>117.5</v>
      </c>
      <c r="AB24" s="4">
        <v>118.1</v>
      </c>
      <c r="AC24" s="4">
        <v>118.2</v>
      </c>
      <c r="AD24" s="4">
        <v>118.9</v>
      </c>
      <c r="AE24" s="4">
        <v>119.6</v>
      </c>
      <c r="AF24" s="4">
        <v>120.2</v>
      </c>
      <c r="AG24" s="4">
        <v>120.9</v>
      </c>
      <c r="AH24" s="4">
        <v>121.5</v>
      </c>
      <c r="AI24" s="4">
        <v>122.8</v>
      </c>
      <c r="AJ24" s="4">
        <v>123</v>
      </c>
      <c r="AK24" s="4">
        <v>123.7</v>
      </c>
      <c r="AL24" s="4">
        <v>124.5</v>
      </c>
      <c r="AM24" s="4">
        <v>125.1</v>
      </c>
      <c r="AN24" s="4">
        <v>125.6</v>
      </c>
      <c r="AO24" s="4">
        <v>126</v>
      </c>
      <c r="AP24" s="4">
        <v>126.6</v>
      </c>
      <c r="AQ24" s="4">
        <v>127.1</v>
      </c>
      <c r="AR24" s="4">
        <v>127.7</v>
      </c>
      <c r="AS24" s="4">
        <v>128</v>
      </c>
      <c r="AT24" s="4">
        <v>128.5</v>
      </c>
      <c r="AU24" s="4">
        <v>129.30000000000001</v>
      </c>
      <c r="AV24" s="4">
        <v>130</v>
      </c>
      <c r="AW24" s="4">
        <v>130.6</v>
      </c>
      <c r="AX24" s="4">
        <v>131.1</v>
      </c>
      <c r="AY24" s="4">
        <v>131.80000000000001</v>
      </c>
      <c r="AZ24" s="4">
        <v>132.1</v>
      </c>
      <c r="BA24" s="4">
        <v>132.9</v>
      </c>
      <c r="BB24" s="4">
        <v>133.19999999999999</v>
      </c>
      <c r="BC24" s="4">
        <v>133.6</v>
      </c>
      <c r="BD24" s="4">
        <v>134.1</v>
      </c>
      <c r="BE24" s="4">
        <v>134.30000000000001</v>
      </c>
      <c r="BF24" s="4">
        <v>134.9</v>
      </c>
      <c r="BG24" s="4">
        <v>135.19999999999999</v>
      </c>
      <c r="BH24" s="4">
        <v>136.1</v>
      </c>
      <c r="BI24" s="4">
        <v>137.30000000000001</v>
      </c>
      <c r="BJ24" s="4">
        <v>137.9</v>
      </c>
      <c r="BK24" s="4">
        <v>138.4</v>
      </c>
      <c r="BL24" s="4">
        <v>139.4</v>
      </c>
      <c r="BM24" s="4">
        <v>139.5</v>
      </c>
      <c r="BN24" s="4">
        <v>139.80000000000001</v>
      </c>
      <c r="BO24" s="4">
        <v>139.9</v>
      </c>
      <c r="BP24" s="4">
        <v>139.9</v>
      </c>
      <c r="BQ24" s="4">
        <v>140.9</v>
      </c>
      <c r="BR24" s="4">
        <v>141.80000000000001</v>
      </c>
      <c r="BS24" s="4">
        <v>142.19999999999999</v>
      </c>
      <c r="BT24" s="4">
        <v>143.1</v>
      </c>
      <c r="BU24" s="4">
        <v>143.80000000000001</v>
      </c>
      <c r="BV24" s="4">
        <v>144</v>
      </c>
      <c r="BW24" s="4">
        <v>147.5</v>
      </c>
      <c r="BX24" s="4">
        <v>148</v>
      </c>
      <c r="BY24" s="4">
        <v>149.5</v>
      </c>
      <c r="BZ24" s="4">
        <v>150.1</v>
      </c>
      <c r="CA24" s="4">
        <v>150.1</v>
      </c>
      <c r="CB24" s="4">
        <v>150</v>
      </c>
      <c r="CC24" s="4">
        <v>149.5</v>
      </c>
      <c r="CD24" s="4">
        <v>149.6</v>
      </c>
      <c r="CE24" s="4">
        <v>150</v>
      </c>
      <c r="CF24" s="4">
        <v>150.19999999999999</v>
      </c>
      <c r="CG24" s="4">
        <v>150.30000000000001</v>
      </c>
      <c r="CH24" s="4">
        <v>150.6</v>
      </c>
      <c r="CI24" s="4">
        <v>150.9</v>
      </c>
      <c r="CJ24" s="4">
        <v>151.19999999999999</v>
      </c>
      <c r="CK24" s="4">
        <v>151.69999999999999</v>
      </c>
      <c r="CL24" s="4">
        <v>151.80000000000001</v>
      </c>
      <c r="CM24" s="4">
        <v>151.5</v>
      </c>
      <c r="CN24" s="4">
        <v>147.71562137049946</v>
      </c>
      <c r="CO24" s="4">
        <v>139.25609756097555</v>
      </c>
      <c r="CP24" s="4">
        <v>151.69999999999999</v>
      </c>
      <c r="CQ24" s="4">
        <v>151.69999999999999</v>
      </c>
      <c r="CR24" s="4">
        <v>151.9</v>
      </c>
      <c r="CS24" s="4">
        <v>151.6</v>
      </c>
      <c r="CT24" s="4">
        <v>152</v>
      </c>
      <c r="CU24" s="4">
        <v>152.80000000000001</v>
      </c>
      <c r="CV24" s="4">
        <v>153.4</v>
      </c>
      <c r="CW24" s="4">
        <v>153.9</v>
      </c>
      <c r="CX24" s="4">
        <v>154.80000000000001</v>
      </c>
      <c r="CY24" s="4">
        <v>154.80000000000001</v>
      </c>
      <c r="CZ24" s="4">
        <v>155.5</v>
      </c>
      <c r="DA24" s="4">
        <v>158.80000000000001</v>
      </c>
      <c r="DB24" s="4">
        <v>159.19999999999999</v>
      </c>
      <c r="DC24" s="4">
        <v>160.30000000000001</v>
      </c>
      <c r="DD24" s="4">
        <v>160.9</v>
      </c>
      <c r="DE24" s="4">
        <v>161.30000000000001</v>
      </c>
      <c r="DF24" s="4">
        <v>162</v>
      </c>
      <c r="DG24" s="4">
        <v>162.9</v>
      </c>
      <c r="DH24" s="4">
        <v>163.9</v>
      </c>
      <c r="DI24" s="4">
        <v>164.9</v>
      </c>
      <c r="DJ24" s="4">
        <v>165.7</v>
      </c>
      <c r="DK24" s="4">
        <v>166.5</v>
      </c>
      <c r="DL24" s="4">
        <v>167.7</v>
      </c>
      <c r="DM24" s="4">
        <v>168.9</v>
      </c>
      <c r="DN24" s="4">
        <v>170.3</v>
      </c>
      <c r="DO24" s="4">
        <v>171.3</v>
      </c>
      <c r="DP24" s="4">
        <v>172.3</v>
      </c>
      <c r="DQ24" s="4">
        <v>173.6</v>
      </c>
      <c r="DR24" s="4">
        <v>174.4</v>
      </c>
      <c r="DS24" s="4">
        <v>175.5</v>
      </c>
      <c r="DT24" s="4">
        <v>176.4</v>
      </c>
      <c r="DU24" s="4">
        <v>177.2</v>
      </c>
      <c r="DV24" s="4">
        <v>178.6</v>
      </c>
      <c r="DW24" s="4">
        <v>178.6</v>
      </c>
      <c r="DX24" s="4">
        <v>179.1</v>
      </c>
      <c r="DY24" s="4">
        <v>179.8</v>
      </c>
    </row>
    <row r="25" spans="2:129" x14ac:dyDescent="0.25">
      <c r="B25" s="5" t="s">
        <v>3</v>
      </c>
      <c r="C25" s="6" t="s">
        <v>40</v>
      </c>
      <c r="D25" s="5" t="s">
        <v>40</v>
      </c>
      <c r="E25" s="3"/>
      <c r="F25" s="4">
        <v>104</v>
      </c>
      <c r="G25" s="4">
        <v>104.4</v>
      </c>
      <c r="H25" s="4">
        <v>104.7</v>
      </c>
      <c r="I25" s="4">
        <v>105.1</v>
      </c>
      <c r="J25" s="4">
        <v>105.7</v>
      </c>
      <c r="K25" s="4">
        <v>106.3</v>
      </c>
      <c r="L25" s="4">
        <v>106.9</v>
      </c>
      <c r="M25" s="4">
        <v>107.5</v>
      </c>
      <c r="N25" s="4">
        <v>108.3</v>
      </c>
      <c r="O25" s="4">
        <v>108.9</v>
      </c>
      <c r="P25" s="4">
        <v>109.7</v>
      </c>
      <c r="Q25" s="4">
        <v>110.1</v>
      </c>
      <c r="R25" s="4">
        <v>110.6</v>
      </c>
      <c r="S25" s="4">
        <v>110.9</v>
      </c>
      <c r="T25" s="4">
        <v>111.4</v>
      </c>
      <c r="U25" s="4">
        <v>111.8</v>
      </c>
      <c r="V25" s="4">
        <v>112.1</v>
      </c>
      <c r="W25" s="4">
        <v>112.8</v>
      </c>
      <c r="X25" s="4">
        <v>113.4</v>
      </c>
      <c r="Y25" s="4">
        <v>114</v>
      </c>
      <c r="Z25" s="4">
        <v>114.5</v>
      </c>
      <c r="AA25" s="4">
        <v>115.3</v>
      </c>
      <c r="AB25" s="4">
        <v>115.9</v>
      </c>
      <c r="AC25" s="4">
        <v>116.2</v>
      </c>
      <c r="AD25" s="4">
        <v>116.6</v>
      </c>
      <c r="AE25" s="4">
        <v>117.7</v>
      </c>
      <c r="AF25" s="4">
        <v>118.2</v>
      </c>
      <c r="AG25" s="4">
        <v>118.6</v>
      </c>
      <c r="AH25" s="4">
        <v>119.4</v>
      </c>
      <c r="AI25" s="4">
        <v>120.4</v>
      </c>
      <c r="AJ25" s="4">
        <v>120.8</v>
      </c>
      <c r="AK25" s="4">
        <v>121.1</v>
      </c>
      <c r="AL25" s="4">
        <v>121.4</v>
      </c>
      <c r="AM25" s="4">
        <v>122</v>
      </c>
      <c r="AN25" s="4">
        <v>122.6</v>
      </c>
      <c r="AO25" s="4">
        <v>123.1</v>
      </c>
      <c r="AP25" s="4">
        <v>123.7</v>
      </c>
      <c r="AQ25" s="4">
        <v>124.3</v>
      </c>
      <c r="AR25" s="4">
        <v>124.8</v>
      </c>
      <c r="AS25" s="4">
        <v>125.2</v>
      </c>
      <c r="AT25" s="4">
        <v>125.8</v>
      </c>
      <c r="AU25" s="4">
        <v>126.2</v>
      </c>
      <c r="AV25" s="4">
        <v>126.7</v>
      </c>
      <c r="AW25" s="4">
        <v>127</v>
      </c>
      <c r="AX25" s="4">
        <v>127.8</v>
      </c>
      <c r="AY25" s="4">
        <v>128.69999999999999</v>
      </c>
      <c r="AZ25" s="4">
        <v>129.1</v>
      </c>
      <c r="BA25" s="4">
        <v>129.69999999999999</v>
      </c>
      <c r="BB25" s="4">
        <v>129.9</v>
      </c>
      <c r="BC25" s="4">
        <v>130.1</v>
      </c>
      <c r="BD25" s="4">
        <v>130.6</v>
      </c>
      <c r="BE25" s="4">
        <v>131</v>
      </c>
      <c r="BF25" s="4">
        <v>131.4</v>
      </c>
      <c r="BG25" s="4">
        <v>131.30000000000001</v>
      </c>
      <c r="BH25" s="4">
        <v>132.1</v>
      </c>
      <c r="BI25" s="4">
        <v>133</v>
      </c>
      <c r="BJ25" s="4">
        <v>133.4</v>
      </c>
      <c r="BK25" s="4">
        <v>134.19999999999999</v>
      </c>
      <c r="BL25" s="4">
        <v>135.80000000000001</v>
      </c>
      <c r="BM25" s="4">
        <v>136.1</v>
      </c>
      <c r="BN25" s="4">
        <v>136</v>
      </c>
      <c r="BO25" s="4">
        <v>136.19999999999999</v>
      </c>
      <c r="BP25" s="4">
        <v>136.69999999999999</v>
      </c>
      <c r="BQ25" s="4">
        <v>137.6</v>
      </c>
      <c r="BR25" s="4">
        <v>138.4</v>
      </c>
      <c r="BS25" s="4">
        <v>138.4</v>
      </c>
      <c r="BT25" s="4">
        <v>139</v>
      </c>
      <c r="BU25" s="4">
        <v>139.4</v>
      </c>
      <c r="BV25" s="4">
        <v>140</v>
      </c>
      <c r="BW25" s="4">
        <v>144.80000000000001</v>
      </c>
      <c r="BX25" s="4">
        <v>145.4</v>
      </c>
      <c r="BY25" s="4">
        <v>149.6</v>
      </c>
      <c r="BZ25" s="4">
        <v>149.6</v>
      </c>
      <c r="CA25" s="4">
        <v>149.9</v>
      </c>
      <c r="CB25" s="4">
        <v>150.4</v>
      </c>
      <c r="CC25" s="4">
        <v>151.30000000000001</v>
      </c>
      <c r="CD25" s="4">
        <v>151.69999999999999</v>
      </c>
      <c r="CE25" s="4">
        <v>152.19999999999999</v>
      </c>
      <c r="CF25" s="4">
        <v>152.69999999999999</v>
      </c>
      <c r="CG25" s="4">
        <v>153.4</v>
      </c>
      <c r="CH25" s="4">
        <v>153.69999999999999</v>
      </c>
      <c r="CI25" s="4">
        <v>154.30000000000001</v>
      </c>
      <c r="CJ25" s="4">
        <v>154.80000000000001</v>
      </c>
      <c r="CK25" s="4">
        <v>155.69999999999999</v>
      </c>
      <c r="CL25" s="4">
        <v>156.19999999999999</v>
      </c>
      <c r="CM25" s="4">
        <v>156.69999999999999</v>
      </c>
      <c r="CN25" s="4">
        <v>154.30000000000001</v>
      </c>
      <c r="CO25" s="4">
        <v>139.25609756097555</v>
      </c>
      <c r="CP25" s="4">
        <v>158.19999999999999</v>
      </c>
      <c r="CQ25" s="4">
        <v>158.19999999999999</v>
      </c>
      <c r="CR25" s="4">
        <v>158.80000000000001</v>
      </c>
      <c r="CS25" s="4">
        <v>159.1</v>
      </c>
      <c r="CT25" s="4">
        <v>159.5</v>
      </c>
      <c r="CU25" s="4">
        <v>160.4</v>
      </c>
      <c r="CV25" s="4">
        <v>161.6</v>
      </c>
      <c r="CW25" s="4">
        <v>162.5</v>
      </c>
      <c r="CX25" s="4">
        <v>164.3</v>
      </c>
      <c r="CY25" s="4">
        <v>164.6</v>
      </c>
      <c r="CZ25" s="4">
        <v>165.3</v>
      </c>
      <c r="DA25" s="4">
        <v>169.1</v>
      </c>
      <c r="DB25" s="4">
        <v>169.7</v>
      </c>
      <c r="DC25" s="4">
        <v>170.4</v>
      </c>
      <c r="DD25" s="4">
        <v>171.1</v>
      </c>
      <c r="DE25" s="4">
        <v>171.9</v>
      </c>
      <c r="DF25" s="4">
        <v>172.5</v>
      </c>
      <c r="DG25" s="4">
        <v>173.4</v>
      </c>
      <c r="DH25" s="4">
        <v>174</v>
      </c>
      <c r="DI25" s="4">
        <v>174.7</v>
      </c>
      <c r="DJ25" s="4">
        <v>175.3</v>
      </c>
      <c r="DK25" s="4">
        <v>176</v>
      </c>
      <c r="DL25" s="4">
        <v>177</v>
      </c>
      <c r="DM25" s="4">
        <v>177.7</v>
      </c>
      <c r="DN25" s="4">
        <v>178.2</v>
      </c>
      <c r="DO25" s="4">
        <v>178.8</v>
      </c>
      <c r="DP25" s="4">
        <v>179.4</v>
      </c>
      <c r="DQ25" s="4">
        <v>180.2</v>
      </c>
      <c r="DR25" s="4">
        <v>181.2</v>
      </c>
      <c r="DS25" s="4">
        <v>182.3</v>
      </c>
      <c r="DT25" s="4">
        <v>183.5</v>
      </c>
      <c r="DU25" s="4">
        <v>184.7</v>
      </c>
      <c r="DV25" s="4">
        <v>186.6</v>
      </c>
      <c r="DW25" s="4">
        <v>186.6</v>
      </c>
      <c r="DX25" s="4">
        <v>187.2</v>
      </c>
      <c r="DY25" s="4">
        <v>187.8</v>
      </c>
    </row>
    <row r="26" spans="2:129" x14ac:dyDescent="0.25">
      <c r="B26" s="5" t="s">
        <v>3</v>
      </c>
      <c r="C26" s="6" t="s">
        <v>41</v>
      </c>
      <c r="D26" s="5" t="s">
        <v>54</v>
      </c>
      <c r="E26" s="3"/>
      <c r="F26" s="4">
        <v>103.3</v>
      </c>
      <c r="G26" s="4">
        <v>103.9</v>
      </c>
      <c r="H26" s="4">
        <v>104.6</v>
      </c>
      <c r="I26" s="4">
        <v>104.4</v>
      </c>
      <c r="J26" s="4">
        <v>104.1</v>
      </c>
      <c r="K26" s="4">
        <v>105</v>
      </c>
      <c r="L26" s="4">
        <v>106.8</v>
      </c>
      <c r="M26" s="4">
        <v>107.8</v>
      </c>
      <c r="N26" s="4">
        <v>109.3</v>
      </c>
      <c r="O26" s="4">
        <v>109.3</v>
      </c>
      <c r="P26" s="4">
        <v>109.6</v>
      </c>
      <c r="Q26" s="4">
        <v>109.9</v>
      </c>
      <c r="R26" s="4">
        <v>110.5</v>
      </c>
      <c r="S26" s="4">
        <v>110.8</v>
      </c>
      <c r="T26" s="4">
        <v>111.2</v>
      </c>
      <c r="U26" s="4">
        <v>111.2</v>
      </c>
      <c r="V26" s="4">
        <v>111.4</v>
      </c>
      <c r="W26" s="4">
        <v>112.2</v>
      </c>
      <c r="X26" s="4">
        <v>113.2</v>
      </c>
      <c r="Y26" s="4">
        <v>113.2</v>
      </c>
      <c r="Z26" s="4">
        <v>112.8</v>
      </c>
      <c r="AA26" s="4">
        <v>112.6</v>
      </c>
      <c r="AB26" s="4">
        <v>112</v>
      </c>
      <c r="AC26" s="4">
        <v>111.5</v>
      </c>
      <c r="AD26" s="4">
        <v>111</v>
      </c>
      <c r="AE26" s="4">
        <v>110.9</v>
      </c>
      <c r="AF26" s="4">
        <v>111.6</v>
      </c>
      <c r="AG26" s="4">
        <v>111.9</v>
      </c>
      <c r="AH26" s="4">
        <v>113.3</v>
      </c>
      <c r="AI26" s="4">
        <v>114.2</v>
      </c>
      <c r="AJ26" s="4">
        <v>114.1</v>
      </c>
      <c r="AK26" s="4">
        <v>113.6</v>
      </c>
      <c r="AL26" s="4">
        <v>113.8</v>
      </c>
      <c r="AM26" s="4">
        <v>113.8</v>
      </c>
      <c r="AN26" s="4">
        <v>114</v>
      </c>
      <c r="AO26" s="4">
        <v>114</v>
      </c>
      <c r="AP26" s="4">
        <v>113.6</v>
      </c>
      <c r="AQ26" s="4">
        <v>113.9</v>
      </c>
      <c r="AR26" s="4">
        <v>113.6</v>
      </c>
      <c r="AS26" s="4">
        <v>114.4</v>
      </c>
      <c r="AT26" s="4">
        <v>115.1</v>
      </c>
      <c r="AU26" s="4">
        <v>116.3</v>
      </c>
      <c r="AV26" s="4">
        <v>116.4</v>
      </c>
      <c r="AW26" s="4">
        <v>116</v>
      </c>
      <c r="AX26" s="4">
        <v>117</v>
      </c>
      <c r="AY26" s="4">
        <v>117.8</v>
      </c>
      <c r="AZ26" s="4">
        <v>118.2</v>
      </c>
      <c r="BA26" s="4">
        <v>118.6</v>
      </c>
      <c r="BB26" s="4">
        <v>119.1</v>
      </c>
      <c r="BC26" s="4">
        <v>119.5</v>
      </c>
      <c r="BD26" s="4">
        <v>119.8</v>
      </c>
      <c r="BE26" s="4">
        <v>119.2</v>
      </c>
      <c r="BF26" s="4">
        <v>119.4</v>
      </c>
      <c r="BG26" s="4">
        <v>119.4</v>
      </c>
      <c r="BH26" s="4">
        <v>119.1</v>
      </c>
      <c r="BI26" s="4">
        <v>120.3</v>
      </c>
      <c r="BJ26" s="4">
        <v>121.2</v>
      </c>
      <c r="BK26" s="4">
        <v>121</v>
      </c>
      <c r="BL26" s="4">
        <v>121.6</v>
      </c>
      <c r="BM26" s="4">
        <v>122</v>
      </c>
      <c r="BN26" s="4">
        <v>122.7</v>
      </c>
      <c r="BO26" s="4">
        <v>123.3</v>
      </c>
      <c r="BP26" s="4">
        <v>124.6</v>
      </c>
      <c r="BQ26" s="4">
        <v>125.3</v>
      </c>
      <c r="BR26" s="4">
        <v>126.4</v>
      </c>
      <c r="BS26" s="4">
        <v>127.4</v>
      </c>
      <c r="BT26" s="4">
        <v>127.5</v>
      </c>
      <c r="BU26" s="4">
        <v>128.30000000000001</v>
      </c>
      <c r="BV26" s="4">
        <v>129.9</v>
      </c>
      <c r="BW26" s="4">
        <v>130.80000000000001</v>
      </c>
      <c r="BX26" s="4">
        <v>130.30000000000001</v>
      </c>
      <c r="BY26" s="4">
        <v>128.9</v>
      </c>
      <c r="BZ26" s="4">
        <v>128.6</v>
      </c>
      <c r="CA26" s="4">
        <v>129.19999999999999</v>
      </c>
      <c r="CB26" s="4">
        <v>129.9</v>
      </c>
      <c r="CC26" s="4">
        <v>130.19999999999999</v>
      </c>
      <c r="CD26" s="4">
        <v>130.19999999999999</v>
      </c>
      <c r="CE26" s="4">
        <v>131.19999999999999</v>
      </c>
      <c r="CF26" s="4">
        <v>131.4</v>
      </c>
      <c r="CG26" s="4">
        <v>131.6</v>
      </c>
      <c r="CH26" s="4">
        <v>131.69999999999999</v>
      </c>
      <c r="CI26" s="4">
        <v>132.1</v>
      </c>
      <c r="CJ26" s="4">
        <v>135</v>
      </c>
      <c r="CK26" s="4">
        <v>136.30000000000001</v>
      </c>
      <c r="CL26" s="4">
        <v>136</v>
      </c>
      <c r="CM26" s="4">
        <v>135.80000000000001</v>
      </c>
      <c r="CN26" s="4">
        <v>147.71562137049946</v>
      </c>
      <c r="CO26" s="4">
        <v>139.25609756097555</v>
      </c>
      <c r="CP26" s="4">
        <v>141.4</v>
      </c>
      <c r="CQ26" s="4">
        <v>141.4</v>
      </c>
      <c r="CR26" s="4">
        <v>143.6</v>
      </c>
      <c r="CS26" s="4">
        <v>144.6</v>
      </c>
      <c r="CT26" s="4">
        <v>146.4</v>
      </c>
      <c r="CU26" s="4">
        <v>146.1</v>
      </c>
      <c r="CV26" s="4">
        <v>146.4</v>
      </c>
      <c r="CW26" s="4">
        <v>147.5</v>
      </c>
      <c r="CX26" s="4">
        <v>150.19999999999999</v>
      </c>
      <c r="CY26" s="4">
        <v>151.30000000000001</v>
      </c>
      <c r="CZ26" s="4">
        <v>151.69999999999999</v>
      </c>
      <c r="DA26" s="4">
        <v>153.19999999999999</v>
      </c>
      <c r="DB26" s="4">
        <v>154.19999999999999</v>
      </c>
      <c r="DC26" s="4">
        <v>157.1</v>
      </c>
      <c r="DD26" s="4">
        <v>157.69999999999999</v>
      </c>
      <c r="DE26" s="4">
        <v>157.80000000000001</v>
      </c>
      <c r="DF26" s="4">
        <v>159.5</v>
      </c>
      <c r="DG26" s="4">
        <v>158.9</v>
      </c>
      <c r="DH26" s="4">
        <v>160.1</v>
      </c>
      <c r="DI26" s="4">
        <v>160.80000000000001</v>
      </c>
      <c r="DJ26" s="4">
        <v>161.19999999999999</v>
      </c>
      <c r="DK26" s="4">
        <v>162</v>
      </c>
      <c r="DL26" s="4">
        <v>166.2</v>
      </c>
      <c r="DM26" s="4">
        <v>167.1</v>
      </c>
      <c r="DN26" s="4">
        <v>165.5</v>
      </c>
      <c r="DO26" s="4">
        <v>166.3</v>
      </c>
      <c r="DP26" s="4">
        <v>166.6</v>
      </c>
      <c r="DQ26" s="4">
        <v>166.9</v>
      </c>
      <c r="DR26" s="4">
        <v>167.4</v>
      </c>
      <c r="DS26" s="4">
        <v>167.5</v>
      </c>
      <c r="DT26" s="4">
        <v>167.8</v>
      </c>
      <c r="DU26" s="4">
        <v>168.2</v>
      </c>
      <c r="DV26" s="4">
        <v>169</v>
      </c>
      <c r="DW26" s="4">
        <v>169</v>
      </c>
      <c r="DX26" s="4">
        <v>169.4</v>
      </c>
      <c r="DY26" s="4">
        <v>169.7</v>
      </c>
    </row>
    <row r="27" spans="2:129" x14ac:dyDescent="0.25">
      <c r="B27" s="5" t="s">
        <v>3</v>
      </c>
      <c r="C27" s="6" t="s">
        <v>42</v>
      </c>
      <c r="D27" s="5" t="s">
        <v>52</v>
      </c>
      <c r="E27" s="3"/>
      <c r="F27" s="4">
        <v>103.4</v>
      </c>
      <c r="G27" s="4">
        <v>104</v>
      </c>
      <c r="H27" s="4">
        <v>104</v>
      </c>
      <c r="I27" s="4">
        <v>104.5</v>
      </c>
      <c r="J27" s="4">
        <v>105</v>
      </c>
      <c r="K27" s="4">
        <v>105.6</v>
      </c>
      <c r="L27" s="4">
        <v>106.4</v>
      </c>
      <c r="M27" s="4">
        <v>106.8</v>
      </c>
      <c r="N27" s="4">
        <v>107.7</v>
      </c>
      <c r="O27" s="4">
        <v>108.3</v>
      </c>
      <c r="P27" s="4">
        <v>108.7</v>
      </c>
      <c r="Q27" s="4">
        <v>109.2</v>
      </c>
      <c r="R27" s="4">
        <v>109.6</v>
      </c>
      <c r="S27" s="4">
        <v>109.9</v>
      </c>
      <c r="T27" s="4">
        <v>110.2</v>
      </c>
      <c r="U27" s="4">
        <v>110.5</v>
      </c>
      <c r="V27" s="4">
        <v>110.9</v>
      </c>
      <c r="W27" s="4">
        <v>111.4</v>
      </c>
      <c r="X27" s="4">
        <v>111.8</v>
      </c>
      <c r="Y27" s="4">
        <v>112.2</v>
      </c>
      <c r="Z27" s="4">
        <v>112.6</v>
      </c>
      <c r="AA27" s="4">
        <v>113</v>
      </c>
      <c r="AB27" s="4">
        <v>113.3</v>
      </c>
      <c r="AC27" s="4">
        <v>113.3</v>
      </c>
      <c r="AD27" s="4">
        <v>114</v>
      </c>
      <c r="AE27" s="4">
        <v>114.8</v>
      </c>
      <c r="AF27" s="4">
        <v>115.5</v>
      </c>
      <c r="AG27" s="4">
        <v>116.2</v>
      </c>
      <c r="AH27" s="4">
        <v>116.7</v>
      </c>
      <c r="AI27" s="4">
        <v>117.9</v>
      </c>
      <c r="AJ27" s="4">
        <v>118</v>
      </c>
      <c r="AK27" s="4">
        <v>118.5</v>
      </c>
      <c r="AL27" s="4">
        <v>119.6</v>
      </c>
      <c r="AM27" s="4">
        <v>120.1</v>
      </c>
      <c r="AN27" s="4">
        <v>120.9</v>
      </c>
      <c r="AO27" s="4">
        <v>121.6</v>
      </c>
      <c r="AP27" s="4">
        <v>121.4</v>
      </c>
      <c r="AQ27" s="4">
        <v>122.3</v>
      </c>
      <c r="AR27" s="4">
        <v>122.5</v>
      </c>
      <c r="AS27" s="4">
        <v>123.2</v>
      </c>
      <c r="AT27" s="4">
        <v>123.6</v>
      </c>
      <c r="AU27" s="4">
        <v>124.1</v>
      </c>
      <c r="AV27" s="4">
        <v>125.2</v>
      </c>
      <c r="AW27" s="4">
        <v>125.5</v>
      </c>
      <c r="AX27" s="4">
        <v>125.7</v>
      </c>
      <c r="AY27" s="4">
        <v>126.5</v>
      </c>
      <c r="AZ27" s="4">
        <v>126.9</v>
      </c>
      <c r="BA27" s="4">
        <v>127.3</v>
      </c>
      <c r="BB27" s="4">
        <v>127</v>
      </c>
      <c r="BC27" s="4">
        <v>127.7</v>
      </c>
      <c r="BD27" s="4">
        <v>128.30000000000001</v>
      </c>
      <c r="BE27" s="4">
        <v>128.30000000000001</v>
      </c>
      <c r="BF27" s="4">
        <v>129.4</v>
      </c>
      <c r="BG27" s="4">
        <v>129.80000000000001</v>
      </c>
      <c r="BH27" s="4">
        <v>130.6</v>
      </c>
      <c r="BI27" s="4">
        <v>131.5</v>
      </c>
      <c r="BJ27" s="4">
        <v>132.30000000000001</v>
      </c>
      <c r="BK27" s="4">
        <v>133</v>
      </c>
      <c r="BL27" s="4">
        <v>133.69999999999999</v>
      </c>
      <c r="BM27" s="4">
        <v>133.4</v>
      </c>
      <c r="BN27" s="4">
        <v>134.30000000000001</v>
      </c>
      <c r="BO27" s="4">
        <v>134.30000000000001</v>
      </c>
      <c r="BP27" s="4">
        <v>135.1</v>
      </c>
      <c r="BQ27" s="4">
        <v>136</v>
      </c>
      <c r="BR27" s="4">
        <v>136.80000000000001</v>
      </c>
      <c r="BS27" s="4">
        <v>137.80000000000001</v>
      </c>
      <c r="BT27" s="4">
        <v>138.4</v>
      </c>
      <c r="BU27" s="4">
        <v>138.6</v>
      </c>
      <c r="BV27" s="4">
        <v>140</v>
      </c>
      <c r="BW27" s="4">
        <v>140.1</v>
      </c>
      <c r="BX27" s="4">
        <v>143.1</v>
      </c>
      <c r="BY27" s="4">
        <v>143.30000000000001</v>
      </c>
      <c r="BZ27" s="4">
        <v>142.9</v>
      </c>
      <c r="CA27" s="4">
        <v>143.4</v>
      </c>
      <c r="CB27" s="4">
        <v>143.80000000000001</v>
      </c>
      <c r="CC27" s="4">
        <v>145.9</v>
      </c>
      <c r="CD27" s="4">
        <v>146.4</v>
      </c>
      <c r="CE27" s="4">
        <v>147.5</v>
      </c>
      <c r="CF27" s="4">
        <v>148</v>
      </c>
      <c r="CG27" s="4">
        <v>148.30000000000001</v>
      </c>
      <c r="CH27" s="4">
        <v>148.69999999999999</v>
      </c>
      <c r="CI27" s="4">
        <v>149.1</v>
      </c>
      <c r="CJ27" s="4">
        <v>149.5</v>
      </c>
      <c r="CK27" s="4">
        <v>150.1</v>
      </c>
      <c r="CL27" s="4">
        <v>150.4</v>
      </c>
      <c r="CM27" s="4">
        <v>151.19999999999999</v>
      </c>
      <c r="CN27" s="4">
        <v>147.71562137049946</v>
      </c>
      <c r="CO27" s="4">
        <v>139.25609756097555</v>
      </c>
      <c r="CP27" s="4">
        <v>153.19999999999999</v>
      </c>
      <c r="CQ27" s="4">
        <v>153.19999999999999</v>
      </c>
      <c r="CR27" s="4">
        <v>152.19999999999999</v>
      </c>
      <c r="CS27" s="4">
        <v>152.80000000000001</v>
      </c>
      <c r="CT27" s="4">
        <v>152.4</v>
      </c>
      <c r="CU27" s="4">
        <v>153.6</v>
      </c>
      <c r="CV27" s="4">
        <v>153.9</v>
      </c>
      <c r="CW27" s="4">
        <v>155.1</v>
      </c>
      <c r="CX27" s="4">
        <v>157</v>
      </c>
      <c r="CY27" s="4">
        <v>157.80000000000001</v>
      </c>
      <c r="CZ27" s="4">
        <v>158.6</v>
      </c>
      <c r="DA27" s="4">
        <v>160</v>
      </c>
      <c r="DB27" s="4">
        <v>160.4</v>
      </c>
      <c r="DC27" s="4">
        <v>160.69999999999999</v>
      </c>
      <c r="DD27" s="4">
        <v>161.1</v>
      </c>
      <c r="DE27" s="4">
        <v>162.69999999999999</v>
      </c>
      <c r="DF27" s="4">
        <v>163.19999999999999</v>
      </c>
      <c r="DG27" s="4">
        <v>163.80000000000001</v>
      </c>
      <c r="DH27" s="4">
        <v>164.5</v>
      </c>
      <c r="DI27" s="4">
        <v>164.9</v>
      </c>
      <c r="DJ27" s="4">
        <v>165.5</v>
      </c>
      <c r="DK27" s="4">
        <v>166.6</v>
      </c>
      <c r="DL27" s="4">
        <v>167.2</v>
      </c>
      <c r="DM27" s="4">
        <v>167.6</v>
      </c>
      <c r="DN27" s="4">
        <v>168</v>
      </c>
      <c r="DO27" s="4">
        <v>168.6</v>
      </c>
      <c r="DP27" s="4">
        <v>169.3</v>
      </c>
      <c r="DQ27" s="4">
        <v>170</v>
      </c>
      <c r="DR27" s="4">
        <v>170.6</v>
      </c>
      <c r="DS27" s="4">
        <v>170.8</v>
      </c>
      <c r="DT27" s="4">
        <v>171.2</v>
      </c>
      <c r="DU27" s="4">
        <v>171.8</v>
      </c>
      <c r="DV27" s="4">
        <v>172.8</v>
      </c>
      <c r="DW27" s="4">
        <v>172.8</v>
      </c>
      <c r="DX27" s="4">
        <v>173.2</v>
      </c>
      <c r="DY27" s="4">
        <v>173.8</v>
      </c>
    </row>
    <row r="28" spans="2:129" x14ac:dyDescent="0.25">
      <c r="B28" s="5" t="s">
        <v>3</v>
      </c>
      <c r="C28" s="6" t="s">
        <v>43</v>
      </c>
      <c r="D28" s="5" t="s">
        <v>43</v>
      </c>
      <c r="E28" s="3"/>
      <c r="F28" s="4">
        <v>103.8</v>
      </c>
      <c r="G28" s="4">
        <v>104.1</v>
      </c>
      <c r="H28" s="4">
        <v>104.3</v>
      </c>
      <c r="I28" s="4">
        <v>104.8</v>
      </c>
      <c r="J28" s="4">
        <v>105.5</v>
      </c>
      <c r="K28" s="4">
        <v>106.5</v>
      </c>
      <c r="L28" s="4">
        <v>107.8</v>
      </c>
      <c r="M28" s="4">
        <v>108.7</v>
      </c>
      <c r="N28" s="4">
        <v>109.8</v>
      </c>
      <c r="O28" s="4">
        <v>110.2</v>
      </c>
      <c r="P28" s="4">
        <v>111</v>
      </c>
      <c r="Q28" s="4">
        <v>111.6</v>
      </c>
      <c r="R28" s="4">
        <v>111.8</v>
      </c>
      <c r="S28" s="4">
        <v>112</v>
      </c>
      <c r="T28" s="4">
        <v>112.4</v>
      </c>
      <c r="U28" s="4">
        <v>113</v>
      </c>
      <c r="V28" s="4">
        <v>113.1</v>
      </c>
      <c r="W28" s="4">
        <v>114.3</v>
      </c>
      <c r="X28" s="4">
        <v>115.5</v>
      </c>
      <c r="Y28" s="4">
        <v>116.2</v>
      </c>
      <c r="Z28" s="4">
        <v>116.6</v>
      </c>
      <c r="AA28" s="4">
        <v>116.9</v>
      </c>
      <c r="AB28" s="4">
        <v>117.2</v>
      </c>
      <c r="AC28" s="4">
        <v>117.7</v>
      </c>
      <c r="AD28" s="4">
        <v>118.2</v>
      </c>
      <c r="AE28" s="4">
        <v>118.7</v>
      </c>
      <c r="AF28" s="4">
        <v>119.4</v>
      </c>
      <c r="AG28" s="4">
        <v>119.9</v>
      </c>
      <c r="AH28" s="4">
        <v>120.5</v>
      </c>
      <c r="AI28" s="4">
        <v>122</v>
      </c>
      <c r="AJ28" s="4">
        <v>122.9</v>
      </c>
      <c r="AK28" s="4">
        <v>123.6</v>
      </c>
      <c r="AL28" s="4">
        <v>124.5</v>
      </c>
      <c r="AM28" s="4">
        <v>125.1</v>
      </c>
      <c r="AN28" s="4">
        <v>125.8</v>
      </c>
      <c r="AO28" s="4">
        <v>125.6</v>
      </c>
      <c r="AP28" s="4">
        <v>126.2</v>
      </c>
      <c r="AQ28" s="4">
        <v>127.1</v>
      </c>
      <c r="AR28" s="4">
        <v>127.5</v>
      </c>
      <c r="AS28" s="4">
        <v>127.9</v>
      </c>
      <c r="AT28" s="4">
        <v>129.1</v>
      </c>
      <c r="AU28" s="4">
        <v>130.19999999999999</v>
      </c>
      <c r="AV28" s="4">
        <v>130.80000000000001</v>
      </c>
      <c r="AW28" s="4">
        <v>131.9</v>
      </c>
      <c r="AX28" s="4">
        <v>132.19999999999999</v>
      </c>
      <c r="AY28" s="4">
        <v>133</v>
      </c>
      <c r="AZ28" s="4">
        <v>133.69999999999999</v>
      </c>
      <c r="BA28" s="4">
        <v>134.19999999999999</v>
      </c>
      <c r="BB28" s="4">
        <v>134.6</v>
      </c>
      <c r="BC28" s="4">
        <v>134.9</v>
      </c>
      <c r="BD28" s="4">
        <v>135.19999999999999</v>
      </c>
      <c r="BE28" s="4">
        <v>135.69999999999999</v>
      </c>
      <c r="BF28" s="4">
        <v>136.30000000000001</v>
      </c>
      <c r="BG28" s="4">
        <v>136.9</v>
      </c>
      <c r="BH28" s="4">
        <v>138.6</v>
      </c>
      <c r="BI28" s="4">
        <v>140.19999999999999</v>
      </c>
      <c r="BJ28" s="4">
        <v>139.6</v>
      </c>
      <c r="BK28" s="4">
        <v>140.1</v>
      </c>
      <c r="BL28" s="4">
        <v>141.5</v>
      </c>
      <c r="BM28" s="4">
        <v>141.1</v>
      </c>
      <c r="BN28" s="4">
        <v>141.6</v>
      </c>
      <c r="BO28" s="4">
        <v>141.5</v>
      </c>
      <c r="BP28" s="4">
        <v>142.69999999999999</v>
      </c>
      <c r="BQ28" s="4">
        <v>143.69999999999999</v>
      </c>
      <c r="BR28" s="4">
        <v>144.4</v>
      </c>
      <c r="BS28" s="4">
        <v>145.1</v>
      </c>
      <c r="BT28" s="4">
        <v>145.80000000000001</v>
      </c>
      <c r="BU28" s="4">
        <v>146.9</v>
      </c>
      <c r="BV28" s="4">
        <v>147.6</v>
      </c>
      <c r="BW28" s="4">
        <v>148</v>
      </c>
      <c r="BX28" s="4">
        <v>150.19999999999999</v>
      </c>
      <c r="BY28" s="4">
        <v>155.1</v>
      </c>
      <c r="BZ28" s="4">
        <v>155.19999999999999</v>
      </c>
      <c r="CA28" s="4">
        <v>155.5</v>
      </c>
      <c r="CB28" s="4">
        <v>155.5</v>
      </c>
      <c r="CC28" s="4">
        <v>156.69999999999999</v>
      </c>
      <c r="CD28" s="4">
        <v>157.69999999999999</v>
      </c>
      <c r="CE28" s="4">
        <v>159.1</v>
      </c>
      <c r="CF28" s="4">
        <v>159.69999999999999</v>
      </c>
      <c r="CG28" s="4">
        <v>160.19999999999999</v>
      </c>
      <c r="CH28" s="4">
        <v>160.69999999999999</v>
      </c>
      <c r="CI28" s="4">
        <v>160.80000000000001</v>
      </c>
      <c r="CJ28" s="4">
        <v>161.1</v>
      </c>
      <c r="CK28" s="4">
        <v>161.69999999999999</v>
      </c>
      <c r="CL28" s="4">
        <v>161.9</v>
      </c>
      <c r="CM28" s="4">
        <v>161.19999999999999</v>
      </c>
      <c r="CN28" s="4">
        <v>147.71562137049946</v>
      </c>
      <c r="CO28" s="4">
        <v>139.25609756097555</v>
      </c>
      <c r="CP28" s="4">
        <v>161.80000000000001</v>
      </c>
      <c r="CQ28" s="4">
        <v>161.80000000000001</v>
      </c>
      <c r="CR28" s="4">
        <v>162.69999999999999</v>
      </c>
      <c r="CS28" s="4">
        <v>161.1</v>
      </c>
      <c r="CT28" s="4">
        <v>162.5</v>
      </c>
      <c r="CU28" s="4">
        <v>161.6</v>
      </c>
      <c r="CV28" s="4">
        <v>162.9</v>
      </c>
      <c r="CW28" s="4">
        <v>163.5</v>
      </c>
      <c r="CX28" s="4">
        <v>163.6</v>
      </c>
      <c r="CY28" s="4">
        <v>163.80000000000001</v>
      </c>
      <c r="CZ28" s="4">
        <v>164.1</v>
      </c>
      <c r="DA28" s="4">
        <v>167.6</v>
      </c>
      <c r="DB28" s="4">
        <v>166.8</v>
      </c>
      <c r="DC28" s="4">
        <v>167.2</v>
      </c>
      <c r="DD28" s="4">
        <v>167.5</v>
      </c>
      <c r="DE28" s="4">
        <v>168.5</v>
      </c>
      <c r="DF28" s="4">
        <v>169</v>
      </c>
      <c r="DG28" s="4">
        <v>169.3</v>
      </c>
      <c r="DH28" s="4">
        <v>169.7</v>
      </c>
      <c r="DI28" s="4">
        <v>169.9</v>
      </c>
      <c r="DJ28" s="4">
        <v>170.3</v>
      </c>
      <c r="DK28" s="4">
        <v>170.6</v>
      </c>
      <c r="DL28" s="4">
        <v>170.9</v>
      </c>
      <c r="DM28" s="4">
        <v>171.8</v>
      </c>
      <c r="DN28" s="4">
        <v>172.6</v>
      </c>
      <c r="DO28" s="4">
        <v>174.7</v>
      </c>
      <c r="DP28" s="4">
        <v>175.7</v>
      </c>
      <c r="DQ28" s="4">
        <v>176.2</v>
      </c>
      <c r="DR28" s="4">
        <v>176.5</v>
      </c>
      <c r="DS28" s="4">
        <v>176.9</v>
      </c>
      <c r="DT28" s="4">
        <v>177.3</v>
      </c>
      <c r="DU28" s="4">
        <v>177.8</v>
      </c>
      <c r="DV28" s="4">
        <v>178.5</v>
      </c>
      <c r="DW28" s="4">
        <v>178.5</v>
      </c>
      <c r="DX28" s="4">
        <v>179.4</v>
      </c>
      <c r="DY28" s="4">
        <v>180.3</v>
      </c>
    </row>
    <row r="29" spans="2:129" x14ac:dyDescent="0.25">
      <c r="B29" s="5" t="s">
        <v>3</v>
      </c>
      <c r="C29" s="6" t="s">
        <v>44</v>
      </c>
      <c r="D29" s="5" t="s">
        <v>52</v>
      </c>
      <c r="E29" s="3"/>
      <c r="F29" s="4">
        <v>104.7</v>
      </c>
      <c r="G29" s="4">
        <v>104.6</v>
      </c>
      <c r="H29" s="4">
        <v>104.3</v>
      </c>
      <c r="I29" s="4">
        <v>102.7</v>
      </c>
      <c r="J29" s="4">
        <v>102.1</v>
      </c>
      <c r="K29" s="4">
        <v>102.5</v>
      </c>
      <c r="L29" s="4">
        <v>102.5</v>
      </c>
      <c r="M29" s="4">
        <v>105</v>
      </c>
      <c r="N29" s="4">
        <v>106.7</v>
      </c>
      <c r="O29" s="4">
        <v>107.5</v>
      </c>
      <c r="P29" s="4">
        <v>108.2</v>
      </c>
      <c r="Q29" s="4">
        <v>108.1</v>
      </c>
      <c r="R29" s="4">
        <v>108.3</v>
      </c>
      <c r="S29" s="4">
        <v>108.7</v>
      </c>
      <c r="T29" s="4">
        <v>108.9</v>
      </c>
      <c r="U29" s="4">
        <v>108.9</v>
      </c>
      <c r="V29" s="4">
        <v>108.9</v>
      </c>
      <c r="W29" s="4">
        <v>108</v>
      </c>
      <c r="X29" s="4">
        <v>108.8</v>
      </c>
      <c r="Y29" s="4">
        <v>109.4</v>
      </c>
      <c r="Z29" s="4">
        <v>109.1</v>
      </c>
      <c r="AA29" s="4">
        <v>109.3</v>
      </c>
      <c r="AB29" s="4">
        <v>108.8</v>
      </c>
      <c r="AC29" s="4">
        <v>109.4</v>
      </c>
      <c r="AD29" s="4">
        <v>110.2</v>
      </c>
      <c r="AE29" s="4">
        <v>110.8</v>
      </c>
      <c r="AF29" s="4">
        <v>110.8</v>
      </c>
      <c r="AG29" s="4">
        <v>111.6</v>
      </c>
      <c r="AH29" s="4">
        <v>112.3</v>
      </c>
      <c r="AI29" s="4">
        <v>113</v>
      </c>
      <c r="AJ29" s="4">
        <v>112.7</v>
      </c>
      <c r="AK29" s="4">
        <v>112.5</v>
      </c>
      <c r="AL29" s="4">
        <v>113.7</v>
      </c>
      <c r="AM29" s="4">
        <v>114.2</v>
      </c>
      <c r="AN29" s="4">
        <v>114.2</v>
      </c>
      <c r="AO29" s="4">
        <v>114.1</v>
      </c>
      <c r="AP29" s="4">
        <v>114.9</v>
      </c>
      <c r="AQ29" s="4">
        <v>116.8</v>
      </c>
      <c r="AR29" s="4">
        <v>117.4</v>
      </c>
      <c r="AS29" s="4">
        <v>118.4</v>
      </c>
      <c r="AT29" s="4">
        <v>119.7</v>
      </c>
      <c r="AU29" s="4">
        <v>119.9</v>
      </c>
      <c r="AV29" s="4">
        <v>120.9</v>
      </c>
      <c r="AW29" s="4">
        <v>122</v>
      </c>
      <c r="AX29" s="4">
        <v>122.8</v>
      </c>
      <c r="AY29" s="4">
        <v>123</v>
      </c>
      <c r="AZ29" s="4">
        <v>123.5</v>
      </c>
      <c r="BA29" s="4">
        <v>121.9</v>
      </c>
      <c r="BB29" s="4">
        <v>122.3</v>
      </c>
      <c r="BC29" s="4">
        <v>123.2</v>
      </c>
      <c r="BD29" s="4">
        <v>123.3</v>
      </c>
      <c r="BE29" s="4">
        <v>123.7</v>
      </c>
      <c r="BF29" s="4">
        <v>123.7</v>
      </c>
      <c r="BG29" s="4">
        <v>124.1</v>
      </c>
      <c r="BH29" s="4">
        <v>124.4</v>
      </c>
      <c r="BI29" s="4">
        <v>125.4</v>
      </c>
      <c r="BJ29" s="4">
        <v>126.7</v>
      </c>
      <c r="BK29" s="4">
        <v>127.4</v>
      </c>
      <c r="BL29" s="4">
        <v>128.1</v>
      </c>
      <c r="BM29" s="4">
        <v>127.8</v>
      </c>
      <c r="BN29" s="4">
        <v>128.6</v>
      </c>
      <c r="BO29" s="4">
        <v>128.80000000000001</v>
      </c>
      <c r="BP29" s="4">
        <v>129.30000000000001</v>
      </c>
      <c r="BQ29" s="4">
        <v>130.4</v>
      </c>
      <c r="BR29" s="4">
        <v>131.19999999999999</v>
      </c>
      <c r="BS29" s="4">
        <v>131.4</v>
      </c>
      <c r="BT29" s="4">
        <v>131.4</v>
      </c>
      <c r="BU29" s="4">
        <v>131.30000000000001</v>
      </c>
      <c r="BV29" s="4">
        <v>132</v>
      </c>
      <c r="BW29" s="4">
        <v>134.4</v>
      </c>
      <c r="BX29" s="4">
        <v>133.1</v>
      </c>
      <c r="BY29" s="4">
        <v>133.19999999999999</v>
      </c>
      <c r="BZ29" s="4">
        <v>133.5</v>
      </c>
      <c r="CA29" s="4">
        <v>134.9</v>
      </c>
      <c r="CB29" s="4">
        <v>134</v>
      </c>
      <c r="CC29" s="4">
        <v>133.9</v>
      </c>
      <c r="CD29" s="4">
        <v>134.80000000000001</v>
      </c>
      <c r="CE29" s="4">
        <v>136.1</v>
      </c>
      <c r="CF29" s="4">
        <v>138.80000000000001</v>
      </c>
      <c r="CG29" s="4">
        <v>140.19999999999999</v>
      </c>
      <c r="CH29" s="4">
        <v>140.30000000000001</v>
      </c>
      <c r="CI29" s="4">
        <v>140.6</v>
      </c>
      <c r="CJ29" s="4">
        <v>140.6</v>
      </c>
      <c r="CK29" s="4">
        <v>142.5</v>
      </c>
      <c r="CL29" s="4">
        <v>143.4</v>
      </c>
      <c r="CM29" s="4">
        <v>145.1</v>
      </c>
      <c r="CN29" s="4">
        <v>147.71562137049946</v>
      </c>
      <c r="CO29" s="4">
        <v>139.25609756097555</v>
      </c>
      <c r="CP29" s="4">
        <v>151.19999999999999</v>
      </c>
      <c r="CQ29" s="4">
        <v>151.19999999999999</v>
      </c>
      <c r="CR29" s="4">
        <v>153.6</v>
      </c>
      <c r="CS29" s="4">
        <v>157.4</v>
      </c>
      <c r="CT29" s="4">
        <v>156.19999999999999</v>
      </c>
      <c r="CU29" s="4">
        <v>156.19999999999999</v>
      </c>
      <c r="CV29" s="4">
        <v>156.6</v>
      </c>
      <c r="CW29" s="4">
        <v>156.19999999999999</v>
      </c>
      <c r="CX29" s="4">
        <v>155.19999999999999</v>
      </c>
      <c r="CY29" s="4">
        <v>153.1</v>
      </c>
      <c r="CZ29" s="4">
        <v>154.6</v>
      </c>
      <c r="DA29" s="4">
        <v>159.30000000000001</v>
      </c>
      <c r="DB29" s="4">
        <v>159.4</v>
      </c>
      <c r="DC29" s="4">
        <v>160.4</v>
      </c>
      <c r="DD29" s="4">
        <v>160.30000000000001</v>
      </c>
      <c r="DE29" s="4">
        <v>160.19999999999999</v>
      </c>
      <c r="DF29" s="4">
        <v>161.1</v>
      </c>
      <c r="DG29" s="4">
        <v>162.4</v>
      </c>
      <c r="DH29" s="4">
        <v>162.80000000000001</v>
      </c>
      <c r="DI29" s="4">
        <v>163.19999999999999</v>
      </c>
      <c r="DJ29" s="4">
        <v>164.5</v>
      </c>
      <c r="DK29" s="4">
        <v>167.4</v>
      </c>
      <c r="DL29" s="4">
        <v>169</v>
      </c>
      <c r="DM29" s="4">
        <v>168.5</v>
      </c>
      <c r="DN29" s="4">
        <v>169.5</v>
      </c>
      <c r="DO29" s="4">
        <v>169.7</v>
      </c>
      <c r="DP29" s="4">
        <v>171.1</v>
      </c>
      <c r="DQ29" s="4">
        <v>170.8</v>
      </c>
      <c r="DR29" s="4">
        <v>172</v>
      </c>
      <c r="DS29" s="4">
        <v>173.4</v>
      </c>
      <c r="DT29" s="4">
        <v>175.7</v>
      </c>
      <c r="DU29" s="4">
        <v>178.4</v>
      </c>
      <c r="DV29" s="4">
        <v>180.7</v>
      </c>
      <c r="DW29" s="4">
        <v>180.7</v>
      </c>
      <c r="DX29" s="4">
        <v>183.8</v>
      </c>
      <c r="DY29" s="4">
        <v>184.9</v>
      </c>
    </row>
    <row r="30" spans="2:129" x14ac:dyDescent="0.25">
      <c r="B30" s="5" t="s">
        <v>3</v>
      </c>
      <c r="C30" s="6" t="s">
        <v>45</v>
      </c>
      <c r="D30" s="5" t="s">
        <v>55</v>
      </c>
      <c r="E30" s="3"/>
      <c r="F30" s="4">
        <v>104</v>
      </c>
      <c r="G30" s="4">
        <v>104.4</v>
      </c>
      <c r="H30" s="4">
        <v>104.6</v>
      </c>
      <c r="I30" s="4">
        <v>104.6</v>
      </c>
      <c r="J30" s="4">
        <v>104.8</v>
      </c>
      <c r="K30" s="4">
        <v>105.5</v>
      </c>
      <c r="L30" s="4">
        <v>106.5</v>
      </c>
      <c r="M30" s="4">
        <v>107.5</v>
      </c>
      <c r="N30" s="4">
        <v>108.7</v>
      </c>
      <c r="O30" s="4">
        <v>109.1</v>
      </c>
      <c r="P30" s="4">
        <v>109.8</v>
      </c>
      <c r="Q30" s="4">
        <v>110.1</v>
      </c>
      <c r="R30" s="4">
        <v>110.6</v>
      </c>
      <c r="S30" s="4">
        <v>110.9</v>
      </c>
      <c r="T30" s="4">
        <v>111.3</v>
      </c>
      <c r="U30" s="4">
        <v>111.5</v>
      </c>
      <c r="V30" s="4">
        <v>111.8</v>
      </c>
      <c r="W30" s="4">
        <v>112.3</v>
      </c>
      <c r="X30" s="4">
        <v>113.1</v>
      </c>
      <c r="Y30" s="4">
        <v>113.5</v>
      </c>
      <c r="Z30" s="4">
        <v>113.7</v>
      </c>
      <c r="AA30" s="4">
        <v>114</v>
      </c>
      <c r="AB30" s="4">
        <v>114.1</v>
      </c>
      <c r="AC30" s="4">
        <v>114.2</v>
      </c>
      <c r="AD30" s="4">
        <v>114.5</v>
      </c>
      <c r="AE30" s="4">
        <v>115</v>
      </c>
      <c r="AF30" s="4">
        <v>115.5</v>
      </c>
      <c r="AG30" s="4">
        <v>116</v>
      </c>
      <c r="AH30" s="4">
        <v>116.9</v>
      </c>
      <c r="AI30" s="4">
        <v>117.9</v>
      </c>
      <c r="AJ30" s="4">
        <v>118.1</v>
      </c>
      <c r="AK30" s="4">
        <v>118.2</v>
      </c>
      <c r="AL30" s="4">
        <v>118.8</v>
      </c>
      <c r="AM30" s="4">
        <v>119.2</v>
      </c>
      <c r="AN30" s="4">
        <v>119.6</v>
      </c>
      <c r="AO30" s="4">
        <v>119.8</v>
      </c>
      <c r="AP30" s="4">
        <v>120.1</v>
      </c>
      <c r="AQ30" s="4">
        <v>120.9</v>
      </c>
      <c r="AR30" s="4">
        <v>121.1</v>
      </c>
      <c r="AS30" s="4">
        <v>121.7</v>
      </c>
      <c r="AT30" s="4">
        <v>122.5</v>
      </c>
      <c r="AU30" s="4">
        <v>123.3</v>
      </c>
      <c r="AV30" s="4">
        <v>123.8</v>
      </c>
      <c r="AW30" s="4">
        <v>124.2</v>
      </c>
      <c r="AX30" s="4">
        <v>124.9</v>
      </c>
      <c r="AY30" s="4">
        <v>125.7</v>
      </c>
      <c r="AZ30" s="4">
        <v>126.1</v>
      </c>
      <c r="BA30" s="4">
        <v>126.3</v>
      </c>
      <c r="BB30" s="4">
        <v>126.6</v>
      </c>
      <c r="BC30" s="4">
        <v>127</v>
      </c>
      <c r="BD30" s="4">
        <v>127.4</v>
      </c>
      <c r="BE30" s="4">
        <v>127.5</v>
      </c>
      <c r="BF30" s="4">
        <v>127.9</v>
      </c>
      <c r="BG30" s="4">
        <v>128.1</v>
      </c>
      <c r="BH30" s="4">
        <v>128.6</v>
      </c>
      <c r="BI30" s="4">
        <v>129.69999999999999</v>
      </c>
      <c r="BJ30" s="4">
        <v>130.30000000000001</v>
      </c>
      <c r="BK30" s="4">
        <v>130.69999999999999</v>
      </c>
      <c r="BL30" s="4">
        <v>131.69999999999999</v>
      </c>
      <c r="BM30" s="4">
        <v>131.9</v>
      </c>
      <c r="BN30" s="4">
        <v>132.30000000000001</v>
      </c>
      <c r="BO30" s="4">
        <v>132.5</v>
      </c>
      <c r="BP30" s="4">
        <v>133.30000000000001</v>
      </c>
      <c r="BQ30" s="4">
        <v>134.19999999999999</v>
      </c>
      <c r="BR30" s="4">
        <v>135.1</v>
      </c>
      <c r="BS30" s="4">
        <v>135.6</v>
      </c>
      <c r="BT30" s="4">
        <v>136</v>
      </c>
      <c r="BU30" s="4">
        <v>136.6</v>
      </c>
      <c r="BV30" s="4">
        <v>137.4</v>
      </c>
      <c r="BW30" s="4">
        <v>139.80000000000001</v>
      </c>
      <c r="BX30" s="4">
        <v>140.1</v>
      </c>
      <c r="BY30" s="4">
        <v>141.6</v>
      </c>
      <c r="BZ30" s="4">
        <v>141.69999999999999</v>
      </c>
      <c r="CA30" s="4">
        <v>142.19999999999999</v>
      </c>
      <c r="CB30" s="4">
        <v>142.4</v>
      </c>
      <c r="CC30" s="4">
        <v>142.9</v>
      </c>
      <c r="CD30" s="4">
        <v>143.30000000000001</v>
      </c>
      <c r="CE30" s="4">
        <v>144.19999999999999</v>
      </c>
      <c r="CF30" s="4">
        <v>144.9</v>
      </c>
      <c r="CG30" s="4">
        <v>145.4</v>
      </c>
      <c r="CH30" s="4">
        <v>145.69999999999999</v>
      </c>
      <c r="CI30" s="4">
        <v>146.1</v>
      </c>
      <c r="CJ30" s="4">
        <v>147.1</v>
      </c>
      <c r="CK30" s="4">
        <v>148.1</v>
      </c>
      <c r="CL30" s="4">
        <v>148.4</v>
      </c>
      <c r="CM30" s="4">
        <v>148.6</v>
      </c>
      <c r="CN30" s="4">
        <v>147.71562137049946</v>
      </c>
      <c r="CO30" s="4">
        <v>139.25609756097555</v>
      </c>
      <c r="CP30" s="4">
        <v>151.69999999999999</v>
      </c>
      <c r="CQ30" s="4">
        <v>151.69999999999999</v>
      </c>
      <c r="CR30" s="4">
        <v>153</v>
      </c>
      <c r="CS30" s="4">
        <v>153.69999999999999</v>
      </c>
      <c r="CT30" s="4">
        <v>154.30000000000001</v>
      </c>
      <c r="CU30" s="4">
        <v>154.5</v>
      </c>
      <c r="CV30" s="4">
        <v>155.19999999999999</v>
      </c>
      <c r="CW30" s="4">
        <v>155.9</v>
      </c>
      <c r="CX30" s="4">
        <v>157.19999999999999</v>
      </c>
      <c r="CY30" s="4">
        <v>157.30000000000001</v>
      </c>
      <c r="CZ30" s="4">
        <v>158</v>
      </c>
      <c r="DA30" s="4">
        <v>161.1</v>
      </c>
      <c r="DB30" s="4">
        <v>161.5</v>
      </c>
      <c r="DC30" s="4">
        <v>162.80000000000001</v>
      </c>
      <c r="DD30" s="4">
        <v>163.30000000000001</v>
      </c>
      <c r="DE30" s="4">
        <v>163.80000000000001</v>
      </c>
      <c r="DF30" s="4">
        <v>164.7</v>
      </c>
      <c r="DG30" s="4">
        <v>165.2</v>
      </c>
      <c r="DH30" s="4">
        <v>166</v>
      </c>
      <c r="DI30" s="4">
        <v>166.6</v>
      </c>
      <c r="DJ30" s="4">
        <v>167.3</v>
      </c>
      <c r="DK30" s="4">
        <v>168.3</v>
      </c>
      <c r="DL30" s="4">
        <v>170.2</v>
      </c>
      <c r="DM30" s="4">
        <v>170.9</v>
      </c>
      <c r="DN30" s="4">
        <v>171</v>
      </c>
      <c r="DO30" s="4">
        <v>171.8</v>
      </c>
      <c r="DP30" s="4">
        <v>172.6</v>
      </c>
      <c r="DQ30" s="4">
        <v>173.1</v>
      </c>
      <c r="DR30" s="4">
        <v>173.9</v>
      </c>
      <c r="DS30" s="4">
        <v>174.6</v>
      </c>
      <c r="DT30" s="4">
        <v>175.5</v>
      </c>
      <c r="DU30" s="4">
        <v>176.5</v>
      </c>
      <c r="DV30" s="4">
        <v>177.9</v>
      </c>
      <c r="DW30" s="4">
        <v>177.9</v>
      </c>
      <c r="DX30" s="4">
        <v>178.9</v>
      </c>
      <c r="DY30" s="4">
        <v>179.5</v>
      </c>
    </row>
    <row r="31" spans="2:129" x14ac:dyDescent="0.25">
      <c r="B31" s="5" t="s">
        <v>3</v>
      </c>
      <c r="C31" s="6" t="s">
        <v>46</v>
      </c>
      <c r="D31" s="5" t="s">
        <v>56</v>
      </c>
      <c r="E31" s="3"/>
      <c r="F31" s="4">
        <v>105.1</v>
      </c>
      <c r="G31" s="4">
        <v>105.8</v>
      </c>
      <c r="H31" s="4">
        <v>106</v>
      </c>
      <c r="I31" s="4">
        <v>106.4</v>
      </c>
      <c r="J31" s="4">
        <v>107.2</v>
      </c>
      <c r="K31" s="4">
        <v>108.9</v>
      </c>
      <c r="L31" s="4">
        <v>110.7</v>
      </c>
      <c r="M31" s="4">
        <v>112.1</v>
      </c>
      <c r="N31" s="4">
        <v>114.2</v>
      </c>
      <c r="O31" s="4">
        <v>115.5</v>
      </c>
      <c r="P31" s="4">
        <v>117.4</v>
      </c>
      <c r="Q31" s="4">
        <v>115.5</v>
      </c>
      <c r="R31" s="4">
        <v>114.2</v>
      </c>
      <c r="S31" s="4">
        <v>114</v>
      </c>
      <c r="T31" s="4">
        <v>114.6</v>
      </c>
      <c r="U31" s="4">
        <v>115.4</v>
      </c>
      <c r="V31" s="4">
        <v>116</v>
      </c>
      <c r="W31" s="4">
        <v>117</v>
      </c>
      <c r="X31" s="4">
        <v>119.5</v>
      </c>
      <c r="Y31" s="4">
        <v>120.7</v>
      </c>
      <c r="Z31" s="4">
        <v>120.9</v>
      </c>
      <c r="AA31" s="4">
        <v>121</v>
      </c>
      <c r="AB31" s="4">
        <v>121.1</v>
      </c>
      <c r="AC31" s="4">
        <v>120.3</v>
      </c>
      <c r="AD31" s="4">
        <v>120.3</v>
      </c>
      <c r="AE31" s="4">
        <v>120.6</v>
      </c>
      <c r="AF31" s="4">
        <v>121.1</v>
      </c>
      <c r="AG31" s="4">
        <v>121.5</v>
      </c>
      <c r="AH31" s="4">
        <v>122.4</v>
      </c>
      <c r="AI31" s="4">
        <v>124.1</v>
      </c>
      <c r="AJ31" s="4">
        <v>124.7</v>
      </c>
      <c r="AK31" s="4">
        <v>126.1</v>
      </c>
      <c r="AL31" s="4">
        <v>127</v>
      </c>
      <c r="AM31" s="4">
        <v>127.7</v>
      </c>
      <c r="AN31" s="4">
        <v>128.30000000000001</v>
      </c>
      <c r="AO31" s="4">
        <v>127.9</v>
      </c>
      <c r="AP31" s="4">
        <v>128.1</v>
      </c>
      <c r="AQ31" s="4">
        <v>127.9</v>
      </c>
      <c r="AR31" s="4">
        <v>128</v>
      </c>
      <c r="AS31" s="4">
        <v>129</v>
      </c>
      <c r="AT31" s="4">
        <v>130.30000000000001</v>
      </c>
      <c r="AU31" s="4">
        <v>131.9</v>
      </c>
      <c r="AV31" s="4">
        <v>133</v>
      </c>
      <c r="AW31" s="4">
        <v>133.5</v>
      </c>
      <c r="AX31" s="4">
        <v>133.4</v>
      </c>
      <c r="AY31" s="4">
        <v>133.80000000000001</v>
      </c>
      <c r="AZ31" s="4">
        <v>133.6</v>
      </c>
      <c r="BA31" s="4">
        <v>132.80000000000001</v>
      </c>
      <c r="BB31" s="4">
        <v>132.4</v>
      </c>
      <c r="BC31" s="4">
        <v>132.6</v>
      </c>
      <c r="BD31" s="4">
        <v>132.80000000000001</v>
      </c>
      <c r="BE31" s="4">
        <v>132.9</v>
      </c>
      <c r="BF31" s="4">
        <v>133.30000000000001</v>
      </c>
      <c r="BG31" s="4">
        <v>133.9</v>
      </c>
      <c r="BH31" s="4">
        <v>136.19999999999999</v>
      </c>
      <c r="BI31" s="4">
        <v>137.80000000000001</v>
      </c>
      <c r="BJ31" s="4">
        <v>137.6</v>
      </c>
      <c r="BK31" s="4">
        <v>138.30000000000001</v>
      </c>
      <c r="BL31" s="4">
        <v>140</v>
      </c>
      <c r="BM31" s="4">
        <v>139.80000000000001</v>
      </c>
      <c r="BN31" s="4">
        <v>139.30000000000001</v>
      </c>
      <c r="BO31" s="4">
        <v>138.5</v>
      </c>
      <c r="BP31" s="4">
        <v>138.69999999999999</v>
      </c>
      <c r="BQ31" s="4">
        <v>139.1</v>
      </c>
      <c r="BR31" s="4">
        <v>139.80000000000001</v>
      </c>
      <c r="BS31" s="4">
        <v>140.5</v>
      </c>
      <c r="BT31" s="4">
        <v>141.80000000000001</v>
      </c>
      <c r="BU31" s="4">
        <v>142.5</v>
      </c>
      <c r="BV31" s="4">
        <v>142.1</v>
      </c>
      <c r="BW31" s="4">
        <v>142.19999999999999</v>
      </c>
      <c r="BX31" s="4">
        <v>142.4</v>
      </c>
      <c r="BY31" s="4">
        <v>141.9</v>
      </c>
      <c r="BZ31" s="4">
        <v>141</v>
      </c>
      <c r="CA31" s="4">
        <v>141</v>
      </c>
      <c r="CB31" s="4">
        <v>141.19999999999999</v>
      </c>
      <c r="CC31" s="4">
        <v>142.4</v>
      </c>
      <c r="CD31" s="4">
        <v>143.6</v>
      </c>
      <c r="CE31" s="4">
        <v>144.9</v>
      </c>
      <c r="CF31" s="4">
        <v>145.69999999999999</v>
      </c>
      <c r="CG31" s="4">
        <v>146.69999999999999</v>
      </c>
      <c r="CH31" s="4">
        <v>148.30000000000001</v>
      </c>
      <c r="CI31" s="4">
        <v>149.9</v>
      </c>
      <c r="CJ31" s="4">
        <v>152.30000000000001</v>
      </c>
      <c r="CK31" s="4">
        <v>151.9</v>
      </c>
      <c r="CL31" s="4">
        <v>150.4</v>
      </c>
      <c r="CM31" s="4">
        <v>149.80000000000001</v>
      </c>
      <c r="CN31" s="4">
        <v>147.71562137049946</v>
      </c>
      <c r="CO31" s="4">
        <v>139.25609756097555</v>
      </c>
      <c r="CP31" s="4">
        <v>152.69999999999999</v>
      </c>
      <c r="CQ31" s="4">
        <v>152.69999999999999</v>
      </c>
      <c r="CR31" s="4">
        <v>154.69999999999999</v>
      </c>
      <c r="CS31" s="4">
        <v>155.4</v>
      </c>
      <c r="CT31" s="4">
        <v>157.5</v>
      </c>
      <c r="CU31" s="4">
        <v>159.80000000000001</v>
      </c>
      <c r="CV31" s="4">
        <v>160.69999999999999</v>
      </c>
      <c r="CW31" s="4">
        <v>158.5</v>
      </c>
      <c r="CX31" s="4">
        <v>156.69999999999999</v>
      </c>
      <c r="CY31" s="4">
        <v>156.69999999999999</v>
      </c>
      <c r="CZ31" s="4">
        <v>157.6</v>
      </c>
      <c r="DA31" s="4">
        <v>161.1</v>
      </c>
      <c r="DB31" s="4">
        <v>162.1</v>
      </c>
      <c r="DC31" s="4">
        <v>163.19999999999999</v>
      </c>
      <c r="DD31" s="4">
        <v>163.6</v>
      </c>
      <c r="DE31" s="4">
        <v>164</v>
      </c>
      <c r="DF31" s="4">
        <v>166.3</v>
      </c>
      <c r="DG31" s="4">
        <v>167.6</v>
      </c>
      <c r="DH31" s="4">
        <v>167</v>
      </c>
      <c r="DI31" s="4">
        <v>166.4</v>
      </c>
      <c r="DJ31" s="4">
        <v>166.7</v>
      </c>
      <c r="DK31" s="4">
        <v>168.7</v>
      </c>
      <c r="DL31" s="4">
        <v>170.8</v>
      </c>
      <c r="DM31" s="4">
        <v>172.5</v>
      </c>
      <c r="DN31" s="4">
        <v>173.6</v>
      </c>
      <c r="DO31" s="4">
        <v>174.3</v>
      </c>
      <c r="DP31" s="4">
        <v>175.3</v>
      </c>
      <c r="DQ31" s="4">
        <v>176.4</v>
      </c>
      <c r="DR31" s="4">
        <v>177.9</v>
      </c>
      <c r="DS31" s="4">
        <v>177.8</v>
      </c>
      <c r="DT31" s="4">
        <v>177.1</v>
      </c>
      <c r="DU31" s="4">
        <v>177.8</v>
      </c>
      <c r="DV31" s="4">
        <v>178</v>
      </c>
      <c r="DW31" s="4">
        <v>178</v>
      </c>
      <c r="DX31" s="4">
        <v>178.8</v>
      </c>
      <c r="DY31" s="4">
        <v>179.8</v>
      </c>
    </row>
    <row r="32" spans="2:129" x14ac:dyDescent="0.25">
      <c r="B32" s="5" t="s">
        <v>4</v>
      </c>
      <c r="C32" s="6" t="s">
        <v>20</v>
      </c>
      <c r="D32" s="5" t="s">
        <v>51</v>
      </c>
      <c r="E32" s="3"/>
      <c r="F32" s="4">
        <v>108.4</v>
      </c>
      <c r="G32" s="4">
        <v>110.4</v>
      </c>
      <c r="H32" s="4">
        <v>111.4</v>
      </c>
      <c r="I32" s="4">
        <v>111.6</v>
      </c>
      <c r="J32" s="4">
        <v>112.3</v>
      </c>
      <c r="K32" s="4">
        <v>113.8</v>
      </c>
      <c r="L32" s="4">
        <v>114.8</v>
      </c>
      <c r="M32" s="4">
        <v>115.6</v>
      </c>
      <c r="N32" s="4">
        <v>116.4</v>
      </c>
      <c r="O32" s="4">
        <v>117.1</v>
      </c>
      <c r="P32" s="4">
        <v>118.1</v>
      </c>
      <c r="Q32" s="4">
        <v>119.1</v>
      </c>
      <c r="R32" s="4">
        <v>119.6</v>
      </c>
      <c r="S32" s="4">
        <v>120.2</v>
      </c>
      <c r="T32" s="4">
        <v>120.7</v>
      </c>
      <c r="U32" s="4">
        <v>120.9</v>
      </c>
      <c r="V32" s="4">
        <v>121.1</v>
      </c>
      <c r="W32" s="4">
        <v>121.5</v>
      </c>
      <c r="X32" s="4">
        <v>122.4</v>
      </c>
      <c r="Y32" s="4">
        <v>122.7</v>
      </c>
      <c r="Z32" s="4">
        <v>122.9</v>
      </c>
      <c r="AA32" s="4">
        <v>123.2</v>
      </c>
      <c r="AB32" s="4">
        <v>123.3</v>
      </c>
      <c r="AC32" s="4">
        <v>122.9</v>
      </c>
      <c r="AD32" s="4">
        <v>123.4</v>
      </c>
      <c r="AE32" s="4">
        <v>123.7</v>
      </c>
      <c r="AF32" s="4">
        <v>123.5</v>
      </c>
      <c r="AG32" s="4">
        <v>123.5</v>
      </c>
      <c r="AH32" s="4">
        <v>123.6</v>
      </c>
      <c r="AI32" s="4">
        <v>123.9</v>
      </c>
      <c r="AJ32" s="4">
        <v>123.7</v>
      </c>
      <c r="AK32" s="4">
        <v>124.2</v>
      </c>
      <c r="AL32" s="4">
        <v>124.6</v>
      </c>
      <c r="AM32" s="4">
        <v>125</v>
      </c>
      <c r="AN32" s="4">
        <v>125.4</v>
      </c>
      <c r="AO32" s="4">
        <v>125.7</v>
      </c>
      <c r="AP32" s="4">
        <v>126.1</v>
      </c>
      <c r="AQ32" s="4">
        <v>126.4</v>
      </c>
      <c r="AR32" s="4">
        <v>126.5</v>
      </c>
      <c r="AS32" s="4">
        <v>126.6</v>
      </c>
      <c r="AT32" s="4">
        <v>126.8</v>
      </c>
      <c r="AU32" s="4">
        <v>127.7</v>
      </c>
      <c r="AV32" s="4">
        <v>128.5</v>
      </c>
      <c r="AW32" s="4">
        <v>129.30000000000001</v>
      </c>
      <c r="AX32" s="4">
        <v>129.9</v>
      </c>
      <c r="AY32" s="4">
        <v>130.5</v>
      </c>
      <c r="AZ32" s="4">
        <v>131.4</v>
      </c>
      <c r="BA32" s="4">
        <v>132.30000000000001</v>
      </c>
      <c r="BB32" s="4">
        <v>132.80000000000001</v>
      </c>
      <c r="BC32" s="4">
        <v>133.1</v>
      </c>
      <c r="BD32" s="4">
        <v>133.30000000000001</v>
      </c>
      <c r="BE32" s="4">
        <v>133</v>
      </c>
      <c r="BF32" s="4">
        <v>132.9</v>
      </c>
      <c r="BG32" s="4">
        <v>133.30000000000001</v>
      </c>
      <c r="BH32" s="4">
        <v>133.6</v>
      </c>
      <c r="BI32" s="4">
        <v>134.30000000000001</v>
      </c>
      <c r="BJ32" s="4">
        <v>134.69999999999999</v>
      </c>
      <c r="BK32" s="4">
        <v>135.30000000000001</v>
      </c>
      <c r="BL32" s="4">
        <v>135.69999999999999</v>
      </c>
      <c r="BM32" s="4">
        <v>135.80000000000001</v>
      </c>
      <c r="BN32" s="4">
        <v>136</v>
      </c>
      <c r="BO32" s="4">
        <v>135.9</v>
      </c>
      <c r="BP32" s="4">
        <v>136.19999999999999</v>
      </c>
      <c r="BQ32" s="4">
        <v>136.4</v>
      </c>
      <c r="BR32" s="4">
        <v>136.6</v>
      </c>
      <c r="BS32" s="4">
        <v>136.9</v>
      </c>
      <c r="BT32" s="4">
        <v>137.5</v>
      </c>
      <c r="BU32" s="4">
        <v>138.30000000000001</v>
      </c>
      <c r="BV32" s="4">
        <v>138.6</v>
      </c>
      <c r="BW32" s="4">
        <v>137.4</v>
      </c>
      <c r="BX32" s="4">
        <v>137.4</v>
      </c>
      <c r="BY32" s="4">
        <v>137.5</v>
      </c>
      <c r="BZ32" s="4">
        <v>137.1</v>
      </c>
      <c r="CA32" s="4">
        <v>137.6</v>
      </c>
      <c r="CB32" s="4">
        <v>137.80000000000001</v>
      </c>
      <c r="CC32" s="4">
        <v>138.30000000000001</v>
      </c>
      <c r="CD32" s="4">
        <v>138.69999999999999</v>
      </c>
      <c r="CE32" s="4">
        <v>139.30000000000001</v>
      </c>
      <c r="CF32" s="4">
        <v>140.1</v>
      </c>
      <c r="CG32" s="4">
        <v>140.9</v>
      </c>
      <c r="CH32" s="4">
        <v>141.80000000000001</v>
      </c>
      <c r="CI32" s="4">
        <v>142.5</v>
      </c>
      <c r="CJ32" s="4">
        <v>143.5</v>
      </c>
      <c r="CK32" s="4">
        <v>144.30000000000001</v>
      </c>
      <c r="CL32" s="4">
        <v>144.80000000000001</v>
      </c>
      <c r="CM32" s="4">
        <v>145.1</v>
      </c>
      <c r="CN32" s="4">
        <v>148.69999999999999</v>
      </c>
      <c r="CO32" s="4">
        <v>139.25609756097555</v>
      </c>
      <c r="CP32" s="4">
        <v>149.6</v>
      </c>
      <c r="CQ32" s="4">
        <v>149.6</v>
      </c>
      <c r="CR32" s="4">
        <v>148.9</v>
      </c>
      <c r="CS32" s="4">
        <v>148.4</v>
      </c>
      <c r="CT32" s="4">
        <v>147.5</v>
      </c>
      <c r="CU32" s="4">
        <v>146.80000000000001</v>
      </c>
      <c r="CV32" s="4">
        <v>146</v>
      </c>
      <c r="CW32" s="4">
        <v>144.9</v>
      </c>
      <c r="CX32" s="4">
        <v>144.30000000000001</v>
      </c>
      <c r="CY32" s="4">
        <v>144.1</v>
      </c>
      <c r="CZ32" s="4">
        <v>144.30000000000001</v>
      </c>
      <c r="DA32" s="4">
        <v>146.30000000000001</v>
      </c>
      <c r="DB32" s="4">
        <v>146.69999999999999</v>
      </c>
      <c r="DC32" s="4">
        <v>146.4</v>
      </c>
      <c r="DD32" s="4">
        <v>146.6</v>
      </c>
      <c r="DE32" s="4">
        <v>146.6</v>
      </c>
      <c r="DF32" s="4">
        <v>147.4</v>
      </c>
      <c r="DG32" s="4">
        <v>148.19999999999999</v>
      </c>
      <c r="DH32" s="4">
        <v>148.69999999999999</v>
      </c>
      <c r="DI32" s="4">
        <v>149.5</v>
      </c>
      <c r="DJ32" s="4">
        <v>150</v>
      </c>
      <c r="DK32" s="4">
        <v>151.30000000000001</v>
      </c>
      <c r="DL32" s="4">
        <v>152.9</v>
      </c>
      <c r="DM32" s="4">
        <v>154.1</v>
      </c>
      <c r="DN32" s="4">
        <v>155</v>
      </c>
      <c r="DO32" s="4">
        <v>156.5</v>
      </c>
      <c r="DP32" s="4">
        <v>160.30000000000001</v>
      </c>
      <c r="DQ32" s="4">
        <v>163.5</v>
      </c>
      <c r="DR32" s="4">
        <v>165.2</v>
      </c>
      <c r="DS32" s="4">
        <v>167.4</v>
      </c>
      <c r="DT32" s="4">
        <v>169.2</v>
      </c>
      <c r="DU32" s="4">
        <v>173.8</v>
      </c>
      <c r="DV32" s="4">
        <v>174.4</v>
      </c>
      <c r="DW32" s="4">
        <v>174.4</v>
      </c>
      <c r="DX32" s="4">
        <v>173.8</v>
      </c>
      <c r="DY32" s="4">
        <v>173.7</v>
      </c>
    </row>
    <row r="33" spans="2:129" x14ac:dyDescent="0.25">
      <c r="B33" s="5" t="s">
        <v>4</v>
      </c>
      <c r="C33" s="6" t="s">
        <v>21</v>
      </c>
      <c r="D33" s="5" t="s">
        <v>51</v>
      </c>
      <c r="E33" s="3"/>
      <c r="F33" s="4">
        <v>107.3</v>
      </c>
      <c r="G33" s="4">
        <v>110.2</v>
      </c>
      <c r="H33" s="4">
        <v>109.7</v>
      </c>
      <c r="I33" s="4">
        <v>110.9</v>
      </c>
      <c r="J33" s="4">
        <v>111.3</v>
      </c>
      <c r="K33" s="4">
        <v>114.9</v>
      </c>
      <c r="L33" s="4">
        <v>116.4</v>
      </c>
      <c r="M33" s="4">
        <v>117.2</v>
      </c>
      <c r="N33" s="4">
        <v>116.9</v>
      </c>
      <c r="O33" s="4">
        <v>116.3</v>
      </c>
      <c r="P33" s="4">
        <v>115.4</v>
      </c>
      <c r="Q33" s="4">
        <v>116.7</v>
      </c>
      <c r="R33" s="4">
        <v>118.8</v>
      </c>
      <c r="S33" s="4">
        <v>119.2</v>
      </c>
      <c r="T33" s="4">
        <v>119.3</v>
      </c>
      <c r="U33" s="4">
        <v>119.9</v>
      </c>
      <c r="V33" s="4">
        <v>121.6</v>
      </c>
      <c r="W33" s="4">
        <v>123.1</v>
      </c>
      <c r="X33" s="4">
        <v>123.9</v>
      </c>
      <c r="Y33" s="4">
        <v>124.4</v>
      </c>
      <c r="Z33" s="4">
        <v>123.5</v>
      </c>
      <c r="AA33" s="4">
        <v>123.8</v>
      </c>
      <c r="AB33" s="4">
        <v>123.7</v>
      </c>
      <c r="AC33" s="4">
        <v>123.2</v>
      </c>
      <c r="AD33" s="4">
        <v>123.9</v>
      </c>
      <c r="AE33" s="4">
        <v>125.1</v>
      </c>
      <c r="AF33" s="4">
        <v>125.4</v>
      </c>
      <c r="AG33" s="4">
        <v>126.4</v>
      </c>
      <c r="AH33" s="4">
        <v>128</v>
      </c>
      <c r="AI33" s="4">
        <v>131.80000000000001</v>
      </c>
      <c r="AJ33" s="4">
        <v>132.5</v>
      </c>
      <c r="AK33" s="4">
        <v>131.4</v>
      </c>
      <c r="AL33" s="4">
        <v>130.4</v>
      </c>
      <c r="AM33" s="4">
        <v>129.80000000000001</v>
      </c>
      <c r="AN33" s="4">
        <v>130.30000000000001</v>
      </c>
      <c r="AO33" s="4">
        <v>131.4</v>
      </c>
      <c r="AP33" s="4">
        <v>134.1</v>
      </c>
      <c r="AQ33" s="4">
        <v>134.19999999999999</v>
      </c>
      <c r="AR33" s="4">
        <v>135.1</v>
      </c>
      <c r="AS33" s="4">
        <v>136.80000000000001</v>
      </c>
      <c r="AT33" s="4">
        <v>139.1</v>
      </c>
      <c r="AU33" s="4">
        <v>140.5</v>
      </c>
      <c r="AV33" s="4">
        <v>141.19999999999999</v>
      </c>
      <c r="AW33" s="4">
        <v>139.30000000000001</v>
      </c>
      <c r="AX33" s="4">
        <v>138</v>
      </c>
      <c r="AY33" s="4">
        <v>137.9</v>
      </c>
      <c r="AZ33" s="4">
        <v>137.80000000000001</v>
      </c>
      <c r="BA33" s="4">
        <v>137.6</v>
      </c>
      <c r="BB33" s="4">
        <v>138.19999999999999</v>
      </c>
      <c r="BC33" s="4">
        <v>138.80000000000001</v>
      </c>
      <c r="BD33" s="4">
        <v>139</v>
      </c>
      <c r="BE33" s="4">
        <v>139.4</v>
      </c>
      <c r="BF33" s="4">
        <v>141.6</v>
      </c>
      <c r="BG33" s="4">
        <v>145.5</v>
      </c>
      <c r="BH33" s="4">
        <v>145.69999999999999</v>
      </c>
      <c r="BI33" s="4">
        <v>143.4</v>
      </c>
      <c r="BJ33" s="4">
        <v>142.4</v>
      </c>
      <c r="BK33" s="4">
        <v>142.19999999999999</v>
      </c>
      <c r="BL33" s="4">
        <v>142.4</v>
      </c>
      <c r="BM33" s="4">
        <v>143.30000000000001</v>
      </c>
      <c r="BN33" s="4">
        <v>144.19999999999999</v>
      </c>
      <c r="BO33" s="4">
        <v>143.5</v>
      </c>
      <c r="BP33" s="4">
        <v>143.6</v>
      </c>
      <c r="BQ33" s="4">
        <v>144.4</v>
      </c>
      <c r="BR33" s="4">
        <v>146.6</v>
      </c>
      <c r="BS33" s="4">
        <v>148.69999999999999</v>
      </c>
      <c r="BT33" s="4">
        <v>149.1</v>
      </c>
      <c r="BU33" s="4">
        <v>148</v>
      </c>
      <c r="BV33" s="4">
        <v>145.80000000000001</v>
      </c>
      <c r="BW33" s="4">
        <v>149.5</v>
      </c>
      <c r="BX33" s="4">
        <v>149.19999999999999</v>
      </c>
      <c r="BY33" s="4">
        <v>150.5</v>
      </c>
      <c r="BZ33" s="4">
        <v>151.4</v>
      </c>
      <c r="CA33" s="4">
        <v>152</v>
      </c>
      <c r="CB33" s="4">
        <v>153</v>
      </c>
      <c r="CC33" s="4">
        <v>158.5</v>
      </c>
      <c r="CD33" s="4">
        <v>162.1</v>
      </c>
      <c r="CE33" s="4">
        <v>162.69999999999999</v>
      </c>
      <c r="CF33" s="4">
        <v>160.6</v>
      </c>
      <c r="CG33" s="4">
        <v>160.80000000000001</v>
      </c>
      <c r="CH33" s="4">
        <v>161</v>
      </c>
      <c r="CI33" s="4">
        <v>163.19999999999999</v>
      </c>
      <c r="CJ33" s="4">
        <v>165</v>
      </c>
      <c r="CK33" s="4">
        <v>167.4</v>
      </c>
      <c r="CL33" s="4">
        <v>167.5</v>
      </c>
      <c r="CM33" s="4">
        <v>167</v>
      </c>
      <c r="CN33" s="4">
        <v>147.71562137049946</v>
      </c>
      <c r="CO33" s="4">
        <v>139.25609756097555</v>
      </c>
      <c r="CP33" s="4">
        <v>192.7</v>
      </c>
      <c r="CQ33" s="4">
        <v>192.7</v>
      </c>
      <c r="CR33" s="4">
        <v>190.9</v>
      </c>
      <c r="CS33" s="4">
        <v>187.1</v>
      </c>
      <c r="CT33" s="4">
        <v>188.9</v>
      </c>
      <c r="CU33" s="4">
        <v>191</v>
      </c>
      <c r="CV33" s="4">
        <v>191</v>
      </c>
      <c r="CW33" s="4">
        <v>190.1</v>
      </c>
      <c r="CX33" s="4">
        <v>186.5</v>
      </c>
      <c r="CY33" s="4">
        <v>192.2</v>
      </c>
      <c r="CZ33" s="4">
        <v>198</v>
      </c>
      <c r="DA33" s="4">
        <v>200.5</v>
      </c>
      <c r="DB33" s="4">
        <v>202</v>
      </c>
      <c r="DC33" s="4">
        <v>206.8</v>
      </c>
      <c r="DD33" s="4">
        <v>204</v>
      </c>
      <c r="DE33" s="4">
        <v>204</v>
      </c>
      <c r="DF33" s="4">
        <v>204.6</v>
      </c>
      <c r="DG33" s="4">
        <v>201.6</v>
      </c>
      <c r="DH33" s="4">
        <v>198.8</v>
      </c>
      <c r="DI33" s="4">
        <v>198.7</v>
      </c>
      <c r="DJ33" s="4">
        <v>200.6</v>
      </c>
      <c r="DK33" s="4">
        <v>210.7</v>
      </c>
      <c r="DL33" s="4">
        <v>211.8</v>
      </c>
      <c r="DM33" s="4">
        <v>217</v>
      </c>
      <c r="DN33" s="4">
        <v>219.4</v>
      </c>
      <c r="DO33" s="4">
        <v>213</v>
      </c>
      <c r="DP33" s="4">
        <v>206.5</v>
      </c>
      <c r="DQ33" s="4">
        <v>209.2</v>
      </c>
      <c r="DR33" s="4">
        <v>210.9</v>
      </c>
      <c r="DS33" s="4">
        <v>209.4</v>
      </c>
      <c r="DT33" s="4">
        <v>209</v>
      </c>
      <c r="DU33" s="4">
        <v>210.7</v>
      </c>
      <c r="DV33" s="4">
        <v>207.7</v>
      </c>
      <c r="DW33" s="4">
        <v>207.7</v>
      </c>
      <c r="DX33" s="4">
        <v>209.3</v>
      </c>
      <c r="DY33" s="4">
        <v>214.3</v>
      </c>
    </row>
    <row r="34" spans="2:129" x14ac:dyDescent="0.25">
      <c r="B34" s="5" t="s">
        <v>4</v>
      </c>
      <c r="C34" s="6" t="s">
        <v>22</v>
      </c>
      <c r="D34" s="5" t="s">
        <v>51</v>
      </c>
      <c r="E34" s="3"/>
      <c r="F34" s="4">
        <v>110</v>
      </c>
      <c r="G34" s="4">
        <v>112.8</v>
      </c>
      <c r="H34" s="4">
        <v>111.2</v>
      </c>
      <c r="I34" s="4">
        <v>106.6</v>
      </c>
      <c r="J34" s="4">
        <v>104.7</v>
      </c>
      <c r="K34" s="4">
        <v>109.8</v>
      </c>
      <c r="L34" s="4">
        <v>111.9</v>
      </c>
      <c r="M34" s="4">
        <v>111.7</v>
      </c>
      <c r="N34" s="4">
        <v>112.3</v>
      </c>
      <c r="O34" s="4">
        <v>113.3</v>
      </c>
      <c r="P34" s="4">
        <v>118.7</v>
      </c>
      <c r="Q34" s="4">
        <v>123.5</v>
      </c>
      <c r="R34" s="4">
        <v>124.1</v>
      </c>
      <c r="S34" s="4">
        <v>122.5</v>
      </c>
      <c r="T34" s="4">
        <v>121</v>
      </c>
      <c r="U34" s="4">
        <v>116.2</v>
      </c>
      <c r="V34" s="4">
        <v>115.9</v>
      </c>
      <c r="W34" s="4">
        <v>115.8</v>
      </c>
      <c r="X34" s="4">
        <v>117.8</v>
      </c>
      <c r="Y34" s="4">
        <v>117.3</v>
      </c>
      <c r="Z34" s="4">
        <v>117.3</v>
      </c>
      <c r="AA34" s="4">
        <v>118.1</v>
      </c>
      <c r="AB34" s="4">
        <v>121</v>
      </c>
      <c r="AC34" s="4">
        <v>123.5</v>
      </c>
      <c r="AD34" s="4">
        <v>123.8</v>
      </c>
      <c r="AE34" s="4">
        <v>121.1</v>
      </c>
      <c r="AF34" s="4">
        <v>116.8</v>
      </c>
      <c r="AG34" s="4">
        <v>114.4</v>
      </c>
      <c r="AH34" s="4">
        <v>115</v>
      </c>
      <c r="AI34" s="4">
        <v>121.6</v>
      </c>
      <c r="AJ34" s="4">
        <v>121</v>
      </c>
      <c r="AK34" s="4">
        <v>120.1</v>
      </c>
      <c r="AL34" s="4">
        <v>118.7</v>
      </c>
      <c r="AM34" s="4">
        <v>118.9</v>
      </c>
      <c r="AN34" s="4">
        <v>121.6</v>
      </c>
      <c r="AO34" s="4">
        <v>124.8</v>
      </c>
      <c r="AP34" s="4">
        <v>128.6</v>
      </c>
      <c r="AQ34" s="4">
        <v>128.69999999999999</v>
      </c>
      <c r="AR34" s="4">
        <v>124.6</v>
      </c>
      <c r="AS34" s="4">
        <v>122</v>
      </c>
      <c r="AT34" s="4">
        <v>125.4</v>
      </c>
      <c r="AU34" s="4">
        <v>128.30000000000001</v>
      </c>
      <c r="AV34" s="4">
        <v>132.30000000000001</v>
      </c>
      <c r="AW34" s="4">
        <v>131.6</v>
      </c>
      <c r="AX34" s="4">
        <v>130.5</v>
      </c>
      <c r="AY34" s="4">
        <v>130.19999999999999</v>
      </c>
      <c r="AZ34" s="4">
        <v>132</v>
      </c>
      <c r="BA34" s="4">
        <v>132.9</v>
      </c>
      <c r="BB34" s="4">
        <v>132.19999999999999</v>
      </c>
      <c r="BC34" s="4">
        <v>129.30000000000001</v>
      </c>
      <c r="BD34" s="4">
        <v>128.6</v>
      </c>
      <c r="BE34" s="4">
        <v>126.1</v>
      </c>
      <c r="BF34" s="4">
        <v>126.3</v>
      </c>
      <c r="BG34" s="4">
        <v>128.1</v>
      </c>
      <c r="BH34" s="4">
        <v>129.6</v>
      </c>
      <c r="BI34" s="4">
        <v>129.30000000000001</v>
      </c>
      <c r="BJ34" s="4">
        <v>130.19999999999999</v>
      </c>
      <c r="BK34" s="4">
        <v>131.19999999999999</v>
      </c>
      <c r="BL34" s="4">
        <v>142.9</v>
      </c>
      <c r="BM34" s="4">
        <v>145.19999999999999</v>
      </c>
      <c r="BN34" s="4">
        <v>143.69999999999999</v>
      </c>
      <c r="BO34" s="4">
        <v>140.30000000000001</v>
      </c>
      <c r="BP34" s="4">
        <v>138.30000000000001</v>
      </c>
      <c r="BQ34" s="4">
        <v>133.9</v>
      </c>
      <c r="BR34" s="4">
        <v>133.6</v>
      </c>
      <c r="BS34" s="4">
        <v>135.6</v>
      </c>
      <c r="BT34" s="4">
        <v>139.19999999999999</v>
      </c>
      <c r="BU34" s="4">
        <v>138.1</v>
      </c>
      <c r="BV34" s="4">
        <v>135.1</v>
      </c>
      <c r="BW34" s="4">
        <v>137.30000000000001</v>
      </c>
      <c r="BX34" s="4">
        <v>137.1</v>
      </c>
      <c r="BY34" s="4">
        <v>138.80000000000001</v>
      </c>
      <c r="BZ34" s="4">
        <v>140.19999999999999</v>
      </c>
      <c r="CA34" s="4">
        <v>141.5</v>
      </c>
      <c r="CB34" s="4">
        <v>140.30000000000001</v>
      </c>
      <c r="CC34" s="4">
        <v>136</v>
      </c>
      <c r="CD34" s="4">
        <v>137.80000000000001</v>
      </c>
      <c r="CE34" s="4">
        <v>140</v>
      </c>
      <c r="CF34" s="4">
        <v>138.5</v>
      </c>
      <c r="CG34" s="4">
        <v>139.6</v>
      </c>
      <c r="CH34" s="4">
        <v>142.6</v>
      </c>
      <c r="CI34" s="4">
        <v>145.6</v>
      </c>
      <c r="CJ34" s="4">
        <v>151.1</v>
      </c>
      <c r="CK34" s="4">
        <v>154.9</v>
      </c>
      <c r="CL34" s="4">
        <v>151.80000000000001</v>
      </c>
      <c r="CM34" s="4">
        <v>148.1</v>
      </c>
      <c r="CN34" s="4">
        <v>148.80000000000001</v>
      </c>
      <c r="CO34" s="4">
        <v>139.25609756097555</v>
      </c>
      <c r="CP34" s="4">
        <v>151.4</v>
      </c>
      <c r="CQ34" s="4">
        <v>151.4</v>
      </c>
      <c r="CR34" s="4">
        <v>150.80000000000001</v>
      </c>
      <c r="CS34" s="4">
        <v>152.5</v>
      </c>
      <c r="CT34" s="4">
        <v>161.4</v>
      </c>
      <c r="CU34" s="4">
        <v>173.6</v>
      </c>
      <c r="CV34" s="4">
        <v>175.3</v>
      </c>
      <c r="CW34" s="4">
        <v>175.3</v>
      </c>
      <c r="CX34" s="4">
        <v>168.7</v>
      </c>
      <c r="CY34" s="4">
        <v>163.80000000000001</v>
      </c>
      <c r="CZ34" s="4">
        <v>164.6</v>
      </c>
      <c r="DA34" s="4">
        <v>170.3</v>
      </c>
      <c r="DB34" s="4">
        <v>180.7</v>
      </c>
      <c r="DC34" s="4">
        <v>182.2</v>
      </c>
      <c r="DD34" s="4">
        <v>172.8</v>
      </c>
      <c r="DE34" s="4">
        <v>172.8</v>
      </c>
      <c r="DF34" s="4">
        <v>171.2</v>
      </c>
      <c r="DG34" s="4">
        <v>173</v>
      </c>
      <c r="DH34" s="4">
        <v>177.9</v>
      </c>
      <c r="DI34" s="4">
        <v>178.8</v>
      </c>
      <c r="DJ34" s="4">
        <v>175.8</v>
      </c>
      <c r="DK34" s="4">
        <v>167.8</v>
      </c>
      <c r="DL34" s="4">
        <v>164.5</v>
      </c>
      <c r="DM34" s="4">
        <v>162.4</v>
      </c>
      <c r="DN34" s="4">
        <v>170.8</v>
      </c>
      <c r="DO34" s="4">
        <v>175.2</v>
      </c>
      <c r="DP34" s="4">
        <v>169.2</v>
      </c>
      <c r="DQ34" s="4">
        <v>169.7</v>
      </c>
      <c r="DR34" s="4">
        <v>170.9</v>
      </c>
      <c r="DS34" s="4">
        <v>181.4</v>
      </c>
      <c r="DT34" s="4">
        <v>190.2</v>
      </c>
      <c r="DU34" s="4">
        <v>194.5</v>
      </c>
      <c r="DV34" s="4">
        <v>175.2</v>
      </c>
      <c r="DW34" s="4">
        <v>175.2</v>
      </c>
      <c r="DX34" s="4">
        <v>169.6</v>
      </c>
      <c r="DY34" s="4">
        <v>173.2</v>
      </c>
    </row>
    <row r="35" spans="2:129" x14ac:dyDescent="0.25">
      <c r="B35" s="5" t="s">
        <v>4</v>
      </c>
      <c r="C35" s="6" t="s">
        <v>23</v>
      </c>
      <c r="D35" s="5" t="s">
        <v>51</v>
      </c>
      <c r="E35" s="3"/>
      <c r="F35" s="4">
        <v>104.4</v>
      </c>
      <c r="G35" s="4">
        <v>104.9</v>
      </c>
      <c r="H35" s="4">
        <v>105.1</v>
      </c>
      <c r="I35" s="4">
        <v>105.7</v>
      </c>
      <c r="J35" s="4">
        <v>106.8</v>
      </c>
      <c r="K35" s="4">
        <v>107.9</v>
      </c>
      <c r="L35" s="4">
        <v>108.9</v>
      </c>
      <c r="M35" s="4">
        <v>109.6</v>
      </c>
      <c r="N35" s="4">
        <v>110.5</v>
      </c>
      <c r="O35" s="4">
        <v>111.2</v>
      </c>
      <c r="P35" s="4">
        <v>112.5</v>
      </c>
      <c r="Q35" s="4">
        <v>113.4</v>
      </c>
      <c r="R35" s="4">
        <v>114.1</v>
      </c>
      <c r="S35" s="4">
        <v>115.1</v>
      </c>
      <c r="T35" s="4">
        <v>116.1</v>
      </c>
      <c r="U35" s="4">
        <v>117</v>
      </c>
      <c r="V35" s="4">
        <v>118.4</v>
      </c>
      <c r="W35" s="4">
        <v>119.7</v>
      </c>
      <c r="X35" s="4">
        <v>121</v>
      </c>
      <c r="Y35" s="4">
        <v>122</v>
      </c>
      <c r="Z35" s="4">
        <v>122.7</v>
      </c>
      <c r="AA35" s="4">
        <v>123.2</v>
      </c>
      <c r="AB35" s="4">
        <v>124.2</v>
      </c>
      <c r="AC35" s="4">
        <v>124.5</v>
      </c>
      <c r="AD35" s="4">
        <v>125</v>
      </c>
      <c r="AE35" s="4">
        <v>125.7</v>
      </c>
      <c r="AF35" s="4">
        <v>126</v>
      </c>
      <c r="AG35" s="4">
        <v>126.6</v>
      </c>
      <c r="AH35" s="4">
        <v>127.3</v>
      </c>
      <c r="AI35" s="4">
        <v>128.19999999999999</v>
      </c>
      <c r="AJ35" s="4">
        <v>128.30000000000001</v>
      </c>
      <c r="AK35" s="4">
        <v>128.5</v>
      </c>
      <c r="AL35" s="4">
        <v>128.9</v>
      </c>
      <c r="AM35" s="4">
        <v>129.1</v>
      </c>
      <c r="AN35" s="4">
        <v>129.19999999999999</v>
      </c>
      <c r="AO35" s="4">
        <v>129.4</v>
      </c>
      <c r="AP35" s="4">
        <v>129.9</v>
      </c>
      <c r="AQ35" s="4">
        <v>130.30000000000001</v>
      </c>
      <c r="AR35" s="4">
        <v>130.19999999999999</v>
      </c>
      <c r="AS35" s="4">
        <v>130.9</v>
      </c>
      <c r="AT35" s="4">
        <v>131.69999999999999</v>
      </c>
      <c r="AU35" s="4">
        <v>132.6</v>
      </c>
      <c r="AV35" s="4">
        <v>133.5</v>
      </c>
      <c r="AW35" s="4">
        <v>134.1</v>
      </c>
      <c r="AX35" s="4">
        <v>134.4</v>
      </c>
      <c r="AY35" s="4">
        <v>134.80000000000001</v>
      </c>
      <c r="AZ35" s="4">
        <v>135</v>
      </c>
      <c r="BA35" s="4">
        <v>135.1</v>
      </c>
      <c r="BB35" s="4">
        <v>135.4</v>
      </c>
      <c r="BC35" s="4">
        <v>135.80000000000001</v>
      </c>
      <c r="BD35" s="4">
        <v>136.30000000000001</v>
      </c>
      <c r="BE35" s="4">
        <v>137.19999999999999</v>
      </c>
      <c r="BF35" s="4">
        <v>137.69999999999999</v>
      </c>
      <c r="BG35" s="4">
        <v>138.1</v>
      </c>
      <c r="BH35" s="4">
        <v>138.5</v>
      </c>
      <c r="BI35" s="4">
        <v>139</v>
      </c>
      <c r="BJ35" s="4">
        <v>139.6</v>
      </c>
      <c r="BK35" s="4">
        <v>140.6</v>
      </c>
      <c r="BL35" s="4">
        <v>140.80000000000001</v>
      </c>
      <c r="BM35" s="4">
        <v>141</v>
      </c>
      <c r="BN35" s="4">
        <v>141.1</v>
      </c>
      <c r="BO35" s="4">
        <v>140.9</v>
      </c>
      <c r="BP35" s="4">
        <v>141.19999999999999</v>
      </c>
      <c r="BQ35" s="4">
        <v>141.6</v>
      </c>
      <c r="BR35" s="4">
        <v>142.1</v>
      </c>
      <c r="BS35" s="4">
        <v>142.30000000000001</v>
      </c>
      <c r="BT35" s="4">
        <v>142.5</v>
      </c>
      <c r="BU35" s="4">
        <v>142.6</v>
      </c>
      <c r="BV35" s="4">
        <v>142.9</v>
      </c>
      <c r="BW35" s="4">
        <v>141.9</v>
      </c>
      <c r="BX35" s="4">
        <v>141.80000000000001</v>
      </c>
      <c r="BY35" s="4">
        <v>142.1</v>
      </c>
      <c r="BZ35" s="4">
        <v>142.1</v>
      </c>
      <c r="CA35" s="4">
        <v>142.19999999999999</v>
      </c>
      <c r="CB35" s="4">
        <v>142.30000000000001</v>
      </c>
      <c r="CC35" s="4">
        <v>142.5</v>
      </c>
      <c r="CD35" s="4">
        <v>143.30000000000001</v>
      </c>
      <c r="CE35" s="4">
        <v>144</v>
      </c>
      <c r="CF35" s="4">
        <v>144.69999999999999</v>
      </c>
      <c r="CG35" s="4">
        <v>145.4</v>
      </c>
      <c r="CH35" s="4">
        <v>146.19999999999999</v>
      </c>
      <c r="CI35" s="4">
        <v>146.69999999999999</v>
      </c>
      <c r="CJ35" s="4">
        <v>148.30000000000001</v>
      </c>
      <c r="CK35" s="4">
        <v>150.1</v>
      </c>
      <c r="CL35" s="4">
        <v>150.80000000000001</v>
      </c>
      <c r="CM35" s="4">
        <v>151.5</v>
      </c>
      <c r="CN35" s="4">
        <v>155.6</v>
      </c>
      <c r="CO35" s="4">
        <v>139.25609756097555</v>
      </c>
      <c r="CP35" s="4">
        <v>153.30000000000001</v>
      </c>
      <c r="CQ35" s="4">
        <v>153.30000000000001</v>
      </c>
      <c r="CR35" s="4">
        <v>153.30000000000001</v>
      </c>
      <c r="CS35" s="4">
        <v>153.6</v>
      </c>
      <c r="CT35" s="4">
        <v>153.6</v>
      </c>
      <c r="CU35" s="4">
        <v>153.80000000000001</v>
      </c>
      <c r="CV35" s="4">
        <v>154.1</v>
      </c>
      <c r="CW35" s="4">
        <v>154.1</v>
      </c>
      <c r="CX35" s="4">
        <v>154.69999999999999</v>
      </c>
      <c r="CY35" s="4">
        <v>154.9</v>
      </c>
      <c r="CZ35" s="4">
        <v>155.4</v>
      </c>
      <c r="DA35" s="4">
        <v>156.1</v>
      </c>
      <c r="DB35" s="4">
        <v>156.19999999999999</v>
      </c>
      <c r="DC35" s="4">
        <v>157.5</v>
      </c>
      <c r="DD35" s="4">
        <v>158.4</v>
      </c>
      <c r="DE35" s="4">
        <v>158.4</v>
      </c>
      <c r="DF35" s="4">
        <v>158.69999999999999</v>
      </c>
      <c r="DG35" s="4">
        <v>159.30000000000001</v>
      </c>
      <c r="DH35" s="4">
        <v>159.9</v>
      </c>
      <c r="DI35" s="4">
        <v>160.5</v>
      </c>
      <c r="DJ35" s="4">
        <v>160.69999999999999</v>
      </c>
      <c r="DK35" s="4">
        <v>162.19999999999999</v>
      </c>
      <c r="DL35" s="4">
        <v>163.9</v>
      </c>
      <c r="DM35" s="4">
        <v>164.9</v>
      </c>
      <c r="DN35" s="4">
        <v>165.8</v>
      </c>
      <c r="DO35" s="4">
        <v>166.6</v>
      </c>
      <c r="DP35" s="4">
        <v>168.1</v>
      </c>
      <c r="DQ35" s="4">
        <v>169.7</v>
      </c>
      <c r="DR35" s="4">
        <v>170.9</v>
      </c>
      <c r="DS35" s="4">
        <v>172.3</v>
      </c>
      <c r="DT35" s="4">
        <v>173.6</v>
      </c>
      <c r="DU35" s="4">
        <v>174.6</v>
      </c>
      <c r="DV35" s="4">
        <v>177.3</v>
      </c>
      <c r="DW35" s="4">
        <v>177.3</v>
      </c>
      <c r="DX35" s="4">
        <v>178.4</v>
      </c>
      <c r="DY35" s="4">
        <v>179.5</v>
      </c>
    </row>
    <row r="36" spans="2:129" x14ac:dyDescent="0.25">
      <c r="B36" s="5" t="s">
        <v>4</v>
      </c>
      <c r="C36" s="6" t="s">
        <v>24</v>
      </c>
      <c r="D36" s="5" t="s">
        <v>51</v>
      </c>
      <c r="E36" s="3"/>
      <c r="F36" s="4">
        <v>105.1</v>
      </c>
      <c r="G36" s="4">
        <v>105.5</v>
      </c>
      <c r="H36" s="4">
        <v>104.9</v>
      </c>
      <c r="I36" s="4">
        <v>104.4</v>
      </c>
      <c r="J36" s="4">
        <v>103.9</v>
      </c>
      <c r="K36" s="4">
        <v>104.2</v>
      </c>
      <c r="L36" s="4">
        <v>104.3</v>
      </c>
      <c r="M36" s="4">
        <v>104.5</v>
      </c>
      <c r="N36" s="4">
        <v>105.3</v>
      </c>
      <c r="O36" s="4">
        <v>105.7</v>
      </c>
      <c r="P36" s="4">
        <v>106.8</v>
      </c>
      <c r="Q36" s="4">
        <v>107.3</v>
      </c>
      <c r="R36" s="4">
        <v>106.8</v>
      </c>
      <c r="S36" s="4">
        <v>106.6</v>
      </c>
      <c r="T36" s="4">
        <v>106.9</v>
      </c>
      <c r="U36" s="4">
        <v>107.3</v>
      </c>
      <c r="V36" s="4">
        <v>107.7</v>
      </c>
      <c r="W36" s="4">
        <v>107.8</v>
      </c>
      <c r="X36" s="4">
        <v>107.9</v>
      </c>
      <c r="Y36" s="4">
        <v>108</v>
      </c>
      <c r="Z36" s="4">
        <v>107.9</v>
      </c>
      <c r="AA36" s="4">
        <v>107.9</v>
      </c>
      <c r="AB36" s="4">
        <v>107.8</v>
      </c>
      <c r="AC36" s="4">
        <v>107.6</v>
      </c>
      <c r="AD36" s="4">
        <v>108.5</v>
      </c>
      <c r="AE36" s="4">
        <v>109.1</v>
      </c>
      <c r="AF36" s="4">
        <v>109.2</v>
      </c>
      <c r="AG36" s="4">
        <v>109.2</v>
      </c>
      <c r="AH36" s="4">
        <v>109.8</v>
      </c>
      <c r="AI36" s="4">
        <v>111.1</v>
      </c>
      <c r="AJ36" s="4">
        <v>110.9</v>
      </c>
      <c r="AK36" s="4">
        <v>111.4</v>
      </c>
      <c r="AL36" s="4">
        <v>111.9</v>
      </c>
      <c r="AM36" s="4">
        <v>113.3</v>
      </c>
      <c r="AN36" s="4">
        <v>114.9</v>
      </c>
      <c r="AO36" s="4">
        <v>115.3</v>
      </c>
      <c r="AP36" s="4">
        <v>115.5</v>
      </c>
      <c r="AQ36" s="4">
        <v>114.8</v>
      </c>
      <c r="AR36" s="4">
        <v>114.5</v>
      </c>
      <c r="AS36" s="4">
        <v>114.8</v>
      </c>
      <c r="AT36" s="4">
        <v>115</v>
      </c>
      <c r="AU36" s="4">
        <v>115.5</v>
      </c>
      <c r="AV36" s="4">
        <v>116.4</v>
      </c>
      <c r="AW36" s="4">
        <v>116.9</v>
      </c>
      <c r="AX36" s="4">
        <v>117.2</v>
      </c>
      <c r="AY36" s="4">
        <v>117.8</v>
      </c>
      <c r="AZ36" s="4">
        <v>118</v>
      </c>
      <c r="BA36" s="4">
        <v>118.6</v>
      </c>
      <c r="BB36" s="4">
        <v>119.1</v>
      </c>
      <c r="BC36" s="4">
        <v>119.2</v>
      </c>
      <c r="BD36" s="4">
        <v>118.8</v>
      </c>
      <c r="BE36" s="4">
        <v>118.4</v>
      </c>
      <c r="BF36" s="4">
        <v>118.1</v>
      </c>
      <c r="BG36" s="4">
        <v>118.2</v>
      </c>
      <c r="BH36" s="4">
        <v>118.1</v>
      </c>
      <c r="BI36" s="4">
        <v>118.1</v>
      </c>
      <c r="BJ36" s="4">
        <v>118.4</v>
      </c>
      <c r="BK36" s="4">
        <v>119</v>
      </c>
      <c r="BL36" s="4">
        <v>119.2</v>
      </c>
      <c r="BM36" s="4">
        <v>120.5</v>
      </c>
      <c r="BN36" s="4">
        <v>120.7</v>
      </c>
      <c r="BO36" s="4">
        <v>120.4</v>
      </c>
      <c r="BP36" s="4">
        <v>120.7</v>
      </c>
      <c r="BQ36" s="4">
        <v>121</v>
      </c>
      <c r="BR36" s="4">
        <v>121</v>
      </c>
      <c r="BS36" s="4">
        <v>121.3</v>
      </c>
      <c r="BT36" s="4">
        <v>121.4</v>
      </c>
      <c r="BU36" s="4">
        <v>122.2</v>
      </c>
      <c r="BV36" s="4">
        <v>122.1</v>
      </c>
      <c r="BW36" s="4">
        <v>121.1</v>
      </c>
      <c r="BX36" s="4">
        <v>121.1</v>
      </c>
      <c r="BY36" s="4">
        <v>122</v>
      </c>
      <c r="BZ36" s="4">
        <v>121.8</v>
      </c>
      <c r="CA36" s="4">
        <v>122</v>
      </c>
      <c r="CB36" s="4">
        <v>122</v>
      </c>
      <c r="CC36" s="4">
        <v>122</v>
      </c>
      <c r="CD36" s="4">
        <v>122.2</v>
      </c>
      <c r="CE36" s="4">
        <v>122.5</v>
      </c>
      <c r="CF36" s="4">
        <v>122.9</v>
      </c>
      <c r="CG36" s="4">
        <v>123.5</v>
      </c>
      <c r="CH36" s="4">
        <v>123.9</v>
      </c>
      <c r="CI36" s="4">
        <v>124.3</v>
      </c>
      <c r="CJ36" s="4">
        <v>125.7</v>
      </c>
      <c r="CK36" s="4">
        <v>129.9</v>
      </c>
      <c r="CL36" s="4">
        <v>131.4</v>
      </c>
      <c r="CM36" s="4">
        <v>131.19999999999999</v>
      </c>
      <c r="CN36" s="4">
        <v>135.1</v>
      </c>
      <c r="CO36" s="4">
        <v>139.25609756097555</v>
      </c>
      <c r="CP36" s="4">
        <v>136.30000000000001</v>
      </c>
      <c r="CQ36" s="4">
        <v>136.30000000000001</v>
      </c>
      <c r="CR36" s="4">
        <v>137.4</v>
      </c>
      <c r="CS36" s="4">
        <v>138.19999999999999</v>
      </c>
      <c r="CT36" s="4">
        <v>140.1</v>
      </c>
      <c r="CU36" s="4">
        <v>142.69999999999999</v>
      </c>
      <c r="CV36" s="4">
        <v>146.6</v>
      </c>
      <c r="CW36" s="4">
        <v>150.9</v>
      </c>
      <c r="CX36" s="4">
        <v>158.69999999999999</v>
      </c>
      <c r="CY36" s="4">
        <v>163.9</v>
      </c>
      <c r="CZ36" s="4">
        <v>170.1</v>
      </c>
      <c r="DA36" s="4">
        <v>178.7</v>
      </c>
      <c r="DB36" s="4">
        <v>183.7</v>
      </c>
      <c r="DC36" s="4">
        <v>182.1</v>
      </c>
      <c r="DD36" s="4">
        <v>188</v>
      </c>
      <c r="DE36" s="4">
        <v>188</v>
      </c>
      <c r="DF36" s="4">
        <v>190.6</v>
      </c>
      <c r="DG36" s="4">
        <v>190.1</v>
      </c>
      <c r="DH36" s="4">
        <v>187.6</v>
      </c>
      <c r="DI36" s="4">
        <v>184.7</v>
      </c>
      <c r="DJ36" s="4">
        <v>184.9</v>
      </c>
      <c r="DK36" s="4">
        <v>194.6</v>
      </c>
      <c r="DL36" s="4">
        <v>199.5</v>
      </c>
      <c r="DM36" s="4">
        <v>202.4</v>
      </c>
      <c r="DN36" s="4">
        <v>200.9</v>
      </c>
      <c r="DO36" s="4">
        <v>195.8</v>
      </c>
      <c r="DP36" s="4">
        <v>192.4</v>
      </c>
      <c r="DQ36" s="4">
        <v>188.7</v>
      </c>
      <c r="DR36" s="4">
        <v>186.5</v>
      </c>
      <c r="DS36" s="4">
        <v>188.9</v>
      </c>
      <c r="DT36" s="4">
        <v>188.5</v>
      </c>
      <c r="DU36" s="4">
        <v>187.2</v>
      </c>
      <c r="DV36" s="4">
        <v>179.3</v>
      </c>
      <c r="DW36" s="4">
        <v>179.2</v>
      </c>
      <c r="DX36" s="4">
        <v>174.9</v>
      </c>
      <c r="DY36" s="4">
        <v>170</v>
      </c>
    </row>
    <row r="37" spans="2:129" x14ac:dyDescent="0.25">
      <c r="B37" s="5" t="s">
        <v>4</v>
      </c>
      <c r="C37" s="6" t="s">
        <v>25</v>
      </c>
      <c r="D37" s="5" t="s">
        <v>51</v>
      </c>
      <c r="E37" s="3"/>
      <c r="F37" s="4">
        <v>103.2</v>
      </c>
      <c r="G37" s="4">
        <v>103.6</v>
      </c>
      <c r="H37" s="4">
        <v>105.3</v>
      </c>
      <c r="I37" s="4">
        <v>108.9</v>
      </c>
      <c r="J37" s="4">
        <v>109.3</v>
      </c>
      <c r="K37" s="4">
        <v>110.7</v>
      </c>
      <c r="L37" s="4">
        <v>111.7</v>
      </c>
      <c r="M37" s="4">
        <v>109.8</v>
      </c>
      <c r="N37" s="4">
        <v>107.3</v>
      </c>
      <c r="O37" s="4">
        <v>109.9</v>
      </c>
      <c r="P37" s="4">
        <v>113.5</v>
      </c>
      <c r="Q37" s="4">
        <v>113.3</v>
      </c>
      <c r="R37" s="4">
        <v>113.9</v>
      </c>
      <c r="S37" s="4">
        <v>115.4</v>
      </c>
      <c r="T37" s="4">
        <v>118.7</v>
      </c>
      <c r="U37" s="4">
        <v>126.1</v>
      </c>
      <c r="V37" s="4">
        <v>127.7</v>
      </c>
      <c r="W37" s="4">
        <v>128.30000000000001</v>
      </c>
      <c r="X37" s="4">
        <v>131.19999999999999</v>
      </c>
      <c r="Y37" s="4">
        <v>131.1</v>
      </c>
      <c r="Z37" s="4">
        <v>127.3</v>
      </c>
      <c r="AA37" s="4">
        <v>126.4</v>
      </c>
      <c r="AB37" s="4">
        <v>125.7</v>
      </c>
      <c r="AC37" s="4">
        <v>125.7</v>
      </c>
      <c r="AD37" s="4">
        <v>126.2</v>
      </c>
      <c r="AE37" s="4">
        <v>125.8</v>
      </c>
      <c r="AF37" s="4">
        <v>127.6</v>
      </c>
      <c r="AG37" s="4">
        <v>132.5</v>
      </c>
      <c r="AH37" s="4">
        <v>132.6</v>
      </c>
      <c r="AI37" s="4">
        <v>132.80000000000001</v>
      </c>
      <c r="AJ37" s="4">
        <v>133.1</v>
      </c>
      <c r="AK37" s="4">
        <v>132.30000000000001</v>
      </c>
      <c r="AL37" s="4">
        <v>128.4</v>
      </c>
      <c r="AM37" s="4">
        <v>129</v>
      </c>
      <c r="AN37" s="4">
        <v>128.19999999999999</v>
      </c>
      <c r="AO37" s="4">
        <v>126.6</v>
      </c>
      <c r="AP37" s="4">
        <v>125.7</v>
      </c>
      <c r="AQ37" s="4">
        <v>124.9</v>
      </c>
      <c r="AR37" s="4">
        <v>126.2</v>
      </c>
      <c r="AS37" s="4">
        <v>134.80000000000001</v>
      </c>
      <c r="AT37" s="4">
        <v>136</v>
      </c>
      <c r="AU37" s="4">
        <v>136.5</v>
      </c>
      <c r="AV37" s="4">
        <v>137.80000000000001</v>
      </c>
      <c r="AW37" s="4">
        <v>138.1</v>
      </c>
      <c r="AX37" s="4">
        <v>136.1</v>
      </c>
      <c r="AY37" s="4">
        <v>134.69999999999999</v>
      </c>
      <c r="AZ37" s="4">
        <v>134.1</v>
      </c>
      <c r="BA37" s="4">
        <v>132.69999999999999</v>
      </c>
      <c r="BB37" s="4">
        <v>133</v>
      </c>
      <c r="BC37" s="4">
        <v>135.30000000000001</v>
      </c>
      <c r="BD37" s="4">
        <v>138.30000000000001</v>
      </c>
      <c r="BE37" s="4">
        <v>139.9</v>
      </c>
      <c r="BF37" s="4">
        <v>137.9</v>
      </c>
      <c r="BG37" s="4">
        <v>139.19999999999999</v>
      </c>
      <c r="BH37" s="4">
        <v>141.80000000000001</v>
      </c>
      <c r="BI37" s="4">
        <v>145.5</v>
      </c>
      <c r="BJ37" s="4">
        <v>143</v>
      </c>
      <c r="BK37" s="4">
        <v>141.5</v>
      </c>
      <c r="BL37" s="4">
        <v>142.19999999999999</v>
      </c>
      <c r="BM37" s="4">
        <v>141.5</v>
      </c>
      <c r="BN37" s="4">
        <v>141.30000000000001</v>
      </c>
      <c r="BO37" s="4">
        <v>142.9</v>
      </c>
      <c r="BP37" s="4">
        <v>146.19999999999999</v>
      </c>
      <c r="BQ37" s="4">
        <v>153.5</v>
      </c>
      <c r="BR37" s="4">
        <v>154.6</v>
      </c>
      <c r="BS37" s="4">
        <v>153.19999999999999</v>
      </c>
      <c r="BT37" s="4">
        <v>151.6</v>
      </c>
      <c r="BU37" s="4">
        <v>150.6</v>
      </c>
      <c r="BV37" s="4">
        <v>145.4</v>
      </c>
      <c r="BW37" s="4">
        <v>142.5</v>
      </c>
      <c r="BX37" s="4">
        <v>142.80000000000001</v>
      </c>
      <c r="BY37" s="4">
        <v>139.4</v>
      </c>
      <c r="BZ37" s="4">
        <v>135.4</v>
      </c>
      <c r="CA37" s="4">
        <v>136.4</v>
      </c>
      <c r="CB37" s="4">
        <v>137.6</v>
      </c>
      <c r="CC37" s="4">
        <v>146.5</v>
      </c>
      <c r="CD37" s="4">
        <v>146.80000000000001</v>
      </c>
      <c r="CE37" s="4">
        <v>150.30000000000001</v>
      </c>
      <c r="CF37" s="4">
        <v>149.4</v>
      </c>
      <c r="CG37" s="4">
        <v>146.6</v>
      </c>
      <c r="CH37" s="4">
        <v>148</v>
      </c>
      <c r="CI37" s="4">
        <v>147.4</v>
      </c>
      <c r="CJ37" s="4">
        <v>145.69999999999999</v>
      </c>
      <c r="CK37" s="4">
        <v>143.19999999999999</v>
      </c>
      <c r="CL37" s="4">
        <v>141.80000000000001</v>
      </c>
      <c r="CM37" s="4">
        <v>142.5</v>
      </c>
      <c r="CN37" s="4">
        <v>149.9</v>
      </c>
      <c r="CO37" s="4">
        <v>139.25609756097555</v>
      </c>
      <c r="CP37" s="4">
        <v>147.19999999999999</v>
      </c>
      <c r="CQ37" s="4">
        <v>147.19999999999999</v>
      </c>
      <c r="CR37" s="4">
        <v>150.4</v>
      </c>
      <c r="CS37" s="4">
        <v>150.9</v>
      </c>
      <c r="CT37" s="4">
        <v>151.19999999999999</v>
      </c>
      <c r="CU37" s="4">
        <v>148.4</v>
      </c>
      <c r="CV37" s="4">
        <v>147.69999999999999</v>
      </c>
      <c r="CW37" s="4">
        <v>149.6</v>
      </c>
      <c r="CX37" s="4">
        <v>150.69999999999999</v>
      </c>
      <c r="CY37" s="4">
        <v>153.69999999999999</v>
      </c>
      <c r="CZ37" s="4">
        <v>164.4</v>
      </c>
      <c r="DA37" s="4">
        <v>167.1</v>
      </c>
      <c r="DB37" s="4">
        <v>164.6</v>
      </c>
      <c r="DC37" s="4">
        <v>163.9</v>
      </c>
      <c r="DD37" s="4">
        <v>156.80000000000001</v>
      </c>
      <c r="DE37" s="4">
        <v>156.69999999999999</v>
      </c>
      <c r="DF37" s="4">
        <v>155.69999999999999</v>
      </c>
      <c r="DG37" s="4">
        <v>156.5</v>
      </c>
      <c r="DH37" s="4">
        <v>154.9</v>
      </c>
      <c r="DI37" s="4">
        <v>153.69999999999999</v>
      </c>
      <c r="DJ37" s="4">
        <v>153.69999999999999</v>
      </c>
      <c r="DK37" s="4">
        <v>157.6</v>
      </c>
      <c r="DL37" s="4">
        <v>172.6</v>
      </c>
      <c r="DM37" s="4">
        <v>171</v>
      </c>
      <c r="DN37" s="4">
        <v>169.7</v>
      </c>
      <c r="DO37" s="4">
        <v>174.2</v>
      </c>
      <c r="DP37" s="4">
        <v>172.9</v>
      </c>
      <c r="DQ37" s="4">
        <v>165.7</v>
      </c>
      <c r="DR37" s="4">
        <v>163.80000000000001</v>
      </c>
      <c r="DS37" s="4">
        <v>160.69999999999999</v>
      </c>
      <c r="DT37" s="4">
        <v>158</v>
      </c>
      <c r="DU37" s="4">
        <v>158.30000000000001</v>
      </c>
      <c r="DV37" s="4">
        <v>169.5</v>
      </c>
      <c r="DW37" s="4">
        <v>169.5</v>
      </c>
      <c r="DX37" s="4">
        <v>176.3</v>
      </c>
      <c r="DY37" s="4">
        <v>172.2</v>
      </c>
    </row>
    <row r="38" spans="2:129" x14ac:dyDescent="0.25">
      <c r="B38" s="5" t="s">
        <v>4</v>
      </c>
      <c r="C38" s="6" t="s">
        <v>26</v>
      </c>
      <c r="D38" s="5" t="s">
        <v>51</v>
      </c>
      <c r="E38" s="3"/>
      <c r="F38" s="4">
        <v>102.2</v>
      </c>
      <c r="G38" s="4">
        <v>103.2</v>
      </c>
      <c r="H38" s="4">
        <v>102.2</v>
      </c>
      <c r="I38" s="4">
        <v>105.5</v>
      </c>
      <c r="J38" s="4">
        <v>112.9</v>
      </c>
      <c r="K38" s="4">
        <v>126.7</v>
      </c>
      <c r="L38" s="4">
        <v>140</v>
      </c>
      <c r="M38" s="4">
        <v>151.80000000000001</v>
      </c>
      <c r="N38" s="4">
        <v>160.9</v>
      </c>
      <c r="O38" s="4">
        <v>171.2</v>
      </c>
      <c r="P38" s="4">
        <v>183.1</v>
      </c>
      <c r="Q38" s="4">
        <v>145.4</v>
      </c>
      <c r="R38" s="4">
        <v>122.2</v>
      </c>
      <c r="S38" s="4">
        <v>114.5</v>
      </c>
      <c r="T38" s="4">
        <v>116.3</v>
      </c>
      <c r="U38" s="4">
        <v>120.7</v>
      </c>
      <c r="V38" s="4">
        <v>125</v>
      </c>
      <c r="W38" s="4">
        <v>132.1</v>
      </c>
      <c r="X38" s="4">
        <v>157.69999999999999</v>
      </c>
      <c r="Y38" s="4">
        <v>168.2</v>
      </c>
      <c r="Z38" s="4">
        <v>162.1</v>
      </c>
      <c r="AA38" s="4">
        <v>156.80000000000001</v>
      </c>
      <c r="AB38" s="4">
        <v>152.4</v>
      </c>
      <c r="AC38" s="4">
        <v>140.5</v>
      </c>
      <c r="AD38" s="4">
        <v>133</v>
      </c>
      <c r="AE38" s="4">
        <v>129.4</v>
      </c>
      <c r="AF38" s="4">
        <v>129.19999999999999</v>
      </c>
      <c r="AG38" s="4">
        <v>128.6</v>
      </c>
      <c r="AH38" s="4">
        <v>130.9</v>
      </c>
      <c r="AI38" s="4">
        <v>139.1</v>
      </c>
      <c r="AJ38" s="4">
        <v>145.1</v>
      </c>
      <c r="AK38" s="4">
        <v>157.6</v>
      </c>
      <c r="AL38" s="4">
        <v>162.19999999999999</v>
      </c>
      <c r="AM38" s="4">
        <v>160.4</v>
      </c>
      <c r="AN38" s="4">
        <v>158.4</v>
      </c>
      <c r="AO38" s="4">
        <v>146.69999999999999</v>
      </c>
      <c r="AP38" s="4">
        <v>141.5</v>
      </c>
      <c r="AQ38" s="4">
        <v>130.30000000000001</v>
      </c>
      <c r="AR38" s="4">
        <v>129.80000000000001</v>
      </c>
      <c r="AS38" s="4">
        <v>135</v>
      </c>
      <c r="AT38" s="4">
        <v>145.1</v>
      </c>
      <c r="AU38" s="4">
        <v>159.69999999999999</v>
      </c>
      <c r="AV38" s="4">
        <v>165.4</v>
      </c>
      <c r="AW38" s="4">
        <v>159.1</v>
      </c>
      <c r="AX38" s="4">
        <v>150.69999999999999</v>
      </c>
      <c r="AY38" s="4">
        <v>151.19999999999999</v>
      </c>
      <c r="AZ38" s="4">
        <v>141.9</v>
      </c>
      <c r="BA38" s="4">
        <v>125.3</v>
      </c>
      <c r="BB38" s="4">
        <v>119.4</v>
      </c>
      <c r="BC38" s="4">
        <v>119.5</v>
      </c>
      <c r="BD38" s="4">
        <v>120.5</v>
      </c>
      <c r="BE38" s="4">
        <v>123.4</v>
      </c>
      <c r="BF38" s="4">
        <v>125.6</v>
      </c>
      <c r="BG38" s="4">
        <v>133.30000000000001</v>
      </c>
      <c r="BH38" s="4">
        <v>159.5</v>
      </c>
      <c r="BI38" s="4">
        <v>168.6</v>
      </c>
      <c r="BJ38" s="4">
        <v>156.6</v>
      </c>
      <c r="BK38" s="4">
        <v>162.6</v>
      </c>
      <c r="BL38" s="4">
        <v>173.8</v>
      </c>
      <c r="BM38" s="4">
        <v>161.69999999999999</v>
      </c>
      <c r="BN38" s="4">
        <v>151.6</v>
      </c>
      <c r="BO38" s="4">
        <v>140.5</v>
      </c>
      <c r="BP38" s="4">
        <v>134.6</v>
      </c>
      <c r="BQ38" s="4">
        <v>132.6</v>
      </c>
      <c r="BR38" s="4">
        <v>135.6</v>
      </c>
      <c r="BS38" s="4">
        <v>143.69999999999999</v>
      </c>
      <c r="BT38" s="4">
        <v>155.9</v>
      </c>
      <c r="BU38" s="4">
        <v>156.6</v>
      </c>
      <c r="BV38" s="4">
        <v>150</v>
      </c>
      <c r="BW38" s="4">
        <v>146.69999999999999</v>
      </c>
      <c r="BX38" s="4">
        <v>146.69999999999999</v>
      </c>
      <c r="BY38" s="4">
        <v>135.19999999999999</v>
      </c>
      <c r="BZ38" s="4">
        <v>131.30000000000001</v>
      </c>
      <c r="CA38" s="4">
        <v>129.69999999999999</v>
      </c>
      <c r="CB38" s="4">
        <v>132.6</v>
      </c>
      <c r="CC38" s="4">
        <v>143</v>
      </c>
      <c r="CD38" s="4">
        <v>150.5</v>
      </c>
      <c r="CE38" s="4">
        <v>160.30000000000001</v>
      </c>
      <c r="CF38" s="4">
        <v>167.4</v>
      </c>
      <c r="CG38" s="4">
        <v>173.2</v>
      </c>
      <c r="CH38" s="4">
        <v>188.4</v>
      </c>
      <c r="CI38" s="4">
        <v>199.6</v>
      </c>
      <c r="CJ38" s="4">
        <v>217</v>
      </c>
      <c r="CK38" s="4">
        <v>197</v>
      </c>
      <c r="CL38" s="4">
        <v>170.7</v>
      </c>
      <c r="CM38" s="4">
        <v>157.30000000000001</v>
      </c>
      <c r="CN38" s="4">
        <v>168.6</v>
      </c>
      <c r="CO38" s="4">
        <v>139.25609756097555</v>
      </c>
      <c r="CP38" s="4">
        <v>156.5</v>
      </c>
      <c r="CQ38" s="4">
        <v>156.5</v>
      </c>
      <c r="CR38" s="4">
        <v>178.1</v>
      </c>
      <c r="CS38" s="4">
        <v>186.7</v>
      </c>
      <c r="CT38" s="4">
        <v>209.2</v>
      </c>
      <c r="CU38" s="4">
        <v>230</v>
      </c>
      <c r="CV38" s="4">
        <v>230.5</v>
      </c>
      <c r="CW38" s="4">
        <v>194.2</v>
      </c>
      <c r="CX38" s="4">
        <v>160</v>
      </c>
      <c r="CY38" s="4">
        <v>149.5</v>
      </c>
      <c r="CZ38" s="4">
        <v>144.1</v>
      </c>
      <c r="DA38" s="4">
        <v>147.9</v>
      </c>
      <c r="DB38" s="4">
        <v>155.4</v>
      </c>
      <c r="DC38" s="4">
        <v>164.2</v>
      </c>
      <c r="DD38" s="4">
        <v>162.19999999999999</v>
      </c>
      <c r="DE38" s="4">
        <v>162.30000000000001</v>
      </c>
      <c r="DF38" s="4">
        <v>185.3</v>
      </c>
      <c r="DG38" s="4">
        <v>199.2</v>
      </c>
      <c r="DH38" s="4">
        <v>188.3</v>
      </c>
      <c r="DI38" s="4">
        <v>174.3</v>
      </c>
      <c r="DJ38" s="4">
        <v>169.7</v>
      </c>
      <c r="DK38" s="4">
        <v>166.9</v>
      </c>
      <c r="DL38" s="4">
        <v>166.2</v>
      </c>
      <c r="DM38" s="4">
        <v>174.9</v>
      </c>
      <c r="DN38" s="4">
        <v>182.3</v>
      </c>
      <c r="DO38" s="4">
        <v>182.1</v>
      </c>
      <c r="DP38" s="4">
        <v>186.7</v>
      </c>
      <c r="DQ38" s="4">
        <v>191.8</v>
      </c>
      <c r="DR38" s="4">
        <v>199.7</v>
      </c>
      <c r="DS38" s="4">
        <v>183.1</v>
      </c>
      <c r="DT38" s="4">
        <v>159.9</v>
      </c>
      <c r="DU38" s="4">
        <v>153.9</v>
      </c>
      <c r="DV38" s="4">
        <v>152.69999999999999</v>
      </c>
      <c r="DW38" s="4">
        <v>152.80000000000001</v>
      </c>
      <c r="DX38" s="4">
        <v>155.4</v>
      </c>
      <c r="DY38" s="4">
        <v>161</v>
      </c>
    </row>
    <row r="39" spans="2:129" x14ac:dyDescent="0.25">
      <c r="B39" s="5" t="s">
        <v>4</v>
      </c>
      <c r="C39" s="6" t="s">
        <v>27</v>
      </c>
      <c r="D39" s="5" t="s">
        <v>51</v>
      </c>
      <c r="E39" s="3"/>
      <c r="F39" s="4">
        <v>106</v>
      </c>
      <c r="G39" s="4">
        <v>105.3</v>
      </c>
      <c r="H39" s="4">
        <v>105</v>
      </c>
      <c r="I39" s="4">
        <v>105.3</v>
      </c>
      <c r="J39" s="4">
        <v>105.8</v>
      </c>
      <c r="K39" s="4">
        <v>106.3</v>
      </c>
      <c r="L39" s="4">
        <v>106.4</v>
      </c>
      <c r="M39" s="4">
        <v>106.5</v>
      </c>
      <c r="N39" s="4">
        <v>107.1</v>
      </c>
      <c r="O39" s="4">
        <v>107.3</v>
      </c>
      <c r="P39" s="4">
        <v>108.2</v>
      </c>
      <c r="Q39" s="4">
        <v>108.7</v>
      </c>
      <c r="R39" s="4">
        <v>108.9</v>
      </c>
      <c r="S39" s="4">
        <v>109.3</v>
      </c>
      <c r="T39" s="4">
        <v>109.8</v>
      </c>
      <c r="U39" s="4">
        <v>111</v>
      </c>
      <c r="V39" s="4">
        <v>111.9</v>
      </c>
      <c r="W39" s="4">
        <v>112.4</v>
      </c>
      <c r="X39" s="4">
        <v>113.2</v>
      </c>
      <c r="Y39" s="4">
        <v>114.5</v>
      </c>
      <c r="Z39" s="4">
        <v>115.6</v>
      </c>
      <c r="AA39" s="4">
        <v>116.1</v>
      </c>
      <c r="AB39" s="4">
        <v>117.2</v>
      </c>
      <c r="AC39" s="4">
        <v>117.6</v>
      </c>
      <c r="AD39" s="4">
        <v>119.1</v>
      </c>
      <c r="AE39" s="4">
        <v>120.9</v>
      </c>
      <c r="AF39" s="4">
        <v>122.4</v>
      </c>
      <c r="AG39" s="4">
        <v>124.8</v>
      </c>
      <c r="AH39" s="4">
        <v>130.5</v>
      </c>
      <c r="AI39" s="4">
        <v>137.4</v>
      </c>
      <c r="AJ39" s="4">
        <v>139.1</v>
      </c>
      <c r="AK39" s="4">
        <v>144</v>
      </c>
      <c r="AL39" s="4">
        <v>150</v>
      </c>
      <c r="AM39" s="4">
        <v>165.3</v>
      </c>
      <c r="AN39" s="4">
        <v>171.2</v>
      </c>
      <c r="AO39" s="4">
        <v>171.5</v>
      </c>
      <c r="AP39" s="4">
        <v>170.7</v>
      </c>
      <c r="AQ39" s="4">
        <v>167.4</v>
      </c>
      <c r="AR39" s="4">
        <v>164.3</v>
      </c>
      <c r="AS39" s="4">
        <v>167.5</v>
      </c>
      <c r="AT39" s="4">
        <v>171.7</v>
      </c>
      <c r="AU39" s="4">
        <v>174.3</v>
      </c>
      <c r="AV39" s="4">
        <v>177.4</v>
      </c>
      <c r="AW39" s="4">
        <v>175.6</v>
      </c>
      <c r="AX39" s="4">
        <v>171.5</v>
      </c>
      <c r="AY39" s="4">
        <v>172.1</v>
      </c>
      <c r="AZ39" s="4">
        <v>171.7</v>
      </c>
      <c r="BA39" s="4">
        <v>168.7</v>
      </c>
      <c r="BB39" s="4">
        <v>159.5</v>
      </c>
      <c r="BC39" s="4">
        <v>152.19999999999999</v>
      </c>
      <c r="BD39" s="4">
        <v>143.9</v>
      </c>
      <c r="BE39" s="4">
        <v>140.9</v>
      </c>
      <c r="BF39" s="4">
        <v>138.30000000000001</v>
      </c>
      <c r="BG39" s="4">
        <v>136.19999999999999</v>
      </c>
      <c r="BH39" s="4">
        <v>133.6</v>
      </c>
      <c r="BI39" s="4">
        <v>132.69999999999999</v>
      </c>
      <c r="BJ39" s="4">
        <v>132.9</v>
      </c>
      <c r="BK39" s="4">
        <v>132.30000000000001</v>
      </c>
      <c r="BL39" s="4">
        <v>131.19999999999999</v>
      </c>
      <c r="BM39" s="4">
        <v>129.1</v>
      </c>
      <c r="BN39" s="4">
        <v>127.3</v>
      </c>
      <c r="BO39" s="4">
        <v>125.8</v>
      </c>
      <c r="BP39" s="4">
        <v>124.6</v>
      </c>
      <c r="BQ39" s="4">
        <v>123.5</v>
      </c>
      <c r="BR39" s="4">
        <v>122.3</v>
      </c>
      <c r="BS39" s="4">
        <v>121.4</v>
      </c>
      <c r="BT39" s="4">
        <v>121.7</v>
      </c>
      <c r="BU39" s="4">
        <v>122.4</v>
      </c>
      <c r="BV39" s="4">
        <v>121.4</v>
      </c>
      <c r="BW39" s="4">
        <v>119.1</v>
      </c>
      <c r="BX39" s="4">
        <v>119.1</v>
      </c>
      <c r="BY39" s="4">
        <v>119.8</v>
      </c>
      <c r="BZ39" s="4">
        <v>120.3</v>
      </c>
      <c r="CA39" s="4">
        <v>121</v>
      </c>
      <c r="CB39" s="4">
        <v>121.8</v>
      </c>
      <c r="CC39" s="4">
        <v>124.9</v>
      </c>
      <c r="CD39" s="4">
        <v>128.30000000000001</v>
      </c>
      <c r="CE39" s="4">
        <v>130</v>
      </c>
      <c r="CF39" s="4">
        <v>130.9</v>
      </c>
      <c r="CG39" s="4">
        <v>131.6</v>
      </c>
      <c r="CH39" s="4">
        <v>132.5</v>
      </c>
      <c r="CI39" s="4">
        <v>135.69999999999999</v>
      </c>
      <c r="CJ39" s="4">
        <v>138.30000000000001</v>
      </c>
      <c r="CK39" s="4">
        <v>140.4</v>
      </c>
      <c r="CL39" s="4">
        <v>141.1</v>
      </c>
      <c r="CM39" s="4">
        <v>141.1</v>
      </c>
      <c r="CN39" s="4">
        <v>150.4</v>
      </c>
      <c r="CO39" s="4">
        <v>139.25609756097555</v>
      </c>
      <c r="CP39" s="4">
        <v>150.9</v>
      </c>
      <c r="CQ39" s="4">
        <v>150.9</v>
      </c>
      <c r="CR39" s="4">
        <v>150.4</v>
      </c>
      <c r="CS39" s="4">
        <v>149.80000000000001</v>
      </c>
      <c r="CT39" s="4">
        <v>150.9</v>
      </c>
      <c r="CU39" s="4">
        <v>156.80000000000001</v>
      </c>
      <c r="CV39" s="4">
        <v>160.19999999999999</v>
      </c>
      <c r="CW39" s="4">
        <v>160.4</v>
      </c>
      <c r="CX39" s="4">
        <v>158.80000000000001</v>
      </c>
      <c r="CY39" s="4">
        <v>159.80000000000001</v>
      </c>
      <c r="CZ39" s="4">
        <v>161.69999999999999</v>
      </c>
      <c r="DA39" s="4">
        <v>165.4</v>
      </c>
      <c r="DB39" s="4">
        <v>166</v>
      </c>
      <c r="DC39" s="4">
        <v>164</v>
      </c>
      <c r="DD39" s="4">
        <v>164.1</v>
      </c>
      <c r="DE39" s="4">
        <v>164.1</v>
      </c>
      <c r="DF39" s="4">
        <v>165.2</v>
      </c>
      <c r="DG39" s="4">
        <v>165.3</v>
      </c>
      <c r="DH39" s="4">
        <v>164.4</v>
      </c>
      <c r="DI39" s="4">
        <v>163.9</v>
      </c>
      <c r="DJ39" s="4">
        <v>163.69999999999999</v>
      </c>
      <c r="DK39" s="4">
        <v>163.9</v>
      </c>
      <c r="DL39" s="4">
        <v>164.7</v>
      </c>
      <c r="DM39" s="4">
        <v>164.7</v>
      </c>
      <c r="DN39" s="4">
        <v>164.3</v>
      </c>
      <c r="DO39" s="4">
        <v>164.3</v>
      </c>
      <c r="DP39" s="4">
        <v>167.2</v>
      </c>
      <c r="DQ39" s="4">
        <v>169.1</v>
      </c>
      <c r="DR39" s="4">
        <v>169.8</v>
      </c>
      <c r="DS39" s="4">
        <v>170.5</v>
      </c>
      <c r="DT39" s="4">
        <v>170.8</v>
      </c>
      <c r="DU39" s="4">
        <v>170.9</v>
      </c>
      <c r="DV39" s="4">
        <v>171</v>
      </c>
      <c r="DW39" s="4">
        <v>171.1</v>
      </c>
      <c r="DX39" s="4">
        <v>173.4</v>
      </c>
      <c r="DY39" s="4">
        <v>175.6</v>
      </c>
    </row>
    <row r="40" spans="2:129" x14ac:dyDescent="0.25">
      <c r="B40" s="5" t="s">
        <v>4</v>
      </c>
      <c r="C40" s="6" t="s">
        <v>28</v>
      </c>
      <c r="D40" s="5" t="s">
        <v>51</v>
      </c>
      <c r="E40" s="3"/>
      <c r="F40" s="4">
        <v>106.2</v>
      </c>
      <c r="G40" s="4">
        <v>105.1</v>
      </c>
      <c r="H40" s="4">
        <v>104.2</v>
      </c>
      <c r="I40" s="4">
        <v>103.5</v>
      </c>
      <c r="J40" s="4">
        <v>103.1</v>
      </c>
      <c r="K40" s="4">
        <v>103.2</v>
      </c>
      <c r="L40" s="4">
        <v>103.3</v>
      </c>
      <c r="M40" s="4">
        <v>103.1</v>
      </c>
      <c r="N40" s="4">
        <v>103.1</v>
      </c>
      <c r="O40" s="4">
        <v>102.7</v>
      </c>
      <c r="P40" s="4">
        <v>102.2</v>
      </c>
      <c r="Q40" s="4">
        <v>101.5</v>
      </c>
      <c r="R40" s="4">
        <v>100.2</v>
      </c>
      <c r="S40" s="4">
        <v>99.2</v>
      </c>
      <c r="T40" s="4">
        <v>99.6</v>
      </c>
      <c r="U40" s="4">
        <v>101.8</v>
      </c>
      <c r="V40" s="4">
        <v>102.8</v>
      </c>
      <c r="W40" s="4">
        <v>102.9</v>
      </c>
      <c r="X40" s="4">
        <v>104.1</v>
      </c>
      <c r="Y40" s="4">
        <v>104.3</v>
      </c>
      <c r="Z40" s="4">
        <v>103.8</v>
      </c>
      <c r="AA40" s="4">
        <v>103.1</v>
      </c>
      <c r="AB40" s="4">
        <v>102.1</v>
      </c>
      <c r="AC40" s="4">
        <v>100.6</v>
      </c>
      <c r="AD40" s="4">
        <v>99</v>
      </c>
      <c r="AE40" s="4">
        <v>98.3</v>
      </c>
      <c r="AF40" s="4">
        <v>97</v>
      </c>
      <c r="AG40" s="4">
        <v>95.7</v>
      </c>
      <c r="AH40" s="4">
        <v>95.3</v>
      </c>
      <c r="AI40" s="4">
        <v>94.1</v>
      </c>
      <c r="AJ40" s="4">
        <v>91.3</v>
      </c>
      <c r="AK40" s="4">
        <v>90.5</v>
      </c>
      <c r="AL40" s="4">
        <v>90.4</v>
      </c>
      <c r="AM40" s="4">
        <v>92.3</v>
      </c>
      <c r="AN40" s="4">
        <v>93.3</v>
      </c>
      <c r="AO40" s="4">
        <v>94.5</v>
      </c>
      <c r="AP40" s="4">
        <v>97.4</v>
      </c>
      <c r="AQ40" s="4">
        <v>98.8</v>
      </c>
      <c r="AR40" s="4">
        <v>100.9</v>
      </c>
      <c r="AS40" s="4">
        <v>106.4</v>
      </c>
      <c r="AT40" s="4">
        <v>108.7</v>
      </c>
      <c r="AU40" s="4">
        <v>109.9</v>
      </c>
      <c r="AV40" s="4">
        <v>111.3</v>
      </c>
      <c r="AW40" s="4">
        <v>112.9</v>
      </c>
      <c r="AX40" s="4">
        <v>113.8</v>
      </c>
      <c r="AY40" s="4">
        <v>114.1</v>
      </c>
      <c r="AZ40" s="4">
        <v>114.1</v>
      </c>
      <c r="BA40" s="4">
        <v>114.4</v>
      </c>
      <c r="BB40" s="4">
        <v>115.6</v>
      </c>
      <c r="BC40" s="4">
        <v>117.3</v>
      </c>
      <c r="BD40" s="4">
        <v>118</v>
      </c>
      <c r="BE40" s="4">
        <v>118.5</v>
      </c>
      <c r="BF40" s="4">
        <v>119.4</v>
      </c>
      <c r="BG40" s="4">
        <v>119.6</v>
      </c>
      <c r="BH40" s="4">
        <v>120.5</v>
      </c>
      <c r="BI40" s="4">
        <v>121.2</v>
      </c>
      <c r="BJ40" s="4">
        <v>121.5</v>
      </c>
      <c r="BK40" s="4">
        <v>121.8</v>
      </c>
      <c r="BL40" s="4">
        <v>123</v>
      </c>
      <c r="BM40" s="4">
        <v>121.5</v>
      </c>
      <c r="BN40" s="4">
        <v>118.8</v>
      </c>
      <c r="BO40" s="4">
        <v>117.1</v>
      </c>
      <c r="BP40" s="4">
        <v>116.1</v>
      </c>
      <c r="BQ40" s="4">
        <v>113.7</v>
      </c>
      <c r="BR40" s="4">
        <v>109.6</v>
      </c>
      <c r="BS40" s="4">
        <v>111.1</v>
      </c>
      <c r="BT40" s="4">
        <v>113.5</v>
      </c>
      <c r="BU40" s="4">
        <v>114.7</v>
      </c>
      <c r="BV40" s="4">
        <v>113.7</v>
      </c>
      <c r="BW40" s="4">
        <v>111.9</v>
      </c>
      <c r="BX40" s="4">
        <v>111.9</v>
      </c>
      <c r="BY40" s="4">
        <v>110.3</v>
      </c>
      <c r="BZ40" s="4">
        <v>109.1</v>
      </c>
      <c r="CA40" s="4">
        <v>109</v>
      </c>
      <c r="CB40" s="4">
        <v>109</v>
      </c>
      <c r="CC40" s="4">
        <v>109.9</v>
      </c>
      <c r="CD40" s="4">
        <v>111</v>
      </c>
      <c r="CE40" s="4">
        <v>111.1</v>
      </c>
      <c r="CF40" s="4">
        <v>112</v>
      </c>
      <c r="CG40" s="4">
        <v>113.2</v>
      </c>
      <c r="CH40" s="4">
        <v>114</v>
      </c>
      <c r="CI40" s="4">
        <v>114.2</v>
      </c>
      <c r="CJ40" s="4">
        <v>114</v>
      </c>
      <c r="CK40" s="4">
        <v>114.1</v>
      </c>
      <c r="CL40" s="4">
        <v>113.6</v>
      </c>
      <c r="CM40" s="4">
        <v>113.2</v>
      </c>
      <c r="CN40" s="4">
        <v>120.3</v>
      </c>
      <c r="CO40" s="4">
        <v>139.25609756097555</v>
      </c>
      <c r="CP40" s="4">
        <v>114.2</v>
      </c>
      <c r="CQ40" s="4">
        <v>114.2</v>
      </c>
      <c r="CR40" s="4">
        <v>115.1</v>
      </c>
      <c r="CS40" s="4">
        <v>116.4</v>
      </c>
      <c r="CT40" s="4">
        <v>116.2</v>
      </c>
      <c r="CU40" s="4">
        <v>115.7</v>
      </c>
      <c r="CV40" s="4">
        <v>115.3</v>
      </c>
      <c r="CW40" s="4">
        <v>114.6</v>
      </c>
      <c r="CX40" s="4">
        <v>112.8</v>
      </c>
      <c r="CY40" s="4">
        <v>112.6</v>
      </c>
      <c r="CZ40" s="4">
        <v>113.1</v>
      </c>
      <c r="DA40" s="4">
        <v>114.8</v>
      </c>
      <c r="DB40" s="4">
        <v>115.1</v>
      </c>
      <c r="DC40" s="4">
        <v>114.5</v>
      </c>
      <c r="DD40" s="4">
        <v>119.7</v>
      </c>
      <c r="DE40" s="4">
        <v>119.7</v>
      </c>
      <c r="DF40" s="4">
        <v>121.9</v>
      </c>
      <c r="DG40" s="4">
        <v>122.4</v>
      </c>
      <c r="DH40" s="4">
        <v>121</v>
      </c>
      <c r="DI40" s="4">
        <v>120</v>
      </c>
      <c r="DJ40" s="4">
        <v>118.9</v>
      </c>
      <c r="DK40" s="4">
        <v>118.8</v>
      </c>
      <c r="DL40" s="4">
        <v>119</v>
      </c>
      <c r="DM40" s="4">
        <v>119.7</v>
      </c>
      <c r="DN40" s="4">
        <v>119.9</v>
      </c>
      <c r="DO40" s="4">
        <v>120</v>
      </c>
      <c r="DP40" s="4">
        <v>120.9</v>
      </c>
      <c r="DQ40" s="4">
        <v>121.6</v>
      </c>
      <c r="DR40" s="4">
        <v>121.9</v>
      </c>
      <c r="DS40" s="4">
        <v>122.1</v>
      </c>
      <c r="DT40" s="4">
        <v>121.8</v>
      </c>
      <c r="DU40" s="4">
        <v>121.1</v>
      </c>
      <c r="DV40" s="4">
        <v>120</v>
      </c>
      <c r="DW40" s="4">
        <v>120</v>
      </c>
      <c r="DX40" s="4">
        <v>121.3</v>
      </c>
      <c r="DY40" s="4">
        <v>122.7</v>
      </c>
    </row>
    <row r="41" spans="2:129" x14ac:dyDescent="0.25">
      <c r="B41" s="5" t="s">
        <v>4</v>
      </c>
      <c r="C41" s="6" t="s">
        <v>29</v>
      </c>
      <c r="D41" s="5" t="s">
        <v>51</v>
      </c>
      <c r="E41" s="3"/>
      <c r="F41" s="4">
        <v>102.7</v>
      </c>
      <c r="G41" s="4">
        <v>102.8</v>
      </c>
      <c r="H41" s="4">
        <v>103</v>
      </c>
      <c r="I41" s="4">
        <v>103.3</v>
      </c>
      <c r="J41" s="4">
        <v>104.3</v>
      </c>
      <c r="K41" s="4">
        <v>105.7</v>
      </c>
      <c r="L41" s="4">
        <v>106.8</v>
      </c>
      <c r="M41" s="4">
        <v>107.4</v>
      </c>
      <c r="N41" s="4">
        <v>108.3</v>
      </c>
      <c r="O41" s="4">
        <v>108.7</v>
      </c>
      <c r="P41" s="4">
        <v>109.4</v>
      </c>
      <c r="Q41" s="4">
        <v>110.5</v>
      </c>
      <c r="R41" s="4">
        <v>111</v>
      </c>
      <c r="S41" s="4">
        <v>111.4</v>
      </c>
      <c r="T41" s="4">
        <v>111.8</v>
      </c>
      <c r="U41" s="4">
        <v>112.6</v>
      </c>
      <c r="V41" s="4">
        <v>113.4</v>
      </c>
      <c r="W41" s="4">
        <v>114.3</v>
      </c>
      <c r="X41" s="4">
        <v>115.5</v>
      </c>
      <c r="Y41" s="4">
        <v>117.1</v>
      </c>
      <c r="Z41" s="4">
        <v>117.6</v>
      </c>
      <c r="AA41" s="4">
        <v>118.1</v>
      </c>
      <c r="AB41" s="4">
        <v>118.7</v>
      </c>
      <c r="AC41" s="4">
        <v>119.1</v>
      </c>
      <c r="AD41" s="4">
        <v>120.3</v>
      </c>
      <c r="AE41" s="4">
        <v>121.6</v>
      </c>
      <c r="AF41" s="4">
        <v>122.1</v>
      </c>
      <c r="AG41" s="4">
        <v>122.4</v>
      </c>
      <c r="AH41" s="4">
        <v>123.4</v>
      </c>
      <c r="AI41" s="4">
        <v>125.5</v>
      </c>
      <c r="AJ41" s="4">
        <v>126.1</v>
      </c>
      <c r="AK41" s="4">
        <v>126.8</v>
      </c>
      <c r="AL41" s="4">
        <v>128.4</v>
      </c>
      <c r="AM41" s="4">
        <v>129.69999999999999</v>
      </c>
      <c r="AN41" s="4">
        <v>131.19999999999999</v>
      </c>
      <c r="AO41" s="4">
        <v>132.1</v>
      </c>
      <c r="AP41" s="4">
        <v>132.9</v>
      </c>
      <c r="AQ41" s="4">
        <v>133.6</v>
      </c>
      <c r="AR41" s="4">
        <v>133.9</v>
      </c>
      <c r="AS41" s="4">
        <v>134.4</v>
      </c>
      <c r="AT41" s="4">
        <v>135.30000000000001</v>
      </c>
      <c r="AU41" s="4">
        <v>136.30000000000001</v>
      </c>
      <c r="AV41" s="4">
        <v>137.5</v>
      </c>
      <c r="AW41" s="4">
        <v>138.1</v>
      </c>
      <c r="AX41" s="4">
        <v>138.80000000000001</v>
      </c>
      <c r="AY41" s="4">
        <v>139.30000000000001</v>
      </c>
      <c r="AZ41" s="4">
        <v>139.69999999999999</v>
      </c>
      <c r="BA41" s="4">
        <v>140.19999999999999</v>
      </c>
      <c r="BB41" s="4">
        <v>139.6</v>
      </c>
      <c r="BC41" s="4">
        <v>138.69999999999999</v>
      </c>
      <c r="BD41" s="4">
        <v>137.9</v>
      </c>
      <c r="BE41" s="4">
        <v>136.5</v>
      </c>
      <c r="BF41" s="4">
        <v>136</v>
      </c>
      <c r="BG41" s="4">
        <v>135.30000000000001</v>
      </c>
      <c r="BH41" s="4">
        <v>135.19999999999999</v>
      </c>
      <c r="BI41" s="4">
        <v>135.6</v>
      </c>
      <c r="BJ41" s="4">
        <v>135.6</v>
      </c>
      <c r="BK41" s="4">
        <v>136.30000000000001</v>
      </c>
      <c r="BL41" s="4">
        <v>136.80000000000001</v>
      </c>
      <c r="BM41" s="4">
        <v>137.1</v>
      </c>
      <c r="BN41" s="4">
        <v>137.5</v>
      </c>
      <c r="BO41" s="4">
        <v>137.30000000000001</v>
      </c>
      <c r="BP41" s="4">
        <v>137.80000000000001</v>
      </c>
      <c r="BQ41" s="4">
        <v>138.19999999999999</v>
      </c>
      <c r="BR41" s="4">
        <v>138.1</v>
      </c>
      <c r="BS41" s="4">
        <v>138.4</v>
      </c>
      <c r="BT41" s="4">
        <v>138.9</v>
      </c>
      <c r="BU41" s="4">
        <v>139.4</v>
      </c>
      <c r="BV41" s="4">
        <v>139.5</v>
      </c>
      <c r="BW41" s="4">
        <v>141</v>
      </c>
      <c r="BX41" s="4">
        <v>140.9</v>
      </c>
      <c r="BY41" s="4">
        <v>140.6</v>
      </c>
      <c r="BZ41" s="4">
        <v>139.4</v>
      </c>
      <c r="CA41" s="4">
        <v>139.69999999999999</v>
      </c>
      <c r="CB41" s="4">
        <v>139.5</v>
      </c>
      <c r="CC41" s="4">
        <v>139.9</v>
      </c>
      <c r="CD41" s="4">
        <v>140.6</v>
      </c>
      <c r="CE41" s="4">
        <v>141.69999999999999</v>
      </c>
      <c r="CF41" s="4">
        <v>142.6</v>
      </c>
      <c r="CG41" s="4">
        <v>144.1</v>
      </c>
      <c r="CH41" s="4">
        <v>145.4</v>
      </c>
      <c r="CI41" s="4">
        <v>147</v>
      </c>
      <c r="CJ41" s="4">
        <v>148.69999999999999</v>
      </c>
      <c r="CK41" s="4">
        <v>150.9</v>
      </c>
      <c r="CL41" s="4">
        <v>152</v>
      </c>
      <c r="CM41" s="4">
        <v>153.19999999999999</v>
      </c>
      <c r="CN41" s="4">
        <v>157.1</v>
      </c>
      <c r="CO41" s="4">
        <v>139.25609756097555</v>
      </c>
      <c r="CP41" s="4">
        <v>159.5</v>
      </c>
      <c r="CQ41" s="4">
        <v>159.5</v>
      </c>
      <c r="CR41" s="4">
        <v>160</v>
      </c>
      <c r="CS41" s="4">
        <v>160.30000000000001</v>
      </c>
      <c r="CT41" s="4">
        <v>161</v>
      </c>
      <c r="CU41" s="4">
        <v>161.80000000000001</v>
      </c>
      <c r="CV41" s="4">
        <v>163</v>
      </c>
      <c r="CW41" s="4">
        <v>164</v>
      </c>
      <c r="CX41" s="4">
        <v>164.2</v>
      </c>
      <c r="CY41" s="4">
        <v>163.5</v>
      </c>
      <c r="CZ41" s="4">
        <v>163.9</v>
      </c>
      <c r="DA41" s="4">
        <v>168.2</v>
      </c>
      <c r="DB41" s="4">
        <v>168.5</v>
      </c>
      <c r="DC41" s="4">
        <v>168.3</v>
      </c>
      <c r="DD41" s="4">
        <v>168.8</v>
      </c>
      <c r="DE41" s="4">
        <v>168.8</v>
      </c>
      <c r="DF41" s="4">
        <v>169.3</v>
      </c>
      <c r="DG41" s="4">
        <v>169.6</v>
      </c>
      <c r="DH41" s="4">
        <v>170.5</v>
      </c>
      <c r="DI41" s="4">
        <v>172.1</v>
      </c>
      <c r="DJ41" s="4">
        <v>174.3</v>
      </c>
      <c r="DK41" s="4">
        <v>177.4</v>
      </c>
      <c r="DL41" s="4">
        <v>181.3</v>
      </c>
      <c r="DM41" s="4">
        <v>184.9</v>
      </c>
      <c r="DN41" s="4">
        <v>187.1</v>
      </c>
      <c r="DO41" s="4">
        <v>190</v>
      </c>
      <c r="DP41" s="4">
        <v>193.6</v>
      </c>
      <c r="DQ41" s="4">
        <v>197.3</v>
      </c>
      <c r="DR41" s="4">
        <v>199.9</v>
      </c>
      <c r="DS41" s="4">
        <v>202.8</v>
      </c>
      <c r="DT41" s="4">
        <v>205.2</v>
      </c>
      <c r="DU41" s="4">
        <v>208.4</v>
      </c>
      <c r="DV41" s="4">
        <v>209.7</v>
      </c>
      <c r="DW41" s="4">
        <v>209.7</v>
      </c>
      <c r="DX41" s="4">
        <v>212.9</v>
      </c>
      <c r="DY41" s="4">
        <v>218</v>
      </c>
    </row>
    <row r="42" spans="2:129" x14ac:dyDescent="0.25">
      <c r="B42" s="5" t="s">
        <v>4</v>
      </c>
      <c r="C42" s="6" t="s">
        <v>30</v>
      </c>
      <c r="D42" s="5" t="s">
        <v>51</v>
      </c>
      <c r="E42" s="3"/>
      <c r="F42" s="4">
        <v>104.9</v>
      </c>
      <c r="G42" s="4">
        <v>105.5</v>
      </c>
      <c r="H42" s="4">
        <v>106.2</v>
      </c>
      <c r="I42" s="4">
        <v>107.2</v>
      </c>
      <c r="J42" s="4">
        <v>108.1</v>
      </c>
      <c r="K42" s="4">
        <v>109</v>
      </c>
      <c r="L42" s="4">
        <v>109.6</v>
      </c>
      <c r="M42" s="4">
        <v>110.2</v>
      </c>
      <c r="N42" s="4">
        <v>110.7</v>
      </c>
      <c r="O42" s="4">
        <v>111.2</v>
      </c>
      <c r="P42" s="4">
        <v>111.8</v>
      </c>
      <c r="Q42" s="4">
        <v>112.1</v>
      </c>
      <c r="R42" s="4">
        <v>112.3</v>
      </c>
      <c r="S42" s="4">
        <v>112.6</v>
      </c>
      <c r="T42" s="4">
        <v>112.7</v>
      </c>
      <c r="U42" s="4">
        <v>113.2</v>
      </c>
      <c r="V42" s="4">
        <v>113.7</v>
      </c>
      <c r="W42" s="4">
        <v>114.2</v>
      </c>
      <c r="X42" s="4">
        <v>114.8</v>
      </c>
      <c r="Y42" s="4">
        <v>115.2</v>
      </c>
      <c r="Z42" s="4">
        <v>115.8</v>
      </c>
      <c r="AA42" s="4">
        <v>116.1</v>
      </c>
      <c r="AB42" s="4">
        <v>116.4</v>
      </c>
      <c r="AC42" s="4">
        <v>116.8</v>
      </c>
      <c r="AD42" s="4">
        <v>117.3</v>
      </c>
      <c r="AE42" s="4">
        <v>118</v>
      </c>
      <c r="AF42" s="4">
        <v>118.1</v>
      </c>
      <c r="AG42" s="4">
        <v>118.5</v>
      </c>
      <c r="AH42" s="4">
        <v>119.2</v>
      </c>
      <c r="AI42" s="4">
        <v>119.8</v>
      </c>
      <c r="AJ42" s="4">
        <v>119.9</v>
      </c>
      <c r="AK42" s="4">
        <v>120.4</v>
      </c>
      <c r="AL42" s="4">
        <v>120.7</v>
      </c>
      <c r="AM42" s="4">
        <v>121.1</v>
      </c>
      <c r="AN42" s="4">
        <v>121.7</v>
      </c>
      <c r="AO42" s="4">
        <v>122</v>
      </c>
      <c r="AP42" s="4">
        <v>122.7</v>
      </c>
      <c r="AQ42" s="4">
        <v>123</v>
      </c>
      <c r="AR42" s="4">
        <v>123.1</v>
      </c>
      <c r="AS42" s="4">
        <v>123.6</v>
      </c>
      <c r="AT42" s="4">
        <v>124.2</v>
      </c>
      <c r="AU42" s="4">
        <v>124.4</v>
      </c>
      <c r="AV42" s="4">
        <v>125</v>
      </c>
      <c r="AW42" s="4">
        <v>125.5</v>
      </c>
      <c r="AX42" s="4">
        <v>126</v>
      </c>
      <c r="AY42" s="4">
        <v>126.1</v>
      </c>
      <c r="AZ42" s="4">
        <v>126.2</v>
      </c>
      <c r="BA42" s="4">
        <v>126.6</v>
      </c>
      <c r="BB42" s="4">
        <v>126.6</v>
      </c>
      <c r="BC42" s="4">
        <v>126.9</v>
      </c>
      <c r="BD42" s="4">
        <v>127.2</v>
      </c>
      <c r="BE42" s="4">
        <v>127.4</v>
      </c>
      <c r="BF42" s="4">
        <v>127.6</v>
      </c>
      <c r="BG42" s="4">
        <v>127.8</v>
      </c>
      <c r="BH42" s="4">
        <v>128.5</v>
      </c>
      <c r="BI42" s="4">
        <v>128.69999999999999</v>
      </c>
      <c r="BJ42" s="4">
        <v>128.80000000000001</v>
      </c>
      <c r="BK42" s="4">
        <v>128.69999999999999</v>
      </c>
      <c r="BL42" s="4">
        <v>129.19999999999999</v>
      </c>
      <c r="BM42" s="4">
        <v>128.80000000000001</v>
      </c>
      <c r="BN42" s="4">
        <v>129</v>
      </c>
      <c r="BO42" s="4">
        <v>128.6</v>
      </c>
      <c r="BP42" s="4">
        <v>129.1</v>
      </c>
      <c r="BQ42" s="4">
        <v>129.6</v>
      </c>
      <c r="BR42" s="4">
        <v>129.9</v>
      </c>
      <c r="BS42" s="4">
        <v>130.30000000000001</v>
      </c>
      <c r="BT42" s="4">
        <v>130.30000000000001</v>
      </c>
      <c r="BU42" s="4">
        <v>131.1</v>
      </c>
      <c r="BV42" s="4">
        <v>130.80000000000001</v>
      </c>
      <c r="BW42" s="4">
        <v>133.6</v>
      </c>
      <c r="BX42" s="4">
        <v>133.5</v>
      </c>
      <c r="BY42" s="4">
        <v>133.80000000000001</v>
      </c>
      <c r="BZ42" s="4">
        <v>133.30000000000001</v>
      </c>
      <c r="CA42" s="4">
        <v>133.6</v>
      </c>
      <c r="CB42" s="4">
        <v>133.69999999999999</v>
      </c>
      <c r="CC42" s="4">
        <v>134</v>
      </c>
      <c r="CD42" s="4">
        <v>134.19999999999999</v>
      </c>
      <c r="CE42" s="4">
        <v>134.69999999999999</v>
      </c>
      <c r="CF42" s="4">
        <v>134.9</v>
      </c>
      <c r="CG42" s="4">
        <v>135</v>
      </c>
      <c r="CH42" s="4">
        <v>135.1</v>
      </c>
      <c r="CI42" s="4">
        <v>135.30000000000001</v>
      </c>
      <c r="CJ42" s="4">
        <v>135.80000000000001</v>
      </c>
      <c r="CK42" s="4">
        <v>136.1</v>
      </c>
      <c r="CL42" s="4">
        <v>136.5</v>
      </c>
      <c r="CM42" s="4">
        <v>136.69999999999999</v>
      </c>
      <c r="CN42" s="4">
        <v>136.80000000000001</v>
      </c>
      <c r="CO42" s="4">
        <v>139.25609756097555</v>
      </c>
      <c r="CP42" s="4">
        <v>139.4</v>
      </c>
      <c r="CQ42" s="4">
        <v>139.4</v>
      </c>
      <c r="CR42" s="4">
        <v>140.6</v>
      </c>
      <c r="CS42" s="4">
        <v>142.19999999999999</v>
      </c>
      <c r="CT42" s="4">
        <v>144</v>
      </c>
      <c r="CU42" s="4">
        <v>146.5</v>
      </c>
      <c r="CV42" s="4">
        <v>149.19999999999999</v>
      </c>
      <c r="CW42" s="4">
        <v>151.80000000000001</v>
      </c>
      <c r="CX42" s="4">
        <v>155.5</v>
      </c>
      <c r="CY42" s="4">
        <v>156.5</v>
      </c>
      <c r="CZ42" s="4">
        <v>157.6</v>
      </c>
      <c r="DA42" s="4">
        <v>159.30000000000001</v>
      </c>
      <c r="DB42" s="4">
        <v>160</v>
      </c>
      <c r="DC42" s="4">
        <v>160.9</v>
      </c>
      <c r="DD42" s="4">
        <v>162.69999999999999</v>
      </c>
      <c r="DE42" s="4">
        <v>162.69999999999999</v>
      </c>
      <c r="DF42" s="4">
        <v>163.19999999999999</v>
      </c>
      <c r="DG42" s="4">
        <v>163.69999999999999</v>
      </c>
      <c r="DH42" s="4">
        <v>164.2</v>
      </c>
      <c r="DI42" s="4">
        <v>164.3</v>
      </c>
      <c r="DJ42" s="4">
        <v>164.7</v>
      </c>
      <c r="DK42" s="4">
        <v>165.3</v>
      </c>
      <c r="DL42" s="4">
        <v>166.2</v>
      </c>
      <c r="DM42" s="4">
        <v>167.1</v>
      </c>
      <c r="DN42" s="4">
        <v>167.9</v>
      </c>
      <c r="DO42" s="4">
        <v>168.4</v>
      </c>
      <c r="DP42" s="4">
        <v>168.8</v>
      </c>
      <c r="DQ42" s="4">
        <v>169.4</v>
      </c>
      <c r="DR42" s="4">
        <v>169.9</v>
      </c>
      <c r="DS42" s="4">
        <v>170.4</v>
      </c>
      <c r="DT42" s="4">
        <v>171</v>
      </c>
      <c r="DU42" s="4">
        <v>171.4</v>
      </c>
      <c r="DV42" s="4">
        <v>172.3</v>
      </c>
      <c r="DW42" s="4">
        <v>172.3</v>
      </c>
      <c r="DX42" s="4">
        <v>172.9</v>
      </c>
      <c r="DY42" s="4">
        <v>173.4</v>
      </c>
    </row>
    <row r="43" spans="2:129" x14ac:dyDescent="0.25">
      <c r="B43" s="5" t="s">
        <v>4</v>
      </c>
      <c r="C43" s="6" t="s">
        <v>31</v>
      </c>
      <c r="D43" s="5" t="s">
        <v>51</v>
      </c>
      <c r="E43" s="3"/>
      <c r="F43" s="4">
        <v>107.3</v>
      </c>
      <c r="G43" s="4">
        <v>108.3</v>
      </c>
      <c r="H43" s="4">
        <v>108.9</v>
      </c>
      <c r="I43" s="4">
        <v>109.6</v>
      </c>
      <c r="J43" s="4">
        <v>110.5</v>
      </c>
      <c r="K43" s="4">
        <v>111.6</v>
      </c>
      <c r="L43" s="4">
        <v>112.6</v>
      </c>
      <c r="M43" s="4">
        <v>113.4</v>
      </c>
      <c r="N43" s="4">
        <v>114.6</v>
      </c>
      <c r="O43" s="4">
        <v>115.4</v>
      </c>
      <c r="P43" s="4">
        <v>116.5</v>
      </c>
      <c r="Q43" s="4">
        <v>117.4</v>
      </c>
      <c r="R43" s="4">
        <v>118.1</v>
      </c>
      <c r="S43" s="4">
        <v>118.8</v>
      </c>
      <c r="T43" s="4">
        <v>119.3</v>
      </c>
      <c r="U43" s="4">
        <v>119.8</v>
      </c>
      <c r="V43" s="4">
        <v>120.4</v>
      </c>
      <c r="W43" s="4">
        <v>121.2</v>
      </c>
      <c r="X43" s="4">
        <v>122.1</v>
      </c>
      <c r="Y43" s="4">
        <v>123.1</v>
      </c>
      <c r="Z43" s="4">
        <v>123.8</v>
      </c>
      <c r="AA43" s="4">
        <v>124.5</v>
      </c>
      <c r="AB43" s="4">
        <v>125.6</v>
      </c>
      <c r="AC43" s="4">
        <v>126.1</v>
      </c>
      <c r="AD43" s="4">
        <v>126.7</v>
      </c>
      <c r="AE43" s="4">
        <v>127.6</v>
      </c>
      <c r="AF43" s="4">
        <v>128.4</v>
      </c>
      <c r="AG43" s="4">
        <v>129.1</v>
      </c>
      <c r="AH43" s="4">
        <v>129.80000000000001</v>
      </c>
      <c r="AI43" s="4">
        <v>130.9</v>
      </c>
      <c r="AJ43" s="4">
        <v>131.4</v>
      </c>
      <c r="AK43" s="4">
        <v>132.1</v>
      </c>
      <c r="AL43" s="4">
        <v>132.5</v>
      </c>
      <c r="AM43" s="4">
        <v>133</v>
      </c>
      <c r="AN43" s="4">
        <v>134</v>
      </c>
      <c r="AO43" s="4">
        <v>134.69999999999999</v>
      </c>
      <c r="AP43" s="4">
        <v>135.30000000000001</v>
      </c>
      <c r="AQ43" s="4">
        <v>135.80000000000001</v>
      </c>
      <c r="AR43" s="4">
        <v>136.30000000000001</v>
      </c>
      <c r="AS43" s="4">
        <v>136.69999999999999</v>
      </c>
      <c r="AT43" s="4">
        <v>137.4</v>
      </c>
      <c r="AU43" s="4">
        <v>138.1</v>
      </c>
      <c r="AV43" s="4">
        <v>138.80000000000001</v>
      </c>
      <c r="AW43" s="4">
        <v>139.5</v>
      </c>
      <c r="AX43" s="4">
        <v>140.19999999999999</v>
      </c>
      <c r="AY43" s="4">
        <v>141.1</v>
      </c>
      <c r="AZ43" s="4">
        <v>141.80000000000001</v>
      </c>
      <c r="BA43" s="4">
        <v>142.30000000000001</v>
      </c>
      <c r="BB43" s="4">
        <v>142.80000000000001</v>
      </c>
      <c r="BC43" s="4">
        <v>143.19999999999999</v>
      </c>
      <c r="BD43" s="4">
        <v>144</v>
      </c>
      <c r="BE43" s="4">
        <v>144.19999999999999</v>
      </c>
      <c r="BF43" s="4">
        <v>144.5</v>
      </c>
      <c r="BG43" s="4">
        <v>144.9</v>
      </c>
      <c r="BH43" s="4">
        <v>145.80000000000001</v>
      </c>
      <c r="BI43" s="4">
        <v>146.80000000000001</v>
      </c>
      <c r="BJ43" s="4">
        <v>147.30000000000001</v>
      </c>
      <c r="BK43" s="4">
        <v>148.1</v>
      </c>
      <c r="BL43" s="4">
        <v>148.9</v>
      </c>
      <c r="BM43" s="4">
        <v>149</v>
      </c>
      <c r="BN43" s="4">
        <v>149.5</v>
      </c>
      <c r="BO43" s="4">
        <v>149.6</v>
      </c>
      <c r="BP43" s="4">
        <v>150.4</v>
      </c>
      <c r="BQ43" s="4">
        <v>151.19999999999999</v>
      </c>
      <c r="BR43" s="4">
        <v>151.69999999999999</v>
      </c>
      <c r="BS43" s="4">
        <v>151.80000000000001</v>
      </c>
      <c r="BT43" s="4">
        <v>152.30000000000001</v>
      </c>
      <c r="BU43" s="4">
        <v>153</v>
      </c>
      <c r="BV43" s="4">
        <v>153.80000000000001</v>
      </c>
      <c r="BW43" s="4">
        <v>154.5</v>
      </c>
      <c r="BX43" s="4">
        <v>154.5</v>
      </c>
      <c r="BY43" s="4">
        <v>154.6</v>
      </c>
      <c r="BZ43" s="4">
        <v>154.6</v>
      </c>
      <c r="CA43" s="4">
        <v>154.9</v>
      </c>
      <c r="CB43" s="4">
        <v>155.19999999999999</v>
      </c>
      <c r="CC43" s="4">
        <v>155.5</v>
      </c>
      <c r="CD43" s="4">
        <v>155.9</v>
      </c>
      <c r="CE43" s="4">
        <v>156.19999999999999</v>
      </c>
      <c r="CF43" s="4">
        <v>156.6</v>
      </c>
      <c r="CG43" s="4">
        <v>156.80000000000001</v>
      </c>
      <c r="CH43" s="4">
        <v>157.1</v>
      </c>
      <c r="CI43" s="4">
        <v>157.5</v>
      </c>
      <c r="CJ43" s="4">
        <v>158</v>
      </c>
      <c r="CK43" s="4">
        <v>158.6</v>
      </c>
      <c r="CL43" s="4">
        <v>159.1</v>
      </c>
      <c r="CM43" s="4">
        <v>159.6</v>
      </c>
      <c r="CN43" s="4">
        <v>147.71562137049946</v>
      </c>
      <c r="CO43" s="4">
        <v>139.25609756097555</v>
      </c>
      <c r="CP43" s="4">
        <v>161.80000000000001</v>
      </c>
      <c r="CQ43" s="4">
        <v>161.80000000000001</v>
      </c>
      <c r="CR43" s="4">
        <v>162.30000000000001</v>
      </c>
      <c r="CS43" s="4">
        <v>162.9</v>
      </c>
      <c r="CT43" s="4">
        <v>163.19999999999999</v>
      </c>
      <c r="CU43" s="4">
        <v>163.80000000000001</v>
      </c>
      <c r="CV43" s="4">
        <v>164.8</v>
      </c>
      <c r="CW43" s="4">
        <v>165.6</v>
      </c>
      <c r="CX43" s="4">
        <v>167.5</v>
      </c>
      <c r="CY43" s="4">
        <v>168.2</v>
      </c>
      <c r="CZ43" s="4">
        <v>168.9</v>
      </c>
      <c r="DA43" s="4">
        <v>170.4</v>
      </c>
      <c r="DB43" s="4">
        <v>172.4</v>
      </c>
      <c r="DC43" s="4">
        <v>172.2</v>
      </c>
      <c r="DD43" s="4">
        <v>173.9</v>
      </c>
      <c r="DE43" s="4">
        <v>173.9</v>
      </c>
      <c r="DF43" s="4">
        <v>174.7</v>
      </c>
      <c r="DG43" s="4">
        <v>175.5</v>
      </c>
      <c r="DH43" s="4">
        <v>176.5</v>
      </c>
      <c r="DI43" s="4">
        <v>177.3</v>
      </c>
      <c r="DJ43" s="4">
        <v>178</v>
      </c>
      <c r="DK43" s="4">
        <v>179.3</v>
      </c>
      <c r="DL43" s="4">
        <v>180.9</v>
      </c>
      <c r="DM43" s="4">
        <v>182.5</v>
      </c>
      <c r="DN43" s="4">
        <v>183.9</v>
      </c>
      <c r="DO43" s="4">
        <v>185.2</v>
      </c>
      <c r="DP43" s="4">
        <v>186.3</v>
      </c>
      <c r="DQ43" s="4">
        <v>187.4</v>
      </c>
      <c r="DR43" s="4">
        <v>188.3</v>
      </c>
      <c r="DS43" s="4">
        <v>189.5</v>
      </c>
      <c r="DT43" s="4">
        <v>190.3</v>
      </c>
      <c r="DU43" s="4">
        <v>191.2</v>
      </c>
      <c r="DV43" s="4">
        <v>193</v>
      </c>
      <c r="DW43" s="4">
        <v>193</v>
      </c>
      <c r="DX43" s="4">
        <v>193.5</v>
      </c>
      <c r="DY43" s="4">
        <v>194.2</v>
      </c>
    </row>
    <row r="44" spans="2:129" x14ac:dyDescent="0.25">
      <c r="B44" s="5" t="s">
        <v>4</v>
      </c>
      <c r="C44" s="6" t="s">
        <v>32</v>
      </c>
      <c r="D44" s="5" t="s">
        <v>51</v>
      </c>
      <c r="E44" s="3"/>
      <c r="F44" s="4">
        <v>105.6</v>
      </c>
      <c r="G44" s="4">
        <v>106.6</v>
      </c>
      <c r="H44" s="4">
        <v>106.9</v>
      </c>
      <c r="I44" s="4">
        <v>107.7</v>
      </c>
      <c r="J44" s="4">
        <v>109.2</v>
      </c>
      <c r="K44" s="4">
        <v>112.2</v>
      </c>
      <c r="L44" s="4">
        <v>114.7</v>
      </c>
      <c r="M44" s="4">
        <v>116.6</v>
      </c>
      <c r="N44" s="4">
        <v>118.3</v>
      </c>
      <c r="O44" s="4">
        <v>120.2</v>
      </c>
      <c r="P44" s="4">
        <v>122.6</v>
      </c>
      <c r="Q44" s="4">
        <v>118.4</v>
      </c>
      <c r="R44" s="4">
        <v>115.8</v>
      </c>
      <c r="S44" s="4">
        <v>115.3</v>
      </c>
      <c r="T44" s="4">
        <v>116.1</v>
      </c>
      <c r="U44" s="4">
        <v>117.6</v>
      </c>
      <c r="V44" s="4">
        <v>118.9</v>
      </c>
      <c r="W44" s="4">
        <v>120.4</v>
      </c>
      <c r="X44" s="4">
        <v>124.7</v>
      </c>
      <c r="Y44" s="4">
        <v>126.6</v>
      </c>
      <c r="Z44" s="4">
        <v>125.8</v>
      </c>
      <c r="AA44" s="4">
        <v>125.4</v>
      </c>
      <c r="AB44" s="4">
        <v>125.1</v>
      </c>
      <c r="AC44" s="4">
        <v>123.6</v>
      </c>
      <c r="AD44" s="4">
        <v>123.1</v>
      </c>
      <c r="AE44" s="4">
        <v>123.1</v>
      </c>
      <c r="AF44" s="4">
        <v>123.4</v>
      </c>
      <c r="AG44" s="4">
        <v>124</v>
      </c>
      <c r="AH44" s="4">
        <v>125</v>
      </c>
      <c r="AI44" s="4">
        <v>127.3</v>
      </c>
      <c r="AJ44" s="4">
        <v>128.19999999999999</v>
      </c>
      <c r="AK44" s="4">
        <v>130.30000000000001</v>
      </c>
      <c r="AL44" s="4">
        <v>131.19999999999999</v>
      </c>
      <c r="AM44" s="4">
        <v>132.1</v>
      </c>
      <c r="AN44" s="4">
        <v>132.69999999999999</v>
      </c>
      <c r="AO44" s="4">
        <v>131.4</v>
      </c>
      <c r="AP44" s="4">
        <v>131.30000000000001</v>
      </c>
      <c r="AQ44" s="4">
        <v>129.9</v>
      </c>
      <c r="AR44" s="4">
        <v>129.80000000000001</v>
      </c>
      <c r="AS44" s="4">
        <v>131.80000000000001</v>
      </c>
      <c r="AT44" s="4">
        <v>134</v>
      </c>
      <c r="AU44" s="4">
        <v>136.80000000000001</v>
      </c>
      <c r="AV44" s="4">
        <v>138.4</v>
      </c>
      <c r="AW44" s="4">
        <v>137.9</v>
      </c>
      <c r="AX44" s="4">
        <v>136.6</v>
      </c>
      <c r="AY44" s="4">
        <v>137</v>
      </c>
      <c r="AZ44" s="4">
        <v>136.1</v>
      </c>
      <c r="BA44" s="4">
        <v>134</v>
      </c>
      <c r="BB44" s="4">
        <v>133.1</v>
      </c>
      <c r="BC44" s="4">
        <v>133</v>
      </c>
      <c r="BD44" s="4">
        <v>133.1</v>
      </c>
      <c r="BE44" s="4">
        <v>133.5</v>
      </c>
      <c r="BF44" s="4">
        <v>133.69999999999999</v>
      </c>
      <c r="BG44" s="4">
        <v>135.19999999999999</v>
      </c>
      <c r="BH44" s="4">
        <v>139</v>
      </c>
      <c r="BI44" s="4">
        <v>140.6</v>
      </c>
      <c r="BJ44" s="4">
        <v>139</v>
      </c>
      <c r="BK44" s="4">
        <v>140.1</v>
      </c>
      <c r="BL44" s="4">
        <v>142.1</v>
      </c>
      <c r="BM44" s="4">
        <v>140.5</v>
      </c>
      <c r="BN44" s="4">
        <v>139.19999999999999</v>
      </c>
      <c r="BO44" s="4">
        <v>137.6</v>
      </c>
      <c r="BP44" s="4">
        <v>137.19999999999999</v>
      </c>
      <c r="BQ44" s="4">
        <v>137.5</v>
      </c>
      <c r="BR44" s="4">
        <v>138.1</v>
      </c>
      <c r="BS44" s="4">
        <v>139.4</v>
      </c>
      <c r="BT44" s="4">
        <v>141.4</v>
      </c>
      <c r="BU44" s="4">
        <v>141.69999999999999</v>
      </c>
      <c r="BV44" s="4">
        <v>140.4</v>
      </c>
      <c r="BW44" s="4">
        <v>139.69999999999999</v>
      </c>
      <c r="BX44" s="4">
        <v>139.69999999999999</v>
      </c>
      <c r="BY44" s="4">
        <v>138.19999999999999</v>
      </c>
      <c r="BZ44" s="4">
        <v>137.4</v>
      </c>
      <c r="CA44" s="4">
        <v>137.5</v>
      </c>
      <c r="CB44" s="4">
        <v>138.1</v>
      </c>
      <c r="CC44" s="4">
        <v>140.9</v>
      </c>
      <c r="CD44" s="4">
        <v>142.69999999999999</v>
      </c>
      <c r="CE44" s="4">
        <v>144.69999999999999</v>
      </c>
      <c r="CF44" s="4">
        <v>145.9</v>
      </c>
      <c r="CG44" s="4">
        <v>147</v>
      </c>
      <c r="CH44" s="4">
        <v>149.6</v>
      </c>
      <c r="CI44" s="4">
        <v>151.9</v>
      </c>
      <c r="CJ44" s="4">
        <v>155</v>
      </c>
      <c r="CK44" s="4">
        <v>153.5</v>
      </c>
      <c r="CL44" s="4">
        <v>150.5</v>
      </c>
      <c r="CM44" s="4">
        <v>148.9</v>
      </c>
      <c r="CN44" s="4">
        <v>151.4</v>
      </c>
      <c r="CO44" s="4">
        <v>139.25609756097555</v>
      </c>
      <c r="CP44" s="4">
        <v>154</v>
      </c>
      <c r="CQ44" s="4">
        <v>154</v>
      </c>
      <c r="CR44" s="4">
        <v>157</v>
      </c>
      <c r="CS44" s="4">
        <v>158</v>
      </c>
      <c r="CT44" s="4">
        <v>161.4</v>
      </c>
      <c r="CU44" s="4">
        <v>164.7</v>
      </c>
      <c r="CV44" s="4">
        <v>165.4</v>
      </c>
      <c r="CW44" s="4">
        <v>161</v>
      </c>
      <c r="CX44" s="4">
        <v>156.9</v>
      </c>
      <c r="CY44" s="4">
        <v>156.69999999999999</v>
      </c>
      <c r="CZ44" s="4">
        <v>158</v>
      </c>
      <c r="DA44" s="4">
        <v>160.69999999999999</v>
      </c>
      <c r="DB44" s="4">
        <v>162.6</v>
      </c>
      <c r="DC44" s="4">
        <v>164</v>
      </c>
      <c r="DD44" s="4">
        <v>164</v>
      </c>
      <c r="DE44" s="4">
        <v>164</v>
      </c>
      <c r="DF44" s="4">
        <v>167.7</v>
      </c>
      <c r="DG44" s="4">
        <v>169.7</v>
      </c>
      <c r="DH44" s="4">
        <v>168.2</v>
      </c>
      <c r="DI44" s="4">
        <v>166.4</v>
      </c>
      <c r="DJ44" s="4">
        <v>166.2</v>
      </c>
      <c r="DK44" s="4">
        <v>168.4</v>
      </c>
      <c r="DL44" s="4">
        <v>170.8</v>
      </c>
      <c r="DM44" s="4">
        <v>173.3</v>
      </c>
      <c r="DN44" s="4">
        <v>174.9</v>
      </c>
      <c r="DO44" s="4">
        <v>175</v>
      </c>
      <c r="DP44" s="4">
        <v>176.3</v>
      </c>
      <c r="DQ44" s="4">
        <v>177.8</v>
      </c>
      <c r="DR44" s="4">
        <v>179.6</v>
      </c>
      <c r="DS44" s="4">
        <v>178.3</v>
      </c>
      <c r="DT44" s="4">
        <v>175.9</v>
      </c>
      <c r="DU44" s="4">
        <v>176.7</v>
      </c>
      <c r="DV44" s="4">
        <v>177</v>
      </c>
      <c r="DW44" s="4">
        <v>177</v>
      </c>
      <c r="DX44" s="4">
        <v>177.9</v>
      </c>
      <c r="DY44" s="4">
        <v>179.1</v>
      </c>
    </row>
    <row r="45" spans="2:129" x14ac:dyDescent="0.25">
      <c r="B45" s="5" t="s">
        <v>4</v>
      </c>
      <c r="C45" s="6" t="s">
        <v>33</v>
      </c>
      <c r="D45" s="5" t="s">
        <v>52</v>
      </c>
      <c r="E45" s="3"/>
      <c r="F45" s="4">
        <v>105.1</v>
      </c>
      <c r="G45" s="4">
        <v>105.7</v>
      </c>
      <c r="H45" s="4">
        <v>106.6</v>
      </c>
      <c r="I45" s="4">
        <v>107.5</v>
      </c>
      <c r="J45" s="4">
        <v>108.6</v>
      </c>
      <c r="K45" s="4">
        <v>109.5</v>
      </c>
      <c r="L45" s="4">
        <v>110.3</v>
      </c>
      <c r="M45" s="4">
        <v>111.2</v>
      </c>
      <c r="N45" s="4">
        <v>112</v>
      </c>
      <c r="O45" s="4">
        <v>112.5</v>
      </c>
      <c r="P45" s="4">
        <v>113.1</v>
      </c>
      <c r="Q45" s="4">
        <v>114</v>
      </c>
      <c r="R45" s="4">
        <v>114.5</v>
      </c>
      <c r="S45" s="4">
        <v>114.7</v>
      </c>
      <c r="T45" s="4">
        <v>115.2</v>
      </c>
      <c r="U45" s="4">
        <v>116</v>
      </c>
      <c r="V45" s="4">
        <v>116.8</v>
      </c>
      <c r="W45" s="4">
        <v>117.8</v>
      </c>
      <c r="X45" s="4">
        <v>118.8</v>
      </c>
      <c r="Y45" s="4">
        <v>119.9</v>
      </c>
      <c r="Z45" s="4">
        <v>120.8</v>
      </c>
      <c r="AA45" s="4">
        <v>121.1</v>
      </c>
      <c r="AB45" s="4">
        <v>122.1</v>
      </c>
      <c r="AC45" s="4">
        <v>123</v>
      </c>
      <c r="AD45" s="4">
        <v>124</v>
      </c>
      <c r="AE45" s="4">
        <v>125.2</v>
      </c>
      <c r="AF45" s="4">
        <v>125.8</v>
      </c>
      <c r="AG45" s="4">
        <v>126.9</v>
      </c>
      <c r="AH45" s="4">
        <v>127.9</v>
      </c>
      <c r="AI45" s="4">
        <v>129.19999999999999</v>
      </c>
      <c r="AJ45" s="4">
        <v>130.4</v>
      </c>
      <c r="AK45" s="4">
        <v>131.19999999999999</v>
      </c>
      <c r="AL45" s="4">
        <v>132</v>
      </c>
      <c r="AM45" s="4">
        <v>132.5</v>
      </c>
      <c r="AN45" s="4">
        <v>133.6</v>
      </c>
      <c r="AO45" s="4">
        <v>134.5</v>
      </c>
      <c r="AP45" s="4">
        <v>135.19999999999999</v>
      </c>
      <c r="AQ45" s="4">
        <v>135.9</v>
      </c>
      <c r="AR45" s="4">
        <v>136.5</v>
      </c>
      <c r="AS45" s="4">
        <v>137.1</v>
      </c>
      <c r="AT45" s="4">
        <v>137.69999999999999</v>
      </c>
      <c r="AU45" s="4">
        <v>138.69999999999999</v>
      </c>
      <c r="AV45" s="4">
        <v>139.30000000000001</v>
      </c>
      <c r="AW45" s="4">
        <v>140.19999999999999</v>
      </c>
      <c r="AX45" s="4">
        <v>141</v>
      </c>
      <c r="AY45" s="4">
        <v>141.80000000000001</v>
      </c>
      <c r="AZ45" s="4">
        <v>142</v>
      </c>
      <c r="BA45" s="4">
        <v>143.1</v>
      </c>
      <c r="BB45" s="4">
        <v>143.80000000000001</v>
      </c>
      <c r="BC45" s="4">
        <v>144.4</v>
      </c>
      <c r="BD45" s="4">
        <v>145.1</v>
      </c>
      <c r="BE45" s="4">
        <v>145.4</v>
      </c>
      <c r="BF45" s="4">
        <v>146.19999999999999</v>
      </c>
      <c r="BG45" s="4">
        <v>146.5</v>
      </c>
      <c r="BH45" s="4">
        <v>148.19999999999999</v>
      </c>
      <c r="BI45" s="4">
        <v>149.80000000000001</v>
      </c>
      <c r="BJ45" s="4">
        <v>150.80000000000001</v>
      </c>
      <c r="BK45" s="4">
        <v>151.6</v>
      </c>
      <c r="BL45" s="4">
        <v>153.19999999999999</v>
      </c>
      <c r="BM45" s="4">
        <v>154.19999999999999</v>
      </c>
      <c r="BN45" s="4">
        <v>154.69999999999999</v>
      </c>
      <c r="BO45" s="4">
        <v>154.9</v>
      </c>
      <c r="BP45" s="4">
        <v>156.30000000000001</v>
      </c>
      <c r="BQ45" s="4">
        <v>156.9</v>
      </c>
      <c r="BR45" s="4">
        <v>157.9</v>
      </c>
      <c r="BS45" s="4">
        <v>158.30000000000001</v>
      </c>
      <c r="BT45" s="4">
        <v>157.5</v>
      </c>
      <c r="BU45" s="4">
        <v>157.9</v>
      </c>
      <c r="BV45" s="4">
        <v>159.19999999999999</v>
      </c>
      <c r="BW45" s="4">
        <v>162.6</v>
      </c>
      <c r="BX45" s="4">
        <v>162.6</v>
      </c>
      <c r="BY45" s="4">
        <v>163</v>
      </c>
      <c r="BZ45" s="4">
        <v>163.19999999999999</v>
      </c>
      <c r="CA45" s="4">
        <v>163.4</v>
      </c>
      <c r="CB45" s="4">
        <v>163.5</v>
      </c>
      <c r="CC45" s="4">
        <v>164.1</v>
      </c>
      <c r="CD45" s="4">
        <v>164.9</v>
      </c>
      <c r="CE45" s="4">
        <v>165.2</v>
      </c>
      <c r="CF45" s="4">
        <v>165.8</v>
      </c>
      <c r="CG45" s="4">
        <v>166.5</v>
      </c>
      <c r="CH45" s="4">
        <v>167.1</v>
      </c>
      <c r="CI45" s="4">
        <v>167.9</v>
      </c>
      <c r="CJ45" s="4">
        <v>168.5</v>
      </c>
      <c r="CK45" s="4">
        <v>169.2</v>
      </c>
      <c r="CL45" s="4">
        <v>170.1</v>
      </c>
      <c r="CM45" s="4">
        <v>171.2</v>
      </c>
      <c r="CN45" s="4">
        <v>147.71562137049946</v>
      </c>
      <c r="CO45" s="4">
        <v>139.25609756097555</v>
      </c>
      <c r="CP45" s="4">
        <v>183.5</v>
      </c>
      <c r="CQ45" s="4">
        <v>183.5</v>
      </c>
      <c r="CR45" s="4">
        <v>182.6</v>
      </c>
      <c r="CS45" s="4">
        <v>184.4</v>
      </c>
      <c r="CT45" s="4">
        <v>184.3</v>
      </c>
      <c r="CU45" s="4">
        <v>184.8</v>
      </c>
      <c r="CV45" s="4">
        <v>185.4</v>
      </c>
      <c r="CW45" s="4">
        <v>186.5</v>
      </c>
      <c r="CX45" s="4">
        <v>188.3</v>
      </c>
      <c r="CY45" s="4">
        <v>188.1</v>
      </c>
      <c r="CZ45" s="4">
        <v>188.8</v>
      </c>
      <c r="DA45" s="4">
        <v>191.9</v>
      </c>
      <c r="DB45" s="4">
        <v>190.8</v>
      </c>
      <c r="DC45" s="4">
        <v>191.2</v>
      </c>
      <c r="DD45" s="4">
        <v>192.1</v>
      </c>
      <c r="DE45" s="4">
        <v>192.1</v>
      </c>
      <c r="DF45" s="4">
        <v>192.7</v>
      </c>
      <c r="DG45" s="4">
        <v>192.9</v>
      </c>
      <c r="DH45" s="4">
        <v>192.4</v>
      </c>
      <c r="DI45" s="4">
        <v>192.2</v>
      </c>
      <c r="DJ45" s="4">
        <v>192.8</v>
      </c>
      <c r="DK45" s="4">
        <v>193.7</v>
      </c>
      <c r="DL45" s="4">
        <v>193.9</v>
      </c>
      <c r="DM45" s="4">
        <v>194.1</v>
      </c>
      <c r="DN45" s="4">
        <v>194.3</v>
      </c>
      <c r="DO45" s="4">
        <v>194.6</v>
      </c>
      <c r="DP45" s="4">
        <v>195</v>
      </c>
      <c r="DQ45" s="4">
        <v>195.9</v>
      </c>
      <c r="DR45" s="4">
        <v>196.3</v>
      </c>
      <c r="DS45" s="4">
        <v>196.9</v>
      </c>
      <c r="DT45" s="4">
        <v>197.3</v>
      </c>
      <c r="DU45" s="4">
        <v>198.2</v>
      </c>
      <c r="DV45" s="4">
        <v>199.5</v>
      </c>
      <c r="DW45" s="4">
        <v>199.5</v>
      </c>
      <c r="DX45" s="4">
        <v>200.6</v>
      </c>
      <c r="DY45" s="4">
        <v>201</v>
      </c>
    </row>
    <row r="46" spans="2:129" x14ac:dyDescent="0.25">
      <c r="B46" s="5" t="s">
        <v>4</v>
      </c>
      <c r="C46" s="6" t="s">
        <v>34</v>
      </c>
      <c r="D46" s="5" t="s">
        <v>53</v>
      </c>
      <c r="E46" s="3"/>
      <c r="F46" s="4">
        <v>106.3</v>
      </c>
      <c r="G46" s="4">
        <v>106.9</v>
      </c>
      <c r="H46" s="4">
        <v>107.4</v>
      </c>
      <c r="I46" s="4">
        <v>108</v>
      </c>
      <c r="J46" s="4">
        <v>108.7</v>
      </c>
      <c r="K46" s="4">
        <v>109.5</v>
      </c>
      <c r="L46" s="4">
        <v>110.2</v>
      </c>
      <c r="M46" s="4">
        <v>111</v>
      </c>
      <c r="N46" s="4">
        <v>112.2</v>
      </c>
      <c r="O46" s="4">
        <v>113.2</v>
      </c>
      <c r="P46" s="4">
        <v>114.2</v>
      </c>
      <c r="Q46" s="4">
        <v>115.2</v>
      </c>
      <c r="R46" s="4">
        <v>115.8</v>
      </c>
      <c r="S46" s="4">
        <v>116.4</v>
      </c>
      <c r="T46" s="4">
        <v>116.8</v>
      </c>
      <c r="U46" s="4">
        <v>117.4</v>
      </c>
      <c r="V46" s="4">
        <v>118</v>
      </c>
      <c r="W46" s="4">
        <v>118.8</v>
      </c>
      <c r="X46" s="4">
        <v>119.6</v>
      </c>
      <c r="Y46" s="4">
        <v>120</v>
      </c>
      <c r="Z46" s="4">
        <v>120.7</v>
      </c>
      <c r="AA46" s="4">
        <v>121.5</v>
      </c>
      <c r="AB46" s="4">
        <v>122.1</v>
      </c>
      <c r="AC46" s="4">
        <v>122.6</v>
      </c>
      <c r="AD46" s="4">
        <v>123.1</v>
      </c>
      <c r="AE46" s="4">
        <v>123.8</v>
      </c>
      <c r="AF46" s="4">
        <v>124.3</v>
      </c>
      <c r="AG46" s="4">
        <v>124.7</v>
      </c>
      <c r="AH46" s="4">
        <v>125.4</v>
      </c>
      <c r="AI46" s="4">
        <v>126.4</v>
      </c>
      <c r="AJ46" s="4">
        <v>126.7</v>
      </c>
      <c r="AK46" s="4">
        <v>127.2</v>
      </c>
      <c r="AL46" s="4">
        <v>127.9</v>
      </c>
      <c r="AM46" s="4">
        <v>128.5</v>
      </c>
      <c r="AN46" s="4">
        <v>129.30000000000001</v>
      </c>
      <c r="AO46" s="4">
        <v>129.69999999999999</v>
      </c>
      <c r="AP46" s="4">
        <v>130.30000000000001</v>
      </c>
      <c r="AQ46" s="4">
        <v>130.9</v>
      </c>
      <c r="AR46" s="4">
        <v>131.30000000000001</v>
      </c>
      <c r="AS46" s="4">
        <v>131.80000000000001</v>
      </c>
      <c r="AT46" s="4">
        <v>132.19999999999999</v>
      </c>
      <c r="AU46" s="4">
        <v>132.9</v>
      </c>
      <c r="AV46" s="4">
        <v>133.5</v>
      </c>
      <c r="AW46" s="4">
        <v>134.1</v>
      </c>
      <c r="AX46" s="4">
        <v>134.6</v>
      </c>
      <c r="AY46" s="4">
        <v>135.5</v>
      </c>
      <c r="AZ46" s="4">
        <v>135.80000000000001</v>
      </c>
      <c r="BA46" s="4">
        <v>136.30000000000001</v>
      </c>
      <c r="BB46" s="4">
        <v>136.6</v>
      </c>
      <c r="BC46" s="4">
        <v>136.80000000000001</v>
      </c>
      <c r="BD46" s="4">
        <v>137.30000000000001</v>
      </c>
      <c r="BE46" s="4">
        <v>138</v>
      </c>
      <c r="BF46" s="4">
        <v>138.19999999999999</v>
      </c>
      <c r="BG46" s="4">
        <v>138.5</v>
      </c>
      <c r="BH46" s="4">
        <v>139.30000000000001</v>
      </c>
      <c r="BI46" s="4">
        <v>140.30000000000001</v>
      </c>
      <c r="BJ46" s="4">
        <v>141.1</v>
      </c>
      <c r="BK46" s="4">
        <v>142</v>
      </c>
      <c r="BL46" s="4">
        <v>143</v>
      </c>
      <c r="BM46" s="4">
        <v>143.1</v>
      </c>
      <c r="BN46" s="4">
        <v>143.5</v>
      </c>
      <c r="BO46" s="4">
        <v>143.80000000000001</v>
      </c>
      <c r="BP46" s="4">
        <v>144.30000000000001</v>
      </c>
      <c r="BQ46" s="4">
        <v>145.30000000000001</v>
      </c>
      <c r="BR46" s="4">
        <v>146</v>
      </c>
      <c r="BS46" s="4">
        <v>146.4</v>
      </c>
      <c r="BT46" s="4">
        <v>146.80000000000001</v>
      </c>
      <c r="BU46" s="4">
        <v>147.30000000000001</v>
      </c>
      <c r="BV46" s="4">
        <v>147.69999999999999</v>
      </c>
      <c r="BW46" s="4">
        <v>148</v>
      </c>
      <c r="BX46" s="4">
        <v>148</v>
      </c>
      <c r="BY46" s="4">
        <v>148.1</v>
      </c>
      <c r="BZ46" s="4">
        <v>147.6</v>
      </c>
      <c r="CA46" s="4">
        <v>147.69999999999999</v>
      </c>
      <c r="CB46" s="4">
        <v>147.9</v>
      </c>
      <c r="CC46" s="4">
        <v>148.4</v>
      </c>
      <c r="CD46" s="4">
        <v>148.6</v>
      </c>
      <c r="CE46" s="4">
        <v>148.9</v>
      </c>
      <c r="CF46" s="4">
        <v>149.1</v>
      </c>
      <c r="CG46" s="4">
        <v>149.19999999999999</v>
      </c>
      <c r="CH46" s="4">
        <v>149.4</v>
      </c>
      <c r="CI46" s="4">
        <v>149.9</v>
      </c>
      <c r="CJ46" s="4">
        <v>150.30000000000001</v>
      </c>
      <c r="CK46" s="4">
        <v>150.5</v>
      </c>
      <c r="CL46" s="4">
        <v>150.80000000000001</v>
      </c>
      <c r="CM46" s="4">
        <v>151.19999999999999</v>
      </c>
      <c r="CN46" s="4">
        <v>147.71562137049946</v>
      </c>
      <c r="CO46" s="4">
        <v>139.25609756097555</v>
      </c>
      <c r="CP46" s="4">
        <v>152.5</v>
      </c>
      <c r="CQ46" s="4">
        <v>152.5</v>
      </c>
      <c r="CR46" s="4">
        <v>153.1</v>
      </c>
      <c r="CS46" s="4">
        <v>153.4</v>
      </c>
      <c r="CT46" s="4">
        <v>153.69999999999999</v>
      </c>
      <c r="CU46" s="4">
        <v>154.30000000000001</v>
      </c>
      <c r="CV46" s="4">
        <v>155</v>
      </c>
      <c r="CW46" s="4">
        <v>155.5</v>
      </c>
      <c r="CX46" s="4">
        <v>157.19999999999999</v>
      </c>
      <c r="CY46" s="4">
        <v>157.80000000000001</v>
      </c>
      <c r="CZ46" s="4">
        <v>158.80000000000001</v>
      </c>
      <c r="DA46" s="4">
        <v>161.80000000000001</v>
      </c>
      <c r="DB46" s="4">
        <v>162.19999999999999</v>
      </c>
      <c r="DC46" s="4">
        <v>162.80000000000001</v>
      </c>
      <c r="DD46" s="4">
        <v>164.5</v>
      </c>
      <c r="DE46" s="4">
        <v>164.6</v>
      </c>
      <c r="DF46" s="4">
        <v>165.7</v>
      </c>
      <c r="DG46" s="4">
        <v>167.2</v>
      </c>
      <c r="DH46" s="4">
        <v>168.5</v>
      </c>
      <c r="DI46" s="4">
        <v>169.9</v>
      </c>
      <c r="DJ46" s="4">
        <v>170.8</v>
      </c>
      <c r="DK46" s="4">
        <v>172.1</v>
      </c>
      <c r="DL46" s="4">
        <v>173.9</v>
      </c>
      <c r="DM46" s="4">
        <v>175.6</v>
      </c>
      <c r="DN46" s="4">
        <v>177.1</v>
      </c>
      <c r="DO46" s="4">
        <v>178.3</v>
      </c>
      <c r="DP46" s="4">
        <v>179.5</v>
      </c>
      <c r="DQ46" s="4">
        <v>180.9</v>
      </c>
      <c r="DR46" s="4">
        <v>181.9</v>
      </c>
      <c r="DS46" s="4">
        <v>183.1</v>
      </c>
      <c r="DT46" s="4">
        <v>184</v>
      </c>
      <c r="DU46" s="4">
        <v>184.9</v>
      </c>
      <c r="DV46" s="4">
        <v>186.2</v>
      </c>
      <c r="DW46" s="4">
        <v>186.1</v>
      </c>
      <c r="DX46" s="4">
        <v>186.9</v>
      </c>
      <c r="DY46" s="4">
        <v>187.3</v>
      </c>
    </row>
    <row r="47" spans="2:129" x14ac:dyDescent="0.25">
      <c r="B47" s="5" t="s">
        <v>4</v>
      </c>
      <c r="C47" s="6" t="s">
        <v>35</v>
      </c>
      <c r="D47" s="5" t="s">
        <v>53</v>
      </c>
      <c r="E47" s="3"/>
      <c r="F47" s="4">
        <v>105.5</v>
      </c>
      <c r="G47" s="4">
        <v>106</v>
      </c>
      <c r="H47" s="4">
        <v>106.5</v>
      </c>
      <c r="I47" s="4">
        <v>107</v>
      </c>
      <c r="J47" s="4">
        <v>107.4</v>
      </c>
      <c r="K47" s="4">
        <v>108.1</v>
      </c>
      <c r="L47" s="4">
        <v>108.8</v>
      </c>
      <c r="M47" s="4">
        <v>109.4</v>
      </c>
      <c r="N47" s="4">
        <v>110.4</v>
      </c>
      <c r="O47" s="4">
        <v>111.2</v>
      </c>
      <c r="P47" s="4">
        <v>111.9</v>
      </c>
      <c r="Q47" s="4">
        <v>112.7</v>
      </c>
      <c r="R47" s="4">
        <v>113.2</v>
      </c>
      <c r="S47" s="4">
        <v>113.3</v>
      </c>
      <c r="T47" s="4">
        <v>113.7</v>
      </c>
      <c r="U47" s="4">
        <v>114.6</v>
      </c>
      <c r="V47" s="4">
        <v>115.2</v>
      </c>
      <c r="W47" s="4">
        <v>115.6</v>
      </c>
      <c r="X47" s="4">
        <v>116.3</v>
      </c>
      <c r="Y47" s="4">
        <v>116.8</v>
      </c>
      <c r="Z47" s="4">
        <v>117.2</v>
      </c>
      <c r="AA47" s="4">
        <v>118.1</v>
      </c>
      <c r="AB47" s="4">
        <v>118.4</v>
      </c>
      <c r="AC47" s="4">
        <v>118.6</v>
      </c>
      <c r="AD47" s="4">
        <v>119.3</v>
      </c>
      <c r="AE47" s="4">
        <v>120.1</v>
      </c>
      <c r="AF47" s="4">
        <v>120.4</v>
      </c>
      <c r="AG47" s="4">
        <v>120.8</v>
      </c>
      <c r="AH47" s="4">
        <v>121.3</v>
      </c>
      <c r="AI47" s="4">
        <v>122</v>
      </c>
      <c r="AJ47" s="4">
        <v>122.3</v>
      </c>
      <c r="AK47" s="4">
        <v>122.9</v>
      </c>
      <c r="AL47" s="4">
        <v>123.4</v>
      </c>
      <c r="AM47" s="4">
        <v>123.8</v>
      </c>
      <c r="AN47" s="4">
        <v>124.5</v>
      </c>
      <c r="AO47" s="4">
        <v>124.8</v>
      </c>
      <c r="AP47" s="4">
        <v>125.1</v>
      </c>
      <c r="AQ47" s="4">
        <v>125.8</v>
      </c>
      <c r="AR47" s="4">
        <v>126.1</v>
      </c>
      <c r="AS47" s="4">
        <v>126.4</v>
      </c>
      <c r="AT47" s="4">
        <v>126.8</v>
      </c>
      <c r="AU47" s="4">
        <v>127.2</v>
      </c>
      <c r="AV47" s="4">
        <v>127.6</v>
      </c>
      <c r="AW47" s="4">
        <v>128.19999999999999</v>
      </c>
      <c r="AX47" s="4">
        <v>128.6</v>
      </c>
      <c r="AY47" s="4">
        <v>129.1</v>
      </c>
      <c r="AZ47" s="4">
        <v>129.30000000000001</v>
      </c>
      <c r="BA47" s="4">
        <v>129.80000000000001</v>
      </c>
      <c r="BB47" s="4">
        <v>130.19999999999999</v>
      </c>
      <c r="BC47" s="4">
        <v>130.30000000000001</v>
      </c>
      <c r="BD47" s="4">
        <v>130.6</v>
      </c>
      <c r="BE47" s="4">
        <v>131.1</v>
      </c>
      <c r="BF47" s="4">
        <v>131.4</v>
      </c>
      <c r="BG47" s="4">
        <v>131.69999999999999</v>
      </c>
      <c r="BH47" s="4">
        <v>132.1</v>
      </c>
      <c r="BI47" s="4">
        <v>133</v>
      </c>
      <c r="BJ47" s="4">
        <v>133.4</v>
      </c>
      <c r="BK47" s="4">
        <v>134.1</v>
      </c>
      <c r="BL47" s="4">
        <v>134.80000000000001</v>
      </c>
      <c r="BM47" s="4">
        <v>135.1</v>
      </c>
      <c r="BN47" s="4">
        <v>135.5</v>
      </c>
      <c r="BO47" s="4">
        <v>135.6</v>
      </c>
      <c r="BP47" s="4">
        <v>136.19999999999999</v>
      </c>
      <c r="BQ47" s="4">
        <v>136.69999999999999</v>
      </c>
      <c r="BR47" s="4">
        <v>137.4</v>
      </c>
      <c r="BS47" s="4">
        <v>138.1</v>
      </c>
      <c r="BT47" s="4">
        <v>138.4</v>
      </c>
      <c r="BU47" s="4">
        <v>138.80000000000001</v>
      </c>
      <c r="BV47" s="4">
        <v>139.1</v>
      </c>
      <c r="BW47" s="4">
        <v>139.19999999999999</v>
      </c>
      <c r="BX47" s="4">
        <v>139.1</v>
      </c>
      <c r="BY47" s="4">
        <v>139.4</v>
      </c>
      <c r="BZ47" s="4">
        <v>139</v>
      </c>
      <c r="CA47" s="4">
        <v>139.69999999999999</v>
      </c>
      <c r="CB47" s="4">
        <v>139.9</v>
      </c>
      <c r="CC47" s="4">
        <v>140.4</v>
      </c>
      <c r="CD47" s="4">
        <v>140.4</v>
      </c>
      <c r="CE47" s="4">
        <v>140.5</v>
      </c>
      <c r="CF47" s="4">
        <v>140.6</v>
      </c>
      <c r="CG47" s="4">
        <v>140.6</v>
      </c>
      <c r="CH47" s="4">
        <v>140.80000000000001</v>
      </c>
      <c r="CI47" s="4">
        <v>141</v>
      </c>
      <c r="CJ47" s="4">
        <v>141.30000000000001</v>
      </c>
      <c r="CK47" s="4">
        <v>141.5</v>
      </c>
      <c r="CL47" s="4">
        <v>141.69999999999999</v>
      </c>
      <c r="CM47" s="4">
        <v>141.9</v>
      </c>
      <c r="CN47" s="4">
        <v>147.71562137049946</v>
      </c>
      <c r="CO47" s="4">
        <v>139.25609756097555</v>
      </c>
      <c r="CP47" s="4">
        <v>144.4</v>
      </c>
      <c r="CQ47" s="4">
        <v>144.4</v>
      </c>
      <c r="CR47" s="4">
        <v>143.4</v>
      </c>
      <c r="CS47" s="4">
        <v>144.30000000000001</v>
      </c>
      <c r="CT47" s="4">
        <v>144.6</v>
      </c>
      <c r="CU47" s="4">
        <v>144.9</v>
      </c>
      <c r="CV47" s="4">
        <v>145.4</v>
      </c>
      <c r="CW47" s="4">
        <v>146.1</v>
      </c>
      <c r="CX47" s="4">
        <v>147.4</v>
      </c>
      <c r="CY47" s="4">
        <v>147.9</v>
      </c>
      <c r="CZ47" s="4">
        <v>148.5</v>
      </c>
      <c r="DA47" s="4">
        <v>152.1</v>
      </c>
      <c r="DB47" s="4">
        <v>151.80000000000001</v>
      </c>
      <c r="DC47" s="4">
        <v>153.1</v>
      </c>
      <c r="DD47" s="4">
        <v>155.30000000000001</v>
      </c>
      <c r="DE47" s="4">
        <v>155.30000000000001</v>
      </c>
      <c r="DF47" s="4">
        <v>156.30000000000001</v>
      </c>
      <c r="DG47" s="4">
        <v>157.4</v>
      </c>
      <c r="DH47" s="4">
        <v>158.69999999999999</v>
      </c>
      <c r="DI47" s="4">
        <v>160.69999999999999</v>
      </c>
      <c r="DJ47" s="4">
        <v>162.4</v>
      </c>
      <c r="DK47" s="4">
        <v>164.6</v>
      </c>
      <c r="DL47" s="4">
        <v>166.5</v>
      </c>
      <c r="DM47" s="4">
        <v>168.4</v>
      </c>
      <c r="DN47" s="4">
        <v>169.9</v>
      </c>
      <c r="DO47" s="4">
        <v>171.3</v>
      </c>
      <c r="DP47" s="4">
        <v>172.7</v>
      </c>
      <c r="DQ47" s="4">
        <v>174.3</v>
      </c>
      <c r="DR47" s="4">
        <v>175.3</v>
      </c>
      <c r="DS47" s="4">
        <v>176.2</v>
      </c>
      <c r="DT47" s="4">
        <v>177</v>
      </c>
      <c r="DU47" s="4">
        <v>177.6</v>
      </c>
      <c r="DV47" s="4">
        <v>178.7</v>
      </c>
      <c r="DW47" s="4">
        <v>178.7</v>
      </c>
      <c r="DX47" s="4">
        <v>179.2</v>
      </c>
      <c r="DY47" s="4">
        <v>179.7</v>
      </c>
    </row>
    <row r="48" spans="2:129" x14ac:dyDescent="0.25">
      <c r="B48" s="5" t="s">
        <v>4</v>
      </c>
      <c r="C48" s="6" t="s">
        <v>36</v>
      </c>
      <c r="D48" s="5" t="s">
        <v>53</v>
      </c>
      <c r="E48" s="3"/>
      <c r="F48" s="4">
        <v>106.2</v>
      </c>
      <c r="G48" s="4">
        <v>106.8</v>
      </c>
      <c r="H48" s="4">
        <v>107.3</v>
      </c>
      <c r="I48" s="4">
        <v>107.9</v>
      </c>
      <c r="J48" s="4">
        <v>108.5</v>
      </c>
      <c r="K48" s="4">
        <v>109.3</v>
      </c>
      <c r="L48" s="4">
        <v>110</v>
      </c>
      <c r="M48" s="4">
        <v>110.7</v>
      </c>
      <c r="N48" s="4">
        <v>111.9</v>
      </c>
      <c r="O48" s="4">
        <v>112.8</v>
      </c>
      <c r="P48" s="4">
        <v>113.8</v>
      </c>
      <c r="Q48" s="4">
        <v>114.8</v>
      </c>
      <c r="R48" s="4">
        <v>115.4</v>
      </c>
      <c r="S48" s="4">
        <v>115.9</v>
      </c>
      <c r="T48" s="4">
        <v>116.4</v>
      </c>
      <c r="U48" s="4">
        <v>117</v>
      </c>
      <c r="V48" s="4">
        <v>117.6</v>
      </c>
      <c r="W48" s="4">
        <v>118.3</v>
      </c>
      <c r="X48" s="4">
        <v>119.1</v>
      </c>
      <c r="Y48" s="4">
        <v>119.6</v>
      </c>
      <c r="Z48" s="4">
        <v>120.1</v>
      </c>
      <c r="AA48" s="4">
        <v>121</v>
      </c>
      <c r="AB48" s="4">
        <v>121.6</v>
      </c>
      <c r="AC48" s="4">
        <v>122</v>
      </c>
      <c r="AD48" s="4">
        <v>122.5</v>
      </c>
      <c r="AE48" s="4">
        <v>123.3</v>
      </c>
      <c r="AF48" s="4">
        <v>123.7</v>
      </c>
      <c r="AG48" s="4">
        <v>124.1</v>
      </c>
      <c r="AH48" s="4">
        <v>124.7</v>
      </c>
      <c r="AI48" s="4">
        <v>125.7</v>
      </c>
      <c r="AJ48" s="4">
        <v>126.1</v>
      </c>
      <c r="AK48" s="4">
        <v>126.6</v>
      </c>
      <c r="AL48" s="4">
        <v>127.2</v>
      </c>
      <c r="AM48" s="4">
        <v>127.8</v>
      </c>
      <c r="AN48" s="4">
        <v>128.6</v>
      </c>
      <c r="AO48" s="4">
        <v>129</v>
      </c>
      <c r="AP48" s="4">
        <v>129.5</v>
      </c>
      <c r="AQ48" s="4">
        <v>130.19999999999999</v>
      </c>
      <c r="AR48" s="4">
        <v>130.5</v>
      </c>
      <c r="AS48" s="4">
        <v>131</v>
      </c>
      <c r="AT48" s="4">
        <v>131.4</v>
      </c>
      <c r="AU48" s="4">
        <v>132</v>
      </c>
      <c r="AV48" s="4">
        <v>132.69999999999999</v>
      </c>
      <c r="AW48" s="4">
        <v>133.19999999999999</v>
      </c>
      <c r="AX48" s="4">
        <v>133.80000000000001</v>
      </c>
      <c r="AY48" s="4">
        <v>134.5</v>
      </c>
      <c r="AZ48" s="4">
        <v>135</v>
      </c>
      <c r="BA48" s="4">
        <v>135.4</v>
      </c>
      <c r="BB48" s="4">
        <v>135.6</v>
      </c>
      <c r="BC48" s="4">
        <v>135.9</v>
      </c>
      <c r="BD48" s="4">
        <v>136.4</v>
      </c>
      <c r="BE48" s="4">
        <v>137</v>
      </c>
      <c r="BF48" s="4">
        <v>137.19999999999999</v>
      </c>
      <c r="BG48" s="4">
        <v>137.5</v>
      </c>
      <c r="BH48" s="4">
        <v>138.30000000000001</v>
      </c>
      <c r="BI48" s="4">
        <v>139.30000000000001</v>
      </c>
      <c r="BJ48" s="4">
        <v>140</v>
      </c>
      <c r="BK48" s="4">
        <v>140.80000000000001</v>
      </c>
      <c r="BL48" s="4">
        <v>141.80000000000001</v>
      </c>
      <c r="BM48" s="4">
        <v>142</v>
      </c>
      <c r="BN48" s="4">
        <v>142.30000000000001</v>
      </c>
      <c r="BO48" s="4">
        <v>142.6</v>
      </c>
      <c r="BP48" s="4">
        <v>143.1</v>
      </c>
      <c r="BQ48" s="4">
        <v>144</v>
      </c>
      <c r="BR48" s="4">
        <v>144.69999999999999</v>
      </c>
      <c r="BS48" s="4">
        <v>145.19999999999999</v>
      </c>
      <c r="BT48" s="4">
        <v>145.6</v>
      </c>
      <c r="BU48" s="4">
        <v>146.1</v>
      </c>
      <c r="BV48" s="4">
        <v>146.5</v>
      </c>
      <c r="BW48" s="4">
        <v>146.80000000000001</v>
      </c>
      <c r="BX48" s="4">
        <v>146.69999999999999</v>
      </c>
      <c r="BY48" s="4">
        <v>146.80000000000001</v>
      </c>
      <c r="BZ48" s="4">
        <v>146.4</v>
      </c>
      <c r="CA48" s="4">
        <v>146.5</v>
      </c>
      <c r="CB48" s="4">
        <v>146.69999999999999</v>
      </c>
      <c r="CC48" s="4">
        <v>147.30000000000001</v>
      </c>
      <c r="CD48" s="4">
        <v>147.4</v>
      </c>
      <c r="CE48" s="4">
        <v>147.6</v>
      </c>
      <c r="CF48" s="4">
        <v>147.9</v>
      </c>
      <c r="CG48" s="4">
        <v>147.9</v>
      </c>
      <c r="CH48" s="4">
        <v>148.19999999999999</v>
      </c>
      <c r="CI48" s="4">
        <v>148.6</v>
      </c>
      <c r="CJ48" s="4">
        <v>149</v>
      </c>
      <c r="CK48" s="4">
        <v>149.19999999999999</v>
      </c>
      <c r="CL48" s="4">
        <v>149.5</v>
      </c>
      <c r="CM48" s="4">
        <v>149.80000000000001</v>
      </c>
      <c r="CN48" s="4">
        <v>147.71562137049946</v>
      </c>
      <c r="CO48" s="4">
        <v>139.25609756097555</v>
      </c>
      <c r="CP48" s="4">
        <v>151.4</v>
      </c>
      <c r="CQ48" s="4">
        <v>151.4</v>
      </c>
      <c r="CR48" s="4">
        <v>151.69999999999999</v>
      </c>
      <c r="CS48" s="4">
        <v>152</v>
      </c>
      <c r="CT48" s="4">
        <v>152.30000000000001</v>
      </c>
      <c r="CU48" s="4">
        <v>152.80000000000001</v>
      </c>
      <c r="CV48" s="4">
        <v>153.6</v>
      </c>
      <c r="CW48" s="4">
        <v>154.19999999999999</v>
      </c>
      <c r="CX48" s="4">
        <v>155.80000000000001</v>
      </c>
      <c r="CY48" s="4">
        <v>156.4</v>
      </c>
      <c r="CZ48" s="4">
        <v>157.30000000000001</v>
      </c>
      <c r="DA48" s="4">
        <v>160.4</v>
      </c>
      <c r="DB48" s="4">
        <v>160.69999999999999</v>
      </c>
      <c r="DC48" s="4">
        <v>161.4</v>
      </c>
      <c r="DD48" s="4">
        <v>163.19999999999999</v>
      </c>
      <c r="DE48" s="4">
        <v>163.30000000000001</v>
      </c>
      <c r="DF48" s="4">
        <v>164.3</v>
      </c>
      <c r="DG48" s="4">
        <v>165.8</v>
      </c>
      <c r="DH48" s="4">
        <v>167</v>
      </c>
      <c r="DI48" s="4">
        <v>168.5</v>
      </c>
      <c r="DJ48" s="4">
        <v>169.6</v>
      </c>
      <c r="DK48" s="4">
        <v>171.1</v>
      </c>
      <c r="DL48" s="4">
        <v>172.8</v>
      </c>
      <c r="DM48" s="4">
        <v>174.6</v>
      </c>
      <c r="DN48" s="4">
        <v>176</v>
      </c>
      <c r="DO48" s="4">
        <v>177.3</v>
      </c>
      <c r="DP48" s="4">
        <v>178.5</v>
      </c>
      <c r="DQ48" s="4">
        <v>179.9</v>
      </c>
      <c r="DR48" s="4">
        <v>181</v>
      </c>
      <c r="DS48" s="4">
        <v>182.1</v>
      </c>
      <c r="DT48" s="4">
        <v>183</v>
      </c>
      <c r="DU48" s="4">
        <v>183.8</v>
      </c>
      <c r="DV48" s="4">
        <v>185.1</v>
      </c>
      <c r="DW48" s="4">
        <v>185.1</v>
      </c>
      <c r="DX48" s="4">
        <v>185.7</v>
      </c>
      <c r="DY48" s="4">
        <v>186.2</v>
      </c>
    </row>
    <row r="49" spans="2:129" x14ac:dyDescent="0.25">
      <c r="B49" s="5" t="s">
        <v>4</v>
      </c>
      <c r="C49" s="6" t="s">
        <v>37</v>
      </c>
      <c r="D49" s="5" t="s">
        <v>53</v>
      </c>
      <c r="E49" s="3"/>
      <c r="F49" s="4">
        <v>100.3</v>
      </c>
      <c r="G49" s="4">
        <v>100.4</v>
      </c>
      <c r="H49" s="4">
        <v>100.4</v>
      </c>
      <c r="I49" s="4">
        <v>100.5</v>
      </c>
      <c r="J49" s="4">
        <v>100.5</v>
      </c>
      <c r="K49" s="4">
        <v>106.6</v>
      </c>
      <c r="L49" s="4">
        <v>107.7</v>
      </c>
      <c r="M49" s="4">
        <v>108.9</v>
      </c>
      <c r="N49" s="4">
        <v>109.7</v>
      </c>
      <c r="O49" s="4">
        <v>110.5</v>
      </c>
      <c r="P49" s="4">
        <v>111.1</v>
      </c>
      <c r="Q49" s="4">
        <v>110.7</v>
      </c>
      <c r="R49" s="4">
        <v>111.6</v>
      </c>
      <c r="S49" s="4">
        <v>112.5</v>
      </c>
      <c r="T49" s="4">
        <v>113.2</v>
      </c>
      <c r="U49" s="4">
        <v>113.9</v>
      </c>
      <c r="V49" s="4">
        <v>114.3</v>
      </c>
      <c r="W49" s="4">
        <v>113.9</v>
      </c>
      <c r="X49" s="4">
        <v>114.8</v>
      </c>
      <c r="Y49" s="4">
        <v>115.5</v>
      </c>
      <c r="Z49" s="4">
        <v>116.1</v>
      </c>
      <c r="AA49" s="4">
        <v>116.7</v>
      </c>
      <c r="AB49" s="4">
        <v>117.1</v>
      </c>
      <c r="AC49" s="4">
        <v>116.5</v>
      </c>
      <c r="AD49" s="4">
        <v>117.3</v>
      </c>
      <c r="AE49" s="4">
        <v>118.1</v>
      </c>
      <c r="AF49" s="4">
        <v>118.6</v>
      </c>
      <c r="AG49" s="4">
        <v>119.2</v>
      </c>
      <c r="AH49" s="4">
        <v>119.6</v>
      </c>
      <c r="AI49" s="4">
        <v>119</v>
      </c>
      <c r="AJ49" s="4">
        <v>119.9</v>
      </c>
      <c r="AK49" s="4">
        <v>120.9</v>
      </c>
      <c r="AL49" s="4">
        <v>121.6</v>
      </c>
      <c r="AM49" s="4">
        <v>122.4</v>
      </c>
      <c r="AN49" s="4">
        <v>122.9</v>
      </c>
      <c r="AO49" s="4">
        <v>122.4</v>
      </c>
      <c r="AP49" s="4">
        <v>123.4</v>
      </c>
      <c r="AQ49" s="4">
        <v>124.4</v>
      </c>
      <c r="AR49" s="4">
        <v>124.9</v>
      </c>
      <c r="AS49" s="4">
        <v>125.6</v>
      </c>
      <c r="AT49" s="4">
        <v>126</v>
      </c>
      <c r="AU49" s="4">
        <v>125.5</v>
      </c>
      <c r="AV49" s="4">
        <v>126.4</v>
      </c>
      <c r="AW49" s="4">
        <v>127.3</v>
      </c>
      <c r="AX49" s="4">
        <v>127.9</v>
      </c>
      <c r="AY49" s="4">
        <v>128.69999999999999</v>
      </c>
      <c r="AZ49" s="4">
        <v>129.1</v>
      </c>
      <c r="BA49" s="4">
        <v>128.5</v>
      </c>
      <c r="BB49" s="4">
        <v>129.6</v>
      </c>
      <c r="BC49" s="4">
        <v>130.5</v>
      </c>
      <c r="BD49" s="4">
        <v>131.1</v>
      </c>
      <c r="BE49" s="4">
        <v>131.69999999999999</v>
      </c>
      <c r="BF49" s="4">
        <v>132.1</v>
      </c>
      <c r="BG49" s="4">
        <v>131.4</v>
      </c>
      <c r="BH49" s="4">
        <v>132.6</v>
      </c>
      <c r="BI49" s="4">
        <v>134.4</v>
      </c>
      <c r="BJ49" s="4">
        <v>135.69999999999999</v>
      </c>
      <c r="BK49" s="4">
        <v>137.30000000000001</v>
      </c>
      <c r="BL49" s="4">
        <v>138.6</v>
      </c>
      <c r="BM49" s="4">
        <v>139.1</v>
      </c>
      <c r="BN49" s="4">
        <v>140.4</v>
      </c>
      <c r="BO49" s="4">
        <v>141.30000000000001</v>
      </c>
      <c r="BP49" s="4">
        <v>142</v>
      </c>
      <c r="BQ49" s="4">
        <v>142.9</v>
      </c>
      <c r="BR49" s="4">
        <v>143.19999999999999</v>
      </c>
      <c r="BS49" s="4">
        <v>142.5</v>
      </c>
      <c r="BT49" s="4">
        <v>143.6</v>
      </c>
      <c r="BU49" s="4">
        <v>144.6</v>
      </c>
      <c r="BV49" s="4">
        <v>145.30000000000001</v>
      </c>
      <c r="BW49" s="4">
        <v>146.9</v>
      </c>
      <c r="BX49" s="4">
        <v>146.9</v>
      </c>
      <c r="BY49" s="4">
        <v>146.5</v>
      </c>
      <c r="BZ49" s="4">
        <v>147.69999999999999</v>
      </c>
      <c r="CA49" s="4">
        <v>148.5</v>
      </c>
      <c r="CB49" s="4">
        <v>149</v>
      </c>
      <c r="CC49" s="4">
        <v>150.1</v>
      </c>
      <c r="CD49" s="4">
        <v>149.4</v>
      </c>
      <c r="CE49" s="4">
        <v>150.6</v>
      </c>
      <c r="CF49" s="4">
        <v>151.6</v>
      </c>
      <c r="CG49" s="4">
        <v>152.19999999999999</v>
      </c>
      <c r="CH49" s="4">
        <v>153</v>
      </c>
      <c r="CI49" s="4">
        <v>153.5</v>
      </c>
      <c r="CJ49" s="4">
        <v>152.80000000000001</v>
      </c>
      <c r="CK49" s="4">
        <v>153.9</v>
      </c>
      <c r="CL49" s="4">
        <v>154.80000000000001</v>
      </c>
      <c r="CM49" s="4">
        <v>154.5</v>
      </c>
      <c r="CN49" s="4">
        <v>155.6</v>
      </c>
      <c r="CO49" s="4">
        <v>139.25609756097555</v>
      </c>
      <c r="CP49" s="4">
        <v>154.69999999999999</v>
      </c>
      <c r="CQ49" s="4">
        <v>154.69999999999999</v>
      </c>
      <c r="CR49" s="4">
        <v>155.5</v>
      </c>
      <c r="CS49" s="4">
        <v>156.30000000000001</v>
      </c>
      <c r="CT49" s="4">
        <v>156.5</v>
      </c>
      <c r="CU49" s="4">
        <v>158</v>
      </c>
      <c r="CV49" s="4">
        <v>158.4</v>
      </c>
      <c r="CW49" s="4">
        <v>157.69999999999999</v>
      </c>
      <c r="CX49" s="4">
        <v>159.80000000000001</v>
      </c>
      <c r="CY49" s="4">
        <v>159.9</v>
      </c>
      <c r="CZ49" s="4">
        <v>161.4</v>
      </c>
      <c r="DA49" s="4">
        <v>161.6</v>
      </c>
      <c r="DB49" s="4">
        <v>160.5</v>
      </c>
      <c r="DC49" s="4">
        <v>161.5</v>
      </c>
      <c r="DD49" s="4">
        <v>162.1</v>
      </c>
      <c r="DE49" s="4">
        <v>162.1</v>
      </c>
      <c r="DF49" s="4">
        <v>163.6</v>
      </c>
      <c r="DG49" s="4">
        <v>164.2</v>
      </c>
      <c r="DH49" s="4">
        <v>163.4</v>
      </c>
      <c r="DI49" s="4">
        <v>164.5</v>
      </c>
      <c r="DJ49" s="4">
        <v>165.5</v>
      </c>
      <c r="DK49" s="4">
        <v>165.3</v>
      </c>
      <c r="DL49" s="4">
        <v>167</v>
      </c>
      <c r="DM49" s="4">
        <v>167.5</v>
      </c>
      <c r="DN49" s="4">
        <v>166.8</v>
      </c>
      <c r="DO49" s="4">
        <v>167.8</v>
      </c>
      <c r="DP49" s="4">
        <v>169</v>
      </c>
      <c r="DQ49" s="4">
        <v>169.5</v>
      </c>
      <c r="DR49" s="4">
        <v>171.2</v>
      </c>
      <c r="DS49" s="4">
        <v>171.8</v>
      </c>
      <c r="DT49" s="4">
        <v>170.7</v>
      </c>
      <c r="DU49" s="4">
        <v>172.1</v>
      </c>
      <c r="DV49" s="4">
        <v>173.5</v>
      </c>
      <c r="DW49" s="4">
        <v>173.5</v>
      </c>
      <c r="DX49" s="4">
        <v>175.2</v>
      </c>
      <c r="DY49" s="4">
        <v>175.6</v>
      </c>
    </row>
    <row r="50" spans="2:129" x14ac:dyDescent="0.25">
      <c r="B50" s="5" t="s">
        <v>4</v>
      </c>
      <c r="C50" s="6" t="s">
        <v>38</v>
      </c>
      <c r="D50" s="5" t="s">
        <v>53</v>
      </c>
      <c r="E50" s="3"/>
      <c r="F50" s="4">
        <v>105.5</v>
      </c>
      <c r="G50" s="4">
        <v>106</v>
      </c>
      <c r="H50" s="4">
        <v>106.1</v>
      </c>
      <c r="I50" s="4">
        <v>106.5</v>
      </c>
      <c r="J50" s="4">
        <v>107.4</v>
      </c>
      <c r="K50" s="4">
        <v>108.3</v>
      </c>
      <c r="L50" s="4">
        <v>109.2</v>
      </c>
      <c r="M50" s="4">
        <v>109.7</v>
      </c>
      <c r="N50" s="4">
        <v>110.5</v>
      </c>
      <c r="O50" s="4">
        <v>110.9</v>
      </c>
      <c r="P50" s="4">
        <v>111.6</v>
      </c>
      <c r="Q50" s="4">
        <v>111.9</v>
      </c>
      <c r="R50" s="4">
        <v>112.2</v>
      </c>
      <c r="S50" s="4">
        <v>112.4</v>
      </c>
      <c r="T50" s="4">
        <v>112.5</v>
      </c>
      <c r="U50" s="4">
        <v>112.5</v>
      </c>
      <c r="V50" s="4">
        <v>112.5</v>
      </c>
      <c r="W50" s="4">
        <v>113.2</v>
      </c>
      <c r="X50" s="4">
        <v>113.9</v>
      </c>
      <c r="Y50" s="4">
        <v>114</v>
      </c>
      <c r="Z50" s="4">
        <v>114.3</v>
      </c>
      <c r="AA50" s="4">
        <v>114.7</v>
      </c>
      <c r="AB50" s="4">
        <v>115.5</v>
      </c>
      <c r="AC50" s="4">
        <v>115.7</v>
      </c>
      <c r="AD50" s="4">
        <v>116.5</v>
      </c>
      <c r="AE50" s="4">
        <v>117.7</v>
      </c>
      <c r="AF50" s="4">
        <v>118.3</v>
      </c>
      <c r="AG50" s="4">
        <v>118.7</v>
      </c>
      <c r="AH50" s="4">
        <v>119.2</v>
      </c>
      <c r="AI50" s="4">
        <v>119.8</v>
      </c>
      <c r="AJ50" s="4">
        <v>120.1</v>
      </c>
      <c r="AK50" s="4">
        <v>120.6</v>
      </c>
      <c r="AL50" s="4">
        <v>120.4</v>
      </c>
      <c r="AM50" s="4">
        <v>120.8</v>
      </c>
      <c r="AN50" s="4">
        <v>121.6</v>
      </c>
      <c r="AO50" s="4">
        <v>122</v>
      </c>
      <c r="AP50" s="4">
        <v>122.7</v>
      </c>
      <c r="AQ50" s="4">
        <v>123.1</v>
      </c>
      <c r="AR50" s="4">
        <v>122.4</v>
      </c>
      <c r="AS50" s="4">
        <v>122.3</v>
      </c>
      <c r="AT50" s="4">
        <v>122.7</v>
      </c>
      <c r="AU50" s="4">
        <v>123.3</v>
      </c>
      <c r="AV50" s="4">
        <v>123.4</v>
      </c>
      <c r="AW50" s="4">
        <v>123.6</v>
      </c>
      <c r="AX50" s="4">
        <v>124.1</v>
      </c>
      <c r="AY50" s="4">
        <v>124.3</v>
      </c>
      <c r="AZ50" s="4">
        <v>125</v>
      </c>
      <c r="BA50" s="4">
        <v>126.6</v>
      </c>
      <c r="BB50" s="4">
        <v>126.8</v>
      </c>
      <c r="BC50" s="4">
        <v>127.9</v>
      </c>
      <c r="BD50" s="4">
        <v>129.1</v>
      </c>
      <c r="BE50" s="4">
        <v>129.80000000000001</v>
      </c>
      <c r="BF50" s="4">
        <v>129.4</v>
      </c>
      <c r="BG50" s="4">
        <v>128.80000000000001</v>
      </c>
      <c r="BH50" s="4">
        <v>129.4</v>
      </c>
      <c r="BI50" s="4">
        <v>129.80000000000001</v>
      </c>
      <c r="BJ50" s="4">
        <v>131</v>
      </c>
      <c r="BK50" s="4">
        <v>132.19999999999999</v>
      </c>
      <c r="BL50" s="4">
        <v>135.30000000000001</v>
      </c>
      <c r="BM50" s="4">
        <v>136.6</v>
      </c>
      <c r="BN50" s="4">
        <v>136.6</v>
      </c>
      <c r="BO50" s="4">
        <v>136.69999999999999</v>
      </c>
      <c r="BP50" s="4">
        <v>136.5</v>
      </c>
      <c r="BQ50" s="4">
        <v>136.5</v>
      </c>
      <c r="BR50" s="4">
        <v>136.9</v>
      </c>
      <c r="BS50" s="4">
        <v>138.1</v>
      </c>
      <c r="BT50" s="4">
        <v>139.69999999999999</v>
      </c>
      <c r="BU50" s="4">
        <v>140.9</v>
      </c>
      <c r="BV50" s="4">
        <v>142.30000000000001</v>
      </c>
      <c r="BW50" s="4">
        <v>145.30000000000001</v>
      </c>
      <c r="BX50" s="4">
        <v>145.1</v>
      </c>
      <c r="BY50" s="4">
        <v>142.69999999999999</v>
      </c>
      <c r="BZ50" s="4">
        <v>139.5</v>
      </c>
      <c r="CA50" s="4">
        <v>138.4</v>
      </c>
      <c r="CB50" s="4">
        <v>139.69999999999999</v>
      </c>
      <c r="CC50" s="4">
        <v>140.30000000000001</v>
      </c>
      <c r="CD50" s="4">
        <v>141.19999999999999</v>
      </c>
      <c r="CE50" s="4">
        <v>139.30000000000001</v>
      </c>
      <c r="CF50" s="4">
        <v>138.5</v>
      </c>
      <c r="CG50" s="4">
        <v>139.19999999999999</v>
      </c>
      <c r="CH50" s="4">
        <v>140.6</v>
      </c>
      <c r="CI50" s="4">
        <v>142.30000000000001</v>
      </c>
      <c r="CJ50" s="4">
        <v>143.69999999999999</v>
      </c>
      <c r="CK50" s="4">
        <v>144.6</v>
      </c>
      <c r="CL50" s="4">
        <v>147.19999999999999</v>
      </c>
      <c r="CM50" s="4">
        <v>148.9</v>
      </c>
      <c r="CN50" s="4">
        <v>144.1</v>
      </c>
      <c r="CO50" s="4">
        <v>139.25609756097555</v>
      </c>
      <c r="CP50" s="4">
        <v>141.9</v>
      </c>
      <c r="CQ50" s="4">
        <v>141.9</v>
      </c>
      <c r="CR50" s="4">
        <v>143</v>
      </c>
      <c r="CS50" s="4">
        <v>142.9</v>
      </c>
      <c r="CT50" s="4">
        <v>143.1</v>
      </c>
      <c r="CU50" s="4">
        <v>143.6</v>
      </c>
      <c r="CV50" s="4">
        <v>144.6</v>
      </c>
      <c r="CW50" s="4">
        <v>147.9</v>
      </c>
      <c r="CX50" s="4">
        <v>152.4</v>
      </c>
      <c r="CY50" s="4">
        <v>155.5</v>
      </c>
      <c r="CZ50" s="4">
        <v>155.6</v>
      </c>
      <c r="DA50" s="4">
        <v>159.4</v>
      </c>
      <c r="DB50" s="4">
        <v>159.80000000000001</v>
      </c>
      <c r="DC50" s="4">
        <v>160.69999999999999</v>
      </c>
      <c r="DD50" s="4">
        <v>162.6</v>
      </c>
      <c r="DE50" s="4">
        <v>162.6</v>
      </c>
      <c r="DF50" s="4">
        <v>164.2</v>
      </c>
      <c r="DG50" s="4">
        <v>163.9</v>
      </c>
      <c r="DH50" s="4">
        <v>164.1</v>
      </c>
      <c r="DI50" s="4">
        <v>164.2</v>
      </c>
      <c r="DJ50" s="4">
        <v>165.7</v>
      </c>
      <c r="DK50" s="4">
        <v>167.2</v>
      </c>
      <c r="DL50" s="4">
        <v>172.2</v>
      </c>
      <c r="DM50" s="4">
        <v>174.6</v>
      </c>
      <c r="DN50" s="4">
        <v>176</v>
      </c>
      <c r="DO50" s="4">
        <v>179.6</v>
      </c>
      <c r="DP50" s="4">
        <v>178.8</v>
      </c>
      <c r="DQ50" s="4">
        <v>179.5</v>
      </c>
      <c r="DR50" s="4">
        <v>180.5</v>
      </c>
      <c r="DS50" s="4">
        <v>181.3</v>
      </c>
      <c r="DT50" s="4">
        <v>182</v>
      </c>
      <c r="DU50" s="4">
        <v>182</v>
      </c>
      <c r="DV50" s="4">
        <v>182.1</v>
      </c>
      <c r="DW50" s="4">
        <v>181.9</v>
      </c>
      <c r="DX50" s="4">
        <v>181.7</v>
      </c>
      <c r="DY50" s="4">
        <v>182.8</v>
      </c>
    </row>
    <row r="51" spans="2:129" x14ac:dyDescent="0.25">
      <c r="B51" s="5" t="s">
        <v>4</v>
      </c>
      <c r="C51" s="6" t="s">
        <v>39</v>
      </c>
      <c r="D51" s="5" t="s">
        <v>53</v>
      </c>
      <c r="E51" s="3"/>
      <c r="F51" s="4">
        <v>104.8</v>
      </c>
      <c r="G51" s="4">
        <v>105.2</v>
      </c>
      <c r="H51" s="4">
        <v>105.6</v>
      </c>
      <c r="I51" s="4">
        <v>106.3</v>
      </c>
      <c r="J51" s="4">
        <v>106.9</v>
      </c>
      <c r="K51" s="4">
        <v>107.6</v>
      </c>
      <c r="L51" s="4">
        <v>108.2</v>
      </c>
      <c r="M51" s="4">
        <v>108.7</v>
      </c>
      <c r="N51" s="4">
        <v>109.6</v>
      </c>
      <c r="O51" s="4">
        <v>110.3</v>
      </c>
      <c r="P51" s="4">
        <v>111.1</v>
      </c>
      <c r="Q51" s="4">
        <v>111.7</v>
      </c>
      <c r="R51" s="4">
        <v>112.3</v>
      </c>
      <c r="S51" s="4">
        <v>112.8</v>
      </c>
      <c r="T51" s="4">
        <v>113.2</v>
      </c>
      <c r="U51" s="4">
        <v>113.6</v>
      </c>
      <c r="V51" s="4">
        <v>114.1</v>
      </c>
      <c r="W51" s="4">
        <v>114.6</v>
      </c>
      <c r="X51" s="4">
        <v>115.2</v>
      </c>
      <c r="Y51" s="4">
        <v>115.6</v>
      </c>
      <c r="Z51" s="4">
        <v>116.1</v>
      </c>
      <c r="AA51" s="4">
        <v>116.7</v>
      </c>
      <c r="AB51" s="4">
        <v>117.3</v>
      </c>
      <c r="AC51" s="4">
        <v>117.5</v>
      </c>
      <c r="AD51" s="4">
        <v>118.1</v>
      </c>
      <c r="AE51" s="4">
        <v>118.7</v>
      </c>
      <c r="AF51" s="4">
        <v>119.2</v>
      </c>
      <c r="AG51" s="4">
        <v>119.7</v>
      </c>
      <c r="AH51" s="4">
        <v>120.2</v>
      </c>
      <c r="AI51" s="4">
        <v>121.1</v>
      </c>
      <c r="AJ51" s="4">
        <v>121.3</v>
      </c>
      <c r="AK51" s="4">
        <v>122</v>
      </c>
      <c r="AL51" s="4">
        <v>122.6</v>
      </c>
      <c r="AM51" s="4">
        <v>123</v>
      </c>
      <c r="AN51" s="4">
        <v>123.4</v>
      </c>
      <c r="AO51" s="4">
        <v>123.6</v>
      </c>
      <c r="AP51" s="4">
        <v>124.2</v>
      </c>
      <c r="AQ51" s="4">
        <v>124.6</v>
      </c>
      <c r="AR51" s="4">
        <v>125.1</v>
      </c>
      <c r="AS51" s="4">
        <v>125.5</v>
      </c>
      <c r="AT51" s="4">
        <v>126</v>
      </c>
      <c r="AU51" s="4">
        <v>126.4</v>
      </c>
      <c r="AV51" s="4">
        <v>126.9</v>
      </c>
      <c r="AW51" s="4">
        <v>127.4</v>
      </c>
      <c r="AX51" s="4">
        <v>127.9</v>
      </c>
      <c r="AY51" s="4">
        <v>128.4</v>
      </c>
      <c r="AZ51" s="4">
        <v>128.6</v>
      </c>
      <c r="BA51" s="4">
        <v>129.19999999999999</v>
      </c>
      <c r="BB51" s="4">
        <v>129.4</v>
      </c>
      <c r="BC51" s="4">
        <v>129.69999999999999</v>
      </c>
      <c r="BD51" s="4">
        <v>130.1</v>
      </c>
      <c r="BE51" s="4">
        <v>130.4</v>
      </c>
      <c r="BF51" s="4">
        <v>130.9</v>
      </c>
      <c r="BG51" s="4">
        <v>131.19999999999999</v>
      </c>
      <c r="BH51" s="4">
        <v>131.9</v>
      </c>
      <c r="BI51" s="4">
        <v>132.80000000000001</v>
      </c>
      <c r="BJ51" s="4">
        <v>133.30000000000001</v>
      </c>
      <c r="BK51" s="4">
        <v>133.6</v>
      </c>
      <c r="BL51" s="4">
        <v>134.4</v>
      </c>
      <c r="BM51" s="4">
        <v>134.69999999999999</v>
      </c>
      <c r="BN51" s="4">
        <v>134.9</v>
      </c>
      <c r="BO51" s="4">
        <v>135.19999999999999</v>
      </c>
      <c r="BP51" s="4">
        <v>135.6</v>
      </c>
      <c r="BQ51" s="4">
        <v>136.6</v>
      </c>
      <c r="BR51" s="4">
        <v>137.4</v>
      </c>
      <c r="BS51" s="4">
        <v>137.9</v>
      </c>
      <c r="BT51" s="4">
        <v>138.6</v>
      </c>
      <c r="BU51" s="4">
        <v>139.4</v>
      </c>
      <c r="BV51" s="4">
        <v>139.69999999999999</v>
      </c>
      <c r="BW51" s="4">
        <v>142.19999999999999</v>
      </c>
      <c r="BX51" s="4">
        <v>142.19999999999999</v>
      </c>
      <c r="BY51" s="4">
        <v>143.19999999999999</v>
      </c>
      <c r="BZ51" s="4">
        <v>143.6</v>
      </c>
      <c r="CA51" s="4">
        <v>143.69999999999999</v>
      </c>
      <c r="CB51" s="4">
        <v>143.80000000000001</v>
      </c>
      <c r="CC51" s="4">
        <v>143.69999999999999</v>
      </c>
      <c r="CD51" s="4">
        <v>143.80000000000001</v>
      </c>
      <c r="CE51" s="4">
        <v>144.19999999999999</v>
      </c>
      <c r="CF51" s="4">
        <v>144.5</v>
      </c>
      <c r="CG51" s="4">
        <v>144.6</v>
      </c>
      <c r="CH51" s="4">
        <v>145</v>
      </c>
      <c r="CI51" s="4">
        <v>145.30000000000001</v>
      </c>
      <c r="CJ51" s="4">
        <v>145.80000000000001</v>
      </c>
      <c r="CK51" s="4">
        <v>146.19999999999999</v>
      </c>
      <c r="CL51" s="4">
        <v>146.4</v>
      </c>
      <c r="CM51" s="4">
        <v>146.4</v>
      </c>
      <c r="CN51" s="4">
        <v>147.71562137049946</v>
      </c>
      <c r="CO51" s="4">
        <v>139.25609756097555</v>
      </c>
      <c r="CP51" s="4">
        <v>146.4</v>
      </c>
      <c r="CQ51" s="4">
        <v>146.4</v>
      </c>
      <c r="CR51" s="4">
        <v>148.4</v>
      </c>
      <c r="CS51" s="4">
        <v>148.69999999999999</v>
      </c>
      <c r="CT51" s="4">
        <v>148.69999999999999</v>
      </c>
      <c r="CU51" s="4">
        <v>149.19999999999999</v>
      </c>
      <c r="CV51" s="4">
        <v>149.69999999999999</v>
      </c>
      <c r="CW51" s="4">
        <v>150</v>
      </c>
      <c r="CX51" s="4">
        <v>150.9</v>
      </c>
      <c r="CY51" s="4">
        <v>151.19999999999999</v>
      </c>
      <c r="CZ51" s="4">
        <v>151.80000000000001</v>
      </c>
      <c r="DA51" s="4">
        <v>154.69999999999999</v>
      </c>
      <c r="DB51" s="4">
        <v>154.80000000000001</v>
      </c>
      <c r="DC51" s="4">
        <v>155.80000000000001</v>
      </c>
      <c r="DD51" s="4">
        <v>157.5</v>
      </c>
      <c r="DE51" s="4">
        <v>157.5</v>
      </c>
      <c r="DF51" s="4">
        <v>158.4</v>
      </c>
      <c r="DG51" s="4">
        <v>159.30000000000001</v>
      </c>
      <c r="DH51" s="4">
        <v>160.19999999999999</v>
      </c>
      <c r="DI51" s="4">
        <v>161.1</v>
      </c>
      <c r="DJ51" s="4">
        <v>161.80000000000001</v>
      </c>
      <c r="DK51" s="4">
        <v>162.80000000000001</v>
      </c>
      <c r="DL51" s="4">
        <v>164</v>
      </c>
      <c r="DM51" s="4">
        <v>165.2</v>
      </c>
      <c r="DN51" s="4">
        <v>166.4</v>
      </c>
      <c r="DO51" s="4">
        <v>167.4</v>
      </c>
      <c r="DP51" s="4">
        <v>168.5</v>
      </c>
      <c r="DQ51" s="4">
        <v>169.5</v>
      </c>
      <c r="DR51" s="4">
        <v>170.4</v>
      </c>
      <c r="DS51" s="4">
        <v>171.4</v>
      </c>
      <c r="DT51" s="4">
        <v>172.1</v>
      </c>
      <c r="DU51" s="4">
        <v>172.9</v>
      </c>
      <c r="DV51" s="4">
        <v>174.2</v>
      </c>
      <c r="DW51" s="4">
        <v>174.2</v>
      </c>
      <c r="DX51" s="4">
        <v>174.6</v>
      </c>
      <c r="DY51" s="4">
        <v>175.2</v>
      </c>
    </row>
    <row r="52" spans="2:129" x14ac:dyDescent="0.25">
      <c r="B52" s="5" t="s">
        <v>4</v>
      </c>
      <c r="C52" s="6" t="s">
        <v>40</v>
      </c>
      <c r="D52" s="5" t="s">
        <v>40</v>
      </c>
      <c r="E52" s="3"/>
      <c r="F52" s="4">
        <v>104</v>
      </c>
      <c r="G52" s="4">
        <v>104.5</v>
      </c>
      <c r="H52" s="4">
        <v>104.9</v>
      </c>
      <c r="I52" s="4">
        <v>105.3</v>
      </c>
      <c r="J52" s="4">
        <v>105.9</v>
      </c>
      <c r="K52" s="4">
        <v>106.4</v>
      </c>
      <c r="L52" s="4">
        <v>107</v>
      </c>
      <c r="M52" s="4">
        <v>107.5</v>
      </c>
      <c r="N52" s="4">
        <v>108.1</v>
      </c>
      <c r="O52" s="4">
        <v>108.6</v>
      </c>
      <c r="P52" s="4">
        <v>109.3</v>
      </c>
      <c r="Q52" s="4">
        <v>109.7</v>
      </c>
      <c r="R52" s="4">
        <v>110.3</v>
      </c>
      <c r="S52" s="4">
        <v>110.7</v>
      </c>
      <c r="T52" s="4">
        <v>111.2</v>
      </c>
      <c r="U52" s="4">
        <v>111.5</v>
      </c>
      <c r="V52" s="4">
        <v>111.8</v>
      </c>
      <c r="W52" s="4">
        <v>112.3</v>
      </c>
      <c r="X52" s="4">
        <v>112.7</v>
      </c>
      <c r="Y52" s="4">
        <v>113.3</v>
      </c>
      <c r="Z52" s="4">
        <v>113.7</v>
      </c>
      <c r="AA52" s="4">
        <v>114.3</v>
      </c>
      <c r="AB52" s="4">
        <v>114.8</v>
      </c>
      <c r="AC52" s="4">
        <v>115.1</v>
      </c>
      <c r="AD52" s="4">
        <v>115.5</v>
      </c>
      <c r="AE52" s="4">
        <v>116.3</v>
      </c>
      <c r="AF52" s="4">
        <v>116.7</v>
      </c>
      <c r="AG52" s="4">
        <v>117.1</v>
      </c>
      <c r="AH52" s="4">
        <v>117.7</v>
      </c>
      <c r="AI52" s="4">
        <v>118.5</v>
      </c>
      <c r="AJ52" s="4">
        <v>119</v>
      </c>
      <c r="AK52" s="4">
        <v>119.4</v>
      </c>
      <c r="AL52" s="4">
        <v>119.8</v>
      </c>
      <c r="AM52" s="4">
        <v>120.4</v>
      </c>
      <c r="AN52" s="4">
        <v>120.9</v>
      </c>
      <c r="AO52" s="4">
        <v>121.4</v>
      </c>
      <c r="AP52" s="4">
        <v>122</v>
      </c>
      <c r="AQ52" s="4">
        <v>122.5</v>
      </c>
      <c r="AR52" s="4">
        <v>122.9</v>
      </c>
      <c r="AS52" s="4">
        <v>123.2</v>
      </c>
      <c r="AT52" s="4">
        <v>123.7</v>
      </c>
      <c r="AU52" s="4">
        <v>124.1</v>
      </c>
      <c r="AV52" s="4">
        <v>124.5</v>
      </c>
      <c r="AW52" s="4">
        <v>124.8</v>
      </c>
      <c r="AX52" s="4">
        <v>125.4</v>
      </c>
      <c r="AY52" s="4">
        <v>126.1</v>
      </c>
      <c r="AZ52" s="4">
        <v>126.4</v>
      </c>
      <c r="BA52" s="4">
        <v>126.9</v>
      </c>
      <c r="BB52" s="4">
        <v>127.1</v>
      </c>
      <c r="BC52" s="4">
        <v>127.4</v>
      </c>
      <c r="BD52" s="4">
        <v>127.8</v>
      </c>
      <c r="BE52" s="4">
        <v>128.1</v>
      </c>
      <c r="BF52" s="4">
        <v>128.4</v>
      </c>
      <c r="BG52" s="4">
        <v>128.5</v>
      </c>
      <c r="BH52" s="4">
        <v>129.4</v>
      </c>
      <c r="BI52" s="4">
        <v>130.19999999999999</v>
      </c>
      <c r="BJ52" s="4">
        <v>130.6</v>
      </c>
      <c r="BK52" s="4">
        <v>131.30000000000001</v>
      </c>
      <c r="BL52" s="4">
        <v>132.6</v>
      </c>
      <c r="BM52" s="4">
        <v>133.1</v>
      </c>
      <c r="BN52" s="4">
        <v>133.30000000000001</v>
      </c>
      <c r="BO52" s="4">
        <v>133.80000000000001</v>
      </c>
      <c r="BP52" s="4">
        <v>134.30000000000001</v>
      </c>
      <c r="BQ52" s="4">
        <v>135.19999999999999</v>
      </c>
      <c r="BR52" s="4">
        <v>136</v>
      </c>
      <c r="BS52" s="4">
        <v>136.19999999999999</v>
      </c>
      <c r="BT52" s="4">
        <v>137</v>
      </c>
      <c r="BU52" s="4">
        <v>137.69999999999999</v>
      </c>
      <c r="BV52" s="4">
        <v>138.4</v>
      </c>
      <c r="BW52" s="4">
        <v>142.1</v>
      </c>
      <c r="BX52" s="4">
        <v>142.1</v>
      </c>
      <c r="BY52" s="4">
        <v>144.9</v>
      </c>
      <c r="BZ52" s="4">
        <v>145.1</v>
      </c>
      <c r="CA52" s="4">
        <v>145.6</v>
      </c>
      <c r="CB52" s="4">
        <v>146.19999999999999</v>
      </c>
      <c r="CC52" s="4">
        <v>146.9</v>
      </c>
      <c r="CD52" s="4">
        <v>147.4</v>
      </c>
      <c r="CE52" s="4">
        <v>147.9</v>
      </c>
      <c r="CF52" s="4">
        <v>148.5</v>
      </c>
      <c r="CG52" s="4">
        <v>149</v>
      </c>
      <c r="CH52" s="4">
        <v>149.4</v>
      </c>
      <c r="CI52" s="4">
        <v>149.9</v>
      </c>
      <c r="CJ52" s="4">
        <v>150.4</v>
      </c>
      <c r="CK52" s="4">
        <v>151.19999999999999</v>
      </c>
      <c r="CL52" s="4">
        <v>151.69999999999999</v>
      </c>
      <c r="CM52" s="4">
        <v>152.30000000000001</v>
      </c>
      <c r="CN52" s="4">
        <v>150.69999999999999</v>
      </c>
      <c r="CO52" s="4">
        <v>139.25609756097555</v>
      </c>
      <c r="CP52" s="4">
        <v>154.4</v>
      </c>
      <c r="CQ52" s="4">
        <v>154.4</v>
      </c>
      <c r="CR52" s="4">
        <v>155</v>
      </c>
      <c r="CS52" s="4">
        <v>155.6</v>
      </c>
      <c r="CT52" s="4">
        <v>156.30000000000001</v>
      </c>
      <c r="CU52" s="4">
        <v>157.19999999999999</v>
      </c>
      <c r="CV52" s="4">
        <v>158.30000000000001</v>
      </c>
      <c r="CW52" s="4">
        <v>159.30000000000001</v>
      </c>
      <c r="CX52" s="4">
        <v>161.30000000000001</v>
      </c>
      <c r="CY52" s="4">
        <v>161.69999999999999</v>
      </c>
      <c r="CZ52" s="4">
        <v>162.30000000000001</v>
      </c>
      <c r="DA52" s="4">
        <v>165.8</v>
      </c>
      <c r="DB52" s="4">
        <v>166.3</v>
      </c>
      <c r="DC52" s="4">
        <v>167</v>
      </c>
      <c r="DD52" s="4">
        <v>168.4</v>
      </c>
      <c r="DE52" s="4">
        <v>168.4</v>
      </c>
      <c r="DF52" s="4">
        <v>169.1</v>
      </c>
      <c r="DG52" s="4">
        <v>169.9</v>
      </c>
      <c r="DH52" s="4">
        <v>170.6</v>
      </c>
      <c r="DI52" s="4">
        <v>171.4</v>
      </c>
      <c r="DJ52" s="4">
        <v>172.2</v>
      </c>
      <c r="DK52" s="4">
        <v>173</v>
      </c>
      <c r="DL52" s="4">
        <v>174</v>
      </c>
      <c r="DM52" s="4">
        <v>174.8</v>
      </c>
      <c r="DN52" s="4">
        <v>175.4</v>
      </c>
      <c r="DO52" s="4">
        <v>176.1</v>
      </c>
      <c r="DP52" s="4">
        <v>176.8</v>
      </c>
      <c r="DQ52" s="4">
        <v>177.8</v>
      </c>
      <c r="DR52" s="4">
        <v>178.7</v>
      </c>
      <c r="DS52" s="4">
        <v>179.8</v>
      </c>
      <c r="DT52" s="4">
        <v>181.1</v>
      </c>
      <c r="DU52" s="4">
        <v>182.3</v>
      </c>
      <c r="DV52" s="4">
        <v>184.4</v>
      </c>
      <c r="DW52" s="4">
        <v>184.4</v>
      </c>
      <c r="DX52" s="4">
        <v>185</v>
      </c>
      <c r="DY52" s="4">
        <v>185.7</v>
      </c>
    </row>
    <row r="53" spans="2:129" x14ac:dyDescent="0.25">
      <c r="B53" s="5" t="s">
        <v>4</v>
      </c>
      <c r="C53" s="6" t="s">
        <v>41</v>
      </c>
      <c r="D53" s="5" t="s">
        <v>54</v>
      </c>
      <c r="E53" s="3"/>
      <c r="F53" s="4">
        <v>103.2</v>
      </c>
      <c r="G53" s="4">
        <v>104.2</v>
      </c>
      <c r="H53" s="4">
        <v>105.1</v>
      </c>
      <c r="I53" s="4">
        <v>104.7</v>
      </c>
      <c r="J53" s="4">
        <v>104</v>
      </c>
      <c r="K53" s="4">
        <v>105.1</v>
      </c>
      <c r="L53" s="4">
        <v>107.1</v>
      </c>
      <c r="M53" s="4">
        <v>108</v>
      </c>
      <c r="N53" s="4">
        <v>109.9</v>
      </c>
      <c r="O53" s="4">
        <v>109.5</v>
      </c>
      <c r="P53" s="4">
        <v>109.5</v>
      </c>
      <c r="Q53" s="4">
        <v>109.8</v>
      </c>
      <c r="R53" s="4">
        <v>110.7</v>
      </c>
      <c r="S53" s="4">
        <v>111.1</v>
      </c>
      <c r="T53" s="4">
        <v>111.4</v>
      </c>
      <c r="U53" s="4">
        <v>111.2</v>
      </c>
      <c r="V53" s="4">
        <v>111.3</v>
      </c>
      <c r="W53" s="4">
        <v>111.8</v>
      </c>
      <c r="X53" s="4">
        <v>113.1</v>
      </c>
      <c r="Y53" s="4">
        <v>112.8</v>
      </c>
      <c r="Z53" s="4">
        <v>112</v>
      </c>
      <c r="AA53" s="4">
        <v>111.8</v>
      </c>
      <c r="AB53" s="4">
        <v>110.8</v>
      </c>
      <c r="AC53" s="4">
        <v>110.1</v>
      </c>
      <c r="AD53" s="4">
        <v>109.4</v>
      </c>
      <c r="AE53" s="4">
        <v>108.7</v>
      </c>
      <c r="AF53" s="4">
        <v>109.9</v>
      </c>
      <c r="AG53" s="4">
        <v>110.1</v>
      </c>
      <c r="AH53" s="4">
        <v>112</v>
      </c>
      <c r="AI53" s="4">
        <v>112.9</v>
      </c>
      <c r="AJ53" s="4">
        <v>112.7</v>
      </c>
      <c r="AK53" s="4">
        <v>111.7</v>
      </c>
      <c r="AL53" s="4">
        <v>111.3</v>
      </c>
      <c r="AM53" s="4">
        <v>111.4</v>
      </c>
      <c r="AN53" s="4">
        <v>111.5</v>
      </c>
      <c r="AO53" s="4">
        <v>111.5</v>
      </c>
      <c r="AP53" s="4">
        <v>111.1</v>
      </c>
      <c r="AQ53" s="4">
        <v>111.4</v>
      </c>
      <c r="AR53" s="4">
        <v>110.9</v>
      </c>
      <c r="AS53" s="4">
        <v>112.1</v>
      </c>
      <c r="AT53" s="4">
        <v>112.8</v>
      </c>
      <c r="AU53" s="4">
        <v>114.2</v>
      </c>
      <c r="AV53" s="4">
        <v>113.9</v>
      </c>
      <c r="AW53" s="4">
        <v>113.1</v>
      </c>
      <c r="AX53" s="4">
        <v>114.3</v>
      </c>
      <c r="AY53" s="4">
        <v>115.2</v>
      </c>
      <c r="AZ53" s="4">
        <v>115.7</v>
      </c>
      <c r="BA53" s="4">
        <v>116</v>
      </c>
      <c r="BB53" s="4">
        <v>117</v>
      </c>
      <c r="BC53" s="4">
        <v>117.4</v>
      </c>
      <c r="BD53" s="4">
        <v>117.6</v>
      </c>
      <c r="BE53" s="4">
        <v>116.6</v>
      </c>
      <c r="BF53" s="4">
        <v>116.7</v>
      </c>
      <c r="BG53" s="4">
        <v>116.5</v>
      </c>
      <c r="BH53" s="4">
        <v>116</v>
      </c>
      <c r="BI53" s="4">
        <v>117.3</v>
      </c>
      <c r="BJ53" s="4">
        <v>118.3</v>
      </c>
      <c r="BK53" s="4">
        <v>117.8</v>
      </c>
      <c r="BL53" s="4">
        <v>118.3</v>
      </c>
      <c r="BM53" s="4">
        <v>118.5</v>
      </c>
      <c r="BN53" s="4">
        <v>119.3</v>
      </c>
      <c r="BO53" s="4">
        <v>120.2</v>
      </c>
      <c r="BP53" s="4">
        <v>121</v>
      </c>
      <c r="BQ53" s="4">
        <v>121.9</v>
      </c>
      <c r="BR53" s="4">
        <v>122.9</v>
      </c>
      <c r="BS53" s="4">
        <v>123.7</v>
      </c>
      <c r="BT53" s="4">
        <v>123.6</v>
      </c>
      <c r="BU53" s="4">
        <v>124.3</v>
      </c>
      <c r="BV53" s="4">
        <v>126</v>
      </c>
      <c r="BW53" s="4">
        <v>125.5</v>
      </c>
      <c r="BX53" s="4">
        <v>125.5</v>
      </c>
      <c r="BY53" s="4">
        <v>123.6</v>
      </c>
      <c r="BZ53" s="4">
        <v>123.3</v>
      </c>
      <c r="CA53" s="4">
        <v>123.9</v>
      </c>
      <c r="CB53" s="4">
        <v>124.6</v>
      </c>
      <c r="CC53" s="4">
        <v>124.9</v>
      </c>
      <c r="CD53" s="4">
        <v>124.6</v>
      </c>
      <c r="CE53" s="4">
        <v>125.6</v>
      </c>
      <c r="CF53" s="4">
        <v>125.8</v>
      </c>
      <c r="CG53" s="4">
        <v>126.1</v>
      </c>
      <c r="CH53" s="4">
        <v>126.3</v>
      </c>
      <c r="CI53" s="4">
        <v>126.6</v>
      </c>
      <c r="CJ53" s="4">
        <v>129.80000000000001</v>
      </c>
      <c r="CK53" s="4">
        <v>130.9</v>
      </c>
      <c r="CL53" s="4">
        <v>130.30000000000001</v>
      </c>
      <c r="CM53" s="4">
        <v>129.9</v>
      </c>
      <c r="CN53" s="4">
        <v>147.71562137049946</v>
      </c>
      <c r="CO53" s="4">
        <v>139.25609756097555</v>
      </c>
      <c r="CP53" s="4">
        <v>135</v>
      </c>
      <c r="CQ53" s="4">
        <v>135</v>
      </c>
      <c r="CR53" s="4">
        <v>138.5</v>
      </c>
      <c r="CS53" s="4">
        <v>139.6</v>
      </c>
      <c r="CT53" s="4">
        <v>140.6</v>
      </c>
      <c r="CU53" s="4">
        <v>140.4</v>
      </c>
      <c r="CV53" s="4">
        <v>140.69999999999999</v>
      </c>
      <c r="CW53" s="4">
        <v>141.9</v>
      </c>
      <c r="CX53" s="4">
        <v>145.1</v>
      </c>
      <c r="CY53" s="4">
        <v>146.19999999999999</v>
      </c>
      <c r="CZ53" s="4">
        <v>146.6</v>
      </c>
      <c r="DA53" s="4">
        <v>148.9</v>
      </c>
      <c r="DB53" s="4">
        <v>150.69999999999999</v>
      </c>
      <c r="DC53" s="4">
        <v>153.1</v>
      </c>
      <c r="DD53" s="4">
        <v>154</v>
      </c>
      <c r="DE53" s="4">
        <v>154</v>
      </c>
      <c r="DF53" s="4">
        <v>155.69999999999999</v>
      </c>
      <c r="DG53" s="4">
        <v>154.80000000000001</v>
      </c>
      <c r="DH53" s="4">
        <v>155.69999999999999</v>
      </c>
      <c r="DI53" s="4">
        <v>156.5</v>
      </c>
      <c r="DJ53" s="4">
        <v>156.9</v>
      </c>
      <c r="DK53" s="4">
        <v>157.9</v>
      </c>
      <c r="DL53" s="4">
        <v>162.6</v>
      </c>
      <c r="DM53" s="4">
        <v>163</v>
      </c>
      <c r="DN53" s="4">
        <v>161.1</v>
      </c>
      <c r="DO53" s="4">
        <v>161.6</v>
      </c>
      <c r="DP53" s="4">
        <v>161.9</v>
      </c>
      <c r="DQ53" s="4">
        <v>162.30000000000001</v>
      </c>
      <c r="DR53" s="4">
        <v>162.9</v>
      </c>
      <c r="DS53" s="4">
        <v>163</v>
      </c>
      <c r="DT53" s="4">
        <v>163.4</v>
      </c>
      <c r="DU53" s="4">
        <v>163.6</v>
      </c>
      <c r="DV53" s="4">
        <v>164.2</v>
      </c>
      <c r="DW53" s="4">
        <v>164.2</v>
      </c>
      <c r="DX53" s="4">
        <v>164.5</v>
      </c>
      <c r="DY53" s="4">
        <v>164.8</v>
      </c>
    </row>
    <row r="54" spans="2:129" x14ac:dyDescent="0.25">
      <c r="B54" s="5" t="s">
        <v>4</v>
      </c>
      <c r="C54" s="6" t="s">
        <v>42</v>
      </c>
      <c r="D54" s="5" t="s">
        <v>52</v>
      </c>
      <c r="E54" s="3"/>
      <c r="F54" s="4">
        <v>103.1</v>
      </c>
      <c r="G54" s="4">
        <v>103.6</v>
      </c>
      <c r="H54" s="4">
        <v>103.7</v>
      </c>
      <c r="I54" s="4">
        <v>104.2</v>
      </c>
      <c r="J54" s="4">
        <v>104.8</v>
      </c>
      <c r="K54" s="4">
        <v>105.4</v>
      </c>
      <c r="L54" s="4">
        <v>106.1</v>
      </c>
      <c r="M54" s="4">
        <v>106.6</v>
      </c>
      <c r="N54" s="4">
        <v>107.5</v>
      </c>
      <c r="O54" s="4">
        <v>108.1</v>
      </c>
      <c r="P54" s="4">
        <v>108.6</v>
      </c>
      <c r="Q54" s="4">
        <v>109</v>
      </c>
      <c r="R54" s="4">
        <v>109.7</v>
      </c>
      <c r="S54" s="4">
        <v>110.1</v>
      </c>
      <c r="T54" s="4">
        <v>110.6</v>
      </c>
      <c r="U54" s="4">
        <v>110.9</v>
      </c>
      <c r="V54" s="4">
        <v>111.2</v>
      </c>
      <c r="W54" s="4">
        <v>111.6</v>
      </c>
      <c r="X54" s="4">
        <v>112.1</v>
      </c>
      <c r="Y54" s="4">
        <v>112.6</v>
      </c>
      <c r="Z54" s="4">
        <v>113.1</v>
      </c>
      <c r="AA54" s="4">
        <v>113.3</v>
      </c>
      <c r="AB54" s="4">
        <v>113.7</v>
      </c>
      <c r="AC54" s="4">
        <v>113.9</v>
      </c>
      <c r="AD54" s="4">
        <v>114.3</v>
      </c>
      <c r="AE54" s="4">
        <v>114.9</v>
      </c>
      <c r="AF54" s="4">
        <v>115.4</v>
      </c>
      <c r="AG54" s="4">
        <v>115.9</v>
      </c>
      <c r="AH54" s="4">
        <v>116.3</v>
      </c>
      <c r="AI54" s="4">
        <v>116.9</v>
      </c>
      <c r="AJ54" s="4">
        <v>117.2</v>
      </c>
      <c r="AK54" s="4">
        <v>117.8</v>
      </c>
      <c r="AL54" s="4">
        <v>118.3</v>
      </c>
      <c r="AM54" s="4">
        <v>118.7</v>
      </c>
      <c r="AN54" s="4">
        <v>119.2</v>
      </c>
      <c r="AO54" s="4">
        <v>119.6</v>
      </c>
      <c r="AP54" s="4">
        <v>119.8</v>
      </c>
      <c r="AQ54" s="4">
        <v>120.3</v>
      </c>
      <c r="AR54" s="4">
        <v>120.6</v>
      </c>
      <c r="AS54" s="4">
        <v>121.1</v>
      </c>
      <c r="AT54" s="4">
        <v>121.5</v>
      </c>
      <c r="AU54" s="4">
        <v>121.7</v>
      </c>
      <c r="AV54" s="4">
        <v>122.4</v>
      </c>
      <c r="AW54" s="4">
        <v>122.7</v>
      </c>
      <c r="AX54" s="4">
        <v>122.9</v>
      </c>
      <c r="AY54" s="4">
        <v>123.5</v>
      </c>
      <c r="AZ54" s="4">
        <v>124</v>
      </c>
      <c r="BA54" s="4">
        <v>124.2</v>
      </c>
      <c r="BB54" s="4">
        <v>124.2</v>
      </c>
      <c r="BC54" s="4">
        <v>124.6</v>
      </c>
      <c r="BD54" s="4">
        <v>125</v>
      </c>
      <c r="BE54" s="4">
        <v>125.1</v>
      </c>
      <c r="BF54" s="4">
        <v>125.7</v>
      </c>
      <c r="BG54" s="4">
        <v>125.9</v>
      </c>
      <c r="BH54" s="4">
        <v>126.6</v>
      </c>
      <c r="BI54" s="4">
        <v>127.3</v>
      </c>
      <c r="BJ54" s="4">
        <v>127.9</v>
      </c>
      <c r="BK54" s="4">
        <v>128.4</v>
      </c>
      <c r="BL54" s="4">
        <v>128.9</v>
      </c>
      <c r="BM54" s="4">
        <v>129</v>
      </c>
      <c r="BN54" s="4">
        <v>129.69999999999999</v>
      </c>
      <c r="BO54" s="4">
        <v>129.9</v>
      </c>
      <c r="BP54" s="4">
        <v>130.4</v>
      </c>
      <c r="BQ54" s="4">
        <v>131.30000000000001</v>
      </c>
      <c r="BR54" s="4">
        <v>131.80000000000001</v>
      </c>
      <c r="BS54" s="4">
        <v>132.6</v>
      </c>
      <c r="BT54" s="4">
        <v>133.1</v>
      </c>
      <c r="BU54" s="4">
        <v>133.6</v>
      </c>
      <c r="BV54" s="4">
        <v>134.5</v>
      </c>
      <c r="BW54" s="4">
        <v>136.5</v>
      </c>
      <c r="BX54" s="4">
        <v>136.5</v>
      </c>
      <c r="BY54" s="4">
        <v>136.80000000000001</v>
      </c>
      <c r="BZ54" s="4">
        <v>136.69999999999999</v>
      </c>
      <c r="CA54" s="4">
        <v>137.1</v>
      </c>
      <c r="CB54" s="4">
        <v>137.69999999999999</v>
      </c>
      <c r="CC54" s="4">
        <v>139.19999999999999</v>
      </c>
      <c r="CD54" s="4">
        <v>139.6</v>
      </c>
      <c r="CE54" s="4">
        <v>140.5</v>
      </c>
      <c r="CF54" s="4">
        <v>140.9</v>
      </c>
      <c r="CG54" s="4">
        <v>141.30000000000001</v>
      </c>
      <c r="CH54" s="4">
        <v>141.69999999999999</v>
      </c>
      <c r="CI54" s="4">
        <v>142.1</v>
      </c>
      <c r="CJ54" s="4">
        <v>142.30000000000001</v>
      </c>
      <c r="CK54" s="4">
        <v>142.80000000000001</v>
      </c>
      <c r="CL54" s="4">
        <v>143.19999999999999</v>
      </c>
      <c r="CM54" s="4">
        <v>143.69999999999999</v>
      </c>
      <c r="CN54" s="4">
        <v>147.71562137049946</v>
      </c>
      <c r="CO54" s="4">
        <v>139.25609756097555</v>
      </c>
      <c r="CP54" s="4">
        <v>148.30000000000001</v>
      </c>
      <c r="CQ54" s="4">
        <v>148.30000000000001</v>
      </c>
      <c r="CR54" s="4">
        <v>146</v>
      </c>
      <c r="CS54" s="4">
        <v>146.6</v>
      </c>
      <c r="CT54" s="4">
        <v>146.5</v>
      </c>
      <c r="CU54" s="4">
        <v>148.4</v>
      </c>
      <c r="CV54" s="4">
        <v>148.5</v>
      </c>
      <c r="CW54" s="4">
        <v>149.6</v>
      </c>
      <c r="CX54" s="4">
        <v>151.5</v>
      </c>
      <c r="CY54" s="4">
        <v>152.6</v>
      </c>
      <c r="CZ54" s="4">
        <v>153.19999999999999</v>
      </c>
      <c r="DA54" s="4">
        <v>155.80000000000001</v>
      </c>
      <c r="DB54" s="4">
        <v>154.9</v>
      </c>
      <c r="DC54" s="4">
        <v>155.30000000000001</v>
      </c>
      <c r="DD54" s="4">
        <v>157.6</v>
      </c>
      <c r="DE54" s="4">
        <v>157.69999999999999</v>
      </c>
      <c r="DF54" s="4">
        <v>158.6</v>
      </c>
      <c r="DG54" s="4">
        <v>159.80000000000001</v>
      </c>
      <c r="DH54" s="4">
        <v>160.6</v>
      </c>
      <c r="DI54" s="4">
        <v>161.19999999999999</v>
      </c>
      <c r="DJ54" s="4">
        <v>162.1</v>
      </c>
      <c r="DK54" s="4">
        <v>163.30000000000001</v>
      </c>
      <c r="DL54" s="4">
        <v>164.4</v>
      </c>
      <c r="DM54" s="4">
        <v>165.1</v>
      </c>
      <c r="DN54" s="4">
        <v>165.8</v>
      </c>
      <c r="DO54" s="4">
        <v>166.3</v>
      </c>
      <c r="DP54" s="4">
        <v>166.9</v>
      </c>
      <c r="DQ54" s="4">
        <v>167.6</v>
      </c>
      <c r="DR54" s="4">
        <v>168.2</v>
      </c>
      <c r="DS54" s="4">
        <v>168.5</v>
      </c>
      <c r="DT54" s="4">
        <v>168.9</v>
      </c>
      <c r="DU54" s="4">
        <v>169.5</v>
      </c>
      <c r="DV54" s="4">
        <v>170.3</v>
      </c>
      <c r="DW54" s="4">
        <v>170.3</v>
      </c>
      <c r="DX54" s="4">
        <v>170.7</v>
      </c>
      <c r="DY54" s="4">
        <v>171.2</v>
      </c>
    </row>
    <row r="55" spans="2:129" x14ac:dyDescent="0.25">
      <c r="B55" s="5" t="s">
        <v>4</v>
      </c>
      <c r="C55" s="6" t="s">
        <v>43</v>
      </c>
      <c r="D55" s="5" t="s">
        <v>43</v>
      </c>
      <c r="E55" s="3"/>
      <c r="F55" s="4">
        <v>103.6</v>
      </c>
      <c r="G55" s="4">
        <v>103.9</v>
      </c>
      <c r="H55" s="4">
        <v>104</v>
      </c>
      <c r="I55" s="4">
        <v>105</v>
      </c>
      <c r="J55" s="4">
        <v>105.6</v>
      </c>
      <c r="K55" s="4">
        <v>107.4</v>
      </c>
      <c r="L55" s="4">
        <v>109.1</v>
      </c>
      <c r="M55" s="4">
        <v>109.9</v>
      </c>
      <c r="N55" s="4">
        <v>110.6</v>
      </c>
      <c r="O55" s="4">
        <v>110.8</v>
      </c>
      <c r="P55" s="4">
        <v>111.2</v>
      </c>
      <c r="Q55" s="4">
        <v>111.5</v>
      </c>
      <c r="R55" s="4">
        <v>111.6</v>
      </c>
      <c r="S55" s="4">
        <v>111.8</v>
      </c>
      <c r="T55" s="4">
        <v>112</v>
      </c>
      <c r="U55" s="4">
        <v>112.7</v>
      </c>
      <c r="V55" s="4">
        <v>113</v>
      </c>
      <c r="W55" s="4">
        <v>114.8</v>
      </c>
      <c r="X55" s="4">
        <v>116.8</v>
      </c>
      <c r="Y55" s="4">
        <v>118</v>
      </c>
      <c r="Z55" s="4">
        <v>118.6</v>
      </c>
      <c r="AA55" s="4">
        <v>118.8</v>
      </c>
      <c r="AB55" s="4">
        <v>119</v>
      </c>
      <c r="AC55" s="4">
        <v>119.5</v>
      </c>
      <c r="AD55" s="4">
        <v>119.7</v>
      </c>
      <c r="AE55" s="4">
        <v>119.7</v>
      </c>
      <c r="AF55" s="4">
        <v>120.1</v>
      </c>
      <c r="AG55" s="4">
        <v>121</v>
      </c>
      <c r="AH55" s="4">
        <v>121.4</v>
      </c>
      <c r="AI55" s="4">
        <v>123.1</v>
      </c>
      <c r="AJ55" s="4">
        <v>124.4</v>
      </c>
      <c r="AK55" s="4">
        <v>125.1</v>
      </c>
      <c r="AL55" s="4">
        <v>125.7</v>
      </c>
      <c r="AM55" s="4">
        <v>125.9</v>
      </c>
      <c r="AN55" s="4">
        <v>126.3</v>
      </c>
      <c r="AO55" s="4">
        <v>126.2</v>
      </c>
      <c r="AP55" s="4">
        <v>126.3</v>
      </c>
      <c r="AQ55" s="4">
        <v>126.6</v>
      </c>
      <c r="AR55" s="4">
        <v>126.9</v>
      </c>
      <c r="AS55" s="4">
        <v>127.7</v>
      </c>
      <c r="AT55" s="4">
        <v>128.5</v>
      </c>
      <c r="AU55" s="4">
        <v>129.69999999999999</v>
      </c>
      <c r="AV55" s="4">
        <v>130.80000000000001</v>
      </c>
      <c r="AW55" s="4">
        <v>131.69999999999999</v>
      </c>
      <c r="AX55" s="4">
        <v>131.80000000000001</v>
      </c>
      <c r="AY55" s="4">
        <v>132.4</v>
      </c>
      <c r="AZ55" s="4">
        <v>132.80000000000001</v>
      </c>
      <c r="BA55" s="4">
        <v>133.1</v>
      </c>
      <c r="BB55" s="4">
        <v>133.30000000000001</v>
      </c>
      <c r="BC55" s="4">
        <v>133.4</v>
      </c>
      <c r="BD55" s="4">
        <v>133.80000000000001</v>
      </c>
      <c r="BE55" s="4">
        <v>134.5</v>
      </c>
      <c r="BF55" s="4">
        <v>134.80000000000001</v>
      </c>
      <c r="BG55" s="4">
        <v>135.4</v>
      </c>
      <c r="BH55" s="4">
        <v>136.80000000000001</v>
      </c>
      <c r="BI55" s="4">
        <v>137.6</v>
      </c>
      <c r="BJ55" s="4">
        <v>137.4</v>
      </c>
      <c r="BK55" s="4">
        <v>137.9</v>
      </c>
      <c r="BL55" s="4">
        <v>138.6</v>
      </c>
      <c r="BM55" s="4">
        <v>138.5</v>
      </c>
      <c r="BN55" s="4">
        <v>139</v>
      </c>
      <c r="BO55" s="4">
        <v>139</v>
      </c>
      <c r="BP55" s="4">
        <v>139.80000000000001</v>
      </c>
      <c r="BQ55" s="4">
        <v>141.4</v>
      </c>
      <c r="BR55" s="4">
        <v>142.1</v>
      </c>
      <c r="BS55" s="4">
        <v>142.80000000000001</v>
      </c>
      <c r="BT55" s="4">
        <v>144.69999999999999</v>
      </c>
      <c r="BU55" s="4">
        <v>146</v>
      </c>
      <c r="BV55" s="4">
        <v>146.19999999999999</v>
      </c>
      <c r="BW55" s="4">
        <v>147.80000000000001</v>
      </c>
      <c r="BX55" s="4">
        <v>147.80000000000001</v>
      </c>
      <c r="BY55" s="4">
        <v>150.1</v>
      </c>
      <c r="BZ55" s="4">
        <v>150.19999999999999</v>
      </c>
      <c r="CA55" s="4">
        <v>150.30000000000001</v>
      </c>
      <c r="CB55" s="4">
        <v>150.30000000000001</v>
      </c>
      <c r="CC55" s="4">
        <v>151.6</v>
      </c>
      <c r="CD55" s="4">
        <v>152.5</v>
      </c>
      <c r="CE55" s="4">
        <v>154</v>
      </c>
      <c r="CF55" s="4">
        <v>154.9</v>
      </c>
      <c r="CG55" s="4">
        <v>155.19999999999999</v>
      </c>
      <c r="CH55" s="4">
        <v>155.4</v>
      </c>
      <c r="CI55" s="4">
        <v>155.5</v>
      </c>
      <c r="CJ55" s="4">
        <v>155.69999999999999</v>
      </c>
      <c r="CK55" s="4">
        <v>156.1</v>
      </c>
      <c r="CL55" s="4">
        <v>156.19999999999999</v>
      </c>
      <c r="CM55" s="4">
        <v>156.1</v>
      </c>
      <c r="CN55" s="4">
        <v>147.71562137049946</v>
      </c>
      <c r="CO55" s="4">
        <v>139.25609756097555</v>
      </c>
      <c r="CP55" s="4">
        <v>156.4</v>
      </c>
      <c r="CQ55" s="4">
        <v>156.4</v>
      </c>
      <c r="CR55" s="4">
        <v>158.5</v>
      </c>
      <c r="CS55" s="4">
        <v>157.5</v>
      </c>
      <c r="CT55" s="4">
        <v>158.5</v>
      </c>
      <c r="CU55" s="4">
        <v>158.6</v>
      </c>
      <c r="CV55" s="4">
        <v>159.4</v>
      </c>
      <c r="CW55" s="4">
        <v>159.19999999999999</v>
      </c>
      <c r="CX55" s="4">
        <v>159.5</v>
      </c>
      <c r="CY55" s="4">
        <v>160.19999999999999</v>
      </c>
      <c r="CZ55" s="4">
        <v>160.30000000000001</v>
      </c>
      <c r="DA55" s="4">
        <v>161.19999999999999</v>
      </c>
      <c r="DB55" s="4">
        <v>161.69999999999999</v>
      </c>
      <c r="DC55" s="4">
        <v>163.19999999999999</v>
      </c>
      <c r="DD55" s="4">
        <v>163.80000000000001</v>
      </c>
      <c r="DE55" s="4">
        <v>163.69999999999999</v>
      </c>
      <c r="DF55" s="4">
        <v>163.9</v>
      </c>
      <c r="DG55" s="4">
        <v>164.3</v>
      </c>
      <c r="DH55" s="4">
        <v>164.4</v>
      </c>
      <c r="DI55" s="4">
        <v>164.7</v>
      </c>
      <c r="DJ55" s="4">
        <v>165.4</v>
      </c>
      <c r="DK55" s="4">
        <v>166</v>
      </c>
      <c r="DL55" s="4">
        <v>166.9</v>
      </c>
      <c r="DM55" s="4">
        <v>167.9</v>
      </c>
      <c r="DN55" s="4">
        <v>169</v>
      </c>
      <c r="DO55" s="4">
        <v>171.4</v>
      </c>
      <c r="DP55" s="4">
        <v>172.3</v>
      </c>
      <c r="DQ55" s="4">
        <v>173.1</v>
      </c>
      <c r="DR55" s="4">
        <v>173.4</v>
      </c>
      <c r="DS55" s="4">
        <v>173.7</v>
      </c>
      <c r="DT55" s="4">
        <v>174.1</v>
      </c>
      <c r="DU55" s="4">
        <v>174.3</v>
      </c>
      <c r="DV55" s="4">
        <v>175</v>
      </c>
      <c r="DW55" s="4">
        <v>175</v>
      </c>
      <c r="DX55" s="4">
        <v>176.4</v>
      </c>
      <c r="DY55" s="4">
        <v>177.1</v>
      </c>
    </row>
    <row r="56" spans="2:129" x14ac:dyDescent="0.25">
      <c r="B56" s="5" t="s">
        <v>4</v>
      </c>
      <c r="C56" s="6" t="s">
        <v>44</v>
      </c>
      <c r="D56" s="5" t="s">
        <v>52</v>
      </c>
      <c r="E56" s="3"/>
      <c r="F56" s="4">
        <v>104.5</v>
      </c>
      <c r="G56" s="4">
        <v>104.5</v>
      </c>
      <c r="H56" s="4">
        <v>104.3</v>
      </c>
      <c r="I56" s="4">
        <v>102.9</v>
      </c>
      <c r="J56" s="4">
        <v>102.3</v>
      </c>
      <c r="K56" s="4">
        <v>102.8</v>
      </c>
      <c r="L56" s="4">
        <v>102.8</v>
      </c>
      <c r="M56" s="4">
        <v>105.4</v>
      </c>
      <c r="N56" s="4">
        <v>106.8</v>
      </c>
      <c r="O56" s="4">
        <v>107.4</v>
      </c>
      <c r="P56" s="4">
        <v>108.1</v>
      </c>
      <c r="Q56" s="4">
        <v>107.9</v>
      </c>
      <c r="R56" s="4">
        <v>108.2</v>
      </c>
      <c r="S56" s="4">
        <v>108.7</v>
      </c>
      <c r="T56" s="4">
        <v>109</v>
      </c>
      <c r="U56" s="4">
        <v>109</v>
      </c>
      <c r="V56" s="4">
        <v>109.1</v>
      </c>
      <c r="W56" s="4">
        <v>108.3</v>
      </c>
      <c r="X56" s="4">
        <v>109.2</v>
      </c>
      <c r="Y56" s="4">
        <v>109.9</v>
      </c>
      <c r="Z56" s="4">
        <v>109.5</v>
      </c>
      <c r="AA56" s="4">
        <v>109.6</v>
      </c>
      <c r="AB56" s="4">
        <v>109.1</v>
      </c>
      <c r="AC56" s="4">
        <v>109.8</v>
      </c>
      <c r="AD56" s="4">
        <v>110.7</v>
      </c>
      <c r="AE56" s="4">
        <v>111.2</v>
      </c>
      <c r="AF56" s="4">
        <v>111</v>
      </c>
      <c r="AG56" s="4">
        <v>111.7</v>
      </c>
      <c r="AH56" s="4">
        <v>112.3</v>
      </c>
      <c r="AI56" s="4">
        <v>112.8</v>
      </c>
      <c r="AJ56" s="4">
        <v>112.3</v>
      </c>
      <c r="AK56" s="4">
        <v>112.3</v>
      </c>
      <c r="AL56" s="4">
        <v>113.4</v>
      </c>
      <c r="AM56" s="4">
        <v>113.9</v>
      </c>
      <c r="AN56" s="4">
        <v>113.8</v>
      </c>
      <c r="AO56" s="4">
        <v>113.7</v>
      </c>
      <c r="AP56" s="4">
        <v>114.5</v>
      </c>
      <c r="AQ56" s="4">
        <v>116.6</v>
      </c>
      <c r="AR56" s="4">
        <v>117.3</v>
      </c>
      <c r="AS56" s="4">
        <v>118.1</v>
      </c>
      <c r="AT56" s="4">
        <v>119.2</v>
      </c>
      <c r="AU56" s="4">
        <v>119.4</v>
      </c>
      <c r="AV56" s="4">
        <v>120.5</v>
      </c>
      <c r="AW56" s="4">
        <v>121.5</v>
      </c>
      <c r="AX56" s="4">
        <v>122.1</v>
      </c>
      <c r="AY56" s="4">
        <v>122.1</v>
      </c>
      <c r="AZ56" s="4">
        <v>122.6</v>
      </c>
      <c r="BA56" s="4">
        <v>121.1</v>
      </c>
      <c r="BB56" s="4">
        <v>121.7</v>
      </c>
      <c r="BC56" s="4">
        <v>122.6</v>
      </c>
      <c r="BD56" s="4">
        <v>122.6</v>
      </c>
      <c r="BE56" s="4">
        <v>123.1</v>
      </c>
      <c r="BF56" s="4">
        <v>123</v>
      </c>
      <c r="BG56" s="4">
        <v>123.4</v>
      </c>
      <c r="BH56" s="4">
        <v>123.6</v>
      </c>
      <c r="BI56" s="4">
        <v>124.5</v>
      </c>
      <c r="BJ56" s="4">
        <v>125.7</v>
      </c>
      <c r="BK56" s="4">
        <v>126.2</v>
      </c>
      <c r="BL56" s="4">
        <v>126.8</v>
      </c>
      <c r="BM56" s="4">
        <v>126.5</v>
      </c>
      <c r="BN56" s="4">
        <v>127.3</v>
      </c>
      <c r="BO56" s="4">
        <v>127.7</v>
      </c>
      <c r="BP56" s="4">
        <v>128.19999999999999</v>
      </c>
      <c r="BQ56" s="4">
        <v>129.19999999999999</v>
      </c>
      <c r="BR56" s="4">
        <v>129.9</v>
      </c>
      <c r="BS56" s="4">
        <v>130.1</v>
      </c>
      <c r="BT56" s="4">
        <v>130.1</v>
      </c>
      <c r="BU56" s="4">
        <v>130.1</v>
      </c>
      <c r="BV56" s="4">
        <v>130.9</v>
      </c>
      <c r="BW56" s="4">
        <v>132</v>
      </c>
      <c r="BX56" s="4">
        <v>132</v>
      </c>
      <c r="BY56" s="4">
        <v>132.19999999999999</v>
      </c>
      <c r="BZ56" s="4">
        <v>132.80000000000001</v>
      </c>
      <c r="CA56" s="4">
        <v>134.1</v>
      </c>
      <c r="CB56" s="4">
        <v>133.4</v>
      </c>
      <c r="CC56" s="4">
        <v>133.4</v>
      </c>
      <c r="CD56" s="4">
        <v>134.30000000000001</v>
      </c>
      <c r="CE56" s="4">
        <v>135.69999999999999</v>
      </c>
      <c r="CF56" s="4">
        <v>138.4</v>
      </c>
      <c r="CG56" s="4">
        <v>139.69999999999999</v>
      </c>
      <c r="CH56" s="4">
        <v>140</v>
      </c>
      <c r="CI56" s="4">
        <v>140.30000000000001</v>
      </c>
      <c r="CJ56" s="4">
        <v>140.4</v>
      </c>
      <c r="CK56" s="4">
        <v>142.30000000000001</v>
      </c>
      <c r="CL56" s="4">
        <v>143.4</v>
      </c>
      <c r="CM56" s="4">
        <v>145.19999999999999</v>
      </c>
      <c r="CN56" s="4">
        <v>147.71562137049946</v>
      </c>
      <c r="CO56" s="4">
        <v>139.25609756097555</v>
      </c>
      <c r="CP56" s="4">
        <v>151.6</v>
      </c>
      <c r="CQ56" s="4">
        <v>151.6</v>
      </c>
      <c r="CR56" s="4">
        <v>154.30000000000001</v>
      </c>
      <c r="CS56" s="4">
        <v>158.4</v>
      </c>
      <c r="CT56" s="4">
        <v>157</v>
      </c>
      <c r="CU56" s="4">
        <v>156.9</v>
      </c>
      <c r="CV56" s="4">
        <v>157.1</v>
      </c>
      <c r="CW56" s="4">
        <v>156.80000000000001</v>
      </c>
      <c r="CX56" s="4">
        <v>155.80000000000001</v>
      </c>
      <c r="CY56" s="4">
        <v>153.80000000000001</v>
      </c>
      <c r="CZ56" s="4">
        <v>155.4</v>
      </c>
      <c r="DA56" s="4">
        <v>158.6</v>
      </c>
      <c r="DB56" s="4">
        <v>158.80000000000001</v>
      </c>
      <c r="DC56" s="4">
        <v>160.1</v>
      </c>
      <c r="DD56" s="4">
        <v>160</v>
      </c>
      <c r="DE56" s="4">
        <v>160</v>
      </c>
      <c r="DF56" s="4">
        <v>160.80000000000001</v>
      </c>
      <c r="DG56" s="4">
        <v>162.19999999999999</v>
      </c>
      <c r="DH56" s="4">
        <v>162.6</v>
      </c>
      <c r="DI56" s="4">
        <v>163</v>
      </c>
      <c r="DJ56" s="4">
        <v>164.4</v>
      </c>
      <c r="DK56" s="4">
        <v>167.2</v>
      </c>
      <c r="DL56" s="4">
        <v>168.8</v>
      </c>
      <c r="DM56" s="4">
        <v>168.4</v>
      </c>
      <c r="DN56" s="4">
        <v>169.4</v>
      </c>
      <c r="DO56" s="4">
        <v>169.7</v>
      </c>
      <c r="DP56" s="4">
        <v>171.2</v>
      </c>
      <c r="DQ56" s="4">
        <v>170.9</v>
      </c>
      <c r="DR56" s="4">
        <v>172.1</v>
      </c>
      <c r="DS56" s="4">
        <v>173.6</v>
      </c>
      <c r="DT56" s="4">
        <v>175.8</v>
      </c>
      <c r="DU56" s="4">
        <v>178.6</v>
      </c>
      <c r="DV56" s="4">
        <v>181</v>
      </c>
      <c r="DW56" s="4">
        <v>181</v>
      </c>
      <c r="DX56" s="4">
        <v>184</v>
      </c>
      <c r="DY56" s="4">
        <v>185.2</v>
      </c>
    </row>
    <row r="57" spans="2:129" x14ac:dyDescent="0.25">
      <c r="B57" s="5" t="s">
        <v>4</v>
      </c>
      <c r="C57" s="6" t="s">
        <v>45</v>
      </c>
      <c r="D57" s="5" t="s">
        <v>55</v>
      </c>
      <c r="E57" s="3"/>
      <c r="F57" s="4">
        <v>103.9</v>
      </c>
      <c r="G57" s="4">
        <v>104.4</v>
      </c>
      <c r="H57" s="4">
        <v>104.7</v>
      </c>
      <c r="I57" s="4">
        <v>104.8</v>
      </c>
      <c r="J57" s="4">
        <v>104.8</v>
      </c>
      <c r="K57" s="4">
        <v>105.8</v>
      </c>
      <c r="L57" s="4">
        <v>106.9</v>
      </c>
      <c r="M57" s="4">
        <v>107.9</v>
      </c>
      <c r="N57" s="4">
        <v>109</v>
      </c>
      <c r="O57" s="4">
        <v>109.2</v>
      </c>
      <c r="P57" s="4">
        <v>109.7</v>
      </c>
      <c r="Q57" s="4">
        <v>110</v>
      </c>
      <c r="R57" s="4">
        <v>110.6</v>
      </c>
      <c r="S57" s="4">
        <v>110.9</v>
      </c>
      <c r="T57" s="4">
        <v>111.3</v>
      </c>
      <c r="U57" s="4">
        <v>111.5</v>
      </c>
      <c r="V57" s="4">
        <v>111.8</v>
      </c>
      <c r="W57" s="4">
        <v>112.3</v>
      </c>
      <c r="X57" s="4">
        <v>113.3</v>
      </c>
      <c r="Y57" s="4">
        <v>113.7</v>
      </c>
      <c r="Z57" s="4">
        <v>113.7</v>
      </c>
      <c r="AA57" s="4">
        <v>113.9</v>
      </c>
      <c r="AB57" s="4">
        <v>113.8</v>
      </c>
      <c r="AC57" s="4">
        <v>113.8</v>
      </c>
      <c r="AD57" s="4">
        <v>114</v>
      </c>
      <c r="AE57" s="4">
        <v>114.1</v>
      </c>
      <c r="AF57" s="4">
        <v>114.7</v>
      </c>
      <c r="AG57" s="4">
        <v>115.1</v>
      </c>
      <c r="AH57" s="4">
        <v>116.1</v>
      </c>
      <c r="AI57" s="4">
        <v>117</v>
      </c>
      <c r="AJ57" s="4">
        <v>117.2</v>
      </c>
      <c r="AK57" s="4">
        <v>117.2</v>
      </c>
      <c r="AL57" s="4">
        <v>117.5</v>
      </c>
      <c r="AM57" s="4">
        <v>117.9</v>
      </c>
      <c r="AN57" s="4">
        <v>118.1</v>
      </c>
      <c r="AO57" s="4">
        <v>118.3</v>
      </c>
      <c r="AP57" s="4">
        <v>118.5</v>
      </c>
      <c r="AQ57" s="4">
        <v>119.1</v>
      </c>
      <c r="AR57" s="4">
        <v>119.3</v>
      </c>
      <c r="AS57" s="4">
        <v>120</v>
      </c>
      <c r="AT57" s="4">
        <v>120.7</v>
      </c>
      <c r="AU57" s="4">
        <v>121.5</v>
      </c>
      <c r="AV57" s="4">
        <v>121.9</v>
      </c>
      <c r="AW57" s="4">
        <v>122.1</v>
      </c>
      <c r="AX57" s="4">
        <v>122.8</v>
      </c>
      <c r="AY57" s="4">
        <v>123.4</v>
      </c>
      <c r="AZ57" s="4">
        <v>123.8</v>
      </c>
      <c r="BA57" s="4">
        <v>123.9</v>
      </c>
      <c r="BB57" s="4">
        <v>124.4</v>
      </c>
      <c r="BC57" s="4">
        <v>124.8</v>
      </c>
      <c r="BD57" s="4">
        <v>125.1</v>
      </c>
      <c r="BE57" s="4">
        <v>125.1</v>
      </c>
      <c r="BF57" s="4">
        <v>125.3</v>
      </c>
      <c r="BG57" s="4">
        <v>125.5</v>
      </c>
      <c r="BH57" s="4">
        <v>125.9</v>
      </c>
      <c r="BI57" s="4">
        <v>126.8</v>
      </c>
      <c r="BJ57" s="4">
        <v>127.5</v>
      </c>
      <c r="BK57" s="4">
        <v>127.7</v>
      </c>
      <c r="BL57" s="4">
        <v>128.4</v>
      </c>
      <c r="BM57" s="4">
        <v>128.6</v>
      </c>
      <c r="BN57" s="4">
        <v>129.1</v>
      </c>
      <c r="BO57" s="4">
        <v>129.6</v>
      </c>
      <c r="BP57" s="4">
        <v>130.30000000000001</v>
      </c>
      <c r="BQ57" s="4">
        <v>131.30000000000001</v>
      </c>
      <c r="BR57" s="4">
        <v>132.1</v>
      </c>
      <c r="BS57" s="4">
        <v>132.6</v>
      </c>
      <c r="BT57" s="4">
        <v>133.19999999999999</v>
      </c>
      <c r="BU57" s="4">
        <v>133.9</v>
      </c>
      <c r="BV57" s="4">
        <v>134.69999999999999</v>
      </c>
      <c r="BW57" s="4">
        <v>136.30000000000001</v>
      </c>
      <c r="BX57" s="4">
        <v>136.30000000000001</v>
      </c>
      <c r="BY57" s="4">
        <v>136.80000000000001</v>
      </c>
      <c r="BZ57" s="4">
        <v>136.9</v>
      </c>
      <c r="CA57" s="4">
        <v>137.4</v>
      </c>
      <c r="CB57" s="4">
        <v>137.69999999999999</v>
      </c>
      <c r="CC57" s="4">
        <v>138.19999999999999</v>
      </c>
      <c r="CD57" s="4">
        <v>138.6</v>
      </c>
      <c r="CE57" s="4">
        <v>139.5</v>
      </c>
      <c r="CF57" s="4">
        <v>140.19999999999999</v>
      </c>
      <c r="CG57" s="4">
        <v>140.69999999999999</v>
      </c>
      <c r="CH57" s="4">
        <v>141</v>
      </c>
      <c r="CI57" s="4">
        <v>141.30000000000001</v>
      </c>
      <c r="CJ57" s="4">
        <v>142.5</v>
      </c>
      <c r="CK57" s="4">
        <v>143.4</v>
      </c>
      <c r="CL57" s="4">
        <v>143.6</v>
      </c>
      <c r="CM57" s="4">
        <v>143.80000000000001</v>
      </c>
      <c r="CN57" s="4">
        <v>147.71562137049946</v>
      </c>
      <c r="CO57" s="4">
        <v>139.25609756097555</v>
      </c>
      <c r="CP57" s="4">
        <v>147</v>
      </c>
      <c r="CQ57" s="4">
        <v>147</v>
      </c>
      <c r="CR57" s="4">
        <v>149</v>
      </c>
      <c r="CS57" s="4">
        <v>150</v>
      </c>
      <c r="CT57" s="4">
        <v>150.4</v>
      </c>
      <c r="CU57" s="4">
        <v>150.69999999999999</v>
      </c>
      <c r="CV57" s="4">
        <v>151.19999999999999</v>
      </c>
      <c r="CW57" s="4">
        <v>151.9</v>
      </c>
      <c r="CX57" s="4">
        <v>153.4</v>
      </c>
      <c r="CY57" s="4">
        <v>153.80000000000001</v>
      </c>
      <c r="CZ57" s="4">
        <v>154.4</v>
      </c>
      <c r="DA57" s="4">
        <v>156.80000000000001</v>
      </c>
      <c r="DB57" s="4">
        <v>157.6</v>
      </c>
      <c r="DC57" s="4">
        <v>159</v>
      </c>
      <c r="DD57" s="4">
        <v>160</v>
      </c>
      <c r="DE57" s="4">
        <v>160</v>
      </c>
      <c r="DF57" s="4">
        <v>161</v>
      </c>
      <c r="DG57" s="4">
        <v>161.4</v>
      </c>
      <c r="DH57" s="4">
        <v>162</v>
      </c>
      <c r="DI57" s="4">
        <v>162.69999999999999</v>
      </c>
      <c r="DJ57" s="4">
        <v>163.5</v>
      </c>
      <c r="DK57" s="4">
        <v>164.6</v>
      </c>
      <c r="DL57" s="4">
        <v>166.8</v>
      </c>
      <c r="DM57" s="4">
        <v>167.5</v>
      </c>
      <c r="DN57" s="4">
        <v>167.5</v>
      </c>
      <c r="DO57" s="4">
        <v>168.4</v>
      </c>
      <c r="DP57" s="4">
        <v>169.1</v>
      </c>
      <c r="DQ57" s="4">
        <v>169.7</v>
      </c>
      <c r="DR57" s="4">
        <v>170.5</v>
      </c>
      <c r="DS57" s="4">
        <v>171.1</v>
      </c>
      <c r="DT57" s="4">
        <v>172</v>
      </c>
      <c r="DU57" s="4">
        <v>172.8</v>
      </c>
      <c r="DV57" s="4">
        <v>174.1</v>
      </c>
      <c r="DW57" s="4">
        <v>174.1</v>
      </c>
      <c r="DX57" s="4">
        <v>175</v>
      </c>
      <c r="DY57" s="4">
        <v>175.7</v>
      </c>
    </row>
    <row r="58" spans="2:129" x14ac:dyDescent="0.25">
      <c r="B58" s="5" t="s">
        <v>4</v>
      </c>
      <c r="C58" s="6" t="s">
        <v>46</v>
      </c>
      <c r="D58" s="5" t="s">
        <v>56</v>
      </c>
      <c r="E58" s="3"/>
      <c r="F58" s="4">
        <v>104.6</v>
      </c>
      <c r="G58" s="4">
        <v>105.3</v>
      </c>
      <c r="H58" s="4">
        <v>105.5</v>
      </c>
      <c r="I58" s="4">
        <v>106.1</v>
      </c>
      <c r="J58" s="4">
        <v>106.9</v>
      </c>
      <c r="K58" s="4">
        <v>109.3</v>
      </c>
      <c r="L58" s="4">
        <v>111</v>
      </c>
      <c r="M58" s="4">
        <v>112.4</v>
      </c>
      <c r="N58" s="4">
        <v>113.7</v>
      </c>
      <c r="O58" s="4">
        <v>114.8</v>
      </c>
      <c r="P58" s="4">
        <v>116.3</v>
      </c>
      <c r="Q58" s="4">
        <v>114.5</v>
      </c>
      <c r="R58" s="4">
        <v>113.6</v>
      </c>
      <c r="S58" s="4">
        <v>113.6</v>
      </c>
      <c r="T58" s="4">
        <v>114.2</v>
      </c>
      <c r="U58" s="4">
        <v>115.1</v>
      </c>
      <c r="V58" s="4">
        <v>115.8</v>
      </c>
      <c r="W58" s="4">
        <v>116.7</v>
      </c>
      <c r="X58" s="4">
        <v>119.2</v>
      </c>
      <c r="Y58" s="4">
        <v>120.3</v>
      </c>
      <c r="Z58" s="4">
        <v>120.1</v>
      </c>
      <c r="AA58" s="4">
        <v>120.1</v>
      </c>
      <c r="AB58" s="4">
        <v>120.1</v>
      </c>
      <c r="AC58" s="4">
        <v>119.4</v>
      </c>
      <c r="AD58" s="4">
        <v>119.5</v>
      </c>
      <c r="AE58" s="4">
        <v>119.7</v>
      </c>
      <c r="AF58" s="4">
        <v>120.2</v>
      </c>
      <c r="AG58" s="4">
        <v>120.7</v>
      </c>
      <c r="AH58" s="4">
        <v>121.6</v>
      </c>
      <c r="AI58" s="4">
        <v>123</v>
      </c>
      <c r="AJ58" s="4">
        <v>123.6</v>
      </c>
      <c r="AK58" s="4">
        <v>124.8</v>
      </c>
      <c r="AL58" s="4">
        <v>125.4</v>
      </c>
      <c r="AM58" s="4">
        <v>126.1</v>
      </c>
      <c r="AN58" s="4">
        <v>126.6</v>
      </c>
      <c r="AO58" s="4">
        <v>126.1</v>
      </c>
      <c r="AP58" s="4">
        <v>126.3</v>
      </c>
      <c r="AQ58" s="4">
        <v>126</v>
      </c>
      <c r="AR58" s="4">
        <v>126</v>
      </c>
      <c r="AS58" s="4">
        <v>127.3</v>
      </c>
      <c r="AT58" s="4">
        <v>128.6</v>
      </c>
      <c r="AU58" s="4">
        <v>130.1</v>
      </c>
      <c r="AV58" s="4">
        <v>131.1</v>
      </c>
      <c r="AW58" s="4">
        <v>131.1</v>
      </c>
      <c r="AX58" s="4">
        <v>130.9</v>
      </c>
      <c r="AY58" s="4">
        <v>131.4</v>
      </c>
      <c r="AZ58" s="4">
        <v>131.19999999999999</v>
      </c>
      <c r="BA58" s="4">
        <v>130.4</v>
      </c>
      <c r="BB58" s="4">
        <v>130.30000000000001</v>
      </c>
      <c r="BC58" s="4">
        <v>130.6</v>
      </c>
      <c r="BD58" s="4">
        <v>130.9</v>
      </c>
      <c r="BE58" s="4">
        <v>131.1</v>
      </c>
      <c r="BF58" s="4">
        <v>131.4</v>
      </c>
      <c r="BG58" s="4">
        <v>132</v>
      </c>
      <c r="BH58" s="4">
        <v>134.19999999999999</v>
      </c>
      <c r="BI58" s="4">
        <v>135.4</v>
      </c>
      <c r="BJ58" s="4">
        <v>135.19999999999999</v>
      </c>
      <c r="BK58" s="4">
        <v>136.1</v>
      </c>
      <c r="BL58" s="4">
        <v>137.6</v>
      </c>
      <c r="BM58" s="4">
        <v>137.19999999999999</v>
      </c>
      <c r="BN58" s="4">
        <v>136.9</v>
      </c>
      <c r="BO58" s="4">
        <v>136.4</v>
      </c>
      <c r="BP58" s="4">
        <v>136.5</v>
      </c>
      <c r="BQ58" s="4">
        <v>137.1</v>
      </c>
      <c r="BR58" s="4">
        <v>137.80000000000001</v>
      </c>
      <c r="BS58" s="4">
        <v>138.5</v>
      </c>
      <c r="BT58" s="4">
        <v>139.80000000000001</v>
      </c>
      <c r="BU58" s="4">
        <v>140.4</v>
      </c>
      <c r="BV58" s="4">
        <v>140.19999999999999</v>
      </c>
      <c r="BW58" s="4">
        <v>140.80000000000001</v>
      </c>
      <c r="BX58" s="4">
        <v>140.80000000000001</v>
      </c>
      <c r="BY58" s="4">
        <v>140.1</v>
      </c>
      <c r="BZ58" s="4">
        <v>139.6</v>
      </c>
      <c r="CA58" s="4">
        <v>139.9</v>
      </c>
      <c r="CB58" s="4">
        <v>140.4</v>
      </c>
      <c r="CC58" s="4">
        <v>142</v>
      </c>
      <c r="CD58" s="4">
        <v>142.9</v>
      </c>
      <c r="CE58" s="4">
        <v>144.19999999999999</v>
      </c>
      <c r="CF58" s="4">
        <v>145</v>
      </c>
      <c r="CG58" s="4">
        <v>145.80000000000001</v>
      </c>
      <c r="CH58" s="4">
        <v>147.19999999999999</v>
      </c>
      <c r="CI58" s="4">
        <v>148.6</v>
      </c>
      <c r="CJ58" s="4">
        <v>150.4</v>
      </c>
      <c r="CK58" s="4">
        <v>150.19999999999999</v>
      </c>
      <c r="CL58" s="4">
        <v>149.1</v>
      </c>
      <c r="CM58" s="4">
        <v>148.6</v>
      </c>
      <c r="CN58" s="4">
        <v>147.71562137049946</v>
      </c>
      <c r="CO58" s="4">
        <v>139.25609756097555</v>
      </c>
      <c r="CP58" s="4">
        <v>151.80000000000001</v>
      </c>
      <c r="CQ58" s="4">
        <v>151.80000000000001</v>
      </c>
      <c r="CR58" s="4">
        <v>153.9</v>
      </c>
      <c r="CS58" s="4">
        <v>154.69999999999999</v>
      </c>
      <c r="CT58" s="4">
        <v>156.4</v>
      </c>
      <c r="CU58" s="4">
        <v>158.4</v>
      </c>
      <c r="CV58" s="4">
        <v>158.9</v>
      </c>
      <c r="CW58" s="4">
        <v>157.30000000000001</v>
      </c>
      <c r="CX58" s="4">
        <v>156.6</v>
      </c>
      <c r="CY58" s="4">
        <v>156.80000000000001</v>
      </c>
      <c r="CZ58" s="4">
        <v>157.80000000000001</v>
      </c>
      <c r="DA58" s="4">
        <v>160.4</v>
      </c>
      <c r="DB58" s="4">
        <v>161.30000000000001</v>
      </c>
      <c r="DC58" s="4">
        <v>162.5</v>
      </c>
      <c r="DD58" s="4">
        <v>163.19999999999999</v>
      </c>
      <c r="DE58" s="4">
        <v>163.19999999999999</v>
      </c>
      <c r="DF58" s="4">
        <v>165.5</v>
      </c>
      <c r="DG58" s="4">
        <v>166.7</v>
      </c>
      <c r="DH58" s="4">
        <v>166.2</v>
      </c>
      <c r="DI58" s="4">
        <v>165.7</v>
      </c>
      <c r="DJ58" s="4">
        <v>166.1</v>
      </c>
      <c r="DK58" s="4">
        <v>167.7</v>
      </c>
      <c r="DL58" s="4">
        <v>170.1</v>
      </c>
      <c r="DM58" s="4">
        <v>171.7</v>
      </c>
      <c r="DN58" s="4">
        <v>172.6</v>
      </c>
      <c r="DO58" s="4">
        <v>173.4</v>
      </c>
      <c r="DP58" s="4">
        <v>174.3</v>
      </c>
      <c r="DQ58" s="4">
        <v>175.3</v>
      </c>
      <c r="DR58" s="4">
        <v>176.7</v>
      </c>
      <c r="DS58" s="4">
        <v>176.5</v>
      </c>
      <c r="DT58" s="4">
        <v>175.7</v>
      </c>
      <c r="DU58" s="4">
        <v>176.5</v>
      </c>
      <c r="DV58" s="4">
        <v>177.2</v>
      </c>
      <c r="DW58" s="4">
        <v>177.2</v>
      </c>
      <c r="DX58" s="4">
        <v>178.1</v>
      </c>
      <c r="DY58" s="4">
        <v>179.1</v>
      </c>
    </row>
    <row r="59" spans="2:129" x14ac:dyDescent="0.25">
      <c r="B59" s="5" t="s">
        <v>0</v>
      </c>
      <c r="C59" s="6" t="s">
        <v>20</v>
      </c>
      <c r="D59" s="5" t="s">
        <v>51</v>
      </c>
      <c r="E59" s="3"/>
      <c r="F59" s="4">
        <v>110.5</v>
      </c>
      <c r="G59" s="4">
        <v>112.9</v>
      </c>
      <c r="H59" s="4">
        <v>113.9</v>
      </c>
      <c r="I59" s="4">
        <v>114.6</v>
      </c>
      <c r="J59" s="4">
        <v>115.4</v>
      </c>
      <c r="K59" s="4">
        <v>117</v>
      </c>
      <c r="L59" s="4">
        <v>117.8</v>
      </c>
      <c r="M59" s="4">
        <v>118.3</v>
      </c>
      <c r="N59" s="4">
        <v>118.6</v>
      </c>
      <c r="O59" s="4">
        <v>118.9</v>
      </c>
      <c r="P59" s="4">
        <v>119.8</v>
      </c>
      <c r="Q59" s="4">
        <v>120.5</v>
      </c>
      <c r="R59" s="4">
        <v>121.2</v>
      </c>
      <c r="S59" s="4">
        <v>121.9</v>
      </c>
      <c r="T59" s="4">
        <v>122.1</v>
      </c>
      <c r="U59" s="4">
        <v>122.5</v>
      </c>
      <c r="V59" s="4">
        <v>122.7</v>
      </c>
      <c r="W59" s="4">
        <v>123.1</v>
      </c>
      <c r="X59" s="4">
        <v>123.8</v>
      </c>
      <c r="Y59" s="4">
        <v>124.8</v>
      </c>
      <c r="Z59" s="4">
        <v>124.2</v>
      </c>
      <c r="AA59" s="4">
        <v>124.6</v>
      </c>
      <c r="AB59" s="4">
        <v>124.5</v>
      </c>
      <c r="AC59" s="4">
        <v>124</v>
      </c>
      <c r="AD59" s="4">
        <v>124</v>
      </c>
      <c r="AE59" s="4">
        <v>124.3</v>
      </c>
      <c r="AF59" s="4">
        <v>124</v>
      </c>
      <c r="AG59" s="4">
        <v>123.8</v>
      </c>
      <c r="AH59" s="4">
        <v>123.8</v>
      </c>
      <c r="AI59" s="4">
        <v>123.6</v>
      </c>
      <c r="AJ59" s="4">
        <v>123.2</v>
      </c>
      <c r="AK59" s="4">
        <v>123.1</v>
      </c>
      <c r="AL59" s="4">
        <v>123.4</v>
      </c>
      <c r="AM59" s="4">
        <v>123.6</v>
      </c>
      <c r="AN59" s="4">
        <v>124</v>
      </c>
      <c r="AO59" s="4">
        <v>124.3</v>
      </c>
      <c r="AP59" s="4">
        <v>124.7</v>
      </c>
      <c r="AQ59" s="4">
        <v>124.8</v>
      </c>
      <c r="AR59" s="4">
        <v>124.8</v>
      </c>
      <c r="AS59" s="4">
        <v>124.9</v>
      </c>
      <c r="AT59" s="4">
        <v>125</v>
      </c>
      <c r="AU59" s="4">
        <v>125.9</v>
      </c>
      <c r="AV59" s="4">
        <v>126.8</v>
      </c>
      <c r="AW59" s="4">
        <v>127.6</v>
      </c>
      <c r="AX59" s="4">
        <v>128.1</v>
      </c>
      <c r="AY59" s="4">
        <v>128.69999999999999</v>
      </c>
      <c r="AZ59" s="4">
        <v>130.19999999999999</v>
      </c>
      <c r="BA59" s="4">
        <v>131.6</v>
      </c>
      <c r="BB59" s="4">
        <v>132.19999999999999</v>
      </c>
      <c r="BC59" s="4">
        <v>132.80000000000001</v>
      </c>
      <c r="BD59" s="4">
        <v>132.69999999999999</v>
      </c>
      <c r="BE59" s="4">
        <v>132.69999999999999</v>
      </c>
      <c r="BF59" s="4">
        <v>132.6</v>
      </c>
      <c r="BG59" s="4">
        <v>132.9</v>
      </c>
      <c r="BH59" s="4">
        <v>132.80000000000001</v>
      </c>
      <c r="BI59" s="4">
        <v>133.19999999999999</v>
      </c>
      <c r="BJ59" s="4">
        <v>133.6</v>
      </c>
      <c r="BK59" s="4">
        <v>133.9</v>
      </c>
      <c r="BL59" s="4">
        <v>134.30000000000001</v>
      </c>
      <c r="BM59" s="4">
        <v>134.4</v>
      </c>
      <c r="BN59" s="4">
        <v>134.6</v>
      </c>
      <c r="BO59" s="4">
        <v>134.80000000000001</v>
      </c>
      <c r="BP59" s="4">
        <v>135</v>
      </c>
      <c r="BQ59" s="4">
        <v>135</v>
      </c>
      <c r="BR59" s="4">
        <v>135</v>
      </c>
      <c r="BS59" s="4">
        <v>135.30000000000001</v>
      </c>
      <c r="BT59" s="4">
        <v>135.6</v>
      </c>
      <c r="BU59" s="4">
        <v>136.5</v>
      </c>
      <c r="BV59" s="4">
        <v>137</v>
      </c>
      <c r="BW59" s="4">
        <v>137.6</v>
      </c>
      <c r="BX59" s="4">
        <v>138.1</v>
      </c>
      <c r="BY59" s="4">
        <v>138.5</v>
      </c>
      <c r="BZ59" s="4">
        <v>138.30000000000001</v>
      </c>
      <c r="CA59" s="4">
        <v>139.4</v>
      </c>
      <c r="CB59" s="4">
        <v>139.69999999999999</v>
      </c>
      <c r="CC59" s="4">
        <v>140.4</v>
      </c>
      <c r="CD59" s="4">
        <v>140.69999999999999</v>
      </c>
      <c r="CE59" s="4">
        <v>141.4</v>
      </c>
      <c r="CF59" s="4">
        <v>142.1</v>
      </c>
      <c r="CG59" s="4">
        <v>142.69999999999999</v>
      </c>
      <c r="CH59" s="4">
        <v>143.5</v>
      </c>
      <c r="CI59" s="4">
        <v>144.1</v>
      </c>
      <c r="CJ59" s="4">
        <v>144.9</v>
      </c>
      <c r="CK59" s="4">
        <v>145.6</v>
      </c>
      <c r="CL59" s="4">
        <v>146.19999999999999</v>
      </c>
      <c r="CM59" s="4">
        <v>146.5</v>
      </c>
      <c r="CN59" s="4">
        <v>151.80000000000001</v>
      </c>
      <c r="CO59" s="4">
        <v>139.25609756097555</v>
      </c>
      <c r="CP59" s="4">
        <v>152.69999999999999</v>
      </c>
      <c r="CQ59" s="4">
        <v>152.69999999999999</v>
      </c>
      <c r="CR59" s="4">
        <v>151.6</v>
      </c>
      <c r="CS59" s="4">
        <v>151.5</v>
      </c>
      <c r="CT59" s="4">
        <v>150.6</v>
      </c>
      <c r="CU59" s="4">
        <v>149.69999999999999</v>
      </c>
      <c r="CV59" s="4">
        <v>149</v>
      </c>
      <c r="CW59" s="4">
        <v>148</v>
      </c>
      <c r="CX59" s="4">
        <v>147.6</v>
      </c>
      <c r="CY59" s="4">
        <v>147.5</v>
      </c>
      <c r="CZ59" s="4">
        <v>147.6</v>
      </c>
      <c r="DA59" s="4">
        <v>148.80000000000001</v>
      </c>
      <c r="DB59" s="4">
        <v>149.19999999999999</v>
      </c>
      <c r="DC59" s="4">
        <v>149.1</v>
      </c>
      <c r="DD59" s="4">
        <v>149.30000000000001</v>
      </c>
      <c r="DE59" s="4">
        <v>149.30000000000001</v>
      </c>
      <c r="DF59" s="4">
        <v>150.1</v>
      </c>
      <c r="DG59" s="4">
        <v>151</v>
      </c>
      <c r="DH59" s="4">
        <v>151.6</v>
      </c>
      <c r="DI59" s="4">
        <v>152.19999999999999</v>
      </c>
      <c r="DJ59" s="4">
        <v>152.5</v>
      </c>
      <c r="DK59" s="4">
        <v>153.69999999999999</v>
      </c>
      <c r="DL59" s="4">
        <v>155.4</v>
      </c>
      <c r="DM59" s="4">
        <v>156.69999999999999</v>
      </c>
      <c r="DN59" s="4">
        <v>157.5</v>
      </c>
      <c r="DO59" s="4">
        <v>159.30000000000001</v>
      </c>
      <c r="DP59" s="4">
        <v>162.1</v>
      </c>
      <c r="DQ59" s="4">
        <v>164.9</v>
      </c>
      <c r="DR59" s="4">
        <v>166.4</v>
      </c>
      <c r="DS59" s="4">
        <v>168.4</v>
      </c>
      <c r="DT59" s="4">
        <v>170.2</v>
      </c>
      <c r="DU59" s="4">
        <v>173.3</v>
      </c>
      <c r="DV59" s="4">
        <v>174.7</v>
      </c>
      <c r="DW59" s="4">
        <v>174.7</v>
      </c>
      <c r="DX59" s="4">
        <v>174.8</v>
      </c>
      <c r="DY59" s="4">
        <v>174.7</v>
      </c>
    </row>
    <row r="60" spans="2:129" x14ac:dyDescent="0.25">
      <c r="B60" s="5" t="s">
        <v>0</v>
      </c>
      <c r="C60" s="6" t="s">
        <v>21</v>
      </c>
      <c r="D60" s="5" t="s">
        <v>51</v>
      </c>
      <c r="E60" s="3"/>
      <c r="F60" s="4">
        <v>109.1</v>
      </c>
      <c r="G60" s="4">
        <v>112.9</v>
      </c>
      <c r="H60" s="4">
        <v>111.4</v>
      </c>
      <c r="I60" s="4">
        <v>113.4</v>
      </c>
      <c r="J60" s="4">
        <v>114.2</v>
      </c>
      <c r="K60" s="4">
        <v>120.1</v>
      </c>
      <c r="L60" s="4">
        <v>119.2</v>
      </c>
      <c r="M60" s="4">
        <v>120.4</v>
      </c>
      <c r="N60" s="4">
        <v>119.1</v>
      </c>
      <c r="O60" s="4">
        <v>118.1</v>
      </c>
      <c r="P60" s="4">
        <v>116.3</v>
      </c>
      <c r="Q60" s="4">
        <v>118.1</v>
      </c>
      <c r="R60" s="4">
        <v>122</v>
      </c>
      <c r="S60" s="4">
        <v>122</v>
      </c>
      <c r="T60" s="4">
        <v>121.4</v>
      </c>
      <c r="U60" s="4">
        <v>121.7</v>
      </c>
      <c r="V60" s="4">
        <v>124.1</v>
      </c>
      <c r="W60" s="4">
        <v>125.9</v>
      </c>
      <c r="X60" s="4">
        <v>126.4</v>
      </c>
      <c r="Y60" s="4">
        <v>127.3</v>
      </c>
      <c r="Z60" s="4">
        <v>125.4</v>
      </c>
      <c r="AA60" s="4">
        <v>126.1</v>
      </c>
      <c r="AB60" s="4">
        <v>125.6</v>
      </c>
      <c r="AC60" s="4">
        <v>124.7</v>
      </c>
      <c r="AD60" s="4">
        <v>125.5</v>
      </c>
      <c r="AE60" s="4">
        <v>126.5</v>
      </c>
      <c r="AF60" s="4">
        <v>126.7</v>
      </c>
      <c r="AG60" s="4">
        <v>128.19999999999999</v>
      </c>
      <c r="AH60" s="4">
        <v>129.69999999999999</v>
      </c>
      <c r="AI60" s="4">
        <v>134.4</v>
      </c>
      <c r="AJ60" s="4">
        <v>134.30000000000001</v>
      </c>
      <c r="AK60" s="4">
        <v>131.69999999999999</v>
      </c>
      <c r="AL60" s="4">
        <v>129</v>
      </c>
      <c r="AM60" s="4">
        <v>128.6</v>
      </c>
      <c r="AN60" s="4">
        <v>129.80000000000001</v>
      </c>
      <c r="AO60" s="4">
        <v>131.69999999999999</v>
      </c>
      <c r="AP60" s="4">
        <v>135.9</v>
      </c>
      <c r="AQ60" s="4">
        <v>135.1</v>
      </c>
      <c r="AR60" s="4">
        <v>136.30000000000001</v>
      </c>
      <c r="AS60" s="4">
        <v>139.30000000000001</v>
      </c>
      <c r="AT60" s="4">
        <v>142.1</v>
      </c>
      <c r="AU60" s="4">
        <v>143.9</v>
      </c>
      <c r="AV60" s="4">
        <v>144.19999999999999</v>
      </c>
      <c r="AW60" s="4">
        <v>140.30000000000001</v>
      </c>
      <c r="AX60" s="4">
        <v>137.69999999999999</v>
      </c>
      <c r="AY60" s="4">
        <v>138.4</v>
      </c>
      <c r="AZ60" s="4">
        <v>138.5</v>
      </c>
      <c r="BA60" s="4">
        <v>138.19999999999999</v>
      </c>
      <c r="BB60" s="4">
        <v>138.9</v>
      </c>
      <c r="BC60" s="4">
        <v>139.80000000000001</v>
      </c>
      <c r="BD60" s="4">
        <v>139.4</v>
      </c>
      <c r="BE60" s="4">
        <v>140.6</v>
      </c>
      <c r="BF60" s="4">
        <v>144.1</v>
      </c>
      <c r="BG60" s="4">
        <v>148.69999999999999</v>
      </c>
      <c r="BH60" s="4">
        <v>148.4</v>
      </c>
      <c r="BI60" s="4">
        <v>143.9</v>
      </c>
      <c r="BJ60" s="4">
        <v>143</v>
      </c>
      <c r="BK60" s="4">
        <v>142.80000000000001</v>
      </c>
      <c r="BL60" s="4">
        <v>142.1</v>
      </c>
      <c r="BM60" s="4">
        <v>142.6</v>
      </c>
      <c r="BN60" s="4">
        <v>143.69999999999999</v>
      </c>
      <c r="BO60" s="4">
        <v>143</v>
      </c>
      <c r="BP60" s="4">
        <v>143.1</v>
      </c>
      <c r="BQ60" s="4">
        <v>144.30000000000001</v>
      </c>
      <c r="BR60" s="4">
        <v>148.19999999999999</v>
      </c>
      <c r="BS60" s="4">
        <v>149.69999999999999</v>
      </c>
      <c r="BT60" s="4">
        <v>148.6</v>
      </c>
      <c r="BU60" s="4">
        <v>146.4</v>
      </c>
      <c r="BV60" s="4">
        <v>143.1</v>
      </c>
      <c r="BW60" s="4">
        <v>144.9</v>
      </c>
      <c r="BX60" s="4">
        <v>146.30000000000001</v>
      </c>
      <c r="BY60" s="4">
        <v>147.80000000000001</v>
      </c>
      <c r="BZ60" s="4">
        <v>149.4</v>
      </c>
      <c r="CA60" s="4">
        <v>150.1</v>
      </c>
      <c r="CB60" s="4">
        <v>151.1</v>
      </c>
      <c r="CC60" s="4">
        <v>156.69999999999999</v>
      </c>
      <c r="CD60" s="4">
        <v>159.6</v>
      </c>
      <c r="CE60" s="4">
        <v>160.19999999999999</v>
      </c>
      <c r="CF60" s="4">
        <v>158.30000000000001</v>
      </c>
      <c r="CG60" s="4">
        <v>158.69999999999999</v>
      </c>
      <c r="CH60" s="4">
        <v>159.80000000000001</v>
      </c>
      <c r="CI60" s="4">
        <v>162.4</v>
      </c>
      <c r="CJ60" s="4">
        <v>164.5</v>
      </c>
      <c r="CK60" s="4">
        <v>167.6</v>
      </c>
      <c r="CL60" s="4">
        <v>167.6</v>
      </c>
      <c r="CM60" s="4">
        <v>167.5</v>
      </c>
      <c r="CN60" s="4">
        <v>147.71562137049946</v>
      </c>
      <c r="CO60" s="4">
        <v>139.25609756097555</v>
      </c>
      <c r="CP60" s="4">
        <v>197</v>
      </c>
      <c r="CQ60" s="4">
        <v>197</v>
      </c>
      <c r="CR60" s="4">
        <v>197.8</v>
      </c>
      <c r="CS60" s="4">
        <v>193.1</v>
      </c>
      <c r="CT60" s="4">
        <v>193.7</v>
      </c>
      <c r="CU60" s="4">
        <v>195.5</v>
      </c>
      <c r="CV60" s="4">
        <v>195.7</v>
      </c>
      <c r="CW60" s="4">
        <v>194.8</v>
      </c>
      <c r="CX60" s="4">
        <v>191.2</v>
      </c>
      <c r="CY60" s="4">
        <v>197.5</v>
      </c>
      <c r="CZ60" s="4">
        <v>202.5</v>
      </c>
      <c r="DA60" s="4">
        <v>204.3</v>
      </c>
      <c r="DB60" s="4">
        <v>205.5</v>
      </c>
      <c r="DC60" s="4">
        <v>210.9</v>
      </c>
      <c r="DD60" s="4">
        <v>207.4</v>
      </c>
      <c r="DE60" s="4">
        <v>207.4</v>
      </c>
      <c r="DF60" s="4">
        <v>208.4</v>
      </c>
      <c r="DG60" s="4">
        <v>204.9</v>
      </c>
      <c r="DH60" s="4">
        <v>202.2</v>
      </c>
      <c r="DI60" s="4">
        <v>202.1</v>
      </c>
      <c r="DJ60" s="4">
        <v>205.2</v>
      </c>
      <c r="DK60" s="4">
        <v>215.8</v>
      </c>
      <c r="DL60" s="4">
        <v>215.8</v>
      </c>
      <c r="DM60" s="4">
        <v>221.2</v>
      </c>
      <c r="DN60" s="4">
        <v>223.4</v>
      </c>
      <c r="DO60" s="4">
        <v>217.1</v>
      </c>
      <c r="DP60" s="4">
        <v>210.9</v>
      </c>
      <c r="DQ60" s="4">
        <v>213.7</v>
      </c>
      <c r="DR60" s="4">
        <v>214.9</v>
      </c>
      <c r="DS60" s="4">
        <v>213.4</v>
      </c>
      <c r="DT60" s="4">
        <v>212.9</v>
      </c>
      <c r="DU60" s="4">
        <v>215.2</v>
      </c>
      <c r="DV60" s="4">
        <v>212.2</v>
      </c>
      <c r="DW60" s="4">
        <v>212.2</v>
      </c>
      <c r="DX60" s="4">
        <v>213.7</v>
      </c>
      <c r="DY60" s="4">
        <v>219.4</v>
      </c>
    </row>
    <row r="61" spans="2:129" x14ac:dyDescent="0.25">
      <c r="B61" s="5" t="s">
        <v>0</v>
      </c>
      <c r="C61" s="6" t="s">
        <v>22</v>
      </c>
      <c r="D61" s="5" t="s">
        <v>51</v>
      </c>
      <c r="E61" s="3"/>
      <c r="F61" s="4">
        <v>113</v>
      </c>
      <c r="G61" s="4">
        <v>116.9</v>
      </c>
      <c r="H61" s="4">
        <v>113.2</v>
      </c>
      <c r="I61" s="4">
        <v>106</v>
      </c>
      <c r="J61" s="4">
        <v>102.7</v>
      </c>
      <c r="K61" s="4">
        <v>112.5</v>
      </c>
      <c r="L61" s="4">
        <v>114</v>
      </c>
      <c r="M61" s="4">
        <v>112.7</v>
      </c>
      <c r="N61" s="4">
        <v>113.2</v>
      </c>
      <c r="O61" s="4">
        <v>114.5</v>
      </c>
      <c r="P61" s="4">
        <v>122.6</v>
      </c>
      <c r="Q61" s="4">
        <v>128.5</v>
      </c>
      <c r="R61" s="4">
        <v>129.9</v>
      </c>
      <c r="S61" s="4">
        <v>124.5</v>
      </c>
      <c r="T61" s="4">
        <v>121.5</v>
      </c>
      <c r="U61" s="4">
        <v>113.3</v>
      </c>
      <c r="V61" s="4">
        <v>114.2</v>
      </c>
      <c r="W61" s="4">
        <v>115.4</v>
      </c>
      <c r="X61" s="4">
        <v>118</v>
      </c>
      <c r="Y61" s="4">
        <v>116.5</v>
      </c>
      <c r="Z61" s="4">
        <v>116.4</v>
      </c>
      <c r="AA61" s="4">
        <v>117.8</v>
      </c>
      <c r="AB61" s="4">
        <v>122.7</v>
      </c>
      <c r="AC61" s="4">
        <v>126.3</v>
      </c>
      <c r="AD61" s="4">
        <v>126.6</v>
      </c>
      <c r="AE61" s="4">
        <v>119.5</v>
      </c>
      <c r="AF61" s="4">
        <v>113.5</v>
      </c>
      <c r="AG61" s="4">
        <v>110</v>
      </c>
      <c r="AH61" s="4">
        <v>111.3</v>
      </c>
      <c r="AI61" s="4">
        <v>120.9</v>
      </c>
      <c r="AJ61" s="4">
        <v>119.5</v>
      </c>
      <c r="AK61" s="4">
        <v>118.1</v>
      </c>
      <c r="AL61" s="4">
        <v>115.6</v>
      </c>
      <c r="AM61" s="4">
        <v>115.9</v>
      </c>
      <c r="AN61" s="4">
        <v>121.5</v>
      </c>
      <c r="AO61" s="4">
        <v>127.1</v>
      </c>
      <c r="AP61" s="4">
        <v>132</v>
      </c>
      <c r="AQ61" s="4">
        <v>130.30000000000001</v>
      </c>
      <c r="AR61" s="4">
        <v>123.7</v>
      </c>
      <c r="AS61" s="4">
        <v>119.9</v>
      </c>
      <c r="AT61" s="4">
        <v>127</v>
      </c>
      <c r="AU61" s="4">
        <v>130.9</v>
      </c>
      <c r="AV61" s="4">
        <v>136.6</v>
      </c>
      <c r="AW61" s="4">
        <v>133.69999999999999</v>
      </c>
      <c r="AX61" s="4">
        <v>130.6</v>
      </c>
      <c r="AY61" s="4">
        <v>130.30000000000001</v>
      </c>
      <c r="AZ61" s="4">
        <v>134.1</v>
      </c>
      <c r="BA61" s="4">
        <v>134.9</v>
      </c>
      <c r="BB61" s="4">
        <v>132.6</v>
      </c>
      <c r="BC61" s="4">
        <v>129.30000000000001</v>
      </c>
      <c r="BD61" s="4">
        <v>128.4</v>
      </c>
      <c r="BE61" s="4">
        <v>124.5</v>
      </c>
      <c r="BF61" s="4">
        <v>125.6</v>
      </c>
      <c r="BG61" s="4">
        <v>128.30000000000001</v>
      </c>
      <c r="BH61" s="4">
        <v>129.4</v>
      </c>
      <c r="BI61" s="4">
        <v>128.30000000000001</v>
      </c>
      <c r="BJ61" s="4">
        <v>129.69999999999999</v>
      </c>
      <c r="BK61" s="4">
        <v>131.4</v>
      </c>
      <c r="BL61" s="4">
        <v>146.69999999999999</v>
      </c>
      <c r="BM61" s="4">
        <v>145.9</v>
      </c>
      <c r="BN61" s="4">
        <v>143.6</v>
      </c>
      <c r="BO61" s="4">
        <v>139.9</v>
      </c>
      <c r="BP61" s="4">
        <v>135.5</v>
      </c>
      <c r="BQ61" s="4">
        <v>130.80000000000001</v>
      </c>
      <c r="BR61" s="4">
        <v>130.5</v>
      </c>
      <c r="BS61" s="4">
        <v>133.9</v>
      </c>
      <c r="BT61" s="4">
        <v>139.1</v>
      </c>
      <c r="BU61" s="4">
        <v>136.6</v>
      </c>
      <c r="BV61" s="4">
        <v>132.80000000000001</v>
      </c>
      <c r="BW61" s="4">
        <v>133.5</v>
      </c>
      <c r="BX61" s="4">
        <v>137.80000000000001</v>
      </c>
      <c r="BY61" s="4">
        <v>141.1</v>
      </c>
      <c r="BZ61" s="4">
        <v>143.5</v>
      </c>
      <c r="CA61" s="4">
        <v>145.30000000000001</v>
      </c>
      <c r="CB61" s="4">
        <v>142.9</v>
      </c>
      <c r="CC61" s="4">
        <v>138.30000000000001</v>
      </c>
      <c r="CD61" s="4">
        <v>140.4</v>
      </c>
      <c r="CE61" s="4">
        <v>142.5</v>
      </c>
      <c r="CF61" s="4">
        <v>140.80000000000001</v>
      </c>
      <c r="CG61" s="4">
        <v>141.6</v>
      </c>
      <c r="CH61" s="4">
        <v>144.69999999999999</v>
      </c>
      <c r="CI61" s="4">
        <v>148.4</v>
      </c>
      <c r="CJ61" s="4">
        <v>153.69999999999999</v>
      </c>
      <c r="CK61" s="4">
        <v>157</v>
      </c>
      <c r="CL61" s="4">
        <v>153.1</v>
      </c>
      <c r="CM61" s="4">
        <v>148.9</v>
      </c>
      <c r="CN61" s="4">
        <v>151.9</v>
      </c>
      <c r="CO61" s="4">
        <v>139.25609756097555</v>
      </c>
      <c r="CP61" s="4">
        <v>154.6</v>
      </c>
      <c r="CQ61" s="4">
        <v>154.6</v>
      </c>
      <c r="CR61" s="4">
        <v>154.5</v>
      </c>
      <c r="CS61" s="4">
        <v>157.30000000000001</v>
      </c>
      <c r="CT61" s="4">
        <v>164.8</v>
      </c>
      <c r="CU61" s="4">
        <v>176.9</v>
      </c>
      <c r="CV61" s="4">
        <v>178.3</v>
      </c>
      <c r="CW61" s="4">
        <v>178.4</v>
      </c>
      <c r="CX61" s="4">
        <v>169.9</v>
      </c>
      <c r="CY61" s="4">
        <v>164.7</v>
      </c>
      <c r="CZ61" s="4">
        <v>166.4</v>
      </c>
      <c r="DA61" s="4">
        <v>173</v>
      </c>
      <c r="DB61" s="4">
        <v>182.8</v>
      </c>
      <c r="DC61" s="4">
        <v>185</v>
      </c>
      <c r="DD61" s="4">
        <v>174.1</v>
      </c>
      <c r="DE61" s="4">
        <v>174.1</v>
      </c>
      <c r="DF61" s="4">
        <v>173</v>
      </c>
      <c r="DG61" s="4">
        <v>175.4</v>
      </c>
      <c r="DH61" s="4">
        <v>180</v>
      </c>
      <c r="DI61" s="4">
        <v>180.1</v>
      </c>
      <c r="DJ61" s="4">
        <v>176.4</v>
      </c>
      <c r="DK61" s="4">
        <v>167.7</v>
      </c>
      <c r="DL61" s="4">
        <v>164.6</v>
      </c>
      <c r="DM61" s="4">
        <v>164.1</v>
      </c>
      <c r="DN61" s="4">
        <v>172.8</v>
      </c>
      <c r="DO61" s="4">
        <v>176.6</v>
      </c>
      <c r="DP61" s="4">
        <v>170.6</v>
      </c>
      <c r="DQ61" s="4">
        <v>170.9</v>
      </c>
      <c r="DR61" s="4">
        <v>171.9</v>
      </c>
      <c r="DS61" s="4">
        <v>183.2</v>
      </c>
      <c r="DT61" s="4">
        <v>191.9</v>
      </c>
      <c r="DU61" s="4">
        <v>197</v>
      </c>
      <c r="DV61" s="4">
        <v>177.2</v>
      </c>
      <c r="DW61" s="4">
        <v>177.2</v>
      </c>
      <c r="DX61" s="4">
        <v>172.4</v>
      </c>
      <c r="DY61" s="4">
        <v>176.7</v>
      </c>
    </row>
    <row r="62" spans="2:129" x14ac:dyDescent="0.25">
      <c r="B62" s="5" t="s">
        <v>0</v>
      </c>
      <c r="C62" s="6" t="s">
        <v>23</v>
      </c>
      <c r="D62" s="5" t="s">
        <v>51</v>
      </c>
      <c r="E62" s="3"/>
      <c r="F62" s="4">
        <v>103.6</v>
      </c>
      <c r="G62" s="4">
        <v>104</v>
      </c>
      <c r="H62" s="4">
        <v>104.3</v>
      </c>
      <c r="I62" s="4">
        <v>104.7</v>
      </c>
      <c r="J62" s="4">
        <v>105.5</v>
      </c>
      <c r="K62" s="4">
        <v>107.3</v>
      </c>
      <c r="L62" s="4">
        <v>108.3</v>
      </c>
      <c r="M62" s="4">
        <v>108.9</v>
      </c>
      <c r="N62" s="4">
        <v>109.6</v>
      </c>
      <c r="O62" s="4">
        <v>110.4</v>
      </c>
      <c r="P62" s="4">
        <v>112</v>
      </c>
      <c r="Q62" s="4">
        <v>112.8</v>
      </c>
      <c r="R62" s="4">
        <v>113.6</v>
      </c>
      <c r="S62" s="4">
        <v>115.2</v>
      </c>
      <c r="T62" s="4">
        <v>116.2</v>
      </c>
      <c r="U62" s="4">
        <v>117</v>
      </c>
      <c r="V62" s="4">
        <v>119.1</v>
      </c>
      <c r="W62" s="4">
        <v>120.4</v>
      </c>
      <c r="X62" s="4">
        <v>121.6</v>
      </c>
      <c r="Y62" s="4">
        <v>122.2</v>
      </c>
      <c r="Z62" s="4">
        <v>122.7</v>
      </c>
      <c r="AA62" s="4">
        <v>123.1</v>
      </c>
      <c r="AB62" s="4">
        <v>124.6</v>
      </c>
      <c r="AC62" s="4">
        <v>124.9</v>
      </c>
      <c r="AD62" s="4">
        <v>125.2</v>
      </c>
      <c r="AE62" s="4">
        <v>125.6</v>
      </c>
      <c r="AF62" s="4">
        <v>125.9</v>
      </c>
      <c r="AG62" s="4">
        <v>126.3</v>
      </c>
      <c r="AH62" s="4">
        <v>126.6</v>
      </c>
      <c r="AI62" s="4">
        <v>127.3</v>
      </c>
      <c r="AJ62" s="4">
        <v>127.7</v>
      </c>
      <c r="AK62" s="4">
        <v>128</v>
      </c>
      <c r="AL62" s="4">
        <v>128.30000000000001</v>
      </c>
      <c r="AM62" s="4">
        <v>128.5</v>
      </c>
      <c r="AN62" s="4">
        <v>128.6</v>
      </c>
      <c r="AO62" s="4">
        <v>128.6</v>
      </c>
      <c r="AP62" s="4">
        <v>129.19999999999999</v>
      </c>
      <c r="AQ62" s="4">
        <v>129.6</v>
      </c>
      <c r="AR62" s="4">
        <v>129.69999999999999</v>
      </c>
      <c r="AS62" s="4">
        <v>130.19999999999999</v>
      </c>
      <c r="AT62" s="4">
        <v>130.4</v>
      </c>
      <c r="AU62" s="4">
        <v>131</v>
      </c>
      <c r="AV62" s="4">
        <v>131.80000000000001</v>
      </c>
      <c r="AW62" s="4">
        <v>132.19999999999999</v>
      </c>
      <c r="AX62" s="4">
        <v>132.6</v>
      </c>
      <c r="AY62" s="4">
        <v>132.69999999999999</v>
      </c>
      <c r="AZ62" s="4">
        <v>132.9</v>
      </c>
      <c r="BA62" s="4">
        <v>133.1</v>
      </c>
      <c r="BB62" s="4">
        <v>133.1</v>
      </c>
      <c r="BC62" s="4">
        <v>133.5</v>
      </c>
      <c r="BD62" s="4">
        <v>134.9</v>
      </c>
      <c r="BE62" s="4">
        <v>136.30000000000001</v>
      </c>
      <c r="BF62" s="4">
        <v>136.80000000000001</v>
      </c>
      <c r="BG62" s="4">
        <v>137.30000000000001</v>
      </c>
      <c r="BH62" s="4">
        <v>137.69999999999999</v>
      </c>
      <c r="BI62" s="4">
        <v>138.30000000000001</v>
      </c>
      <c r="BJ62" s="4">
        <v>138.69999999999999</v>
      </c>
      <c r="BK62" s="4">
        <v>139.1</v>
      </c>
      <c r="BL62" s="4">
        <v>139.5</v>
      </c>
      <c r="BM62" s="4">
        <v>139.5</v>
      </c>
      <c r="BN62" s="4">
        <v>139.6</v>
      </c>
      <c r="BO62" s="4">
        <v>139.9</v>
      </c>
      <c r="BP62" s="4">
        <v>139.9</v>
      </c>
      <c r="BQ62" s="4">
        <v>140.30000000000001</v>
      </c>
      <c r="BR62" s="4">
        <v>140.69999999999999</v>
      </c>
      <c r="BS62" s="4">
        <v>140.80000000000001</v>
      </c>
      <c r="BT62" s="4">
        <v>141</v>
      </c>
      <c r="BU62" s="4">
        <v>141.19999999999999</v>
      </c>
      <c r="BV62" s="4">
        <v>141.5</v>
      </c>
      <c r="BW62" s="4">
        <v>141.5</v>
      </c>
      <c r="BX62" s="4">
        <v>141.6</v>
      </c>
      <c r="BY62" s="4">
        <v>141.6</v>
      </c>
      <c r="BZ62" s="4">
        <v>141.69999999999999</v>
      </c>
      <c r="CA62" s="4">
        <v>141.69999999999999</v>
      </c>
      <c r="CB62" s="4">
        <v>141.9</v>
      </c>
      <c r="CC62" s="4">
        <v>142.4</v>
      </c>
      <c r="CD62" s="4">
        <v>143.4</v>
      </c>
      <c r="CE62" s="4">
        <v>144.1</v>
      </c>
      <c r="CF62" s="4">
        <v>144.9</v>
      </c>
      <c r="CG62" s="4">
        <v>144.9</v>
      </c>
      <c r="CH62" s="4">
        <v>145.6</v>
      </c>
      <c r="CI62" s="4">
        <v>145.9</v>
      </c>
      <c r="CJ62" s="4">
        <v>147.5</v>
      </c>
      <c r="CK62" s="4">
        <v>149.30000000000001</v>
      </c>
      <c r="CL62" s="4">
        <v>150.69999999999999</v>
      </c>
      <c r="CM62" s="4">
        <v>151.1</v>
      </c>
      <c r="CN62" s="4">
        <v>155.5</v>
      </c>
      <c r="CO62" s="4">
        <v>139.25609756097555</v>
      </c>
      <c r="CP62" s="4">
        <v>153.4</v>
      </c>
      <c r="CQ62" s="4">
        <v>153.4</v>
      </c>
      <c r="CR62" s="4">
        <v>153.4</v>
      </c>
      <c r="CS62" s="4">
        <v>153.9</v>
      </c>
      <c r="CT62" s="4">
        <v>153.69999999999999</v>
      </c>
      <c r="CU62" s="4">
        <v>153.9</v>
      </c>
      <c r="CV62" s="4">
        <v>154.19999999999999</v>
      </c>
      <c r="CW62" s="4">
        <v>154.4</v>
      </c>
      <c r="CX62" s="4">
        <v>155.1</v>
      </c>
      <c r="CY62" s="4">
        <v>155.6</v>
      </c>
      <c r="CZ62" s="4">
        <v>156</v>
      </c>
      <c r="DA62" s="4">
        <v>156.5</v>
      </c>
      <c r="DB62" s="4">
        <v>156.5</v>
      </c>
      <c r="DC62" s="4">
        <v>158.19999999999999</v>
      </c>
      <c r="DD62" s="4">
        <v>159.19999999999999</v>
      </c>
      <c r="DE62" s="4">
        <v>159.1</v>
      </c>
      <c r="DF62" s="4">
        <v>159.19999999999999</v>
      </c>
      <c r="DG62" s="4">
        <v>159.6</v>
      </c>
      <c r="DH62" s="4">
        <v>160</v>
      </c>
      <c r="DI62" s="4">
        <v>160.4</v>
      </c>
      <c r="DJ62" s="4">
        <v>160.6</v>
      </c>
      <c r="DK62" s="4">
        <v>162.6</v>
      </c>
      <c r="DL62" s="4">
        <v>164.2</v>
      </c>
      <c r="DM62" s="4">
        <v>165.4</v>
      </c>
      <c r="DN62" s="4">
        <v>166.4</v>
      </c>
      <c r="DO62" s="4">
        <v>167.1</v>
      </c>
      <c r="DP62" s="4">
        <v>168.4</v>
      </c>
      <c r="DQ62" s="4">
        <v>170.1</v>
      </c>
      <c r="DR62" s="4">
        <v>171</v>
      </c>
      <c r="DS62" s="4">
        <v>172.3</v>
      </c>
      <c r="DT62" s="4">
        <v>173.9</v>
      </c>
      <c r="DU62" s="4">
        <v>175.2</v>
      </c>
      <c r="DV62" s="4">
        <v>177.9</v>
      </c>
      <c r="DW62" s="4">
        <v>177.9</v>
      </c>
      <c r="DX62" s="4">
        <v>178.8</v>
      </c>
      <c r="DY62" s="4">
        <v>179.4</v>
      </c>
    </row>
    <row r="63" spans="2:129" x14ac:dyDescent="0.25">
      <c r="B63" s="5" t="s">
        <v>0</v>
      </c>
      <c r="C63" s="6" t="s">
        <v>24</v>
      </c>
      <c r="D63" s="5" t="s">
        <v>51</v>
      </c>
      <c r="E63" s="3"/>
      <c r="F63" s="4">
        <v>103.4</v>
      </c>
      <c r="G63" s="4">
        <v>103.5</v>
      </c>
      <c r="H63" s="4">
        <v>102.7</v>
      </c>
      <c r="I63" s="4">
        <v>102.1</v>
      </c>
      <c r="J63" s="4">
        <v>101.5</v>
      </c>
      <c r="K63" s="4">
        <v>101.3</v>
      </c>
      <c r="L63" s="4">
        <v>101.1</v>
      </c>
      <c r="M63" s="4">
        <v>101.1</v>
      </c>
      <c r="N63" s="4">
        <v>101.7</v>
      </c>
      <c r="O63" s="4">
        <v>102.3</v>
      </c>
      <c r="P63" s="4">
        <v>103.2</v>
      </c>
      <c r="Q63" s="4">
        <v>103.4</v>
      </c>
      <c r="R63" s="4">
        <v>102.9</v>
      </c>
      <c r="S63" s="4">
        <v>102.5</v>
      </c>
      <c r="T63" s="4">
        <v>102.8</v>
      </c>
      <c r="U63" s="4">
        <v>103.1</v>
      </c>
      <c r="V63" s="4">
        <v>103.5</v>
      </c>
      <c r="W63" s="4">
        <v>103.4</v>
      </c>
      <c r="X63" s="4">
        <v>103.5</v>
      </c>
      <c r="Y63" s="4">
        <v>103.6</v>
      </c>
      <c r="Z63" s="4">
        <v>103.5</v>
      </c>
      <c r="AA63" s="4">
        <v>103.5</v>
      </c>
      <c r="AB63" s="4">
        <v>103.2</v>
      </c>
      <c r="AC63" s="4">
        <v>103</v>
      </c>
      <c r="AD63" s="4">
        <v>104.3</v>
      </c>
      <c r="AE63" s="4">
        <v>104.9</v>
      </c>
      <c r="AF63" s="4">
        <v>104.8</v>
      </c>
      <c r="AG63" s="4">
        <v>104.5</v>
      </c>
      <c r="AH63" s="4">
        <v>105.2</v>
      </c>
      <c r="AI63" s="4">
        <v>106</v>
      </c>
      <c r="AJ63" s="4">
        <v>106.3</v>
      </c>
      <c r="AK63" s="4">
        <v>106.8</v>
      </c>
      <c r="AL63" s="4">
        <v>107</v>
      </c>
      <c r="AM63" s="4">
        <v>109</v>
      </c>
      <c r="AN63" s="4">
        <v>110</v>
      </c>
      <c r="AO63" s="4">
        <v>110</v>
      </c>
      <c r="AP63" s="4">
        <v>109.7</v>
      </c>
      <c r="AQ63" s="4">
        <v>108.4</v>
      </c>
      <c r="AR63" s="4">
        <v>107.9</v>
      </c>
      <c r="AS63" s="4">
        <v>108.9</v>
      </c>
      <c r="AT63" s="4">
        <v>109.6</v>
      </c>
      <c r="AU63" s="4">
        <v>110.2</v>
      </c>
      <c r="AV63" s="4">
        <v>111</v>
      </c>
      <c r="AW63" s="4">
        <v>111.8</v>
      </c>
      <c r="AX63" s="4">
        <v>111.9</v>
      </c>
      <c r="AY63" s="4">
        <v>112.5</v>
      </c>
      <c r="AZ63" s="4">
        <v>112.6</v>
      </c>
      <c r="BA63" s="4">
        <v>113.5</v>
      </c>
      <c r="BB63" s="4">
        <v>114</v>
      </c>
      <c r="BC63" s="4">
        <v>114.3</v>
      </c>
      <c r="BD63" s="4">
        <v>114</v>
      </c>
      <c r="BE63" s="4">
        <v>113.5</v>
      </c>
      <c r="BF63" s="4">
        <v>113.4</v>
      </c>
      <c r="BG63" s="4">
        <v>113.5</v>
      </c>
      <c r="BH63" s="4">
        <v>113.4</v>
      </c>
      <c r="BI63" s="4">
        <v>114.1</v>
      </c>
      <c r="BJ63" s="4">
        <v>114.5</v>
      </c>
      <c r="BK63" s="4">
        <v>114.9</v>
      </c>
      <c r="BL63" s="4">
        <v>115.2</v>
      </c>
      <c r="BM63" s="4">
        <v>115.9</v>
      </c>
      <c r="BN63" s="4">
        <v>116.4</v>
      </c>
      <c r="BO63" s="4">
        <v>116.2</v>
      </c>
      <c r="BP63" s="4">
        <v>116.5</v>
      </c>
      <c r="BQ63" s="4">
        <v>116.6</v>
      </c>
      <c r="BR63" s="4">
        <v>116.4</v>
      </c>
      <c r="BS63" s="4">
        <v>116.6</v>
      </c>
      <c r="BT63" s="4">
        <v>116.7</v>
      </c>
      <c r="BU63" s="4">
        <v>117.4</v>
      </c>
      <c r="BV63" s="4">
        <v>117.8</v>
      </c>
      <c r="BW63" s="4">
        <v>118</v>
      </c>
      <c r="BX63" s="4">
        <v>118.1</v>
      </c>
      <c r="BY63" s="4">
        <v>118.1</v>
      </c>
      <c r="BZ63" s="4">
        <v>118.1</v>
      </c>
      <c r="CA63" s="4">
        <v>118.4</v>
      </c>
      <c r="CB63" s="4">
        <v>118.4</v>
      </c>
      <c r="CC63" s="4">
        <v>118.6</v>
      </c>
      <c r="CD63" s="4">
        <v>118.6</v>
      </c>
      <c r="CE63" s="4">
        <v>119.3</v>
      </c>
      <c r="CF63" s="4">
        <v>119.9</v>
      </c>
      <c r="CG63" s="4">
        <v>120.8</v>
      </c>
      <c r="CH63" s="4">
        <v>121.1</v>
      </c>
      <c r="CI63" s="4">
        <v>121.5</v>
      </c>
      <c r="CJ63" s="4">
        <v>122.7</v>
      </c>
      <c r="CK63" s="4">
        <v>126.3</v>
      </c>
      <c r="CL63" s="4">
        <v>127.4</v>
      </c>
      <c r="CM63" s="4">
        <v>127.5</v>
      </c>
      <c r="CN63" s="4">
        <v>131.6</v>
      </c>
      <c r="CO63" s="4">
        <v>139.25609756097555</v>
      </c>
      <c r="CP63" s="4">
        <v>132.9</v>
      </c>
      <c r="CQ63" s="4">
        <v>132.9</v>
      </c>
      <c r="CR63" s="4">
        <v>133.4</v>
      </c>
      <c r="CS63" s="4">
        <v>134.4</v>
      </c>
      <c r="CT63" s="4">
        <v>135.69999999999999</v>
      </c>
      <c r="CU63" s="4">
        <v>138</v>
      </c>
      <c r="CV63" s="4">
        <v>140.69999999999999</v>
      </c>
      <c r="CW63" s="4">
        <v>144.1</v>
      </c>
      <c r="CX63" s="4">
        <v>151.4</v>
      </c>
      <c r="CY63" s="4">
        <v>156.4</v>
      </c>
      <c r="CZ63" s="4">
        <v>161.4</v>
      </c>
      <c r="DA63" s="4">
        <v>168.8</v>
      </c>
      <c r="DB63" s="4">
        <v>172.2</v>
      </c>
      <c r="DC63" s="4">
        <v>170.6</v>
      </c>
      <c r="DD63" s="4">
        <v>175</v>
      </c>
      <c r="DE63" s="4">
        <v>175</v>
      </c>
      <c r="DF63" s="4">
        <v>176.6</v>
      </c>
      <c r="DG63" s="4">
        <v>175.8</v>
      </c>
      <c r="DH63" s="4">
        <v>173.5</v>
      </c>
      <c r="DI63" s="4">
        <v>171</v>
      </c>
      <c r="DJ63" s="4">
        <v>171.5</v>
      </c>
      <c r="DK63" s="4">
        <v>180</v>
      </c>
      <c r="DL63" s="4">
        <v>186</v>
      </c>
      <c r="DM63" s="4">
        <v>189.5</v>
      </c>
      <c r="DN63" s="4">
        <v>188.6</v>
      </c>
      <c r="DO63" s="4">
        <v>184.8</v>
      </c>
      <c r="DP63" s="4">
        <v>182.5</v>
      </c>
      <c r="DQ63" s="4">
        <v>179.3</v>
      </c>
      <c r="DR63" s="4">
        <v>177.7</v>
      </c>
      <c r="DS63" s="4">
        <v>180</v>
      </c>
      <c r="DT63" s="4">
        <v>179.1</v>
      </c>
      <c r="DU63" s="4">
        <v>178</v>
      </c>
      <c r="DV63" s="4">
        <v>172.2</v>
      </c>
      <c r="DW63" s="4">
        <v>172.2</v>
      </c>
      <c r="DX63" s="4">
        <v>168.7</v>
      </c>
      <c r="DY63" s="4">
        <v>164.4</v>
      </c>
    </row>
    <row r="64" spans="2:129" x14ac:dyDescent="0.25">
      <c r="B64" s="5" t="s">
        <v>0</v>
      </c>
      <c r="C64" s="6" t="s">
        <v>25</v>
      </c>
      <c r="D64" s="5" t="s">
        <v>51</v>
      </c>
      <c r="E64" s="3"/>
      <c r="F64" s="4">
        <v>102.3</v>
      </c>
      <c r="G64" s="4">
        <v>103.1</v>
      </c>
      <c r="H64" s="4">
        <v>104.9</v>
      </c>
      <c r="I64" s="4">
        <v>109.5</v>
      </c>
      <c r="J64" s="4">
        <v>110.6</v>
      </c>
      <c r="K64" s="4">
        <v>112.4</v>
      </c>
      <c r="L64" s="4">
        <v>113.2</v>
      </c>
      <c r="M64" s="4">
        <v>108.7</v>
      </c>
      <c r="N64" s="4">
        <v>103.2</v>
      </c>
      <c r="O64" s="4">
        <v>106.2</v>
      </c>
      <c r="P64" s="4">
        <v>110</v>
      </c>
      <c r="Q64" s="4">
        <v>110.7</v>
      </c>
      <c r="R64" s="4">
        <v>112.1</v>
      </c>
      <c r="S64" s="4">
        <v>114.1</v>
      </c>
      <c r="T64" s="4">
        <v>117.7</v>
      </c>
      <c r="U64" s="4">
        <v>126.7</v>
      </c>
      <c r="V64" s="4">
        <v>129.19999999999999</v>
      </c>
      <c r="W64" s="4">
        <v>131.19999999999999</v>
      </c>
      <c r="X64" s="4">
        <v>133.69999999999999</v>
      </c>
      <c r="Y64" s="4">
        <v>132.69999999999999</v>
      </c>
      <c r="Z64" s="4">
        <v>124.5</v>
      </c>
      <c r="AA64" s="4">
        <v>123.5</v>
      </c>
      <c r="AB64" s="4">
        <v>122.2</v>
      </c>
      <c r="AC64" s="4">
        <v>122.3</v>
      </c>
      <c r="AD64" s="4">
        <v>121.3</v>
      </c>
      <c r="AE64" s="4">
        <v>121.6</v>
      </c>
      <c r="AF64" s="4">
        <v>123.8</v>
      </c>
      <c r="AG64" s="4">
        <v>130.6</v>
      </c>
      <c r="AH64" s="4">
        <v>130.80000000000001</v>
      </c>
      <c r="AI64" s="4">
        <v>132.30000000000001</v>
      </c>
      <c r="AJ64" s="4">
        <v>132.80000000000001</v>
      </c>
      <c r="AK64" s="4">
        <v>130.1</v>
      </c>
      <c r="AL64" s="4">
        <v>124</v>
      </c>
      <c r="AM64" s="4">
        <v>124.1</v>
      </c>
      <c r="AN64" s="4">
        <v>123.7</v>
      </c>
      <c r="AO64" s="4">
        <v>120.8</v>
      </c>
      <c r="AP64" s="4">
        <v>119</v>
      </c>
      <c r="AQ64" s="4">
        <v>118.6</v>
      </c>
      <c r="AR64" s="4">
        <v>119.9</v>
      </c>
      <c r="AS64" s="4">
        <v>131.1</v>
      </c>
      <c r="AT64" s="4">
        <v>133.5</v>
      </c>
      <c r="AU64" s="4">
        <v>135.5</v>
      </c>
      <c r="AV64" s="4">
        <v>137</v>
      </c>
      <c r="AW64" s="4">
        <v>135.80000000000001</v>
      </c>
      <c r="AX64" s="4">
        <v>132.5</v>
      </c>
      <c r="AY64" s="4">
        <v>130.4</v>
      </c>
      <c r="AZ64" s="4">
        <v>130.80000000000001</v>
      </c>
      <c r="BA64" s="4">
        <v>129.30000000000001</v>
      </c>
      <c r="BB64" s="4">
        <v>129.6</v>
      </c>
      <c r="BC64" s="4">
        <v>131.4</v>
      </c>
      <c r="BD64" s="4">
        <v>136.80000000000001</v>
      </c>
      <c r="BE64" s="4">
        <v>137.69999999999999</v>
      </c>
      <c r="BF64" s="4">
        <v>135.19999999999999</v>
      </c>
      <c r="BG64" s="4">
        <v>137.19999999999999</v>
      </c>
      <c r="BH64" s="4">
        <v>139.4</v>
      </c>
      <c r="BI64" s="4">
        <v>142.69999999999999</v>
      </c>
      <c r="BJ64" s="4">
        <v>137.5</v>
      </c>
      <c r="BK64" s="4">
        <v>135.6</v>
      </c>
      <c r="BL64" s="4">
        <v>136.4</v>
      </c>
      <c r="BM64" s="4">
        <v>135</v>
      </c>
      <c r="BN64" s="4">
        <v>133.80000000000001</v>
      </c>
      <c r="BO64" s="4">
        <v>135.5</v>
      </c>
      <c r="BP64" s="4">
        <v>138.5</v>
      </c>
      <c r="BQ64" s="4">
        <v>150.1</v>
      </c>
      <c r="BR64" s="4">
        <v>151.30000000000001</v>
      </c>
      <c r="BS64" s="4">
        <v>152.19999999999999</v>
      </c>
      <c r="BT64" s="4">
        <v>149.69999999999999</v>
      </c>
      <c r="BU64" s="4">
        <v>146.30000000000001</v>
      </c>
      <c r="BV64" s="4">
        <v>140</v>
      </c>
      <c r="BW64" s="4">
        <v>139.5</v>
      </c>
      <c r="BX64" s="4">
        <v>141.5</v>
      </c>
      <c r="BY64" s="4">
        <v>138.5</v>
      </c>
      <c r="BZ64" s="4">
        <v>135.19999999999999</v>
      </c>
      <c r="CA64" s="4">
        <v>137</v>
      </c>
      <c r="CB64" s="4">
        <v>139.4</v>
      </c>
      <c r="CC64" s="4">
        <v>149.69999999999999</v>
      </c>
      <c r="CD64" s="4">
        <v>150.9</v>
      </c>
      <c r="CE64" s="4">
        <v>154.69999999999999</v>
      </c>
      <c r="CF64" s="4">
        <v>153.9</v>
      </c>
      <c r="CG64" s="4">
        <v>149.80000000000001</v>
      </c>
      <c r="CH64" s="4">
        <v>150.6</v>
      </c>
      <c r="CI64" s="4">
        <v>148.80000000000001</v>
      </c>
      <c r="CJ64" s="4">
        <v>147.19999999999999</v>
      </c>
      <c r="CK64" s="4">
        <v>144.4</v>
      </c>
      <c r="CL64" s="4">
        <v>143.1</v>
      </c>
      <c r="CM64" s="4">
        <v>143.30000000000001</v>
      </c>
      <c r="CN64" s="4">
        <v>152.9</v>
      </c>
      <c r="CO64" s="4">
        <v>139.25609756097555</v>
      </c>
      <c r="CP64" s="4">
        <v>151.80000000000001</v>
      </c>
      <c r="CQ64" s="4">
        <v>151.80000000000001</v>
      </c>
      <c r="CR64" s="4">
        <v>154.5</v>
      </c>
      <c r="CS64" s="4">
        <v>155.4</v>
      </c>
      <c r="CT64" s="4">
        <v>155.69999999999999</v>
      </c>
      <c r="CU64" s="4">
        <v>150.5</v>
      </c>
      <c r="CV64" s="4">
        <v>149.69999999999999</v>
      </c>
      <c r="CW64" s="4">
        <v>152.6</v>
      </c>
      <c r="CX64" s="4">
        <v>154</v>
      </c>
      <c r="CY64" s="4">
        <v>157.30000000000001</v>
      </c>
      <c r="CZ64" s="4">
        <v>168.8</v>
      </c>
      <c r="DA64" s="4">
        <v>172.5</v>
      </c>
      <c r="DB64" s="4">
        <v>171.5</v>
      </c>
      <c r="DC64" s="4">
        <v>170.9</v>
      </c>
      <c r="DD64" s="4">
        <v>161.30000000000001</v>
      </c>
      <c r="DE64" s="4">
        <v>161.19999999999999</v>
      </c>
      <c r="DF64" s="4">
        <v>159.30000000000001</v>
      </c>
      <c r="DG64" s="4">
        <v>160.30000000000001</v>
      </c>
      <c r="DH64" s="4">
        <v>158.30000000000001</v>
      </c>
      <c r="DI64" s="4">
        <v>156.5</v>
      </c>
      <c r="DJ64" s="4">
        <v>156.4</v>
      </c>
      <c r="DK64" s="4">
        <v>159.6</v>
      </c>
      <c r="DL64" s="4">
        <v>175.9</v>
      </c>
      <c r="DM64" s="4">
        <v>174.5</v>
      </c>
      <c r="DN64" s="4">
        <v>174.1</v>
      </c>
      <c r="DO64" s="4">
        <v>179.5</v>
      </c>
      <c r="DP64" s="4">
        <v>177.1</v>
      </c>
      <c r="DQ64" s="4">
        <v>167.5</v>
      </c>
      <c r="DR64" s="4">
        <v>165.7</v>
      </c>
      <c r="DS64" s="4">
        <v>162.6</v>
      </c>
      <c r="DT64" s="4">
        <v>159.5</v>
      </c>
      <c r="DU64" s="4">
        <v>160.5</v>
      </c>
      <c r="DV64" s="4">
        <v>172.1</v>
      </c>
      <c r="DW64" s="4">
        <v>172.1</v>
      </c>
      <c r="DX64" s="4">
        <v>179.2</v>
      </c>
      <c r="DY64" s="4">
        <v>175.8</v>
      </c>
    </row>
    <row r="65" spans="2:129" x14ac:dyDescent="0.25">
      <c r="B65" s="5" t="s">
        <v>0</v>
      </c>
      <c r="C65" s="6" t="s">
        <v>26</v>
      </c>
      <c r="D65" s="5" t="s">
        <v>51</v>
      </c>
      <c r="E65" s="3"/>
      <c r="F65" s="4">
        <v>102.9</v>
      </c>
      <c r="G65" s="4">
        <v>104.9</v>
      </c>
      <c r="H65" s="4">
        <v>103.8</v>
      </c>
      <c r="I65" s="4">
        <v>109.7</v>
      </c>
      <c r="J65" s="4">
        <v>123.7</v>
      </c>
      <c r="K65" s="4">
        <v>143.6</v>
      </c>
      <c r="L65" s="4">
        <v>160.9</v>
      </c>
      <c r="M65" s="4">
        <v>177</v>
      </c>
      <c r="N65" s="4">
        <v>174.3</v>
      </c>
      <c r="O65" s="4">
        <v>183.5</v>
      </c>
      <c r="P65" s="4">
        <v>192.8</v>
      </c>
      <c r="Q65" s="4">
        <v>144.80000000000001</v>
      </c>
      <c r="R65" s="4">
        <v>118.9</v>
      </c>
      <c r="S65" s="4">
        <v>111.5</v>
      </c>
      <c r="T65" s="4">
        <v>113.3</v>
      </c>
      <c r="U65" s="4">
        <v>121.2</v>
      </c>
      <c r="V65" s="4">
        <v>127</v>
      </c>
      <c r="W65" s="4">
        <v>137.5</v>
      </c>
      <c r="X65" s="4">
        <v>172.4</v>
      </c>
      <c r="Y65" s="4">
        <v>181.9</v>
      </c>
      <c r="Z65" s="4">
        <v>168.6</v>
      </c>
      <c r="AA65" s="4">
        <v>159.6</v>
      </c>
      <c r="AB65" s="4">
        <v>153.19999999999999</v>
      </c>
      <c r="AC65" s="4">
        <v>141</v>
      </c>
      <c r="AD65" s="4">
        <v>134.4</v>
      </c>
      <c r="AE65" s="4">
        <v>131.80000000000001</v>
      </c>
      <c r="AF65" s="4">
        <v>131.4</v>
      </c>
      <c r="AG65" s="4">
        <v>130.80000000000001</v>
      </c>
      <c r="AH65" s="4">
        <v>135.6</v>
      </c>
      <c r="AI65" s="4">
        <v>146.69999999999999</v>
      </c>
      <c r="AJ65" s="4">
        <v>153.5</v>
      </c>
      <c r="AK65" s="4">
        <v>165.5</v>
      </c>
      <c r="AL65" s="4">
        <v>168.5</v>
      </c>
      <c r="AM65" s="4">
        <v>165.8</v>
      </c>
      <c r="AN65" s="4">
        <v>164.6</v>
      </c>
      <c r="AO65" s="4">
        <v>149</v>
      </c>
      <c r="AP65" s="4">
        <v>144.1</v>
      </c>
      <c r="AQ65" s="4">
        <v>129.19999999999999</v>
      </c>
      <c r="AR65" s="4">
        <v>128.1</v>
      </c>
      <c r="AS65" s="4">
        <v>136.80000000000001</v>
      </c>
      <c r="AT65" s="4">
        <v>151.4</v>
      </c>
      <c r="AU65" s="4">
        <v>173.7</v>
      </c>
      <c r="AV65" s="4">
        <v>179.5</v>
      </c>
      <c r="AW65" s="4">
        <v>163.5</v>
      </c>
      <c r="AX65" s="4">
        <v>152.9</v>
      </c>
      <c r="AY65" s="4">
        <v>155.1</v>
      </c>
      <c r="AZ65" s="4">
        <v>142</v>
      </c>
      <c r="BA65" s="4">
        <v>121.1</v>
      </c>
      <c r="BB65" s="4">
        <v>118.7</v>
      </c>
      <c r="BC65" s="4">
        <v>120.2</v>
      </c>
      <c r="BD65" s="4">
        <v>122.2</v>
      </c>
      <c r="BE65" s="4">
        <v>127.1</v>
      </c>
      <c r="BF65" s="4">
        <v>129.19999999999999</v>
      </c>
      <c r="BG65" s="4">
        <v>142.19999999999999</v>
      </c>
      <c r="BH65" s="4">
        <v>175.1</v>
      </c>
      <c r="BI65" s="4">
        <v>179.8</v>
      </c>
      <c r="BJ65" s="4">
        <v>160.69999999999999</v>
      </c>
      <c r="BK65" s="4">
        <v>173.2</v>
      </c>
      <c r="BL65" s="4">
        <v>185.2</v>
      </c>
      <c r="BM65" s="4">
        <v>163.19999999999999</v>
      </c>
      <c r="BN65" s="4">
        <v>150.5</v>
      </c>
      <c r="BO65" s="4">
        <v>136.9</v>
      </c>
      <c r="BP65" s="4">
        <v>128</v>
      </c>
      <c r="BQ65" s="4">
        <v>127.6</v>
      </c>
      <c r="BR65" s="4">
        <v>131.4</v>
      </c>
      <c r="BS65" s="4">
        <v>144</v>
      </c>
      <c r="BT65" s="4">
        <v>159.19999999999999</v>
      </c>
      <c r="BU65" s="4">
        <v>157.30000000000001</v>
      </c>
      <c r="BV65" s="4">
        <v>151.30000000000001</v>
      </c>
      <c r="BW65" s="4">
        <v>153</v>
      </c>
      <c r="BX65" s="4">
        <v>145.19999999999999</v>
      </c>
      <c r="BY65" s="4">
        <v>132.4</v>
      </c>
      <c r="BZ65" s="4">
        <v>130.5</v>
      </c>
      <c r="CA65" s="4">
        <v>131.6</v>
      </c>
      <c r="CB65" s="4">
        <v>141.19999999999999</v>
      </c>
      <c r="CC65" s="4">
        <v>161.6</v>
      </c>
      <c r="CD65" s="4">
        <v>169.8</v>
      </c>
      <c r="CE65" s="4">
        <v>180.1</v>
      </c>
      <c r="CF65" s="4">
        <v>189.1</v>
      </c>
      <c r="CG65" s="4">
        <v>192.4</v>
      </c>
      <c r="CH65" s="4">
        <v>207.2</v>
      </c>
      <c r="CI65" s="4">
        <v>215.7</v>
      </c>
      <c r="CJ65" s="4">
        <v>231.5</v>
      </c>
      <c r="CK65" s="4">
        <v>207.8</v>
      </c>
      <c r="CL65" s="4">
        <v>181.7</v>
      </c>
      <c r="CM65" s="4">
        <v>167</v>
      </c>
      <c r="CN65" s="4">
        <v>180</v>
      </c>
      <c r="CO65" s="4">
        <v>139.25609756097555</v>
      </c>
      <c r="CP65" s="4">
        <v>171.2</v>
      </c>
      <c r="CQ65" s="4">
        <v>171.2</v>
      </c>
      <c r="CR65" s="4">
        <v>191.9</v>
      </c>
      <c r="CS65" s="4">
        <v>202</v>
      </c>
      <c r="CT65" s="4">
        <v>226</v>
      </c>
      <c r="CU65" s="4">
        <v>245.3</v>
      </c>
      <c r="CV65" s="4">
        <v>240.9</v>
      </c>
      <c r="CW65" s="4">
        <v>206.8</v>
      </c>
      <c r="CX65" s="4">
        <v>180.2</v>
      </c>
      <c r="CY65" s="4">
        <v>166.1</v>
      </c>
      <c r="CZ65" s="4">
        <v>161.6</v>
      </c>
      <c r="DA65" s="4">
        <v>166.5</v>
      </c>
      <c r="DB65" s="4">
        <v>176.2</v>
      </c>
      <c r="DC65" s="4">
        <v>186.4</v>
      </c>
      <c r="DD65" s="4">
        <v>183.3</v>
      </c>
      <c r="DE65" s="4">
        <v>183.5</v>
      </c>
      <c r="DF65" s="4">
        <v>214.4</v>
      </c>
      <c r="DG65" s="4">
        <v>229.1</v>
      </c>
      <c r="DH65" s="4">
        <v>219.5</v>
      </c>
      <c r="DI65" s="4">
        <v>203.6</v>
      </c>
      <c r="DJ65" s="4">
        <v>198</v>
      </c>
      <c r="DK65" s="4">
        <v>188.4</v>
      </c>
      <c r="DL65" s="4">
        <v>190.7</v>
      </c>
      <c r="DM65" s="4">
        <v>203.2</v>
      </c>
      <c r="DN65" s="4">
        <v>211.5</v>
      </c>
      <c r="DO65" s="4">
        <v>208.5</v>
      </c>
      <c r="DP65" s="4">
        <v>213.1</v>
      </c>
      <c r="DQ65" s="4">
        <v>220.8</v>
      </c>
      <c r="DR65" s="4">
        <v>228.6</v>
      </c>
      <c r="DS65" s="4">
        <v>205.5</v>
      </c>
      <c r="DT65" s="4">
        <v>178.7</v>
      </c>
      <c r="DU65" s="4">
        <v>175.3</v>
      </c>
      <c r="DV65" s="4">
        <v>175.8</v>
      </c>
      <c r="DW65" s="4">
        <v>175.9</v>
      </c>
      <c r="DX65" s="4">
        <v>179.9</v>
      </c>
      <c r="DY65" s="4">
        <v>185</v>
      </c>
    </row>
    <row r="66" spans="2:129" x14ac:dyDescent="0.25">
      <c r="B66" s="5" t="s">
        <v>0</v>
      </c>
      <c r="C66" s="6" t="s">
        <v>27</v>
      </c>
      <c r="D66" s="5" t="s">
        <v>51</v>
      </c>
      <c r="E66" s="3"/>
      <c r="F66" s="4">
        <v>105.8</v>
      </c>
      <c r="G66" s="4">
        <v>104.1</v>
      </c>
      <c r="H66" s="4">
        <v>103.5</v>
      </c>
      <c r="I66" s="4">
        <v>104.6</v>
      </c>
      <c r="J66" s="4">
        <v>105.2</v>
      </c>
      <c r="K66" s="4">
        <v>105.4</v>
      </c>
      <c r="L66" s="4">
        <v>105.1</v>
      </c>
      <c r="M66" s="4">
        <v>104.7</v>
      </c>
      <c r="N66" s="4">
        <v>105.1</v>
      </c>
      <c r="O66" s="4">
        <v>105.3</v>
      </c>
      <c r="P66" s="4">
        <v>106.3</v>
      </c>
      <c r="Q66" s="4">
        <v>107.1</v>
      </c>
      <c r="R66" s="4">
        <v>107.5</v>
      </c>
      <c r="S66" s="4">
        <v>108.2</v>
      </c>
      <c r="T66" s="4">
        <v>108.9</v>
      </c>
      <c r="U66" s="4">
        <v>111</v>
      </c>
      <c r="V66" s="4">
        <v>112.6</v>
      </c>
      <c r="W66" s="4">
        <v>112.8</v>
      </c>
      <c r="X66" s="4">
        <v>113.1</v>
      </c>
      <c r="Y66" s="4">
        <v>115.2</v>
      </c>
      <c r="Z66" s="4">
        <v>116.9</v>
      </c>
      <c r="AA66" s="4">
        <v>117.4</v>
      </c>
      <c r="AB66" s="4">
        <v>119.3</v>
      </c>
      <c r="AC66" s="4">
        <v>120.1</v>
      </c>
      <c r="AD66" s="4">
        <v>122.9</v>
      </c>
      <c r="AE66" s="4">
        <v>125.1</v>
      </c>
      <c r="AF66" s="4">
        <v>127.2</v>
      </c>
      <c r="AG66" s="4">
        <v>131.30000000000001</v>
      </c>
      <c r="AH66" s="4">
        <v>142.6</v>
      </c>
      <c r="AI66" s="4">
        <v>148.1</v>
      </c>
      <c r="AJ66" s="4">
        <v>149.5</v>
      </c>
      <c r="AK66" s="4">
        <v>156</v>
      </c>
      <c r="AL66" s="4">
        <v>165.4</v>
      </c>
      <c r="AM66" s="4">
        <v>187.2</v>
      </c>
      <c r="AN66" s="4">
        <v>191.6</v>
      </c>
      <c r="AO66" s="4">
        <v>190.1</v>
      </c>
      <c r="AP66" s="4">
        <v>184.2</v>
      </c>
      <c r="AQ66" s="4">
        <v>176.4</v>
      </c>
      <c r="AR66" s="4">
        <v>170.3</v>
      </c>
      <c r="AS66" s="4">
        <v>176.9</v>
      </c>
      <c r="AT66" s="4">
        <v>182.8</v>
      </c>
      <c r="AU66" s="4">
        <v>184.4</v>
      </c>
      <c r="AV66" s="4">
        <v>188.4</v>
      </c>
      <c r="AW66" s="4">
        <v>182.3</v>
      </c>
      <c r="AX66" s="4">
        <v>173.6</v>
      </c>
      <c r="AY66" s="4">
        <v>175.7</v>
      </c>
      <c r="AZ66" s="4">
        <v>174.9</v>
      </c>
      <c r="BA66" s="4">
        <v>170.3</v>
      </c>
      <c r="BB66" s="4">
        <v>155.1</v>
      </c>
      <c r="BC66" s="4">
        <v>143.1</v>
      </c>
      <c r="BD66" s="4">
        <v>135.80000000000001</v>
      </c>
      <c r="BE66" s="4">
        <v>133.80000000000001</v>
      </c>
      <c r="BF66" s="4">
        <v>131.5</v>
      </c>
      <c r="BG66" s="4">
        <v>128.19999999999999</v>
      </c>
      <c r="BH66" s="4">
        <v>124.7</v>
      </c>
      <c r="BI66" s="4">
        <v>123.5</v>
      </c>
      <c r="BJ66" s="4">
        <v>124.5</v>
      </c>
      <c r="BK66" s="4">
        <v>124.1</v>
      </c>
      <c r="BL66" s="4">
        <v>122.2</v>
      </c>
      <c r="BM66" s="4">
        <v>119.8</v>
      </c>
      <c r="BN66" s="4">
        <v>118.4</v>
      </c>
      <c r="BO66" s="4">
        <v>117</v>
      </c>
      <c r="BP66" s="4">
        <v>115.5</v>
      </c>
      <c r="BQ66" s="4">
        <v>114</v>
      </c>
      <c r="BR66" s="4">
        <v>112.8</v>
      </c>
      <c r="BS66" s="4">
        <v>112.3</v>
      </c>
      <c r="BT66" s="4">
        <v>112.6</v>
      </c>
      <c r="BU66" s="4">
        <v>113.6</v>
      </c>
      <c r="BV66" s="4">
        <v>113.5</v>
      </c>
      <c r="BW66" s="4">
        <v>113.2</v>
      </c>
      <c r="BX66" s="4">
        <v>115.3</v>
      </c>
      <c r="BY66" s="4">
        <v>117.5</v>
      </c>
      <c r="BZ66" s="4">
        <v>118.2</v>
      </c>
      <c r="CA66" s="4">
        <v>119.9</v>
      </c>
      <c r="CB66" s="4">
        <v>120.7</v>
      </c>
      <c r="CC66" s="4">
        <v>124.4</v>
      </c>
      <c r="CD66" s="4">
        <v>127.4</v>
      </c>
      <c r="CE66" s="4">
        <v>128.9</v>
      </c>
      <c r="CF66" s="4">
        <v>129.80000000000001</v>
      </c>
      <c r="CG66" s="4">
        <v>130.30000000000001</v>
      </c>
      <c r="CH66" s="4">
        <v>131.19999999999999</v>
      </c>
      <c r="CI66" s="4">
        <v>134.6</v>
      </c>
      <c r="CJ66" s="4">
        <v>137.19999999999999</v>
      </c>
      <c r="CK66" s="4">
        <v>139.1</v>
      </c>
      <c r="CL66" s="4">
        <v>139.6</v>
      </c>
      <c r="CM66" s="4">
        <v>139.69999999999999</v>
      </c>
      <c r="CN66" s="4">
        <v>150.80000000000001</v>
      </c>
      <c r="CO66" s="4">
        <v>139.25609756097555</v>
      </c>
      <c r="CP66" s="4">
        <v>152</v>
      </c>
      <c r="CQ66" s="4">
        <v>152</v>
      </c>
      <c r="CR66" s="4">
        <v>151.30000000000001</v>
      </c>
      <c r="CS66" s="4">
        <v>150.80000000000001</v>
      </c>
      <c r="CT66" s="4">
        <v>152.19999999999999</v>
      </c>
      <c r="CU66" s="4">
        <v>158.69999999999999</v>
      </c>
      <c r="CV66" s="4">
        <v>161.5</v>
      </c>
      <c r="CW66" s="4">
        <v>162.1</v>
      </c>
      <c r="CX66" s="4">
        <v>159.80000000000001</v>
      </c>
      <c r="CY66" s="4">
        <v>161.1</v>
      </c>
      <c r="CZ66" s="4">
        <v>162.80000000000001</v>
      </c>
      <c r="DA66" s="4">
        <v>165.9</v>
      </c>
      <c r="DB66" s="4">
        <v>166.9</v>
      </c>
      <c r="DC66" s="4">
        <v>164.7</v>
      </c>
      <c r="DD66" s="4">
        <v>164.5</v>
      </c>
      <c r="DE66" s="4">
        <v>164.5</v>
      </c>
      <c r="DF66" s="4">
        <v>165.3</v>
      </c>
      <c r="DG66" s="4">
        <v>165.1</v>
      </c>
      <c r="DH66" s="4">
        <v>164.2</v>
      </c>
      <c r="DI66" s="4">
        <v>163.80000000000001</v>
      </c>
      <c r="DJ66" s="4">
        <v>163.19999999999999</v>
      </c>
      <c r="DK66" s="4">
        <v>163.4</v>
      </c>
      <c r="DL66" s="4">
        <v>164</v>
      </c>
      <c r="DM66" s="4">
        <v>164.1</v>
      </c>
      <c r="DN66" s="4">
        <v>163.6</v>
      </c>
      <c r="DO66" s="4">
        <v>164</v>
      </c>
      <c r="DP66" s="4">
        <v>167.3</v>
      </c>
      <c r="DQ66" s="4">
        <v>169.2</v>
      </c>
      <c r="DR66" s="4">
        <v>169.9</v>
      </c>
      <c r="DS66" s="4">
        <v>171</v>
      </c>
      <c r="DT66" s="4">
        <v>171.3</v>
      </c>
      <c r="DU66" s="4">
        <v>171.2</v>
      </c>
      <c r="DV66" s="4">
        <v>172.2</v>
      </c>
      <c r="DW66" s="4">
        <v>172.2</v>
      </c>
      <c r="DX66" s="4">
        <v>174.7</v>
      </c>
      <c r="DY66" s="4">
        <v>176.9</v>
      </c>
    </row>
    <row r="67" spans="2:129" x14ac:dyDescent="0.25">
      <c r="B67" s="5" t="s">
        <v>0</v>
      </c>
      <c r="C67" s="6" t="s">
        <v>28</v>
      </c>
      <c r="D67" s="5" t="s">
        <v>51</v>
      </c>
      <c r="E67" s="3"/>
      <c r="F67" s="4">
        <v>105.1</v>
      </c>
      <c r="G67" s="4">
        <v>103.8</v>
      </c>
      <c r="H67" s="4">
        <v>102.6</v>
      </c>
      <c r="I67" s="4">
        <v>102</v>
      </c>
      <c r="J67" s="4">
        <v>101.9</v>
      </c>
      <c r="K67" s="4">
        <v>101.4</v>
      </c>
      <c r="L67" s="4">
        <v>101.3</v>
      </c>
      <c r="M67" s="4">
        <v>101</v>
      </c>
      <c r="N67" s="4">
        <v>100.8</v>
      </c>
      <c r="O67" s="4">
        <v>100.2</v>
      </c>
      <c r="P67" s="4">
        <v>99.5</v>
      </c>
      <c r="Q67" s="4">
        <v>98.6</v>
      </c>
      <c r="R67" s="4">
        <v>96.9</v>
      </c>
      <c r="S67" s="4">
        <v>95.4</v>
      </c>
      <c r="T67" s="4">
        <v>96.3</v>
      </c>
      <c r="U67" s="4">
        <v>100.3</v>
      </c>
      <c r="V67" s="4">
        <v>101.3</v>
      </c>
      <c r="W67" s="4">
        <v>101.4</v>
      </c>
      <c r="X67" s="4">
        <v>102.7</v>
      </c>
      <c r="Y67" s="4">
        <v>102.7</v>
      </c>
      <c r="Z67" s="4">
        <v>101.9</v>
      </c>
      <c r="AA67" s="4">
        <v>101.2</v>
      </c>
      <c r="AB67" s="4">
        <v>99.8</v>
      </c>
      <c r="AC67" s="4">
        <v>97.8</v>
      </c>
      <c r="AD67" s="4">
        <v>96.1</v>
      </c>
      <c r="AE67" s="4">
        <v>95</v>
      </c>
      <c r="AF67" s="4">
        <v>93.2</v>
      </c>
      <c r="AG67" s="4">
        <v>91.6</v>
      </c>
      <c r="AH67" s="4">
        <v>90.8</v>
      </c>
      <c r="AI67" s="4">
        <v>89.8</v>
      </c>
      <c r="AJ67" s="4">
        <v>85.7</v>
      </c>
      <c r="AK67" s="4">
        <v>85.3</v>
      </c>
      <c r="AL67" s="4">
        <v>86.3</v>
      </c>
      <c r="AM67" s="4">
        <v>89.4</v>
      </c>
      <c r="AN67" s="4">
        <v>90.8</v>
      </c>
      <c r="AO67" s="4">
        <v>92.7</v>
      </c>
      <c r="AP67" s="4">
        <v>96.7</v>
      </c>
      <c r="AQ67" s="4">
        <v>99.1</v>
      </c>
      <c r="AR67" s="4">
        <v>101.8</v>
      </c>
      <c r="AS67" s="4">
        <v>109.1</v>
      </c>
      <c r="AT67" s="4">
        <v>111.1</v>
      </c>
      <c r="AU67" s="4">
        <v>112</v>
      </c>
      <c r="AV67" s="4">
        <v>113.3</v>
      </c>
      <c r="AW67" s="4">
        <v>114.6</v>
      </c>
      <c r="AX67" s="4">
        <v>115.1</v>
      </c>
      <c r="AY67" s="4">
        <v>115.4</v>
      </c>
      <c r="AZ67" s="4">
        <v>115.6</v>
      </c>
      <c r="BA67" s="4">
        <v>115.5</v>
      </c>
      <c r="BB67" s="4">
        <v>117.3</v>
      </c>
      <c r="BC67" s="4">
        <v>119.5</v>
      </c>
      <c r="BD67" s="4">
        <v>120.3</v>
      </c>
      <c r="BE67" s="4">
        <v>120.8</v>
      </c>
      <c r="BF67" s="4">
        <v>121</v>
      </c>
      <c r="BG67" s="4">
        <v>120.9</v>
      </c>
      <c r="BH67" s="4">
        <v>121.5</v>
      </c>
      <c r="BI67" s="4">
        <v>122.1</v>
      </c>
      <c r="BJ67" s="4">
        <v>122.4</v>
      </c>
      <c r="BK67" s="4">
        <v>122.6</v>
      </c>
      <c r="BL67" s="4">
        <v>123.9</v>
      </c>
      <c r="BM67" s="4">
        <v>120.7</v>
      </c>
      <c r="BN67" s="4">
        <v>117.3</v>
      </c>
      <c r="BO67" s="4">
        <v>115.4</v>
      </c>
      <c r="BP67" s="4">
        <v>114.2</v>
      </c>
      <c r="BQ67" s="4">
        <v>110.6</v>
      </c>
      <c r="BR67" s="4">
        <v>105.3</v>
      </c>
      <c r="BS67" s="4">
        <v>108.4</v>
      </c>
      <c r="BT67" s="4">
        <v>111.8</v>
      </c>
      <c r="BU67" s="4">
        <v>113.3</v>
      </c>
      <c r="BV67" s="4">
        <v>112.3</v>
      </c>
      <c r="BW67" s="4">
        <v>112.8</v>
      </c>
      <c r="BX67" s="4">
        <v>112.5</v>
      </c>
      <c r="BY67" s="4">
        <v>111</v>
      </c>
      <c r="BZ67" s="4">
        <v>110.4</v>
      </c>
      <c r="CA67" s="4">
        <v>110.4</v>
      </c>
      <c r="CB67" s="4">
        <v>110.4</v>
      </c>
      <c r="CC67" s="4">
        <v>111.2</v>
      </c>
      <c r="CD67" s="4">
        <v>111.8</v>
      </c>
      <c r="CE67" s="4">
        <v>111.8</v>
      </c>
      <c r="CF67" s="4">
        <v>112.7</v>
      </c>
      <c r="CG67" s="4">
        <v>114</v>
      </c>
      <c r="CH67" s="4">
        <v>114.8</v>
      </c>
      <c r="CI67" s="4">
        <v>115</v>
      </c>
      <c r="CJ67" s="4">
        <v>114.7</v>
      </c>
      <c r="CK67" s="4">
        <v>114.8</v>
      </c>
      <c r="CL67" s="4">
        <v>114.6</v>
      </c>
      <c r="CM67" s="4">
        <v>114.4</v>
      </c>
      <c r="CN67" s="4">
        <v>121.2</v>
      </c>
      <c r="CO67" s="4">
        <v>139.25609756097555</v>
      </c>
      <c r="CP67" s="4">
        <v>116.3</v>
      </c>
      <c r="CQ67" s="4">
        <v>116.3</v>
      </c>
      <c r="CR67" s="4">
        <v>116.8</v>
      </c>
      <c r="CS67" s="4">
        <v>118.9</v>
      </c>
      <c r="CT67" s="4">
        <v>118.1</v>
      </c>
      <c r="CU67" s="4">
        <v>117.2</v>
      </c>
      <c r="CV67" s="4">
        <v>117.1</v>
      </c>
      <c r="CW67" s="4">
        <v>116.3</v>
      </c>
      <c r="CX67" s="4">
        <v>114.9</v>
      </c>
      <c r="CY67" s="4">
        <v>114.3</v>
      </c>
      <c r="CZ67" s="4">
        <v>114.8</v>
      </c>
      <c r="DA67" s="4">
        <v>115.9</v>
      </c>
      <c r="DB67" s="4">
        <v>116.1</v>
      </c>
      <c r="DC67" s="4">
        <v>115.7</v>
      </c>
      <c r="DD67" s="4">
        <v>120.4</v>
      </c>
      <c r="DE67" s="4">
        <v>120.4</v>
      </c>
      <c r="DF67" s="4">
        <v>122.5</v>
      </c>
      <c r="DG67" s="4">
        <v>123.1</v>
      </c>
      <c r="DH67" s="4">
        <v>121.9</v>
      </c>
      <c r="DI67" s="4">
        <v>121.3</v>
      </c>
      <c r="DJ67" s="4">
        <v>120.6</v>
      </c>
      <c r="DK67" s="4">
        <v>120.3</v>
      </c>
      <c r="DL67" s="4">
        <v>120.5</v>
      </c>
      <c r="DM67" s="4">
        <v>121.2</v>
      </c>
      <c r="DN67" s="4">
        <v>121.4</v>
      </c>
      <c r="DO67" s="4">
        <v>121.5</v>
      </c>
      <c r="DP67" s="4">
        <v>122.2</v>
      </c>
      <c r="DQ67" s="4">
        <v>123.1</v>
      </c>
      <c r="DR67" s="4">
        <v>123.4</v>
      </c>
      <c r="DS67" s="4">
        <v>123.4</v>
      </c>
      <c r="DT67" s="4">
        <v>123.1</v>
      </c>
      <c r="DU67" s="4">
        <v>122.7</v>
      </c>
      <c r="DV67" s="4">
        <v>121.9</v>
      </c>
      <c r="DW67" s="4">
        <v>121.9</v>
      </c>
      <c r="DX67" s="4">
        <v>123.1</v>
      </c>
      <c r="DY67" s="4">
        <v>124.2</v>
      </c>
    </row>
    <row r="68" spans="2:129" x14ac:dyDescent="0.25">
      <c r="B68" s="5" t="s">
        <v>0</v>
      </c>
      <c r="C68" s="6" t="s">
        <v>29</v>
      </c>
      <c r="D68" s="5" t="s">
        <v>51</v>
      </c>
      <c r="E68" s="3"/>
      <c r="F68" s="4">
        <v>101.8</v>
      </c>
      <c r="G68" s="4">
        <v>102.3</v>
      </c>
      <c r="H68" s="4">
        <v>102.4</v>
      </c>
      <c r="I68" s="4">
        <v>103.5</v>
      </c>
      <c r="J68" s="4">
        <v>105</v>
      </c>
      <c r="K68" s="4">
        <v>106.4</v>
      </c>
      <c r="L68" s="4">
        <v>107.5</v>
      </c>
      <c r="M68" s="4">
        <v>108.5</v>
      </c>
      <c r="N68" s="4">
        <v>109.1</v>
      </c>
      <c r="O68" s="4">
        <v>109.6</v>
      </c>
      <c r="P68" s="4">
        <v>110.3</v>
      </c>
      <c r="Q68" s="4">
        <v>111.9</v>
      </c>
      <c r="R68" s="4">
        <v>112.7</v>
      </c>
      <c r="S68" s="4">
        <v>113.5</v>
      </c>
      <c r="T68" s="4">
        <v>114.1</v>
      </c>
      <c r="U68" s="4">
        <v>115.3</v>
      </c>
      <c r="V68" s="4">
        <v>117</v>
      </c>
      <c r="W68" s="4">
        <v>118.3</v>
      </c>
      <c r="X68" s="4">
        <v>120</v>
      </c>
      <c r="Y68" s="4">
        <v>122.1</v>
      </c>
      <c r="Z68" s="4">
        <v>122.9</v>
      </c>
      <c r="AA68" s="4">
        <v>123.8</v>
      </c>
      <c r="AB68" s="4">
        <v>124.6</v>
      </c>
      <c r="AC68" s="4">
        <v>125.4</v>
      </c>
      <c r="AD68" s="4">
        <v>126.6</v>
      </c>
      <c r="AE68" s="4">
        <v>127.7</v>
      </c>
      <c r="AF68" s="4">
        <v>127.4</v>
      </c>
      <c r="AG68" s="4">
        <v>127.7</v>
      </c>
      <c r="AH68" s="4">
        <v>128.80000000000001</v>
      </c>
      <c r="AI68" s="4">
        <v>130.5</v>
      </c>
      <c r="AJ68" s="4">
        <v>131.5</v>
      </c>
      <c r="AK68" s="4">
        <v>132.69999999999999</v>
      </c>
      <c r="AL68" s="4">
        <v>134.4</v>
      </c>
      <c r="AM68" s="4">
        <v>135.80000000000001</v>
      </c>
      <c r="AN68" s="4">
        <v>137.1</v>
      </c>
      <c r="AO68" s="4">
        <v>138.6</v>
      </c>
      <c r="AP68" s="4">
        <v>139.5</v>
      </c>
      <c r="AQ68" s="4">
        <v>139.69999999999999</v>
      </c>
      <c r="AR68" s="4">
        <v>140.1</v>
      </c>
      <c r="AS68" s="4">
        <v>140.4</v>
      </c>
      <c r="AT68" s="4">
        <v>141.5</v>
      </c>
      <c r="AU68" s="4">
        <v>142.80000000000001</v>
      </c>
      <c r="AV68" s="4">
        <v>143.9</v>
      </c>
      <c r="AW68" s="4">
        <v>144.6</v>
      </c>
      <c r="AX68" s="4">
        <v>144.80000000000001</v>
      </c>
      <c r="AY68" s="4">
        <v>145.30000000000001</v>
      </c>
      <c r="AZ68" s="4">
        <v>145.4</v>
      </c>
      <c r="BA68" s="4">
        <v>145.5</v>
      </c>
      <c r="BB68" s="4">
        <v>144.9</v>
      </c>
      <c r="BC68" s="4">
        <v>144</v>
      </c>
      <c r="BD68" s="4">
        <v>142.6</v>
      </c>
      <c r="BE68" s="4">
        <v>141.30000000000001</v>
      </c>
      <c r="BF68" s="4">
        <v>139.9</v>
      </c>
      <c r="BG68" s="4">
        <v>138.80000000000001</v>
      </c>
      <c r="BH68" s="4">
        <v>137.80000000000001</v>
      </c>
      <c r="BI68" s="4">
        <v>137.5</v>
      </c>
      <c r="BJ68" s="4">
        <v>137.30000000000001</v>
      </c>
      <c r="BK68" s="4">
        <v>137.80000000000001</v>
      </c>
      <c r="BL68" s="4">
        <v>138.30000000000001</v>
      </c>
      <c r="BM68" s="4">
        <v>139.69999999999999</v>
      </c>
      <c r="BN68" s="4">
        <v>140.5</v>
      </c>
      <c r="BO68" s="4">
        <v>140.69999999999999</v>
      </c>
      <c r="BP68" s="4">
        <v>140.69999999999999</v>
      </c>
      <c r="BQ68" s="4">
        <v>140.19999999999999</v>
      </c>
      <c r="BR68" s="4">
        <v>139.6</v>
      </c>
      <c r="BS68" s="4">
        <v>140</v>
      </c>
      <c r="BT68" s="4">
        <v>140.30000000000001</v>
      </c>
      <c r="BU68" s="4">
        <v>141.1</v>
      </c>
      <c r="BV68" s="4">
        <v>141.19999999999999</v>
      </c>
      <c r="BW68" s="4">
        <v>141.1</v>
      </c>
      <c r="BX68" s="4">
        <v>141.4</v>
      </c>
      <c r="BY68" s="4">
        <v>141.5</v>
      </c>
      <c r="BZ68" s="4">
        <v>140.4</v>
      </c>
      <c r="CA68" s="4">
        <v>140.80000000000001</v>
      </c>
      <c r="CB68" s="4">
        <v>140.69999999999999</v>
      </c>
      <c r="CC68" s="4">
        <v>141</v>
      </c>
      <c r="CD68" s="4">
        <v>141</v>
      </c>
      <c r="CE68" s="4">
        <v>141.6</v>
      </c>
      <c r="CF68" s="4">
        <v>142.5</v>
      </c>
      <c r="CG68" s="4">
        <v>143.80000000000001</v>
      </c>
      <c r="CH68" s="4">
        <v>145.19999999999999</v>
      </c>
      <c r="CI68" s="4">
        <v>146.30000000000001</v>
      </c>
      <c r="CJ68" s="4">
        <v>148</v>
      </c>
      <c r="CK68" s="4">
        <v>149.5</v>
      </c>
      <c r="CL68" s="4">
        <v>150.4</v>
      </c>
      <c r="CM68" s="4">
        <v>151.5</v>
      </c>
      <c r="CN68" s="4">
        <v>154</v>
      </c>
      <c r="CO68" s="4">
        <v>139.25609756097555</v>
      </c>
      <c r="CP68" s="4">
        <v>158.80000000000001</v>
      </c>
      <c r="CQ68" s="4">
        <v>158.80000000000001</v>
      </c>
      <c r="CR68" s="4">
        <v>160</v>
      </c>
      <c r="CS68" s="4">
        <v>160.9</v>
      </c>
      <c r="CT68" s="4">
        <v>161.30000000000001</v>
      </c>
      <c r="CU68" s="4">
        <v>161.4</v>
      </c>
      <c r="CV68" s="4">
        <v>161.9</v>
      </c>
      <c r="CW68" s="4">
        <v>163</v>
      </c>
      <c r="CX68" s="4">
        <v>162.5</v>
      </c>
      <c r="CY68" s="4">
        <v>162.6</v>
      </c>
      <c r="CZ68" s="4">
        <v>162.80000000000001</v>
      </c>
      <c r="DA68" s="4">
        <v>165.2</v>
      </c>
      <c r="DB68" s="4">
        <v>165.5</v>
      </c>
      <c r="DC68" s="4">
        <v>165.5</v>
      </c>
      <c r="DD68" s="4">
        <v>166.2</v>
      </c>
      <c r="DE68" s="4">
        <v>166.2</v>
      </c>
      <c r="DF68" s="4">
        <v>166.8</v>
      </c>
      <c r="DG68" s="4">
        <v>167.2</v>
      </c>
      <c r="DH68" s="4">
        <v>168.2</v>
      </c>
      <c r="DI68" s="4">
        <v>169.8</v>
      </c>
      <c r="DJ68" s="4">
        <v>172.2</v>
      </c>
      <c r="DK68" s="4">
        <v>174.7</v>
      </c>
      <c r="DL68" s="4">
        <v>178</v>
      </c>
      <c r="DM68" s="4">
        <v>181.4</v>
      </c>
      <c r="DN68" s="4">
        <v>183.5</v>
      </c>
      <c r="DO68" s="4">
        <v>186.3</v>
      </c>
      <c r="DP68" s="4">
        <v>189.7</v>
      </c>
      <c r="DQ68" s="4">
        <v>193.6</v>
      </c>
      <c r="DR68" s="4">
        <v>196.4</v>
      </c>
      <c r="DS68" s="4">
        <v>198.8</v>
      </c>
      <c r="DT68" s="4">
        <v>200.5</v>
      </c>
      <c r="DU68" s="4">
        <v>204.3</v>
      </c>
      <c r="DV68" s="4">
        <v>204.8</v>
      </c>
      <c r="DW68" s="4">
        <v>204.8</v>
      </c>
      <c r="DX68" s="4">
        <v>207.8</v>
      </c>
      <c r="DY68" s="4">
        <v>211.9</v>
      </c>
    </row>
    <row r="69" spans="2:129" x14ac:dyDescent="0.25">
      <c r="B69" s="5" t="s">
        <v>0</v>
      </c>
      <c r="C69" s="6" t="s">
        <v>30</v>
      </c>
      <c r="D69" s="5" t="s">
        <v>51</v>
      </c>
      <c r="E69" s="3"/>
      <c r="F69" s="4">
        <v>105.1</v>
      </c>
      <c r="G69" s="4">
        <v>106</v>
      </c>
      <c r="H69" s="4">
        <v>107</v>
      </c>
      <c r="I69" s="4">
        <v>108.2</v>
      </c>
      <c r="J69" s="4">
        <v>109.1</v>
      </c>
      <c r="K69" s="4">
        <v>110</v>
      </c>
      <c r="L69" s="4">
        <v>110.4</v>
      </c>
      <c r="M69" s="4">
        <v>110.9</v>
      </c>
      <c r="N69" s="4">
        <v>111.1</v>
      </c>
      <c r="O69" s="4">
        <v>111.4</v>
      </c>
      <c r="P69" s="4">
        <v>111.8</v>
      </c>
      <c r="Q69" s="4">
        <v>112.1</v>
      </c>
      <c r="R69" s="4">
        <v>112.1</v>
      </c>
      <c r="S69" s="4">
        <v>112.1</v>
      </c>
      <c r="T69" s="4">
        <v>112.2</v>
      </c>
      <c r="U69" s="4">
        <v>112.7</v>
      </c>
      <c r="V69" s="4">
        <v>112.9</v>
      </c>
      <c r="W69" s="4">
        <v>113.2</v>
      </c>
      <c r="X69" s="4">
        <v>113.8</v>
      </c>
      <c r="Y69" s="4">
        <v>114.4</v>
      </c>
      <c r="Z69" s="4">
        <v>114.8</v>
      </c>
      <c r="AA69" s="4">
        <v>115.2</v>
      </c>
      <c r="AB69" s="4">
        <v>115.8</v>
      </c>
      <c r="AC69" s="4">
        <v>116.1</v>
      </c>
      <c r="AD69" s="4">
        <v>116.5</v>
      </c>
      <c r="AE69" s="4">
        <v>116.8</v>
      </c>
      <c r="AF69" s="4">
        <v>117</v>
      </c>
      <c r="AG69" s="4">
        <v>117.2</v>
      </c>
      <c r="AH69" s="4">
        <v>117.7</v>
      </c>
      <c r="AI69" s="4">
        <v>118</v>
      </c>
      <c r="AJ69" s="4">
        <v>118.3</v>
      </c>
      <c r="AK69" s="4">
        <v>118.8</v>
      </c>
      <c r="AL69" s="4">
        <v>119.1</v>
      </c>
      <c r="AM69" s="4">
        <v>119.4</v>
      </c>
      <c r="AN69" s="4">
        <v>119.8</v>
      </c>
      <c r="AO69" s="4">
        <v>120.2</v>
      </c>
      <c r="AP69" s="4">
        <v>120.5</v>
      </c>
      <c r="AQ69" s="4">
        <v>120.6</v>
      </c>
      <c r="AR69" s="4">
        <v>120.7</v>
      </c>
      <c r="AS69" s="4">
        <v>121.1</v>
      </c>
      <c r="AT69" s="4">
        <v>121.5</v>
      </c>
      <c r="AU69" s="4">
        <v>121.6</v>
      </c>
      <c r="AV69" s="4">
        <v>121.7</v>
      </c>
      <c r="AW69" s="4">
        <v>121.9</v>
      </c>
      <c r="AX69" s="4">
        <v>122.1</v>
      </c>
      <c r="AY69" s="4">
        <v>122.5</v>
      </c>
      <c r="AZ69" s="4">
        <v>122.7</v>
      </c>
      <c r="BA69" s="4">
        <v>123.1</v>
      </c>
      <c r="BB69" s="4">
        <v>123.2</v>
      </c>
      <c r="BC69" s="4">
        <v>123.4</v>
      </c>
      <c r="BD69" s="4">
        <v>123.6</v>
      </c>
      <c r="BE69" s="4">
        <v>123.8</v>
      </c>
      <c r="BF69" s="4">
        <v>123.8</v>
      </c>
      <c r="BG69" s="4">
        <v>124.2</v>
      </c>
      <c r="BH69" s="4">
        <v>124.4</v>
      </c>
      <c r="BI69" s="4">
        <v>124.6</v>
      </c>
      <c r="BJ69" s="4">
        <v>124.8</v>
      </c>
      <c r="BK69" s="4">
        <v>125.1</v>
      </c>
      <c r="BL69" s="4">
        <v>125.4</v>
      </c>
      <c r="BM69" s="4">
        <v>125.7</v>
      </c>
      <c r="BN69" s="4">
        <v>125.9</v>
      </c>
      <c r="BO69" s="4">
        <v>125.9</v>
      </c>
      <c r="BP69" s="4">
        <v>126.2</v>
      </c>
      <c r="BQ69" s="4">
        <v>126.5</v>
      </c>
      <c r="BR69" s="4">
        <v>126.6</v>
      </c>
      <c r="BS69" s="4">
        <v>126.7</v>
      </c>
      <c r="BT69" s="4">
        <v>126.8</v>
      </c>
      <c r="BU69" s="4">
        <v>127.4</v>
      </c>
      <c r="BV69" s="4">
        <v>127.7</v>
      </c>
      <c r="BW69" s="4">
        <v>127.6</v>
      </c>
      <c r="BX69" s="4">
        <v>128</v>
      </c>
      <c r="BY69" s="4">
        <v>128.1</v>
      </c>
      <c r="BZ69" s="4">
        <v>128.1</v>
      </c>
      <c r="CA69" s="4">
        <v>128.30000000000001</v>
      </c>
      <c r="CB69" s="4">
        <v>128.5</v>
      </c>
      <c r="CC69" s="4">
        <v>128.9</v>
      </c>
      <c r="CD69" s="4">
        <v>129</v>
      </c>
      <c r="CE69" s="4">
        <v>129.5</v>
      </c>
      <c r="CF69" s="4">
        <v>129.80000000000001</v>
      </c>
      <c r="CG69" s="4">
        <v>130</v>
      </c>
      <c r="CH69" s="4">
        <v>130.19999999999999</v>
      </c>
      <c r="CI69" s="4">
        <v>130.5</v>
      </c>
      <c r="CJ69" s="4">
        <v>130.80000000000001</v>
      </c>
      <c r="CK69" s="4">
        <v>131.1</v>
      </c>
      <c r="CL69" s="4">
        <v>131.5</v>
      </c>
      <c r="CM69" s="4">
        <v>131.9</v>
      </c>
      <c r="CN69" s="4">
        <v>133.5</v>
      </c>
      <c r="CO69" s="4">
        <v>139.25609756097555</v>
      </c>
      <c r="CP69" s="4">
        <v>135.6</v>
      </c>
      <c r="CQ69" s="4">
        <v>135.6</v>
      </c>
      <c r="CR69" s="4">
        <v>136.5</v>
      </c>
      <c r="CS69" s="4">
        <v>137.69999999999999</v>
      </c>
      <c r="CT69" s="4">
        <v>139.19999999999999</v>
      </c>
      <c r="CU69" s="4">
        <v>141.5</v>
      </c>
      <c r="CV69" s="4">
        <v>143.30000000000001</v>
      </c>
      <c r="CW69" s="4">
        <v>145.9</v>
      </c>
      <c r="CX69" s="4">
        <v>149.19999999999999</v>
      </c>
      <c r="CY69" s="4">
        <v>150.69999999999999</v>
      </c>
      <c r="CZ69" s="4">
        <v>151.5</v>
      </c>
      <c r="DA69" s="4">
        <v>152</v>
      </c>
      <c r="DB69" s="4">
        <v>152.30000000000001</v>
      </c>
      <c r="DC69" s="4">
        <v>153.4</v>
      </c>
      <c r="DD69" s="4">
        <v>154.80000000000001</v>
      </c>
      <c r="DE69" s="4">
        <v>154.80000000000001</v>
      </c>
      <c r="DF69" s="4">
        <v>155.4</v>
      </c>
      <c r="DG69" s="4">
        <v>156.1</v>
      </c>
      <c r="DH69" s="4">
        <v>156.5</v>
      </c>
      <c r="DI69" s="4">
        <v>156.6</v>
      </c>
      <c r="DJ69" s="4">
        <v>156.69999999999999</v>
      </c>
      <c r="DK69" s="4">
        <v>157.1</v>
      </c>
      <c r="DL69" s="4">
        <v>157.5</v>
      </c>
      <c r="DM69" s="4">
        <v>158.5</v>
      </c>
      <c r="DN69" s="4">
        <v>159.1</v>
      </c>
      <c r="DO69" s="4">
        <v>159.80000000000001</v>
      </c>
      <c r="DP69" s="4">
        <v>160.5</v>
      </c>
      <c r="DQ69" s="4">
        <v>161.1</v>
      </c>
      <c r="DR69" s="4">
        <v>161.6</v>
      </c>
      <c r="DS69" s="4">
        <v>162.1</v>
      </c>
      <c r="DT69" s="4">
        <v>162.80000000000001</v>
      </c>
      <c r="DU69" s="4">
        <v>163.69999999999999</v>
      </c>
      <c r="DV69" s="4">
        <v>164.9</v>
      </c>
      <c r="DW69" s="4">
        <v>164.9</v>
      </c>
      <c r="DX69" s="4">
        <v>165.5</v>
      </c>
      <c r="DY69" s="4">
        <v>165.9</v>
      </c>
    </row>
    <row r="70" spans="2:129" x14ac:dyDescent="0.25">
      <c r="B70" s="5" t="s">
        <v>0</v>
      </c>
      <c r="C70" s="6" t="s">
        <v>31</v>
      </c>
      <c r="D70" s="5" t="s">
        <v>51</v>
      </c>
      <c r="E70" s="3"/>
      <c r="F70" s="4">
        <v>107.9</v>
      </c>
      <c r="G70" s="4">
        <v>109</v>
      </c>
      <c r="H70" s="4">
        <v>109.8</v>
      </c>
      <c r="I70" s="4">
        <v>110.6</v>
      </c>
      <c r="J70" s="4">
        <v>111.3</v>
      </c>
      <c r="K70" s="4">
        <v>112.2</v>
      </c>
      <c r="L70" s="4">
        <v>113.1</v>
      </c>
      <c r="M70" s="4">
        <v>114.3</v>
      </c>
      <c r="N70" s="4">
        <v>115.4</v>
      </c>
      <c r="O70" s="4">
        <v>116</v>
      </c>
      <c r="P70" s="4">
        <v>117.1</v>
      </c>
      <c r="Q70" s="4">
        <v>118.1</v>
      </c>
      <c r="R70" s="4">
        <v>119</v>
      </c>
      <c r="S70" s="4">
        <v>119.9</v>
      </c>
      <c r="T70" s="4">
        <v>120.5</v>
      </c>
      <c r="U70" s="4">
        <v>121</v>
      </c>
      <c r="V70" s="4">
        <v>121.7</v>
      </c>
      <c r="W70" s="4">
        <v>122.4</v>
      </c>
      <c r="X70" s="4">
        <v>123.4</v>
      </c>
      <c r="Y70" s="4">
        <v>124.7</v>
      </c>
      <c r="Z70" s="4">
        <v>125.2</v>
      </c>
      <c r="AA70" s="4">
        <v>125.9</v>
      </c>
      <c r="AB70" s="4">
        <v>126.9</v>
      </c>
      <c r="AC70" s="4">
        <v>127.6</v>
      </c>
      <c r="AD70" s="4">
        <v>128</v>
      </c>
      <c r="AE70" s="4">
        <v>128.6</v>
      </c>
      <c r="AF70" s="4">
        <v>129.19999999999999</v>
      </c>
      <c r="AG70" s="4">
        <v>129.5</v>
      </c>
      <c r="AH70" s="4">
        <v>129.9</v>
      </c>
      <c r="AI70" s="4">
        <v>130.5</v>
      </c>
      <c r="AJ70" s="4">
        <v>131.1</v>
      </c>
      <c r="AK70" s="4">
        <v>131.69999999999999</v>
      </c>
      <c r="AL70" s="4">
        <v>132.30000000000001</v>
      </c>
      <c r="AM70" s="4">
        <v>132.9</v>
      </c>
      <c r="AN70" s="4">
        <v>133.69999999999999</v>
      </c>
      <c r="AO70" s="4">
        <v>134.19999999999999</v>
      </c>
      <c r="AP70" s="4">
        <v>134.69999999999999</v>
      </c>
      <c r="AQ70" s="4">
        <v>135.19999999999999</v>
      </c>
      <c r="AR70" s="4">
        <v>135.4</v>
      </c>
      <c r="AS70" s="4">
        <v>135.9</v>
      </c>
      <c r="AT70" s="4">
        <v>136.30000000000001</v>
      </c>
      <c r="AU70" s="4">
        <v>136.9</v>
      </c>
      <c r="AV70" s="4">
        <v>137.5</v>
      </c>
      <c r="AW70" s="4">
        <v>138.1</v>
      </c>
      <c r="AX70" s="4">
        <v>138.80000000000001</v>
      </c>
      <c r="AY70" s="4">
        <v>139.6</v>
      </c>
      <c r="AZ70" s="4">
        <v>140.30000000000001</v>
      </c>
      <c r="BA70" s="4">
        <v>140.9</v>
      </c>
      <c r="BB70" s="4">
        <v>141.6</v>
      </c>
      <c r="BC70" s="4">
        <v>141.9</v>
      </c>
      <c r="BD70" s="4">
        <v>142.4</v>
      </c>
      <c r="BE70" s="4">
        <v>142.6</v>
      </c>
      <c r="BF70" s="4">
        <v>142.9</v>
      </c>
      <c r="BG70" s="4">
        <v>143.1</v>
      </c>
      <c r="BH70" s="4">
        <v>143.69999999999999</v>
      </c>
      <c r="BI70" s="4">
        <v>144.5</v>
      </c>
      <c r="BJ70" s="4">
        <v>145</v>
      </c>
      <c r="BK70" s="4">
        <v>145.5</v>
      </c>
      <c r="BL70" s="4">
        <v>146</v>
      </c>
      <c r="BM70" s="4">
        <v>146.30000000000001</v>
      </c>
      <c r="BN70" s="4">
        <v>146.80000000000001</v>
      </c>
      <c r="BO70" s="4">
        <v>147.1</v>
      </c>
      <c r="BP70" s="4">
        <v>147.6</v>
      </c>
      <c r="BQ70" s="4">
        <v>148.30000000000001</v>
      </c>
      <c r="BR70" s="4">
        <v>148.69999999999999</v>
      </c>
      <c r="BS70" s="4">
        <v>149</v>
      </c>
      <c r="BT70" s="4">
        <v>149.4</v>
      </c>
      <c r="BU70" s="4">
        <v>150.4</v>
      </c>
      <c r="BV70" s="4">
        <v>151.30000000000001</v>
      </c>
      <c r="BW70" s="4">
        <v>152</v>
      </c>
      <c r="BX70" s="4">
        <v>152.6</v>
      </c>
      <c r="BY70" s="4">
        <v>152.9</v>
      </c>
      <c r="BZ70" s="4">
        <v>153.19999999999999</v>
      </c>
      <c r="CA70" s="4">
        <v>153.5</v>
      </c>
      <c r="CB70" s="4">
        <v>153.9</v>
      </c>
      <c r="CC70" s="4">
        <v>154.5</v>
      </c>
      <c r="CD70" s="4">
        <v>155.1</v>
      </c>
      <c r="CE70" s="4">
        <v>155.6</v>
      </c>
      <c r="CF70" s="4">
        <v>156.19999999999999</v>
      </c>
      <c r="CG70" s="4">
        <v>156.4</v>
      </c>
      <c r="CH70" s="4">
        <v>156.80000000000001</v>
      </c>
      <c r="CI70" s="4">
        <v>157.19999999999999</v>
      </c>
      <c r="CJ70" s="4">
        <v>157.69999999999999</v>
      </c>
      <c r="CK70" s="4">
        <v>158.5</v>
      </c>
      <c r="CL70" s="4">
        <v>159</v>
      </c>
      <c r="CM70" s="4">
        <v>159.1</v>
      </c>
      <c r="CN70" s="4">
        <v>147.71562137049946</v>
      </c>
      <c r="CO70" s="4">
        <v>139.25609756097555</v>
      </c>
      <c r="CP70" s="4">
        <v>161.69999999999999</v>
      </c>
      <c r="CQ70" s="4">
        <v>161.69999999999999</v>
      </c>
      <c r="CR70" s="4">
        <v>163.30000000000001</v>
      </c>
      <c r="CS70" s="4">
        <v>164.4</v>
      </c>
      <c r="CT70" s="4">
        <v>164.8</v>
      </c>
      <c r="CU70" s="4">
        <v>165.1</v>
      </c>
      <c r="CV70" s="4">
        <v>166.1</v>
      </c>
      <c r="CW70" s="4">
        <v>167.2</v>
      </c>
      <c r="CX70" s="4">
        <v>169.4</v>
      </c>
      <c r="CY70" s="4">
        <v>170.3</v>
      </c>
      <c r="CZ70" s="4">
        <v>171.4</v>
      </c>
      <c r="DA70" s="4">
        <v>171.1</v>
      </c>
      <c r="DB70" s="4">
        <v>173.3</v>
      </c>
      <c r="DC70" s="4">
        <v>173.5</v>
      </c>
      <c r="DD70" s="4">
        <v>175.1</v>
      </c>
      <c r="DE70" s="4">
        <v>175.1</v>
      </c>
      <c r="DF70" s="4">
        <v>175.9</v>
      </c>
      <c r="DG70" s="4">
        <v>176.8</v>
      </c>
      <c r="DH70" s="4">
        <v>178.2</v>
      </c>
      <c r="DI70" s="4">
        <v>179</v>
      </c>
      <c r="DJ70" s="4">
        <v>180</v>
      </c>
      <c r="DK70" s="4">
        <v>181.5</v>
      </c>
      <c r="DL70" s="4">
        <v>183.3</v>
      </c>
      <c r="DM70" s="4">
        <v>184.9</v>
      </c>
      <c r="DN70" s="4">
        <v>186.3</v>
      </c>
      <c r="DO70" s="4">
        <v>187.7</v>
      </c>
      <c r="DP70" s="4">
        <v>188.9</v>
      </c>
      <c r="DQ70" s="4">
        <v>190.4</v>
      </c>
      <c r="DR70" s="4">
        <v>191.5</v>
      </c>
      <c r="DS70" s="4">
        <v>192.4</v>
      </c>
      <c r="DT70" s="4">
        <v>193.3</v>
      </c>
      <c r="DU70" s="4">
        <v>194.3</v>
      </c>
      <c r="DV70" s="4">
        <v>196.6</v>
      </c>
      <c r="DW70" s="4">
        <v>196.6</v>
      </c>
      <c r="DX70" s="4">
        <v>197</v>
      </c>
      <c r="DY70" s="4">
        <v>197.7</v>
      </c>
    </row>
    <row r="71" spans="2:129" x14ac:dyDescent="0.25">
      <c r="B71" s="5" t="s">
        <v>0</v>
      </c>
      <c r="C71" s="6" t="s">
        <v>32</v>
      </c>
      <c r="D71" s="5" t="s">
        <v>51</v>
      </c>
      <c r="E71" s="3"/>
      <c r="F71" s="4">
        <v>105.9</v>
      </c>
      <c r="G71" s="4">
        <v>107.2</v>
      </c>
      <c r="H71" s="4">
        <v>107.3</v>
      </c>
      <c r="I71" s="4">
        <v>108.8</v>
      </c>
      <c r="J71" s="4">
        <v>111.1</v>
      </c>
      <c r="K71" s="4">
        <v>115</v>
      </c>
      <c r="L71" s="4">
        <v>117.5</v>
      </c>
      <c r="M71" s="4">
        <v>119.6</v>
      </c>
      <c r="N71" s="4">
        <v>119.2</v>
      </c>
      <c r="O71" s="4">
        <v>120.8</v>
      </c>
      <c r="P71" s="4">
        <v>122.9</v>
      </c>
      <c r="Q71" s="4">
        <v>117.8</v>
      </c>
      <c r="R71" s="4">
        <v>115.5</v>
      </c>
      <c r="S71" s="4">
        <v>115.2</v>
      </c>
      <c r="T71" s="4">
        <v>116</v>
      </c>
      <c r="U71" s="4">
        <v>118.2</v>
      </c>
      <c r="V71" s="4">
        <v>120</v>
      </c>
      <c r="W71" s="4">
        <v>122</v>
      </c>
      <c r="X71" s="4">
        <v>127.1</v>
      </c>
      <c r="Y71" s="4">
        <v>128.9</v>
      </c>
      <c r="Z71" s="4">
        <v>126.7</v>
      </c>
      <c r="AA71" s="4">
        <v>125.8</v>
      </c>
      <c r="AB71" s="4">
        <v>125.4</v>
      </c>
      <c r="AC71" s="4">
        <v>124</v>
      </c>
      <c r="AD71" s="4">
        <v>123.5</v>
      </c>
      <c r="AE71" s="4">
        <v>123.7</v>
      </c>
      <c r="AF71" s="4">
        <v>123.9</v>
      </c>
      <c r="AG71" s="4">
        <v>124.6</v>
      </c>
      <c r="AH71" s="4">
        <v>126.1</v>
      </c>
      <c r="AI71" s="4">
        <v>128.5</v>
      </c>
      <c r="AJ71" s="4">
        <v>129.5</v>
      </c>
      <c r="AK71" s="4">
        <v>131.1</v>
      </c>
      <c r="AL71" s="4">
        <v>131.5</v>
      </c>
      <c r="AM71" s="4">
        <v>132.6</v>
      </c>
      <c r="AN71" s="4">
        <v>133.30000000000001</v>
      </c>
      <c r="AO71" s="4">
        <v>131.5</v>
      </c>
      <c r="AP71" s="4">
        <v>131.19999999999999</v>
      </c>
      <c r="AQ71" s="4">
        <v>129.1</v>
      </c>
      <c r="AR71" s="4">
        <v>128.9</v>
      </c>
      <c r="AS71" s="4">
        <v>131.80000000000001</v>
      </c>
      <c r="AT71" s="4">
        <v>134.6</v>
      </c>
      <c r="AU71" s="4">
        <v>138.19999999999999</v>
      </c>
      <c r="AV71" s="4">
        <v>139.80000000000001</v>
      </c>
      <c r="AW71" s="4">
        <v>137.6</v>
      </c>
      <c r="AX71" s="4">
        <v>135.69999999999999</v>
      </c>
      <c r="AY71" s="4">
        <v>136.30000000000001</v>
      </c>
      <c r="AZ71" s="4">
        <v>135.19999999999999</v>
      </c>
      <c r="BA71" s="4">
        <v>132.80000000000001</v>
      </c>
      <c r="BB71" s="4">
        <v>132</v>
      </c>
      <c r="BC71" s="4">
        <v>132.1</v>
      </c>
      <c r="BD71" s="4">
        <v>132.6</v>
      </c>
      <c r="BE71" s="4">
        <v>133.4</v>
      </c>
      <c r="BF71" s="4">
        <v>133.6</v>
      </c>
      <c r="BG71" s="4">
        <v>135.69999999999999</v>
      </c>
      <c r="BH71" s="4">
        <v>139.80000000000001</v>
      </c>
      <c r="BI71" s="4">
        <v>140.5</v>
      </c>
      <c r="BJ71" s="4">
        <v>138</v>
      </c>
      <c r="BK71" s="4">
        <v>139.69999999999999</v>
      </c>
      <c r="BL71" s="4">
        <v>141.5</v>
      </c>
      <c r="BM71" s="4">
        <v>138.80000000000001</v>
      </c>
      <c r="BN71" s="4">
        <v>137.19999999999999</v>
      </c>
      <c r="BO71" s="4">
        <v>135.6</v>
      </c>
      <c r="BP71" s="4">
        <v>134.80000000000001</v>
      </c>
      <c r="BQ71" s="4">
        <v>135.69999999999999</v>
      </c>
      <c r="BR71" s="4">
        <v>136.4</v>
      </c>
      <c r="BS71" s="4">
        <v>138.4</v>
      </c>
      <c r="BT71" s="4">
        <v>140.30000000000001</v>
      </c>
      <c r="BU71" s="4">
        <v>140.1</v>
      </c>
      <c r="BV71" s="4">
        <v>138.9</v>
      </c>
      <c r="BW71" s="4">
        <v>139.4</v>
      </c>
      <c r="BX71" s="4">
        <v>139.1</v>
      </c>
      <c r="BY71" s="4">
        <v>137.6</v>
      </c>
      <c r="BZ71" s="4">
        <v>137.30000000000001</v>
      </c>
      <c r="CA71" s="4">
        <v>138</v>
      </c>
      <c r="CB71" s="4">
        <v>139.6</v>
      </c>
      <c r="CC71" s="4">
        <v>143.80000000000001</v>
      </c>
      <c r="CD71" s="4">
        <v>145.6</v>
      </c>
      <c r="CE71" s="4">
        <v>147.69999999999999</v>
      </c>
      <c r="CF71" s="4">
        <v>149.1</v>
      </c>
      <c r="CG71" s="4">
        <v>149.5</v>
      </c>
      <c r="CH71" s="4">
        <v>151.9</v>
      </c>
      <c r="CI71" s="4">
        <v>153.6</v>
      </c>
      <c r="CJ71" s="4">
        <v>156.30000000000001</v>
      </c>
      <c r="CK71" s="4">
        <v>154.4</v>
      </c>
      <c r="CL71" s="4">
        <v>151.69999999999999</v>
      </c>
      <c r="CM71" s="4">
        <v>150.1</v>
      </c>
      <c r="CN71" s="4">
        <v>153.5</v>
      </c>
      <c r="CO71" s="4">
        <v>139.25609756097555</v>
      </c>
      <c r="CP71" s="4">
        <v>157</v>
      </c>
      <c r="CQ71" s="4">
        <v>157</v>
      </c>
      <c r="CR71" s="4">
        <v>159.9</v>
      </c>
      <c r="CS71" s="4">
        <v>161.30000000000001</v>
      </c>
      <c r="CT71" s="4">
        <v>164.4</v>
      </c>
      <c r="CU71" s="4">
        <v>167</v>
      </c>
      <c r="CV71" s="4">
        <v>167</v>
      </c>
      <c r="CW71" s="4">
        <v>163.4</v>
      </c>
      <c r="CX71" s="4">
        <v>160.80000000000001</v>
      </c>
      <c r="CY71" s="4">
        <v>160.4</v>
      </c>
      <c r="CZ71" s="4">
        <v>162</v>
      </c>
      <c r="DA71" s="4">
        <v>164.2</v>
      </c>
      <c r="DB71" s="4">
        <v>166.2</v>
      </c>
      <c r="DC71" s="4">
        <v>167.9</v>
      </c>
      <c r="DD71" s="4">
        <v>167.3</v>
      </c>
      <c r="DE71" s="4">
        <v>167.3</v>
      </c>
      <c r="DF71" s="4">
        <v>171.5</v>
      </c>
      <c r="DG71" s="4">
        <v>173.5</v>
      </c>
      <c r="DH71" s="4">
        <v>172.2</v>
      </c>
      <c r="DI71" s="4">
        <v>170.3</v>
      </c>
      <c r="DJ71" s="4">
        <v>170.2</v>
      </c>
      <c r="DK71" s="4">
        <v>171.5</v>
      </c>
      <c r="DL71" s="4">
        <v>174.5</v>
      </c>
      <c r="DM71" s="4">
        <v>177.5</v>
      </c>
      <c r="DN71" s="4">
        <v>179.3</v>
      </c>
      <c r="DO71" s="4">
        <v>179.4</v>
      </c>
      <c r="DP71" s="4">
        <v>180.4</v>
      </c>
      <c r="DQ71" s="4">
        <v>181.8</v>
      </c>
      <c r="DR71" s="4">
        <v>183.3</v>
      </c>
      <c r="DS71" s="4">
        <v>181.3</v>
      </c>
      <c r="DT71" s="4">
        <v>178.6</v>
      </c>
      <c r="DU71" s="4">
        <v>179.5</v>
      </c>
      <c r="DV71" s="4">
        <v>180.7</v>
      </c>
      <c r="DW71" s="4">
        <v>180.8</v>
      </c>
      <c r="DX71" s="4">
        <v>182.1</v>
      </c>
      <c r="DY71" s="4">
        <v>183.1</v>
      </c>
    </row>
    <row r="72" spans="2:129" x14ac:dyDescent="0.25">
      <c r="B72" s="5" t="s">
        <v>0</v>
      </c>
      <c r="C72" s="6" t="s">
        <v>33</v>
      </c>
      <c r="D72" s="5" t="s">
        <v>52</v>
      </c>
      <c r="E72" s="3"/>
      <c r="F72" s="4">
        <v>105.2</v>
      </c>
      <c r="G72" s="4">
        <v>106</v>
      </c>
      <c r="H72" s="4">
        <v>106.8</v>
      </c>
      <c r="I72" s="4">
        <v>108.5</v>
      </c>
      <c r="J72" s="4">
        <v>109.8</v>
      </c>
      <c r="K72" s="4">
        <v>110.9</v>
      </c>
      <c r="L72" s="4">
        <v>111.7</v>
      </c>
      <c r="M72" s="4">
        <v>112.4</v>
      </c>
      <c r="N72" s="4">
        <v>112.9</v>
      </c>
      <c r="O72" s="4">
        <v>113.5</v>
      </c>
      <c r="P72" s="4">
        <v>114.1</v>
      </c>
      <c r="Q72" s="4">
        <v>115</v>
      </c>
      <c r="R72" s="4">
        <v>115.7</v>
      </c>
      <c r="S72" s="4">
        <v>116.2</v>
      </c>
      <c r="T72" s="4">
        <v>116.7</v>
      </c>
      <c r="U72" s="4">
        <v>117.6</v>
      </c>
      <c r="V72" s="4">
        <v>118.3</v>
      </c>
      <c r="W72" s="4">
        <v>119</v>
      </c>
      <c r="X72" s="4">
        <v>121</v>
      </c>
      <c r="Y72" s="4">
        <v>123</v>
      </c>
      <c r="Z72" s="4">
        <v>124.3</v>
      </c>
      <c r="AA72" s="4">
        <v>124.3</v>
      </c>
      <c r="AB72" s="4">
        <v>125.8</v>
      </c>
      <c r="AC72" s="4">
        <v>126.4</v>
      </c>
      <c r="AD72" s="4">
        <v>127.4</v>
      </c>
      <c r="AE72" s="4">
        <v>128.1</v>
      </c>
      <c r="AF72" s="4">
        <v>128.80000000000001</v>
      </c>
      <c r="AG72" s="4">
        <v>130.1</v>
      </c>
      <c r="AH72" s="4">
        <v>131.30000000000001</v>
      </c>
      <c r="AI72" s="4">
        <v>132.1</v>
      </c>
      <c r="AJ72" s="4">
        <v>133.1</v>
      </c>
      <c r="AK72" s="4">
        <v>134.19999999999999</v>
      </c>
      <c r="AL72" s="4">
        <v>134.69999999999999</v>
      </c>
      <c r="AM72" s="4">
        <v>135.30000000000001</v>
      </c>
      <c r="AN72" s="4">
        <v>137.6</v>
      </c>
      <c r="AO72" s="4">
        <v>138.19999999999999</v>
      </c>
      <c r="AP72" s="4">
        <v>139.5</v>
      </c>
      <c r="AQ72" s="4">
        <v>140</v>
      </c>
      <c r="AR72" s="4">
        <v>140.6</v>
      </c>
      <c r="AS72" s="4">
        <v>141.5</v>
      </c>
      <c r="AT72" s="4">
        <v>142.19999999999999</v>
      </c>
      <c r="AU72" s="4">
        <v>142.69999999999999</v>
      </c>
      <c r="AV72" s="4">
        <v>142.9</v>
      </c>
      <c r="AW72" s="4">
        <v>143.6</v>
      </c>
      <c r="AX72" s="4">
        <v>143.9</v>
      </c>
      <c r="AY72" s="4">
        <v>144.30000000000001</v>
      </c>
      <c r="AZ72" s="4">
        <v>144.30000000000001</v>
      </c>
      <c r="BA72" s="4">
        <v>145</v>
      </c>
      <c r="BB72" s="4">
        <v>145.6</v>
      </c>
      <c r="BC72" s="4">
        <v>146.30000000000001</v>
      </c>
      <c r="BD72" s="4">
        <v>147.5</v>
      </c>
      <c r="BE72" s="4">
        <v>148</v>
      </c>
      <c r="BF72" s="4">
        <v>148.30000000000001</v>
      </c>
      <c r="BG72" s="4">
        <v>148.6</v>
      </c>
      <c r="BH72" s="4">
        <v>150.5</v>
      </c>
      <c r="BI72" s="4">
        <v>152.1</v>
      </c>
      <c r="BJ72" s="4">
        <v>153.6</v>
      </c>
      <c r="BK72" s="4">
        <v>154.6</v>
      </c>
      <c r="BL72" s="4">
        <v>156.19999999999999</v>
      </c>
      <c r="BM72" s="4">
        <v>157</v>
      </c>
      <c r="BN72" s="4">
        <v>157.69999999999999</v>
      </c>
      <c r="BO72" s="4">
        <v>159.30000000000001</v>
      </c>
      <c r="BP72" s="4">
        <v>159.69999999999999</v>
      </c>
      <c r="BQ72" s="4">
        <v>159.19999999999999</v>
      </c>
      <c r="BR72" s="4">
        <v>160.30000000000001</v>
      </c>
      <c r="BS72" s="4">
        <v>161</v>
      </c>
      <c r="BT72" s="4">
        <v>161.4</v>
      </c>
      <c r="BU72" s="4">
        <v>162.1</v>
      </c>
      <c r="BV72" s="4">
        <v>163.30000000000001</v>
      </c>
      <c r="BW72" s="4">
        <v>164</v>
      </c>
      <c r="BX72" s="4">
        <v>164.4</v>
      </c>
      <c r="BY72" s="4">
        <v>164.6</v>
      </c>
      <c r="BZ72" s="4">
        <v>164.7</v>
      </c>
      <c r="CA72" s="4">
        <v>164.9</v>
      </c>
      <c r="CB72" s="4">
        <v>165.3</v>
      </c>
      <c r="CC72" s="4">
        <v>166.2</v>
      </c>
      <c r="CD72" s="4">
        <v>166.7</v>
      </c>
      <c r="CE72" s="4">
        <v>167.2</v>
      </c>
      <c r="CF72" s="4">
        <v>167.9</v>
      </c>
      <c r="CG72" s="4">
        <v>168.6</v>
      </c>
      <c r="CH72" s="4">
        <v>169.3</v>
      </c>
      <c r="CI72" s="4">
        <v>169.9</v>
      </c>
      <c r="CJ72" s="4">
        <v>170.4</v>
      </c>
      <c r="CK72" s="4">
        <v>170.8</v>
      </c>
      <c r="CL72" s="4">
        <v>172</v>
      </c>
      <c r="CM72" s="4">
        <v>173.3</v>
      </c>
      <c r="CN72" s="4">
        <v>147.71562137049946</v>
      </c>
      <c r="CO72" s="4">
        <v>139.25609756097555</v>
      </c>
      <c r="CP72" s="4">
        <v>186.7</v>
      </c>
      <c r="CQ72" s="4">
        <v>186.7</v>
      </c>
      <c r="CR72" s="4">
        <v>187.2</v>
      </c>
      <c r="CS72" s="4">
        <v>188.7</v>
      </c>
      <c r="CT72" s="4">
        <v>188.7</v>
      </c>
      <c r="CU72" s="4">
        <v>188.8</v>
      </c>
      <c r="CV72" s="4">
        <v>190.2</v>
      </c>
      <c r="CW72" s="4">
        <v>191.8</v>
      </c>
      <c r="CX72" s="4">
        <v>193.3</v>
      </c>
      <c r="CY72" s="4">
        <v>193.5</v>
      </c>
      <c r="CZ72" s="4">
        <v>194.4</v>
      </c>
      <c r="DA72" s="4">
        <v>198.2</v>
      </c>
      <c r="DB72" s="4">
        <v>195.6</v>
      </c>
      <c r="DC72" s="4">
        <v>195.5</v>
      </c>
      <c r="DD72" s="4">
        <v>196.5</v>
      </c>
      <c r="DE72" s="4">
        <v>196.5</v>
      </c>
      <c r="DF72" s="4">
        <v>197</v>
      </c>
      <c r="DG72" s="4">
        <v>197</v>
      </c>
      <c r="DH72" s="4">
        <v>196.8</v>
      </c>
      <c r="DI72" s="4">
        <v>196.4</v>
      </c>
      <c r="DJ72" s="4">
        <v>196.5</v>
      </c>
      <c r="DK72" s="4">
        <v>197.5</v>
      </c>
      <c r="DL72" s="4">
        <v>197.1</v>
      </c>
      <c r="DM72" s="4">
        <v>197.5</v>
      </c>
      <c r="DN72" s="4">
        <v>198.3</v>
      </c>
      <c r="DO72" s="4">
        <v>198.6</v>
      </c>
      <c r="DP72" s="4">
        <v>198.7</v>
      </c>
      <c r="DQ72" s="4">
        <v>199.7</v>
      </c>
      <c r="DR72" s="4">
        <v>200.1</v>
      </c>
      <c r="DS72" s="4">
        <v>200.6</v>
      </c>
      <c r="DT72" s="4">
        <v>201.1</v>
      </c>
      <c r="DU72" s="4">
        <v>201.6</v>
      </c>
      <c r="DV72" s="4">
        <v>202.7</v>
      </c>
      <c r="DW72" s="4">
        <v>202.7</v>
      </c>
      <c r="DX72" s="4">
        <v>203.5</v>
      </c>
      <c r="DY72" s="4">
        <v>204.2</v>
      </c>
    </row>
    <row r="73" spans="2:129" x14ac:dyDescent="0.25">
      <c r="B73" s="5" t="s">
        <v>0</v>
      </c>
      <c r="C73" s="6" t="s">
        <v>34</v>
      </c>
      <c r="D73" s="5" t="s">
        <v>53</v>
      </c>
      <c r="E73" s="3"/>
      <c r="F73" s="4">
        <v>105.9</v>
      </c>
      <c r="G73" s="4">
        <v>106.6</v>
      </c>
      <c r="H73" s="4">
        <v>107.2</v>
      </c>
      <c r="I73" s="4">
        <v>107.9</v>
      </c>
      <c r="J73" s="4">
        <v>108.5</v>
      </c>
      <c r="K73" s="4">
        <v>109.2</v>
      </c>
      <c r="L73" s="4">
        <v>109.8</v>
      </c>
      <c r="M73" s="4">
        <v>110.6</v>
      </c>
      <c r="N73" s="4">
        <v>111.4</v>
      </c>
      <c r="O73" s="4">
        <v>112.5</v>
      </c>
      <c r="P73" s="4">
        <v>113.5</v>
      </c>
      <c r="Q73" s="4">
        <v>114.2</v>
      </c>
      <c r="R73" s="4">
        <v>114.8</v>
      </c>
      <c r="S73" s="4">
        <v>115.3</v>
      </c>
      <c r="T73" s="4">
        <v>115.8</v>
      </c>
      <c r="U73" s="4">
        <v>116.3</v>
      </c>
      <c r="V73" s="4">
        <v>116.8</v>
      </c>
      <c r="W73" s="4">
        <v>117.4</v>
      </c>
      <c r="X73" s="4">
        <v>118</v>
      </c>
      <c r="Y73" s="4">
        <v>118.6</v>
      </c>
      <c r="Z73" s="4">
        <v>119.2</v>
      </c>
      <c r="AA73" s="4">
        <v>119.6</v>
      </c>
      <c r="AB73" s="4">
        <v>120.3</v>
      </c>
      <c r="AC73" s="4">
        <v>120.7</v>
      </c>
      <c r="AD73" s="4">
        <v>121</v>
      </c>
      <c r="AE73" s="4">
        <v>121.3</v>
      </c>
      <c r="AF73" s="4">
        <v>121.7</v>
      </c>
      <c r="AG73" s="4">
        <v>122.1</v>
      </c>
      <c r="AH73" s="4">
        <v>122.4</v>
      </c>
      <c r="AI73" s="4">
        <v>123.2</v>
      </c>
      <c r="AJ73" s="4">
        <v>123.5</v>
      </c>
      <c r="AK73" s="4">
        <v>123.7</v>
      </c>
      <c r="AL73" s="4">
        <v>124</v>
      </c>
      <c r="AM73" s="4">
        <v>124.4</v>
      </c>
      <c r="AN73" s="4">
        <v>125</v>
      </c>
      <c r="AO73" s="4">
        <v>125.4</v>
      </c>
      <c r="AP73" s="4">
        <v>125.8</v>
      </c>
      <c r="AQ73" s="4">
        <v>126.2</v>
      </c>
      <c r="AR73" s="4">
        <v>126.4</v>
      </c>
      <c r="AS73" s="4">
        <v>126.8</v>
      </c>
      <c r="AT73" s="4">
        <v>127.2</v>
      </c>
      <c r="AU73" s="4">
        <v>127.6</v>
      </c>
      <c r="AV73" s="4">
        <v>127.9</v>
      </c>
      <c r="AW73" s="4">
        <v>128.30000000000001</v>
      </c>
      <c r="AX73" s="4">
        <v>128.69999999999999</v>
      </c>
      <c r="AY73" s="4">
        <v>129.1</v>
      </c>
      <c r="AZ73" s="4">
        <v>129.6</v>
      </c>
      <c r="BA73" s="4">
        <v>130</v>
      </c>
      <c r="BB73" s="4">
        <v>130.19999999999999</v>
      </c>
      <c r="BC73" s="4">
        <v>130.5</v>
      </c>
      <c r="BD73" s="4">
        <v>130.80000000000001</v>
      </c>
      <c r="BE73" s="4">
        <v>131.19999999999999</v>
      </c>
      <c r="BF73" s="4">
        <v>131.5</v>
      </c>
      <c r="BG73" s="4">
        <v>131.5</v>
      </c>
      <c r="BH73" s="4">
        <v>131.6</v>
      </c>
      <c r="BI73" s="4">
        <v>132.69999999999999</v>
      </c>
      <c r="BJ73" s="4">
        <v>133.30000000000001</v>
      </c>
      <c r="BK73" s="4">
        <v>134</v>
      </c>
      <c r="BL73" s="4">
        <v>135</v>
      </c>
      <c r="BM73" s="4">
        <v>135.6</v>
      </c>
      <c r="BN73" s="4">
        <v>136</v>
      </c>
      <c r="BO73" s="4">
        <v>136.30000000000001</v>
      </c>
      <c r="BP73" s="4">
        <v>136.69999999999999</v>
      </c>
      <c r="BQ73" s="4">
        <v>137.80000000000001</v>
      </c>
      <c r="BR73" s="4">
        <v>138.6</v>
      </c>
      <c r="BS73" s="4">
        <v>138.9</v>
      </c>
      <c r="BT73" s="4">
        <v>139.6</v>
      </c>
      <c r="BU73" s="4">
        <v>140</v>
      </c>
      <c r="BV73" s="4">
        <v>140.80000000000001</v>
      </c>
      <c r="BW73" s="4">
        <v>141.5</v>
      </c>
      <c r="BX73" s="4">
        <v>142.4</v>
      </c>
      <c r="BY73" s="4">
        <v>142.69999999999999</v>
      </c>
      <c r="BZ73" s="4">
        <v>143</v>
      </c>
      <c r="CA73" s="4">
        <v>143.30000000000001</v>
      </c>
      <c r="CB73" s="4">
        <v>143.5</v>
      </c>
      <c r="CC73" s="4">
        <v>144</v>
      </c>
      <c r="CD73" s="4">
        <v>144.30000000000001</v>
      </c>
      <c r="CE73" s="4">
        <v>144.69999999999999</v>
      </c>
      <c r="CF73" s="4">
        <v>145</v>
      </c>
      <c r="CG73" s="4">
        <v>145.30000000000001</v>
      </c>
      <c r="CH73" s="4">
        <v>145.9</v>
      </c>
      <c r="CI73" s="4">
        <v>146.30000000000001</v>
      </c>
      <c r="CJ73" s="4">
        <v>146.80000000000001</v>
      </c>
      <c r="CK73" s="4">
        <v>147</v>
      </c>
      <c r="CL73" s="4">
        <v>147.30000000000001</v>
      </c>
      <c r="CM73" s="4">
        <v>147.69999999999999</v>
      </c>
      <c r="CN73" s="4">
        <v>147.71562137049946</v>
      </c>
      <c r="CO73" s="4">
        <v>139.25609756097555</v>
      </c>
      <c r="CP73" s="4">
        <v>149.1</v>
      </c>
      <c r="CQ73" s="4">
        <v>149.1</v>
      </c>
      <c r="CR73" s="4">
        <v>150</v>
      </c>
      <c r="CS73" s="4">
        <v>150.19999999999999</v>
      </c>
      <c r="CT73" s="4">
        <v>150.5</v>
      </c>
      <c r="CU73" s="4">
        <v>151.1</v>
      </c>
      <c r="CV73" s="4">
        <v>151.9</v>
      </c>
      <c r="CW73" s="4">
        <v>152.5</v>
      </c>
      <c r="CX73" s="4">
        <v>154.19999999999999</v>
      </c>
      <c r="CY73" s="4">
        <v>155.1</v>
      </c>
      <c r="CZ73" s="4">
        <v>155.9</v>
      </c>
      <c r="DA73" s="4">
        <v>156.5</v>
      </c>
      <c r="DB73" s="4">
        <v>157.30000000000001</v>
      </c>
      <c r="DC73" s="4">
        <v>157.9</v>
      </c>
      <c r="DD73" s="4">
        <v>159.80000000000001</v>
      </c>
      <c r="DE73" s="4">
        <v>159.80000000000001</v>
      </c>
      <c r="DF73" s="4">
        <v>160.80000000000001</v>
      </c>
      <c r="DG73" s="4">
        <v>162.30000000000001</v>
      </c>
      <c r="DH73" s="4">
        <v>163.30000000000001</v>
      </c>
      <c r="DI73" s="4">
        <v>164.7</v>
      </c>
      <c r="DJ73" s="4">
        <v>165.7</v>
      </c>
      <c r="DK73" s="4">
        <v>167.1</v>
      </c>
      <c r="DL73" s="4">
        <v>168.4</v>
      </c>
      <c r="DM73" s="4">
        <v>170</v>
      </c>
      <c r="DN73" s="4">
        <v>171.6</v>
      </c>
      <c r="DO73" s="4">
        <v>172.7</v>
      </c>
      <c r="DP73" s="4">
        <v>173.7</v>
      </c>
      <c r="DQ73" s="4">
        <v>175</v>
      </c>
      <c r="DR73" s="4">
        <v>175.5</v>
      </c>
      <c r="DS73" s="4">
        <v>176.7</v>
      </c>
      <c r="DT73" s="4">
        <v>177.7</v>
      </c>
      <c r="DU73" s="4">
        <v>178.7</v>
      </c>
      <c r="DV73" s="4">
        <v>180.3</v>
      </c>
      <c r="DW73" s="4">
        <v>180.2</v>
      </c>
      <c r="DX73" s="4">
        <v>181</v>
      </c>
      <c r="DY73" s="4">
        <v>181.3</v>
      </c>
    </row>
    <row r="74" spans="2:129" x14ac:dyDescent="0.25">
      <c r="B74" s="5" t="s">
        <v>0</v>
      </c>
      <c r="C74" s="6" t="s">
        <v>35</v>
      </c>
      <c r="D74" s="5" t="s">
        <v>53</v>
      </c>
      <c r="E74" s="3"/>
      <c r="F74" s="4">
        <v>105</v>
      </c>
      <c r="G74" s="4">
        <v>105.5</v>
      </c>
      <c r="H74" s="4">
        <v>106</v>
      </c>
      <c r="I74" s="4">
        <v>106.4</v>
      </c>
      <c r="J74" s="4">
        <v>106.7</v>
      </c>
      <c r="K74" s="4">
        <v>107.2</v>
      </c>
      <c r="L74" s="4">
        <v>107.8</v>
      </c>
      <c r="M74" s="4">
        <v>108.3</v>
      </c>
      <c r="N74" s="4">
        <v>109</v>
      </c>
      <c r="O74" s="4">
        <v>109.7</v>
      </c>
      <c r="P74" s="4">
        <v>110.3</v>
      </c>
      <c r="Q74" s="4">
        <v>110.9</v>
      </c>
      <c r="R74" s="4">
        <v>111.3</v>
      </c>
      <c r="S74" s="4">
        <v>111.7</v>
      </c>
      <c r="T74" s="4">
        <v>112.1</v>
      </c>
      <c r="U74" s="4">
        <v>112.5</v>
      </c>
      <c r="V74" s="4">
        <v>112.9</v>
      </c>
      <c r="W74" s="4">
        <v>113.2</v>
      </c>
      <c r="X74" s="4">
        <v>113.6</v>
      </c>
      <c r="Y74" s="4">
        <v>114.1</v>
      </c>
      <c r="Z74" s="4">
        <v>114.5</v>
      </c>
      <c r="AA74" s="4">
        <v>114.9</v>
      </c>
      <c r="AB74" s="4">
        <v>115.4</v>
      </c>
      <c r="AC74" s="4">
        <v>115.8</v>
      </c>
      <c r="AD74" s="4">
        <v>116.1</v>
      </c>
      <c r="AE74" s="4">
        <v>116.5</v>
      </c>
      <c r="AF74" s="4">
        <v>116.9</v>
      </c>
      <c r="AG74" s="4">
        <v>117.2</v>
      </c>
      <c r="AH74" s="4">
        <v>117.4</v>
      </c>
      <c r="AI74" s="4">
        <v>117.6</v>
      </c>
      <c r="AJ74" s="4">
        <v>117.9</v>
      </c>
      <c r="AK74" s="4">
        <v>118.2</v>
      </c>
      <c r="AL74" s="4">
        <v>118.6</v>
      </c>
      <c r="AM74" s="4">
        <v>118.8</v>
      </c>
      <c r="AN74" s="4">
        <v>119.3</v>
      </c>
      <c r="AO74" s="4">
        <v>119.5</v>
      </c>
      <c r="AP74" s="4">
        <v>119.8</v>
      </c>
      <c r="AQ74" s="4">
        <v>120.1</v>
      </c>
      <c r="AR74" s="4">
        <v>120.3</v>
      </c>
      <c r="AS74" s="4">
        <v>120.5</v>
      </c>
      <c r="AT74" s="4">
        <v>120.7</v>
      </c>
      <c r="AU74" s="4">
        <v>121.1</v>
      </c>
      <c r="AV74" s="4">
        <v>121.1</v>
      </c>
      <c r="AW74" s="4">
        <v>121.4</v>
      </c>
      <c r="AX74" s="4">
        <v>121.6</v>
      </c>
      <c r="AY74" s="4">
        <v>121.9</v>
      </c>
      <c r="AZ74" s="4">
        <v>122.1</v>
      </c>
      <c r="BA74" s="4">
        <v>122.2</v>
      </c>
      <c r="BB74" s="4">
        <v>122.3</v>
      </c>
      <c r="BC74" s="4">
        <v>122.5</v>
      </c>
      <c r="BD74" s="4">
        <v>122.8</v>
      </c>
      <c r="BE74" s="4">
        <v>123</v>
      </c>
      <c r="BF74" s="4">
        <v>123.2</v>
      </c>
      <c r="BG74" s="4">
        <v>123.2</v>
      </c>
      <c r="BH74" s="4">
        <v>123.7</v>
      </c>
      <c r="BI74" s="4">
        <v>124.3</v>
      </c>
      <c r="BJ74" s="4">
        <v>124.6</v>
      </c>
      <c r="BK74" s="4">
        <v>124.9</v>
      </c>
      <c r="BL74" s="4">
        <v>125.4</v>
      </c>
      <c r="BM74" s="4">
        <v>125.6</v>
      </c>
      <c r="BN74" s="4">
        <v>125.9</v>
      </c>
      <c r="BO74" s="4">
        <v>126.1</v>
      </c>
      <c r="BP74" s="4">
        <v>126.7</v>
      </c>
      <c r="BQ74" s="4">
        <v>127.4</v>
      </c>
      <c r="BR74" s="4">
        <v>127.9</v>
      </c>
      <c r="BS74" s="4">
        <v>128.69999999999999</v>
      </c>
      <c r="BT74" s="4">
        <v>128.9</v>
      </c>
      <c r="BU74" s="4">
        <v>129</v>
      </c>
      <c r="BV74" s="4">
        <v>129.30000000000001</v>
      </c>
      <c r="BW74" s="4">
        <v>129.80000000000001</v>
      </c>
      <c r="BX74" s="4">
        <v>130.19999999999999</v>
      </c>
      <c r="BY74" s="4">
        <v>130.30000000000001</v>
      </c>
      <c r="BZ74" s="4">
        <v>130.4</v>
      </c>
      <c r="CA74" s="4">
        <v>130.80000000000001</v>
      </c>
      <c r="CB74" s="4">
        <v>131.19999999999999</v>
      </c>
      <c r="CC74" s="4">
        <v>131.69999999999999</v>
      </c>
      <c r="CD74" s="4">
        <v>131.69999999999999</v>
      </c>
      <c r="CE74" s="4">
        <v>131.9</v>
      </c>
      <c r="CF74" s="4">
        <v>132.19999999999999</v>
      </c>
      <c r="CG74" s="4">
        <v>132.19999999999999</v>
      </c>
      <c r="CH74" s="4">
        <v>132.4</v>
      </c>
      <c r="CI74" s="4">
        <v>132.6</v>
      </c>
      <c r="CJ74" s="4">
        <v>132.80000000000001</v>
      </c>
      <c r="CK74" s="4">
        <v>133.19999999999999</v>
      </c>
      <c r="CL74" s="4">
        <v>133.5</v>
      </c>
      <c r="CM74" s="4">
        <v>133.80000000000001</v>
      </c>
      <c r="CN74" s="4">
        <v>147.71562137049946</v>
      </c>
      <c r="CO74" s="4">
        <v>139.25609756097555</v>
      </c>
      <c r="CP74" s="4">
        <v>136.6</v>
      </c>
      <c r="CQ74" s="4">
        <v>136.6</v>
      </c>
      <c r="CR74" s="4">
        <v>135.19999999999999</v>
      </c>
      <c r="CS74" s="4">
        <v>136.30000000000001</v>
      </c>
      <c r="CT74" s="4">
        <v>136.1</v>
      </c>
      <c r="CU74" s="4">
        <v>136.4</v>
      </c>
      <c r="CV74" s="4">
        <v>136.69999999999999</v>
      </c>
      <c r="CW74" s="4">
        <v>137.30000000000001</v>
      </c>
      <c r="CX74" s="4">
        <v>138.19999999999999</v>
      </c>
      <c r="CY74" s="4">
        <v>138.69999999999999</v>
      </c>
      <c r="CZ74" s="4">
        <v>139.30000000000001</v>
      </c>
      <c r="DA74" s="4">
        <v>140.19999999999999</v>
      </c>
      <c r="DB74" s="4">
        <v>140.5</v>
      </c>
      <c r="DC74" s="4">
        <v>141.9</v>
      </c>
      <c r="DD74" s="4">
        <v>143.6</v>
      </c>
      <c r="DE74" s="4">
        <v>143.6</v>
      </c>
      <c r="DF74" s="4">
        <v>144.4</v>
      </c>
      <c r="DG74" s="4">
        <v>145.30000000000001</v>
      </c>
      <c r="DH74" s="4">
        <v>146.69999999999999</v>
      </c>
      <c r="DI74" s="4">
        <v>148.5</v>
      </c>
      <c r="DJ74" s="4">
        <v>150.4</v>
      </c>
      <c r="DK74" s="4">
        <v>152.6</v>
      </c>
      <c r="DL74" s="4">
        <v>154.5</v>
      </c>
      <c r="DM74" s="4">
        <v>155.9</v>
      </c>
      <c r="DN74" s="4">
        <v>157.4</v>
      </c>
      <c r="DO74" s="4">
        <v>158.69999999999999</v>
      </c>
      <c r="DP74" s="4">
        <v>160</v>
      </c>
      <c r="DQ74" s="4">
        <v>161.69999999999999</v>
      </c>
      <c r="DR74" s="4">
        <v>162.6</v>
      </c>
      <c r="DS74" s="4">
        <v>163.5</v>
      </c>
      <c r="DT74" s="4">
        <v>164.5</v>
      </c>
      <c r="DU74" s="4">
        <v>165.3</v>
      </c>
      <c r="DV74" s="4">
        <v>167</v>
      </c>
      <c r="DW74" s="4">
        <v>167</v>
      </c>
      <c r="DX74" s="4">
        <v>167.7</v>
      </c>
      <c r="DY74" s="4">
        <v>168.1</v>
      </c>
    </row>
    <row r="75" spans="2:129" x14ac:dyDescent="0.25">
      <c r="B75" s="5" t="s">
        <v>0</v>
      </c>
      <c r="C75" s="6" t="s">
        <v>36</v>
      </c>
      <c r="D75" s="5" t="s">
        <v>53</v>
      </c>
      <c r="E75" s="3"/>
      <c r="F75" s="4">
        <v>105.8</v>
      </c>
      <c r="G75" s="4">
        <v>106.4</v>
      </c>
      <c r="H75" s="4">
        <v>107</v>
      </c>
      <c r="I75" s="4">
        <v>107.7</v>
      </c>
      <c r="J75" s="4">
        <v>108.3</v>
      </c>
      <c r="K75" s="4">
        <v>108.9</v>
      </c>
      <c r="L75" s="4">
        <v>109.5</v>
      </c>
      <c r="M75" s="4">
        <v>110.2</v>
      </c>
      <c r="N75" s="4">
        <v>111.1</v>
      </c>
      <c r="O75" s="4">
        <v>112</v>
      </c>
      <c r="P75" s="4">
        <v>113</v>
      </c>
      <c r="Q75" s="4">
        <v>113.7</v>
      </c>
      <c r="R75" s="4">
        <v>114.3</v>
      </c>
      <c r="S75" s="4">
        <v>114.7</v>
      </c>
      <c r="T75" s="4">
        <v>115.2</v>
      </c>
      <c r="U75" s="4">
        <v>115.7</v>
      </c>
      <c r="V75" s="4">
        <v>116.2</v>
      </c>
      <c r="W75" s="4">
        <v>116.7</v>
      </c>
      <c r="X75" s="4">
        <v>117.4</v>
      </c>
      <c r="Y75" s="4">
        <v>117.9</v>
      </c>
      <c r="Z75" s="4">
        <v>118.4</v>
      </c>
      <c r="AA75" s="4">
        <v>118.9</v>
      </c>
      <c r="AB75" s="4">
        <v>119.5</v>
      </c>
      <c r="AC75" s="4">
        <v>120</v>
      </c>
      <c r="AD75" s="4">
        <v>120.2</v>
      </c>
      <c r="AE75" s="4">
        <v>120.6</v>
      </c>
      <c r="AF75" s="4">
        <v>120.9</v>
      </c>
      <c r="AG75" s="4">
        <v>121.3</v>
      </c>
      <c r="AH75" s="4">
        <v>121.6</v>
      </c>
      <c r="AI75" s="4">
        <v>122.3</v>
      </c>
      <c r="AJ75" s="4">
        <v>122.7</v>
      </c>
      <c r="AK75" s="4">
        <v>122.9</v>
      </c>
      <c r="AL75" s="4">
        <v>123.2</v>
      </c>
      <c r="AM75" s="4">
        <v>123.6</v>
      </c>
      <c r="AN75" s="4">
        <v>124.2</v>
      </c>
      <c r="AO75" s="4">
        <v>124.5</v>
      </c>
      <c r="AP75" s="4">
        <v>124.9</v>
      </c>
      <c r="AQ75" s="4">
        <v>125.3</v>
      </c>
      <c r="AR75" s="4">
        <v>125.5</v>
      </c>
      <c r="AS75" s="4">
        <v>125.8</v>
      </c>
      <c r="AT75" s="4">
        <v>126.2</v>
      </c>
      <c r="AU75" s="4">
        <v>126.6</v>
      </c>
      <c r="AV75" s="4">
        <v>126.9</v>
      </c>
      <c r="AW75" s="4">
        <v>127.3</v>
      </c>
      <c r="AX75" s="4">
        <v>127.7</v>
      </c>
      <c r="AY75" s="4">
        <v>128</v>
      </c>
      <c r="AZ75" s="4">
        <v>128.5</v>
      </c>
      <c r="BA75" s="4">
        <v>128.80000000000001</v>
      </c>
      <c r="BB75" s="4">
        <v>129</v>
      </c>
      <c r="BC75" s="4">
        <v>129.30000000000001</v>
      </c>
      <c r="BD75" s="4">
        <v>129.6</v>
      </c>
      <c r="BE75" s="4">
        <v>130</v>
      </c>
      <c r="BF75" s="4">
        <v>130.19999999999999</v>
      </c>
      <c r="BG75" s="4">
        <v>130.19999999999999</v>
      </c>
      <c r="BH75" s="4">
        <v>130.4</v>
      </c>
      <c r="BI75" s="4">
        <v>131.4</v>
      </c>
      <c r="BJ75" s="4">
        <v>132</v>
      </c>
      <c r="BK75" s="4">
        <v>132.6</v>
      </c>
      <c r="BL75" s="4">
        <v>133.5</v>
      </c>
      <c r="BM75" s="4">
        <v>134</v>
      </c>
      <c r="BN75" s="4">
        <v>134.4</v>
      </c>
      <c r="BO75" s="4">
        <v>134.69999999999999</v>
      </c>
      <c r="BP75" s="4">
        <v>135.19999999999999</v>
      </c>
      <c r="BQ75" s="4">
        <v>136.19999999999999</v>
      </c>
      <c r="BR75" s="4">
        <v>137</v>
      </c>
      <c r="BS75" s="4">
        <v>137.4</v>
      </c>
      <c r="BT75" s="4">
        <v>137.9</v>
      </c>
      <c r="BU75" s="4">
        <v>138.30000000000001</v>
      </c>
      <c r="BV75" s="4">
        <v>139.1</v>
      </c>
      <c r="BW75" s="4">
        <v>139.69999999999999</v>
      </c>
      <c r="BX75" s="4">
        <v>140.5</v>
      </c>
      <c r="BY75" s="4">
        <v>140.80000000000001</v>
      </c>
      <c r="BZ75" s="4">
        <v>141.1</v>
      </c>
      <c r="CA75" s="4">
        <v>141.4</v>
      </c>
      <c r="CB75" s="4">
        <v>141.6</v>
      </c>
      <c r="CC75" s="4">
        <v>142.19999999999999</v>
      </c>
      <c r="CD75" s="4">
        <v>142.4</v>
      </c>
      <c r="CE75" s="4">
        <v>142.69999999999999</v>
      </c>
      <c r="CF75" s="4">
        <v>143</v>
      </c>
      <c r="CG75" s="4">
        <v>143.30000000000001</v>
      </c>
      <c r="CH75" s="4">
        <v>143.9</v>
      </c>
      <c r="CI75" s="4">
        <v>144.19999999999999</v>
      </c>
      <c r="CJ75" s="4">
        <v>144.6</v>
      </c>
      <c r="CK75" s="4">
        <v>144.9</v>
      </c>
      <c r="CL75" s="4">
        <v>145.19999999999999</v>
      </c>
      <c r="CM75" s="4">
        <v>145.6</v>
      </c>
      <c r="CN75" s="4">
        <v>147.71562137049946</v>
      </c>
      <c r="CO75" s="4">
        <v>139.25609756097555</v>
      </c>
      <c r="CP75" s="4">
        <v>147.19999999999999</v>
      </c>
      <c r="CQ75" s="4">
        <v>147.19999999999999</v>
      </c>
      <c r="CR75" s="4">
        <v>147.80000000000001</v>
      </c>
      <c r="CS75" s="4">
        <v>148.1</v>
      </c>
      <c r="CT75" s="4">
        <v>148.30000000000001</v>
      </c>
      <c r="CU75" s="4">
        <v>148.80000000000001</v>
      </c>
      <c r="CV75" s="4">
        <v>149.6</v>
      </c>
      <c r="CW75" s="4">
        <v>150.19999999999999</v>
      </c>
      <c r="CX75" s="4">
        <v>151.80000000000001</v>
      </c>
      <c r="CY75" s="4">
        <v>152.6</v>
      </c>
      <c r="CZ75" s="4">
        <v>153.4</v>
      </c>
      <c r="DA75" s="4">
        <v>154.1</v>
      </c>
      <c r="DB75" s="4">
        <v>154.80000000000001</v>
      </c>
      <c r="DC75" s="4">
        <v>155.5</v>
      </c>
      <c r="DD75" s="4">
        <v>157.30000000000001</v>
      </c>
      <c r="DE75" s="4">
        <v>157.4</v>
      </c>
      <c r="DF75" s="4">
        <v>158.30000000000001</v>
      </c>
      <c r="DG75" s="4">
        <v>159.69999999999999</v>
      </c>
      <c r="DH75" s="4">
        <v>160.69999999999999</v>
      </c>
      <c r="DI75" s="4">
        <v>162.19999999999999</v>
      </c>
      <c r="DJ75" s="4">
        <v>163.4</v>
      </c>
      <c r="DK75" s="4">
        <v>164.9</v>
      </c>
      <c r="DL75" s="4">
        <v>166.3</v>
      </c>
      <c r="DM75" s="4">
        <v>167.8</v>
      </c>
      <c r="DN75" s="4">
        <v>169.4</v>
      </c>
      <c r="DO75" s="4">
        <v>170.6</v>
      </c>
      <c r="DP75" s="4">
        <v>171.6</v>
      </c>
      <c r="DQ75" s="4">
        <v>173</v>
      </c>
      <c r="DR75" s="4">
        <v>173.6</v>
      </c>
      <c r="DS75" s="4">
        <v>174.7</v>
      </c>
      <c r="DT75" s="4">
        <v>175.7</v>
      </c>
      <c r="DU75" s="4">
        <v>176.6</v>
      </c>
      <c r="DV75" s="4">
        <v>178.2</v>
      </c>
      <c r="DW75" s="4">
        <v>178.2</v>
      </c>
      <c r="DX75" s="4">
        <v>178.9</v>
      </c>
      <c r="DY75" s="4">
        <v>179.3</v>
      </c>
    </row>
    <row r="76" spans="2:129" x14ac:dyDescent="0.25">
      <c r="B76" s="5" t="s">
        <v>0</v>
      </c>
      <c r="C76" s="6" t="s">
        <v>37</v>
      </c>
      <c r="D76" s="5" t="s">
        <v>53</v>
      </c>
      <c r="E76" s="3"/>
      <c r="F76" s="4">
        <v>100.3</v>
      </c>
      <c r="G76" s="4">
        <v>100.4</v>
      </c>
      <c r="H76" s="4">
        <v>100.4</v>
      </c>
      <c r="I76" s="4">
        <v>100.5</v>
      </c>
      <c r="J76" s="4">
        <v>100.5</v>
      </c>
      <c r="K76" s="4">
        <v>106.6</v>
      </c>
      <c r="L76" s="4">
        <v>107.7</v>
      </c>
      <c r="M76" s="4">
        <v>108.9</v>
      </c>
      <c r="N76" s="4">
        <v>109.7</v>
      </c>
      <c r="O76" s="4">
        <v>110.5</v>
      </c>
      <c r="P76" s="4">
        <v>111.1</v>
      </c>
      <c r="Q76" s="4">
        <v>110.7</v>
      </c>
      <c r="R76" s="4">
        <v>111.6</v>
      </c>
      <c r="S76" s="4">
        <v>112.5</v>
      </c>
      <c r="T76" s="4">
        <v>113.2</v>
      </c>
      <c r="U76" s="4">
        <v>113.9</v>
      </c>
      <c r="V76" s="4">
        <v>114.3</v>
      </c>
      <c r="W76" s="4">
        <v>113.9</v>
      </c>
      <c r="X76" s="4">
        <v>114.8</v>
      </c>
      <c r="Y76" s="4">
        <v>115.5</v>
      </c>
      <c r="Z76" s="4">
        <v>116.1</v>
      </c>
      <c r="AA76" s="4">
        <v>116.7</v>
      </c>
      <c r="AB76" s="4">
        <v>117.1</v>
      </c>
      <c r="AC76" s="4">
        <v>116.5</v>
      </c>
      <c r="AD76" s="4">
        <v>117.3</v>
      </c>
      <c r="AE76" s="4">
        <v>118.1</v>
      </c>
      <c r="AF76" s="4">
        <v>118.6</v>
      </c>
      <c r="AG76" s="4">
        <v>119.2</v>
      </c>
      <c r="AH76" s="4">
        <v>119.6</v>
      </c>
      <c r="AI76" s="4">
        <v>119</v>
      </c>
      <c r="AJ76" s="4">
        <v>119.9</v>
      </c>
      <c r="AK76" s="4">
        <v>120.9</v>
      </c>
      <c r="AL76" s="4">
        <v>121.6</v>
      </c>
      <c r="AM76" s="4">
        <v>122.4</v>
      </c>
      <c r="AN76" s="4">
        <v>122.9</v>
      </c>
      <c r="AO76" s="4">
        <v>122.4</v>
      </c>
      <c r="AP76" s="4">
        <v>123.4</v>
      </c>
      <c r="AQ76" s="4">
        <v>124.4</v>
      </c>
      <c r="AR76" s="4">
        <v>124.9</v>
      </c>
      <c r="AS76" s="4">
        <v>125.6</v>
      </c>
      <c r="AT76" s="4">
        <v>126</v>
      </c>
      <c r="AU76" s="4">
        <v>125.5</v>
      </c>
      <c r="AV76" s="4">
        <v>126.4</v>
      </c>
      <c r="AW76" s="4">
        <v>127.3</v>
      </c>
      <c r="AX76" s="4">
        <v>127.9</v>
      </c>
      <c r="AY76" s="4">
        <v>128.69999999999999</v>
      </c>
      <c r="AZ76" s="4">
        <v>129.1</v>
      </c>
      <c r="BA76" s="4">
        <v>128.5</v>
      </c>
      <c r="BB76" s="4">
        <v>129.6</v>
      </c>
      <c r="BC76" s="4">
        <v>130.5</v>
      </c>
      <c r="BD76" s="4">
        <v>131.1</v>
      </c>
      <c r="BE76" s="4">
        <v>131.69999999999999</v>
      </c>
      <c r="BF76" s="4">
        <v>132.1</v>
      </c>
      <c r="BG76" s="4">
        <v>131.4</v>
      </c>
      <c r="BH76" s="4">
        <v>132.6</v>
      </c>
      <c r="BI76" s="4">
        <v>134.4</v>
      </c>
      <c r="BJ76" s="4">
        <v>135.69999999999999</v>
      </c>
      <c r="BK76" s="4">
        <v>137.30000000000001</v>
      </c>
      <c r="BL76" s="4">
        <v>138.6</v>
      </c>
      <c r="BM76" s="4">
        <v>139.1</v>
      </c>
      <c r="BN76" s="4">
        <v>140.4</v>
      </c>
      <c r="BO76" s="4">
        <v>141.30000000000001</v>
      </c>
      <c r="BP76" s="4">
        <v>142</v>
      </c>
      <c r="BQ76" s="4">
        <v>142.9</v>
      </c>
      <c r="BR76" s="4">
        <v>143.19999999999999</v>
      </c>
      <c r="BS76" s="4">
        <v>142.5</v>
      </c>
      <c r="BT76" s="4">
        <v>143.6</v>
      </c>
      <c r="BU76" s="4">
        <v>144.6</v>
      </c>
      <c r="BV76" s="4">
        <v>145.30000000000001</v>
      </c>
      <c r="BW76" s="4">
        <v>146.30000000000001</v>
      </c>
      <c r="BX76" s="4">
        <v>146.9</v>
      </c>
      <c r="BY76" s="4">
        <v>146.5</v>
      </c>
      <c r="BZ76" s="4">
        <v>147.69999999999999</v>
      </c>
      <c r="CA76" s="4">
        <v>148.5</v>
      </c>
      <c r="CB76" s="4">
        <v>149</v>
      </c>
      <c r="CC76" s="4">
        <v>150.1</v>
      </c>
      <c r="CD76" s="4">
        <v>149.4</v>
      </c>
      <c r="CE76" s="4">
        <v>150.6</v>
      </c>
      <c r="CF76" s="4">
        <v>151.6</v>
      </c>
      <c r="CG76" s="4">
        <v>152.19999999999999</v>
      </c>
      <c r="CH76" s="4">
        <v>153</v>
      </c>
      <c r="CI76" s="4">
        <v>153.5</v>
      </c>
      <c r="CJ76" s="4">
        <v>152.80000000000001</v>
      </c>
      <c r="CK76" s="4">
        <v>153.9</v>
      </c>
      <c r="CL76" s="4">
        <v>154.80000000000001</v>
      </c>
      <c r="CM76" s="4">
        <v>154.5</v>
      </c>
      <c r="CN76" s="4">
        <v>155.6</v>
      </c>
      <c r="CO76" s="4">
        <v>139.25609756097555</v>
      </c>
      <c r="CP76" s="4">
        <v>154.69999999999999</v>
      </c>
      <c r="CQ76" s="4">
        <v>154.69999999999999</v>
      </c>
      <c r="CR76" s="4">
        <v>155.5</v>
      </c>
      <c r="CS76" s="4">
        <v>156.30000000000001</v>
      </c>
      <c r="CT76" s="4">
        <v>156.5</v>
      </c>
      <c r="CU76" s="4">
        <v>158</v>
      </c>
      <c r="CV76" s="4">
        <v>158.4</v>
      </c>
      <c r="CW76" s="4">
        <v>157.69999999999999</v>
      </c>
      <c r="CX76" s="4">
        <v>159.80000000000001</v>
      </c>
      <c r="CY76" s="4">
        <v>159.9</v>
      </c>
      <c r="CZ76" s="4">
        <v>161.4</v>
      </c>
      <c r="DA76" s="4">
        <v>161.6</v>
      </c>
      <c r="DB76" s="4">
        <v>160.5</v>
      </c>
      <c r="DC76" s="4">
        <v>161.5</v>
      </c>
      <c r="DD76" s="4">
        <v>162.1</v>
      </c>
      <c r="DE76" s="4">
        <v>162.1</v>
      </c>
      <c r="DF76" s="4">
        <v>163.6</v>
      </c>
      <c r="DG76" s="4">
        <v>164.2</v>
      </c>
      <c r="DH76" s="4">
        <v>163.4</v>
      </c>
      <c r="DI76" s="4">
        <v>164.5</v>
      </c>
      <c r="DJ76" s="4">
        <v>165.5</v>
      </c>
      <c r="DK76" s="4">
        <v>165.3</v>
      </c>
      <c r="DL76" s="4">
        <v>167</v>
      </c>
      <c r="DM76" s="4">
        <v>167.5</v>
      </c>
      <c r="DN76" s="4">
        <v>166.8</v>
      </c>
      <c r="DO76" s="4">
        <v>167.8</v>
      </c>
      <c r="DP76" s="4">
        <v>169</v>
      </c>
      <c r="DQ76" s="4">
        <v>169.5</v>
      </c>
      <c r="DR76" s="4">
        <v>171.2</v>
      </c>
      <c r="DS76" s="4">
        <v>171.8</v>
      </c>
      <c r="DT76" s="4">
        <v>170.7</v>
      </c>
      <c r="DU76" s="4">
        <v>172.1</v>
      </c>
      <c r="DV76" s="4">
        <v>173.5</v>
      </c>
      <c r="DW76" s="4">
        <v>173.5</v>
      </c>
      <c r="DX76" s="4">
        <v>175.2</v>
      </c>
      <c r="DY76" s="4">
        <v>175.6</v>
      </c>
    </row>
    <row r="77" spans="2:129" x14ac:dyDescent="0.25">
      <c r="B77" s="5" t="s">
        <v>0</v>
      </c>
      <c r="C77" s="6" t="s">
        <v>38</v>
      </c>
      <c r="D77" s="5" t="s">
        <v>53</v>
      </c>
      <c r="E77" s="3"/>
      <c r="F77" s="4">
        <v>105.4</v>
      </c>
      <c r="G77" s="4">
        <v>105.7</v>
      </c>
      <c r="H77" s="4">
        <v>106</v>
      </c>
      <c r="I77" s="4">
        <v>106.4</v>
      </c>
      <c r="J77" s="4">
        <v>107.2</v>
      </c>
      <c r="K77" s="4">
        <v>108</v>
      </c>
      <c r="L77" s="4">
        <v>108.6</v>
      </c>
      <c r="M77" s="4">
        <v>109.3</v>
      </c>
      <c r="N77" s="4">
        <v>109.5</v>
      </c>
      <c r="O77" s="4">
        <v>109.7</v>
      </c>
      <c r="P77" s="4">
        <v>110</v>
      </c>
      <c r="Q77" s="4">
        <v>110.4</v>
      </c>
      <c r="R77" s="4">
        <v>111</v>
      </c>
      <c r="S77" s="4">
        <v>111.1</v>
      </c>
      <c r="T77" s="4">
        <v>110.9</v>
      </c>
      <c r="U77" s="4">
        <v>110.9</v>
      </c>
      <c r="V77" s="4">
        <v>111.1</v>
      </c>
      <c r="W77" s="4">
        <v>111.2</v>
      </c>
      <c r="X77" s="4">
        <v>111.6</v>
      </c>
      <c r="Y77" s="4">
        <v>111.8</v>
      </c>
      <c r="Z77" s="4">
        <v>111.8</v>
      </c>
      <c r="AA77" s="4">
        <v>112</v>
      </c>
      <c r="AB77" s="4">
        <v>112.6</v>
      </c>
      <c r="AC77" s="4">
        <v>113</v>
      </c>
      <c r="AD77" s="4">
        <v>113.4</v>
      </c>
      <c r="AE77" s="4">
        <v>114</v>
      </c>
      <c r="AF77" s="4">
        <v>114.4</v>
      </c>
      <c r="AG77" s="4">
        <v>114.7</v>
      </c>
      <c r="AH77" s="4">
        <v>114.9</v>
      </c>
      <c r="AI77" s="4">
        <v>115.1</v>
      </c>
      <c r="AJ77" s="4">
        <v>115.3</v>
      </c>
      <c r="AK77" s="4">
        <v>115.3</v>
      </c>
      <c r="AL77" s="4">
        <v>115.1</v>
      </c>
      <c r="AM77" s="4">
        <v>114.9</v>
      </c>
      <c r="AN77" s="4">
        <v>115.1</v>
      </c>
      <c r="AO77" s="4">
        <v>116</v>
      </c>
      <c r="AP77" s="4">
        <v>116.9</v>
      </c>
      <c r="AQ77" s="4">
        <v>116</v>
      </c>
      <c r="AR77" s="4">
        <v>114.8</v>
      </c>
      <c r="AS77" s="4">
        <v>114.6</v>
      </c>
      <c r="AT77" s="4">
        <v>115</v>
      </c>
      <c r="AU77" s="4">
        <v>115.5</v>
      </c>
      <c r="AV77" s="4">
        <v>115.5</v>
      </c>
      <c r="AW77" s="4">
        <v>114.7</v>
      </c>
      <c r="AX77" s="4">
        <v>114.8</v>
      </c>
      <c r="AY77" s="4">
        <v>115.2</v>
      </c>
      <c r="AZ77" s="4">
        <v>116.2</v>
      </c>
      <c r="BA77" s="4">
        <v>117.8</v>
      </c>
      <c r="BB77" s="4">
        <v>118</v>
      </c>
      <c r="BC77" s="4">
        <v>119.2</v>
      </c>
      <c r="BD77" s="4">
        <v>120.8</v>
      </c>
      <c r="BE77" s="4">
        <v>121.4</v>
      </c>
      <c r="BF77" s="4">
        <v>120.1</v>
      </c>
      <c r="BG77" s="4">
        <v>119</v>
      </c>
      <c r="BH77" s="4">
        <v>119.7</v>
      </c>
      <c r="BI77" s="4">
        <v>118.9</v>
      </c>
      <c r="BJ77" s="4">
        <v>120.6</v>
      </c>
      <c r="BK77" s="4">
        <v>122.6</v>
      </c>
      <c r="BL77" s="4">
        <v>125.7</v>
      </c>
      <c r="BM77" s="4">
        <v>126.8</v>
      </c>
      <c r="BN77" s="4">
        <v>127.3</v>
      </c>
      <c r="BO77" s="4">
        <v>127.3</v>
      </c>
      <c r="BP77" s="4">
        <v>126.4</v>
      </c>
      <c r="BQ77" s="4">
        <v>124.6</v>
      </c>
      <c r="BR77" s="4">
        <v>124.7</v>
      </c>
      <c r="BS77" s="4">
        <v>126.5</v>
      </c>
      <c r="BT77" s="4">
        <v>128.1</v>
      </c>
      <c r="BU77" s="4">
        <v>129.80000000000001</v>
      </c>
      <c r="BV77" s="4">
        <v>131.19999999999999</v>
      </c>
      <c r="BW77" s="4">
        <v>133.4</v>
      </c>
      <c r="BX77" s="4">
        <v>136.69999999999999</v>
      </c>
      <c r="BY77" s="4">
        <v>132.4</v>
      </c>
      <c r="BZ77" s="4">
        <v>128.6</v>
      </c>
      <c r="CA77" s="4">
        <v>127.1</v>
      </c>
      <c r="CB77" s="4">
        <v>128.80000000000001</v>
      </c>
      <c r="CC77" s="4">
        <v>129.4</v>
      </c>
      <c r="CD77" s="4">
        <v>130.5</v>
      </c>
      <c r="CE77" s="4">
        <v>127</v>
      </c>
      <c r="CF77" s="4">
        <v>125.5</v>
      </c>
      <c r="CG77" s="4">
        <v>126.6</v>
      </c>
      <c r="CH77" s="4">
        <v>128.9</v>
      </c>
      <c r="CI77" s="4">
        <v>132.19999999999999</v>
      </c>
      <c r="CJ77" s="4">
        <v>133.6</v>
      </c>
      <c r="CK77" s="4">
        <v>135.1</v>
      </c>
      <c r="CL77" s="4">
        <v>138.9</v>
      </c>
      <c r="CM77" s="4">
        <v>141.4</v>
      </c>
      <c r="CN77" s="4">
        <v>137.1</v>
      </c>
      <c r="CO77" s="4">
        <v>139.25609756097555</v>
      </c>
      <c r="CP77" s="4">
        <v>137.1</v>
      </c>
      <c r="CQ77" s="4">
        <v>137.1</v>
      </c>
      <c r="CR77" s="4">
        <v>138.30000000000001</v>
      </c>
      <c r="CS77" s="4">
        <v>137.19999999999999</v>
      </c>
      <c r="CT77" s="4">
        <v>137.1</v>
      </c>
      <c r="CU77" s="4">
        <v>137.30000000000001</v>
      </c>
      <c r="CV77" s="4">
        <v>137.9</v>
      </c>
      <c r="CW77" s="4">
        <v>142.9</v>
      </c>
      <c r="CX77" s="4">
        <v>149.1</v>
      </c>
      <c r="CY77" s="4">
        <v>154.80000000000001</v>
      </c>
      <c r="CZ77" s="4">
        <v>154.9</v>
      </c>
      <c r="DA77" s="4">
        <v>155.5</v>
      </c>
      <c r="DB77" s="4">
        <v>156.1</v>
      </c>
      <c r="DC77" s="4">
        <v>157.69999999999999</v>
      </c>
      <c r="DD77" s="4">
        <v>160.69999999999999</v>
      </c>
      <c r="DE77" s="4">
        <v>160.80000000000001</v>
      </c>
      <c r="DF77" s="4">
        <v>162.19999999999999</v>
      </c>
      <c r="DG77" s="4">
        <v>161.6</v>
      </c>
      <c r="DH77" s="4">
        <v>161.69999999999999</v>
      </c>
      <c r="DI77" s="4">
        <v>161.6</v>
      </c>
      <c r="DJ77" s="4">
        <v>163</v>
      </c>
      <c r="DK77" s="4">
        <v>164.5</v>
      </c>
      <c r="DL77" s="4">
        <v>170.5</v>
      </c>
      <c r="DM77" s="4">
        <v>173.5</v>
      </c>
      <c r="DN77" s="4">
        <v>174.9</v>
      </c>
      <c r="DO77" s="4">
        <v>179.5</v>
      </c>
      <c r="DP77" s="4">
        <v>178.4</v>
      </c>
      <c r="DQ77" s="4">
        <v>179.2</v>
      </c>
      <c r="DR77" s="4">
        <v>180</v>
      </c>
      <c r="DS77" s="4">
        <v>180.3</v>
      </c>
      <c r="DT77" s="4">
        <v>180.6</v>
      </c>
      <c r="DU77" s="4">
        <v>180.1</v>
      </c>
      <c r="DV77" s="4">
        <v>182.8</v>
      </c>
      <c r="DW77" s="4">
        <v>182.6</v>
      </c>
      <c r="DX77" s="4">
        <v>182.1</v>
      </c>
      <c r="DY77" s="4">
        <v>183.4</v>
      </c>
    </row>
    <row r="78" spans="2:129" x14ac:dyDescent="0.25">
      <c r="B78" s="5" t="s">
        <v>0</v>
      </c>
      <c r="C78" s="6" t="s">
        <v>39</v>
      </c>
      <c r="D78" s="5" t="s">
        <v>53</v>
      </c>
      <c r="E78" s="3"/>
      <c r="F78" s="4">
        <v>104.8</v>
      </c>
      <c r="G78" s="4">
        <v>105.2</v>
      </c>
      <c r="H78" s="4">
        <v>105.7</v>
      </c>
      <c r="I78" s="4">
        <v>106.5</v>
      </c>
      <c r="J78" s="4">
        <v>107.1</v>
      </c>
      <c r="K78" s="4">
        <v>107.7</v>
      </c>
      <c r="L78" s="4">
        <v>108.1</v>
      </c>
      <c r="M78" s="4">
        <v>108.7</v>
      </c>
      <c r="N78" s="4">
        <v>109.6</v>
      </c>
      <c r="O78" s="4">
        <v>110.2</v>
      </c>
      <c r="P78" s="4">
        <v>110.9</v>
      </c>
      <c r="Q78" s="4">
        <v>111.3</v>
      </c>
      <c r="R78" s="4">
        <v>111.9</v>
      </c>
      <c r="S78" s="4">
        <v>112.6</v>
      </c>
      <c r="T78" s="4">
        <v>113</v>
      </c>
      <c r="U78" s="4">
        <v>113.4</v>
      </c>
      <c r="V78" s="4">
        <v>114.1</v>
      </c>
      <c r="W78" s="4">
        <v>114.3</v>
      </c>
      <c r="X78" s="4">
        <v>114.9</v>
      </c>
      <c r="Y78" s="4">
        <v>115.3</v>
      </c>
      <c r="Z78" s="4">
        <v>115.5</v>
      </c>
      <c r="AA78" s="4">
        <v>115.8</v>
      </c>
      <c r="AB78" s="4">
        <v>116.4</v>
      </c>
      <c r="AC78" s="4">
        <v>116.8</v>
      </c>
      <c r="AD78" s="4">
        <v>117.2</v>
      </c>
      <c r="AE78" s="4">
        <v>117.7</v>
      </c>
      <c r="AF78" s="4">
        <v>118</v>
      </c>
      <c r="AG78" s="4">
        <v>118.4</v>
      </c>
      <c r="AH78" s="4">
        <v>118.7</v>
      </c>
      <c r="AI78" s="4">
        <v>119.2</v>
      </c>
      <c r="AJ78" s="4">
        <v>119.5</v>
      </c>
      <c r="AK78" s="4">
        <v>120</v>
      </c>
      <c r="AL78" s="4">
        <v>120.4</v>
      </c>
      <c r="AM78" s="4">
        <v>120.7</v>
      </c>
      <c r="AN78" s="4">
        <v>121</v>
      </c>
      <c r="AO78" s="4">
        <v>121</v>
      </c>
      <c r="AP78" s="4">
        <v>121.6</v>
      </c>
      <c r="AQ78" s="4">
        <v>121.8</v>
      </c>
      <c r="AR78" s="4">
        <v>122.3</v>
      </c>
      <c r="AS78" s="4">
        <v>122.8</v>
      </c>
      <c r="AT78" s="4">
        <v>123.2</v>
      </c>
      <c r="AU78" s="4">
        <v>123.2</v>
      </c>
      <c r="AV78" s="4">
        <v>123.5</v>
      </c>
      <c r="AW78" s="4">
        <v>123.9</v>
      </c>
      <c r="AX78" s="4">
        <v>124.3</v>
      </c>
      <c r="AY78" s="4">
        <v>124.5</v>
      </c>
      <c r="AZ78" s="4">
        <v>124.7</v>
      </c>
      <c r="BA78" s="4">
        <v>125</v>
      </c>
      <c r="BB78" s="4">
        <v>125.1</v>
      </c>
      <c r="BC78" s="4">
        <v>125.3</v>
      </c>
      <c r="BD78" s="4">
        <v>125.6</v>
      </c>
      <c r="BE78" s="4">
        <v>126</v>
      </c>
      <c r="BF78" s="4">
        <v>126.5</v>
      </c>
      <c r="BG78" s="4">
        <v>126.8</v>
      </c>
      <c r="BH78" s="4">
        <v>127.2</v>
      </c>
      <c r="BI78" s="4">
        <v>127.7</v>
      </c>
      <c r="BJ78" s="4">
        <v>128.1</v>
      </c>
      <c r="BK78" s="4">
        <v>128.30000000000001</v>
      </c>
      <c r="BL78" s="4">
        <v>128.80000000000001</v>
      </c>
      <c r="BM78" s="4">
        <v>129.30000000000001</v>
      </c>
      <c r="BN78" s="4">
        <v>129.5</v>
      </c>
      <c r="BO78" s="4">
        <v>129.9</v>
      </c>
      <c r="BP78" s="4">
        <v>130.80000000000001</v>
      </c>
      <c r="BQ78" s="4">
        <v>131.80000000000001</v>
      </c>
      <c r="BR78" s="4">
        <v>132.5</v>
      </c>
      <c r="BS78" s="4">
        <v>133.1</v>
      </c>
      <c r="BT78" s="4">
        <v>133.6</v>
      </c>
      <c r="BU78" s="4">
        <v>134.4</v>
      </c>
      <c r="BV78" s="4">
        <v>134.9</v>
      </c>
      <c r="BW78" s="4">
        <v>135.1</v>
      </c>
      <c r="BX78" s="4">
        <v>135.80000000000001</v>
      </c>
      <c r="BY78" s="4">
        <v>136.19999999999999</v>
      </c>
      <c r="BZ78" s="4">
        <v>136.30000000000001</v>
      </c>
      <c r="CA78" s="4">
        <v>136.6</v>
      </c>
      <c r="CB78" s="4">
        <v>136.80000000000001</v>
      </c>
      <c r="CC78" s="4">
        <v>137.19999999999999</v>
      </c>
      <c r="CD78" s="4">
        <v>137.4</v>
      </c>
      <c r="CE78" s="4">
        <v>137.69999999999999</v>
      </c>
      <c r="CF78" s="4">
        <v>138.1</v>
      </c>
      <c r="CG78" s="4">
        <v>138.30000000000001</v>
      </c>
      <c r="CH78" s="4">
        <v>138.69999999999999</v>
      </c>
      <c r="CI78" s="4">
        <v>139.1</v>
      </c>
      <c r="CJ78" s="4">
        <v>139.80000000000001</v>
      </c>
      <c r="CK78" s="4">
        <v>140.1</v>
      </c>
      <c r="CL78" s="4">
        <v>140.4</v>
      </c>
      <c r="CM78" s="4">
        <v>140.80000000000001</v>
      </c>
      <c r="CN78" s="4">
        <v>147.71562137049946</v>
      </c>
      <c r="CO78" s="4">
        <v>139.25609756097555</v>
      </c>
      <c r="CP78" s="4">
        <v>140.4</v>
      </c>
      <c r="CQ78" s="4">
        <v>140.4</v>
      </c>
      <c r="CR78" s="4">
        <v>144.5</v>
      </c>
      <c r="CS78" s="4">
        <v>145.4</v>
      </c>
      <c r="CT78" s="4">
        <v>145.1</v>
      </c>
      <c r="CU78" s="4">
        <v>145.1</v>
      </c>
      <c r="CV78" s="4">
        <v>145.5</v>
      </c>
      <c r="CW78" s="4">
        <v>145.69999999999999</v>
      </c>
      <c r="CX78" s="4">
        <v>146.5</v>
      </c>
      <c r="CY78" s="4">
        <v>147.19999999999999</v>
      </c>
      <c r="CZ78" s="4">
        <v>147.6</v>
      </c>
      <c r="DA78" s="4">
        <v>150.1</v>
      </c>
      <c r="DB78" s="4">
        <v>149.80000000000001</v>
      </c>
      <c r="DC78" s="4">
        <v>150.69999999999999</v>
      </c>
      <c r="DD78" s="4">
        <v>153.19999999999999</v>
      </c>
      <c r="DE78" s="4">
        <v>153.30000000000001</v>
      </c>
      <c r="DF78" s="4">
        <v>154.30000000000001</v>
      </c>
      <c r="DG78" s="4">
        <v>155.19999999999999</v>
      </c>
      <c r="DH78" s="4">
        <v>156</v>
      </c>
      <c r="DI78" s="4">
        <v>156.80000000000001</v>
      </c>
      <c r="DJ78" s="4">
        <v>157.4</v>
      </c>
      <c r="DK78" s="4">
        <v>158.6</v>
      </c>
      <c r="DL78" s="4">
        <v>159.80000000000001</v>
      </c>
      <c r="DM78" s="4">
        <v>161.1</v>
      </c>
      <c r="DN78" s="4">
        <v>162.1</v>
      </c>
      <c r="DO78" s="4">
        <v>163.1</v>
      </c>
      <c r="DP78" s="4">
        <v>164.2</v>
      </c>
      <c r="DQ78" s="4">
        <v>165</v>
      </c>
      <c r="DR78" s="4">
        <v>166</v>
      </c>
      <c r="DS78" s="4">
        <v>166.9</v>
      </c>
      <c r="DT78" s="4">
        <v>167.3</v>
      </c>
      <c r="DU78" s="4">
        <v>168</v>
      </c>
      <c r="DV78" s="4">
        <v>169.2</v>
      </c>
      <c r="DW78" s="4">
        <v>169.2</v>
      </c>
      <c r="DX78" s="4">
        <v>169.6</v>
      </c>
      <c r="DY78" s="4">
        <v>170.1</v>
      </c>
    </row>
    <row r="79" spans="2:129" x14ac:dyDescent="0.25">
      <c r="B79" s="5" t="s">
        <v>0</v>
      </c>
      <c r="C79" s="6" t="s">
        <v>40</v>
      </c>
      <c r="D79" s="5" t="s">
        <v>40</v>
      </c>
      <c r="E79" s="3"/>
      <c r="F79" s="4">
        <v>104.1</v>
      </c>
      <c r="G79" s="4">
        <v>104.7</v>
      </c>
      <c r="H79" s="4">
        <v>105.2</v>
      </c>
      <c r="I79" s="4">
        <v>105.7</v>
      </c>
      <c r="J79" s="4">
        <v>106.2</v>
      </c>
      <c r="K79" s="4">
        <v>106.5</v>
      </c>
      <c r="L79" s="4">
        <v>107.1</v>
      </c>
      <c r="M79" s="4">
        <v>107.6</v>
      </c>
      <c r="N79" s="4">
        <v>107.9</v>
      </c>
      <c r="O79" s="4">
        <v>108.2</v>
      </c>
      <c r="P79" s="4">
        <v>108.6</v>
      </c>
      <c r="Q79" s="4">
        <v>109</v>
      </c>
      <c r="R79" s="4">
        <v>109.7</v>
      </c>
      <c r="S79" s="4">
        <v>110.4</v>
      </c>
      <c r="T79" s="4">
        <v>110.8</v>
      </c>
      <c r="U79" s="4">
        <v>111</v>
      </c>
      <c r="V79" s="4">
        <v>111.2</v>
      </c>
      <c r="W79" s="4">
        <v>111.4</v>
      </c>
      <c r="X79" s="4">
        <v>111.5</v>
      </c>
      <c r="Y79" s="4">
        <v>112.2</v>
      </c>
      <c r="Z79" s="4">
        <v>112.3</v>
      </c>
      <c r="AA79" s="4">
        <v>112.6</v>
      </c>
      <c r="AB79" s="4">
        <v>113</v>
      </c>
      <c r="AC79" s="4">
        <v>113.2</v>
      </c>
      <c r="AD79" s="4">
        <v>113.7</v>
      </c>
      <c r="AE79" s="4">
        <v>114.1</v>
      </c>
      <c r="AF79" s="4">
        <v>114.3</v>
      </c>
      <c r="AG79" s="4">
        <v>114.6</v>
      </c>
      <c r="AH79" s="4">
        <v>114.9</v>
      </c>
      <c r="AI79" s="4">
        <v>115.4</v>
      </c>
      <c r="AJ79" s="4">
        <v>116</v>
      </c>
      <c r="AK79" s="4">
        <v>116.6</v>
      </c>
      <c r="AL79" s="4">
        <v>117.1</v>
      </c>
      <c r="AM79" s="4">
        <v>117.7</v>
      </c>
      <c r="AN79" s="4">
        <v>118.1</v>
      </c>
      <c r="AO79" s="4">
        <v>118.6</v>
      </c>
      <c r="AP79" s="4">
        <v>119.1</v>
      </c>
      <c r="AQ79" s="4">
        <v>119.5</v>
      </c>
      <c r="AR79" s="4">
        <v>119.7</v>
      </c>
      <c r="AS79" s="4">
        <v>120</v>
      </c>
      <c r="AT79" s="4">
        <v>120.3</v>
      </c>
      <c r="AU79" s="4">
        <v>120.6</v>
      </c>
      <c r="AV79" s="4">
        <v>120.9</v>
      </c>
      <c r="AW79" s="4">
        <v>121.2</v>
      </c>
      <c r="AX79" s="4">
        <v>121.4</v>
      </c>
      <c r="AY79" s="4">
        <v>121.8</v>
      </c>
      <c r="AZ79" s="4">
        <v>122.1</v>
      </c>
      <c r="BA79" s="4">
        <v>122.3</v>
      </c>
      <c r="BB79" s="4">
        <v>122.6</v>
      </c>
      <c r="BC79" s="4">
        <v>122.9</v>
      </c>
      <c r="BD79" s="4">
        <v>123.1</v>
      </c>
      <c r="BE79" s="4">
        <v>123.4</v>
      </c>
      <c r="BF79" s="4">
        <v>123.6</v>
      </c>
      <c r="BG79" s="4">
        <v>123.8</v>
      </c>
      <c r="BH79" s="4">
        <v>125</v>
      </c>
      <c r="BI79" s="4">
        <v>125.7</v>
      </c>
      <c r="BJ79" s="4">
        <v>126.1</v>
      </c>
      <c r="BK79" s="4">
        <v>126.6</v>
      </c>
      <c r="BL79" s="4">
        <v>127.4</v>
      </c>
      <c r="BM79" s="4">
        <v>128.19999999999999</v>
      </c>
      <c r="BN79" s="4">
        <v>129</v>
      </c>
      <c r="BO79" s="4">
        <v>129.80000000000001</v>
      </c>
      <c r="BP79" s="4">
        <v>130.5</v>
      </c>
      <c r="BQ79" s="4">
        <v>131.30000000000001</v>
      </c>
      <c r="BR79" s="4">
        <v>132</v>
      </c>
      <c r="BS79" s="4">
        <v>132.6</v>
      </c>
      <c r="BT79" s="4">
        <v>133.6</v>
      </c>
      <c r="BU79" s="4">
        <v>134.9</v>
      </c>
      <c r="BV79" s="4">
        <v>135.69999999999999</v>
      </c>
      <c r="BW79" s="4">
        <v>136.19999999999999</v>
      </c>
      <c r="BX79" s="4">
        <v>136.80000000000001</v>
      </c>
      <c r="BY79" s="4">
        <v>137.30000000000001</v>
      </c>
      <c r="BZ79" s="4">
        <v>137.80000000000001</v>
      </c>
      <c r="CA79" s="4">
        <v>138.5</v>
      </c>
      <c r="CB79" s="4">
        <v>139.19999999999999</v>
      </c>
      <c r="CC79" s="4">
        <v>139.80000000000001</v>
      </c>
      <c r="CD79" s="4">
        <v>140.30000000000001</v>
      </c>
      <c r="CE79" s="4">
        <v>140.80000000000001</v>
      </c>
      <c r="CF79" s="4">
        <v>141.5</v>
      </c>
      <c r="CG79" s="4">
        <v>141.9</v>
      </c>
      <c r="CH79" s="4">
        <v>142.4</v>
      </c>
      <c r="CI79" s="4">
        <v>142.80000000000001</v>
      </c>
      <c r="CJ79" s="4">
        <v>143.19999999999999</v>
      </c>
      <c r="CK79" s="4">
        <v>143.80000000000001</v>
      </c>
      <c r="CL79" s="4">
        <v>144.4</v>
      </c>
      <c r="CM79" s="4">
        <v>145</v>
      </c>
      <c r="CN79" s="4">
        <v>144.80000000000001</v>
      </c>
      <c r="CO79" s="4">
        <v>139.25609756097555</v>
      </c>
      <c r="CP79" s="4">
        <v>148.1</v>
      </c>
      <c r="CQ79" s="4">
        <v>148.1</v>
      </c>
      <c r="CR79" s="4">
        <v>148.69999999999999</v>
      </c>
      <c r="CS79" s="4">
        <v>150</v>
      </c>
      <c r="CT79" s="4">
        <v>151</v>
      </c>
      <c r="CU79" s="4">
        <v>152</v>
      </c>
      <c r="CV79" s="4">
        <v>152.9</v>
      </c>
      <c r="CW79" s="4">
        <v>154.1</v>
      </c>
      <c r="CX79" s="4">
        <v>156.30000000000001</v>
      </c>
      <c r="CY79" s="4">
        <v>156.9</v>
      </c>
      <c r="CZ79" s="4">
        <v>157.5</v>
      </c>
      <c r="DA79" s="4">
        <v>160.4</v>
      </c>
      <c r="DB79" s="4">
        <v>160.80000000000001</v>
      </c>
      <c r="DC79" s="4">
        <v>161.5</v>
      </c>
      <c r="DD79" s="4">
        <v>162.80000000000001</v>
      </c>
      <c r="DE79" s="4">
        <v>162.80000000000001</v>
      </c>
      <c r="DF79" s="4">
        <v>163.5</v>
      </c>
      <c r="DG79" s="4">
        <v>164.2</v>
      </c>
      <c r="DH79" s="4">
        <v>165.1</v>
      </c>
      <c r="DI79" s="4">
        <v>166.1</v>
      </c>
      <c r="DJ79" s="4">
        <v>167.2</v>
      </c>
      <c r="DK79" s="4">
        <v>168.2</v>
      </c>
      <c r="DL79" s="4">
        <v>169</v>
      </c>
      <c r="DM79" s="4">
        <v>170.1</v>
      </c>
      <c r="DN79" s="4">
        <v>170.9</v>
      </c>
      <c r="DO79" s="4">
        <v>171.7</v>
      </c>
      <c r="DP79" s="4">
        <v>172.6</v>
      </c>
      <c r="DQ79" s="4">
        <v>173.8</v>
      </c>
      <c r="DR79" s="4">
        <v>174.7</v>
      </c>
      <c r="DS79" s="4">
        <v>175.8</v>
      </c>
      <c r="DT79" s="4">
        <v>177.2</v>
      </c>
      <c r="DU79" s="4">
        <v>178.5</v>
      </c>
      <c r="DV79" s="4">
        <v>180.8</v>
      </c>
      <c r="DW79" s="4">
        <v>180.8</v>
      </c>
      <c r="DX79" s="4">
        <v>181.5</v>
      </c>
      <c r="DY79" s="4">
        <v>182.2</v>
      </c>
    </row>
    <row r="80" spans="2:129" x14ac:dyDescent="0.25">
      <c r="B80" s="5" t="s">
        <v>0</v>
      </c>
      <c r="C80" s="6" t="s">
        <v>41</v>
      </c>
      <c r="D80" s="5" t="s">
        <v>54</v>
      </c>
      <c r="E80" s="3"/>
      <c r="F80" s="4">
        <v>103.2</v>
      </c>
      <c r="G80" s="4">
        <v>104.4</v>
      </c>
      <c r="H80" s="4">
        <v>105.5</v>
      </c>
      <c r="I80" s="4">
        <v>105</v>
      </c>
      <c r="J80" s="4">
        <v>103.9</v>
      </c>
      <c r="K80" s="4">
        <v>105.2</v>
      </c>
      <c r="L80" s="4">
        <v>107.3</v>
      </c>
      <c r="M80" s="4">
        <v>108.1</v>
      </c>
      <c r="N80" s="4">
        <v>110.4</v>
      </c>
      <c r="O80" s="4">
        <v>109.7</v>
      </c>
      <c r="P80" s="4">
        <v>109.5</v>
      </c>
      <c r="Q80" s="4">
        <v>109.7</v>
      </c>
      <c r="R80" s="4">
        <v>110.8</v>
      </c>
      <c r="S80" s="4">
        <v>111.3</v>
      </c>
      <c r="T80" s="4">
        <v>111.6</v>
      </c>
      <c r="U80" s="4">
        <v>111.2</v>
      </c>
      <c r="V80" s="4">
        <v>111.3</v>
      </c>
      <c r="W80" s="4">
        <v>111.5</v>
      </c>
      <c r="X80" s="4">
        <v>113</v>
      </c>
      <c r="Y80" s="4">
        <v>112.5</v>
      </c>
      <c r="Z80" s="4">
        <v>111.2</v>
      </c>
      <c r="AA80" s="4">
        <v>111</v>
      </c>
      <c r="AB80" s="4">
        <v>109.7</v>
      </c>
      <c r="AC80" s="4">
        <v>108.8</v>
      </c>
      <c r="AD80" s="4">
        <v>107.9</v>
      </c>
      <c r="AE80" s="4">
        <v>106.8</v>
      </c>
      <c r="AF80" s="4">
        <v>108.4</v>
      </c>
      <c r="AG80" s="4">
        <v>108.4</v>
      </c>
      <c r="AH80" s="4">
        <v>110.8</v>
      </c>
      <c r="AI80" s="4">
        <v>111.7</v>
      </c>
      <c r="AJ80" s="4">
        <v>111.5</v>
      </c>
      <c r="AK80" s="4">
        <v>109.9</v>
      </c>
      <c r="AL80" s="4">
        <v>109.1</v>
      </c>
      <c r="AM80" s="4">
        <v>109.3</v>
      </c>
      <c r="AN80" s="4">
        <v>109.3</v>
      </c>
      <c r="AO80" s="4">
        <v>109.3</v>
      </c>
      <c r="AP80" s="4">
        <v>108.9</v>
      </c>
      <c r="AQ80" s="4">
        <v>109.1</v>
      </c>
      <c r="AR80" s="4">
        <v>108.5</v>
      </c>
      <c r="AS80" s="4">
        <v>110</v>
      </c>
      <c r="AT80" s="4">
        <v>110.7</v>
      </c>
      <c r="AU80" s="4">
        <v>112.3</v>
      </c>
      <c r="AV80" s="4">
        <v>111.7</v>
      </c>
      <c r="AW80" s="4">
        <v>110.4</v>
      </c>
      <c r="AX80" s="4">
        <v>111.8</v>
      </c>
      <c r="AY80" s="4">
        <v>112.8</v>
      </c>
      <c r="AZ80" s="4">
        <v>113.4</v>
      </c>
      <c r="BA80" s="4">
        <v>113.7</v>
      </c>
      <c r="BB80" s="4">
        <v>115.2</v>
      </c>
      <c r="BC80" s="4">
        <v>115.5</v>
      </c>
      <c r="BD80" s="4">
        <v>115.6</v>
      </c>
      <c r="BE80" s="4">
        <v>114.3</v>
      </c>
      <c r="BF80" s="4">
        <v>114.3</v>
      </c>
      <c r="BG80" s="4">
        <v>113.9</v>
      </c>
      <c r="BH80" s="4">
        <v>113.2</v>
      </c>
      <c r="BI80" s="4">
        <v>114.6</v>
      </c>
      <c r="BJ80" s="4">
        <v>115.7</v>
      </c>
      <c r="BK80" s="4">
        <v>115</v>
      </c>
      <c r="BL80" s="4">
        <v>115.3</v>
      </c>
      <c r="BM80" s="4">
        <v>115.3</v>
      </c>
      <c r="BN80" s="4">
        <v>116.3</v>
      </c>
      <c r="BO80" s="4">
        <v>117.4</v>
      </c>
      <c r="BP80" s="4">
        <v>117.8</v>
      </c>
      <c r="BQ80" s="4">
        <v>118.9</v>
      </c>
      <c r="BR80" s="4">
        <v>119.8</v>
      </c>
      <c r="BS80" s="4">
        <v>120.4</v>
      </c>
      <c r="BT80" s="4">
        <v>120.1</v>
      </c>
      <c r="BU80" s="4">
        <v>120.7</v>
      </c>
      <c r="BV80" s="4">
        <v>122.5</v>
      </c>
      <c r="BW80" s="4">
        <v>123.3</v>
      </c>
      <c r="BX80" s="4">
        <v>121.2</v>
      </c>
      <c r="BY80" s="4">
        <v>118.8</v>
      </c>
      <c r="BZ80" s="4">
        <v>118.6</v>
      </c>
      <c r="CA80" s="4">
        <v>119.2</v>
      </c>
      <c r="CB80" s="4">
        <v>119.9</v>
      </c>
      <c r="CC80" s="4">
        <v>120.1</v>
      </c>
      <c r="CD80" s="4">
        <v>119.6</v>
      </c>
      <c r="CE80" s="4">
        <v>120.6</v>
      </c>
      <c r="CF80" s="4">
        <v>120.8</v>
      </c>
      <c r="CG80" s="4">
        <v>121.2</v>
      </c>
      <c r="CH80" s="4">
        <v>121.5</v>
      </c>
      <c r="CI80" s="4">
        <v>121.7</v>
      </c>
      <c r="CJ80" s="4">
        <v>125.2</v>
      </c>
      <c r="CK80" s="4">
        <v>126.1</v>
      </c>
      <c r="CL80" s="4">
        <v>125.2</v>
      </c>
      <c r="CM80" s="4">
        <v>124.6</v>
      </c>
      <c r="CN80" s="4">
        <v>147.71562137049946</v>
      </c>
      <c r="CO80" s="4">
        <v>139.25609756097555</v>
      </c>
      <c r="CP80" s="4">
        <v>129.30000000000001</v>
      </c>
      <c r="CQ80" s="4">
        <v>129.30000000000001</v>
      </c>
      <c r="CR80" s="4">
        <v>133.9</v>
      </c>
      <c r="CS80" s="4">
        <v>135.1</v>
      </c>
      <c r="CT80" s="4">
        <v>135.4</v>
      </c>
      <c r="CU80" s="4">
        <v>135.19999999999999</v>
      </c>
      <c r="CV80" s="4">
        <v>135.5</v>
      </c>
      <c r="CW80" s="4">
        <v>136.9</v>
      </c>
      <c r="CX80" s="4">
        <v>140.5</v>
      </c>
      <c r="CY80" s="4">
        <v>141.69999999999999</v>
      </c>
      <c r="CZ80" s="4">
        <v>142.1</v>
      </c>
      <c r="DA80" s="4">
        <v>145</v>
      </c>
      <c r="DB80" s="4">
        <v>147.5</v>
      </c>
      <c r="DC80" s="4">
        <v>149.5</v>
      </c>
      <c r="DD80" s="4">
        <v>150.4</v>
      </c>
      <c r="DE80" s="4">
        <v>150.5</v>
      </c>
      <c r="DF80" s="4">
        <v>152.19999999999999</v>
      </c>
      <c r="DG80" s="4">
        <v>151.19999999999999</v>
      </c>
      <c r="DH80" s="4">
        <v>151.80000000000001</v>
      </c>
      <c r="DI80" s="4">
        <v>152.69999999999999</v>
      </c>
      <c r="DJ80" s="4">
        <v>153.1</v>
      </c>
      <c r="DK80" s="4">
        <v>154.19999999999999</v>
      </c>
      <c r="DL80" s="4">
        <v>159.30000000000001</v>
      </c>
      <c r="DM80" s="4">
        <v>159.4</v>
      </c>
      <c r="DN80" s="4">
        <v>157.19999999999999</v>
      </c>
      <c r="DO80" s="4">
        <v>157.4</v>
      </c>
      <c r="DP80" s="4">
        <v>157.69999999999999</v>
      </c>
      <c r="DQ80" s="4">
        <v>158.19999999999999</v>
      </c>
      <c r="DR80" s="4">
        <v>158.80000000000001</v>
      </c>
      <c r="DS80" s="4">
        <v>158.9</v>
      </c>
      <c r="DT80" s="4">
        <v>159.4</v>
      </c>
      <c r="DU80" s="4">
        <v>159.5</v>
      </c>
      <c r="DV80" s="4">
        <v>159.80000000000001</v>
      </c>
      <c r="DW80" s="4">
        <v>159.80000000000001</v>
      </c>
      <c r="DX80" s="4">
        <v>160.1</v>
      </c>
      <c r="DY80" s="4">
        <v>160.4</v>
      </c>
    </row>
    <row r="81" spans="2:129" x14ac:dyDescent="0.25">
      <c r="B81" s="5" t="s">
        <v>0</v>
      </c>
      <c r="C81" s="6" t="s">
        <v>42</v>
      </c>
      <c r="D81" s="5" t="s">
        <v>52</v>
      </c>
      <c r="E81" s="3"/>
      <c r="F81" s="4">
        <v>102.9</v>
      </c>
      <c r="G81" s="4">
        <v>103.3</v>
      </c>
      <c r="H81" s="4">
        <v>103.5</v>
      </c>
      <c r="I81" s="4">
        <v>104</v>
      </c>
      <c r="J81" s="4">
        <v>104.6</v>
      </c>
      <c r="K81" s="4">
        <v>105.2</v>
      </c>
      <c r="L81" s="4">
        <v>105.9</v>
      </c>
      <c r="M81" s="4">
        <v>106.5</v>
      </c>
      <c r="N81" s="4">
        <v>107.4</v>
      </c>
      <c r="O81" s="4">
        <v>108</v>
      </c>
      <c r="P81" s="4">
        <v>108.5</v>
      </c>
      <c r="Q81" s="4">
        <v>108.9</v>
      </c>
      <c r="R81" s="4">
        <v>109.8</v>
      </c>
      <c r="S81" s="4">
        <v>110.3</v>
      </c>
      <c r="T81" s="4">
        <v>110.9</v>
      </c>
      <c r="U81" s="4">
        <v>111.2</v>
      </c>
      <c r="V81" s="4">
        <v>111.5</v>
      </c>
      <c r="W81" s="4">
        <v>111.8</v>
      </c>
      <c r="X81" s="4">
        <v>112.4</v>
      </c>
      <c r="Y81" s="4">
        <v>112.9</v>
      </c>
      <c r="Z81" s="4">
        <v>113.4</v>
      </c>
      <c r="AA81" s="4">
        <v>113.6</v>
      </c>
      <c r="AB81" s="4">
        <v>114</v>
      </c>
      <c r="AC81" s="4">
        <v>114.3</v>
      </c>
      <c r="AD81" s="4">
        <v>114.6</v>
      </c>
      <c r="AE81" s="4">
        <v>114.9</v>
      </c>
      <c r="AF81" s="4">
        <v>115.4</v>
      </c>
      <c r="AG81" s="4">
        <v>115.6</v>
      </c>
      <c r="AH81" s="4">
        <v>116</v>
      </c>
      <c r="AI81" s="4">
        <v>116.2</v>
      </c>
      <c r="AJ81" s="4">
        <v>116.6</v>
      </c>
      <c r="AK81" s="4">
        <v>117.2</v>
      </c>
      <c r="AL81" s="4">
        <v>117.3</v>
      </c>
      <c r="AM81" s="4">
        <v>117.7</v>
      </c>
      <c r="AN81" s="4">
        <v>117.9</v>
      </c>
      <c r="AO81" s="4">
        <v>118.1</v>
      </c>
      <c r="AP81" s="4">
        <v>118.5</v>
      </c>
      <c r="AQ81" s="4">
        <v>118.8</v>
      </c>
      <c r="AR81" s="4">
        <v>119.1</v>
      </c>
      <c r="AS81" s="4">
        <v>119.5</v>
      </c>
      <c r="AT81" s="4">
        <v>119.8</v>
      </c>
      <c r="AU81" s="4">
        <v>119.9</v>
      </c>
      <c r="AV81" s="4">
        <v>120.3</v>
      </c>
      <c r="AW81" s="4">
        <v>120.6</v>
      </c>
      <c r="AX81" s="4">
        <v>120.8</v>
      </c>
      <c r="AY81" s="4">
        <v>121.2</v>
      </c>
      <c r="AZ81" s="4">
        <v>121.7</v>
      </c>
      <c r="BA81" s="4">
        <v>121.8</v>
      </c>
      <c r="BB81" s="4">
        <v>122</v>
      </c>
      <c r="BC81" s="4">
        <v>122.2</v>
      </c>
      <c r="BD81" s="4">
        <v>122.4</v>
      </c>
      <c r="BE81" s="4">
        <v>122.6</v>
      </c>
      <c r="BF81" s="4">
        <v>122.8</v>
      </c>
      <c r="BG81" s="4">
        <v>122.9</v>
      </c>
      <c r="BH81" s="4">
        <v>123.5</v>
      </c>
      <c r="BI81" s="4">
        <v>124.1</v>
      </c>
      <c r="BJ81" s="4">
        <v>124.5</v>
      </c>
      <c r="BK81" s="4">
        <v>124.8</v>
      </c>
      <c r="BL81" s="4">
        <v>125.1</v>
      </c>
      <c r="BM81" s="4">
        <v>125.6</v>
      </c>
      <c r="BN81" s="4">
        <v>126.2</v>
      </c>
      <c r="BO81" s="4">
        <v>126.5</v>
      </c>
      <c r="BP81" s="4">
        <v>126.8</v>
      </c>
      <c r="BQ81" s="4">
        <v>127.6</v>
      </c>
      <c r="BR81" s="4">
        <v>128</v>
      </c>
      <c r="BS81" s="4">
        <v>128.5</v>
      </c>
      <c r="BT81" s="4">
        <v>129</v>
      </c>
      <c r="BU81" s="4">
        <v>129.80000000000001</v>
      </c>
      <c r="BV81" s="4">
        <v>130.19999999999999</v>
      </c>
      <c r="BW81" s="4">
        <v>130.69999999999999</v>
      </c>
      <c r="BX81" s="4">
        <v>131.30000000000001</v>
      </c>
      <c r="BY81" s="4">
        <v>131.69999999999999</v>
      </c>
      <c r="BZ81" s="4">
        <v>131.9</v>
      </c>
      <c r="CA81" s="4">
        <v>132.19999999999999</v>
      </c>
      <c r="CB81" s="4">
        <v>133</v>
      </c>
      <c r="CC81" s="4">
        <v>134</v>
      </c>
      <c r="CD81" s="4">
        <v>134.30000000000001</v>
      </c>
      <c r="CE81" s="4">
        <v>135</v>
      </c>
      <c r="CF81" s="4">
        <v>135.4</v>
      </c>
      <c r="CG81" s="4">
        <v>135.9</v>
      </c>
      <c r="CH81" s="4">
        <v>136.19999999999999</v>
      </c>
      <c r="CI81" s="4">
        <v>136.69999999999999</v>
      </c>
      <c r="CJ81" s="4">
        <v>136.80000000000001</v>
      </c>
      <c r="CK81" s="4">
        <v>137.19999999999999</v>
      </c>
      <c r="CL81" s="4">
        <v>137.69999999999999</v>
      </c>
      <c r="CM81" s="4">
        <v>137.9</v>
      </c>
      <c r="CN81" s="4">
        <v>147.71562137049946</v>
      </c>
      <c r="CO81" s="4">
        <v>139.25609756097555</v>
      </c>
      <c r="CP81" s="4">
        <v>144.5</v>
      </c>
      <c r="CQ81" s="4">
        <v>144.5</v>
      </c>
      <c r="CR81" s="4">
        <v>141.19999999999999</v>
      </c>
      <c r="CS81" s="4">
        <v>141.80000000000001</v>
      </c>
      <c r="CT81" s="4">
        <v>142</v>
      </c>
      <c r="CU81" s="4">
        <v>144.4</v>
      </c>
      <c r="CV81" s="4">
        <v>144.30000000000001</v>
      </c>
      <c r="CW81" s="4">
        <v>145.4</v>
      </c>
      <c r="CX81" s="4">
        <v>147.30000000000001</v>
      </c>
      <c r="CY81" s="4">
        <v>148.6</v>
      </c>
      <c r="CZ81" s="4">
        <v>149.1</v>
      </c>
      <c r="DA81" s="4">
        <v>152.6</v>
      </c>
      <c r="DB81" s="4">
        <v>150.69999999999999</v>
      </c>
      <c r="DC81" s="4">
        <v>151.19999999999999</v>
      </c>
      <c r="DD81" s="4">
        <v>153.69999999999999</v>
      </c>
      <c r="DE81" s="4">
        <v>153.9</v>
      </c>
      <c r="DF81" s="4">
        <v>155.1</v>
      </c>
      <c r="DG81" s="4">
        <v>156.69999999999999</v>
      </c>
      <c r="DH81" s="4">
        <v>157.6</v>
      </c>
      <c r="DI81" s="4">
        <v>158.4</v>
      </c>
      <c r="DJ81" s="4">
        <v>159.5</v>
      </c>
      <c r="DK81" s="4">
        <v>160.80000000000001</v>
      </c>
      <c r="DL81" s="4">
        <v>162.19999999999999</v>
      </c>
      <c r="DM81" s="4">
        <v>163.19999999999999</v>
      </c>
      <c r="DN81" s="4">
        <v>164.1</v>
      </c>
      <c r="DO81" s="4">
        <v>164.6</v>
      </c>
      <c r="DP81" s="4">
        <v>165.1</v>
      </c>
      <c r="DQ81" s="4">
        <v>165.8</v>
      </c>
      <c r="DR81" s="4">
        <v>166.3</v>
      </c>
      <c r="DS81" s="4">
        <v>166.7</v>
      </c>
      <c r="DT81" s="4">
        <v>167.1</v>
      </c>
      <c r="DU81" s="4">
        <v>167.8</v>
      </c>
      <c r="DV81" s="4">
        <v>168.4</v>
      </c>
      <c r="DW81" s="4">
        <v>168.4</v>
      </c>
      <c r="DX81" s="4">
        <v>168.8</v>
      </c>
      <c r="DY81" s="4">
        <v>169.2</v>
      </c>
    </row>
    <row r="82" spans="2:129" x14ac:dyDescent="0.25">
      <c r="B82" s="5" t="s">
        <v>0</v>
      </c>
      <c r="C82" s="6" t="s">
        <v>43</v>
      </c>
      <c r="D82" s="5" t="s">
        <v>43</v>
      </c>
      <c r="E82" s="3"/>
      <c r="F82" s="4">
        <v>103.5</v>
      </c>
      <c r="G82" s="4">
        <v>103.7</v>
      </c>
      <c r="H82" s="4">
        <v>103.8</v>
      </c>
      <c r="I82" s="4">
        <v>105.2</v>
      </c>
      <c r="J82" s="4">
        <v>105.7</v>
      </c>
      <c r="K82" s="4">
        <v>108.1</v>
      </c>
      <c r="L82" s="4">
        <v>110.1</v>
      </c>
      <c r="M82" s="4">
        <v>110.8</v>
      </c>
      <c r="N82" s="4">
        <v>111.2</v>
      </c>
      <c r="O82" s="4">
        <v>111.3</v>
      </c>
      <c r="P82" s="4">
        <v>111.3</v>
      </c>
      <c r="Q82" s="4">
        <v>111.4</v>
      </c>
      <c r="R82" s="4">
        <v>111.5</v>
      </c>
      <c r="S82" s="4">
        <v>111.6</v>
      </c>
      <c r="T82" s="4">
        <v>111.8</v>
      </c>
      <c r="U82" s="4">
        <v>112.5</v>
      </c>
      <c r="V82" s="4">
        <v>112.9</v>
      </c>
      <c r="W82" s="4">
        <v>115.1</v>
      </c>
      <c r="X82" s="4">
        <v>117.8</v>
      </c>
      <c r="Y82" s="4">
        <v>119.2</v>
      </c>
      <c r="Z82" s="4">
        <v>120</v>
      </c>
      <c r="AA82" s="4">
        <v>120.2</v>
      </c>
      <c r="AB82" s="4">
        <v>120.3</v>
      </c>
      <c r="AC82" s="4">
        <v>120.7</v>
      </c>
      <c r="AD82" s="4">
        <v>120.8</v>
      </c>
      <c r="AE82" s="4">
        <v>120.4</v>
      </c>
      <c r="AF82" s="4">
        <v>120.6</v>
      </c>
      <c r="AG82" s="4">
        <v>121.7</v>
      </c>
      <c r="AH82" s="4">
        <v>122</v>
      </c>
      <c r="AI82" s="4">
        <v>123.8</v>
      </c>
      <c r="AJ82" s="4">
        <v>125.4</v>
      </c>
      <c r="AK82" s="4">
        <v>126.2</v>
      </c>
      <c r="AL82" s="4">
        <v>126.5</v>
      </c>
      <c r="AM82" s="4">
        <v>126.5</v>
      </c>
      <c r="AN82" s="4">
        <v>126.6</v>
      </c>
      <c r="AO82" s="4">
        <v>126.6</v>
      </c>
      <c r="AP82" s="4">
        <v>126.4</v>
      </c>
      <c r="AQ82" s="4">
        <v>126.3</v>
      </c>
      <c r="AR82" s="4">
        <v>126.4</v>
      </c>
      <c r="AS82" s="4">
        <v>127.6</v>
      </c>
      <c r="AT82" s="4">
        <v>128</v>
      </c>
      <c r="AU82" s="4">
        <v>129.30000000000001</v>
      </c>
      <c r="AV82" s="4">
        <v>130.80000000000001</v>
      </c>
      <c r="AW82" s="4">
        <v>131.5</v>
      </c>
      <c r="AX82" s="4">
        <v>131.6</v>
      </c>
      <c r="AY82" s="4">
        <v>131.9</v>
      </c>
      <c r="AZ82" s="4">
        <v>132.1</v>
      </c>
      <c r="BA82" s="4">
        <v>132.30000000000001</v>
      </c>
      <c r="BB82" s="4">
        <v>132.4</v>
      </c>
      <c r="BC82" s="4">
        <v>132.4</v>
      </c>
      <c r="BD82" s="4">
        <v>132.80000000000001</v>
      </c>
      <c r="BE82" s="4">
        <v>133.6</v>
      </c>
      <c r="BF82" s="4">
        <v>133.80000000000001</v>
      </c>
      <c r="BG82" s="4">
        <v>134.30000000000001</v>
      </c>
      <c r="BH82" s="4">
        <v>135.5</v>
      </c>
      <c r="BI82" s="4">
        <v>135.69999999999999</v>
      </c>
      <c r="BJ82" s="4">
        <v>135.9</v>
      </c>
      <c r="BK82" s="4">
        <v>136.30000000000001</v>
      </c>
      <c r="BL82" s="4">
        <v>136.6</v>
      </c>
      <c r="BM82" s="4">
        <v>136.69999999999999</v>
      </c>
      <c r="BN82" s="4">
        <v>137.1</v>
      </c>
      <c r="BO82" s="4">
        <v>137.19999999999999</v>
      </c>
      <c r="BP82" s="4">
        <v>137.80000000000001</v>
      </c>
      <c r="BQ82" s="4">
        <v>139.69999999999999</v>
      </c>
      <c r="BR82" s="4">
        <v>140.4</v>
      </c>
      <c r="BS82" s="4">
        <v>141.19999999999999</v>
      </c>
      <c r="BT82" s="4">
        <v>144</v>
      </c>
      <c r="BU82" s="4">
        <v>145.30000000000001</v>
      </c>
      <c r="BV82" s="4">
        <v>145.19999999999999</v>
      </c>
      <c r="BW82" s="4">
        <v>145.5</v>
      </c>
      <c r="BX82" s="4">
        <v>146.1</v>
      </c>
      <c r="BY82" s="4">
        <v>146.5</v>
      </c>
      <c r="BZ82" s="4">
        <v>146.6</v>
      </c>
      <c r="CA82" s="4">
        <v>146.6</v>
      </c>
      <c r="CB82" s="4">
        <v>146.69999999999999</v>
      </c>
      <c r="CC82" s="4">
        <v>148</v>
      </c>
      <c r="CD82" s="4">
        <v>148.9</v>
      </c>
      <c r="CE82" s="4">
        <v>150.4</v>
      </c>
      <c r="CF82" s="4">
        <v>151.5</v>
      </c>
      <c r="CG82" s="4">
        <v>151.6</v>
      </c>
      <c r="CH82" s="4">
        <v>151.69999999999999</v>
      </c>
      <c r="CI82" s="4">
        <v>151.80000000000001</v>
      </c>
      <c r="CJ82" s="4">
        <v>151.9</v>
      </c>
      <c r="CK82" s="4">
        <v>152.1</v>
      </c>
      <c r="CL82" s="4">
        <v>152.19999999999999</v>
      </c>
      <c r="CM82" s="4">
        <v>152.5</v>
      </c>
      <c r="CN82" s="4">
        <v>147.71562137049946</v>
      </c>
      <c r="CO82" s="4">
        <v>139.25609756097555</v>
      </c>
      <c r="CP82" s="4">
        <v>152.5</v>
      </c>
      <c r="CQ82" s="4">
        <v>152.5</v>
      </c>
      <c r="CR82" s="4">
        <v>155.5</v>
      </c>
      <c r="CS82" s="4">
        <v>154.9</v>
      </c>
      <c r="CT82" s="4">
        <v>155.69999999999999</v>
      </c>
      <c r="CU82" s="4">
        <v>156.4</v>
      </c>
      <c r="CV82" s="4">
        <v>156.9</v>
      </c>
      <c r="CW82" s="4">
        <v>156.1</v>
      </c>
      <c r="CX82" s="4">
        <v>156.6</v>
      </c>
      <c r="CY82" s="4">
        <v>157.6</v>
      </c>
      <c r="CZ82" s="4">
        <v>157.6</v>
      </c>
      <c r="DA82" s="4">
        <v>156.6</v>
      </c>
      <c r="DB82" s="4">
        <v>158.1</v>
      </c>
      <c r="DC82" s="4">
        <v>160.30000000000001</v>
      </c>
      <c r="DD82" s="4">
        <v>160.4</v>
      </c>
      <c r="DE82" s="4">
        <v>160.30000000000001</v>
      </c>
      <c r="DF82" s="4">
        <v>160.30000000000001</v>
      </c>
      <c r="DG82" s="4">
        <v>160.80000000000001</v>
      </c>
      <c r="DH82" s="4">
        <v>160.6</v>
      </c>
      <c r="DI82" s="4">
        <v>161</v>
      </c>
      <c r="DJ82" s="4">
        <v>162</v>
      </c>
      <c r="DK82" s="4">
        <v>162.69999999999999</v>
      </c>
      <c r="DL82" s="4">
        <v>164</v>
      </c>
      <c r="DM82" s="4">
        <v>165.2</v>
      </c>
      <c r="DN82" s="4">
        <v>166.5</v>
      </c>
      <c r="DO82" s="4">
        <v>169.1</v>
      </c>
      <c r="DP82" s="4">
        <v>169.9</v>
      </c>
      <c r="DQ82" s="4">
        <v>170.9</v>
      </c>
      <c r="DR82" s="4">
        <v>171.2</v>
      </c>
      <c r="DS82" s="4">
        <v>171.5</v>
      </c>
      <c r="DT82" s="4">
        <v>171.8</v>
      </c>
      <c r="DU82" s="4">
        <v>171.8</v>
      </c>
      <c r="DV82" s="4">
        <v>172.5</v>
      </c>
      <c r="DW82" s="4">
        <v>172.5</v>
      </c>
      <c r="DX82" s="4">
        <v>174.2</v>
      </c>
      <c r="DY82" s="4">
        <v>174.8</v>
      </c>
    </row>
    <row r="83" spans="2:129" x14ac:dyDescent="0.25">
      <c r="B83" s="5" t="s">
        <v>0</v>
      </c>
      <c r="C83" s="6" t="s">
        <v>44</v>
      </c>
      <c r="D83" s="5" t="s">
        <v>52</v>
      </c>
      <c r="E83" s="3"/>
      <c r="F83" s="4">
        <v>104.3</v>
      </c>
      <c r="G83" s="4">
        <v>104.3</v>
      </c>
      <c r="H83" s="4">
        <v>104.2</v>
      </c>
      <c r="I83" s="4">
        <v>103.2</v>
      </c>
      <c r="J83" s="4">
        <v>102.6</v>
      </c>
      <c r="K83" s="4">
        <v>103.3</v>
      </c>
      <c r="L83" s="4">
        <v>103.2</v>
      </c>
      <c r="M83" s="4">
        <v>106</v>
      </c>
      <c r="N83" s="4">
        <v>106.9</v>
      </c>
      <c r="O83" s="4">
        <v>107.3</v>
      </c>
      <c r="P83" s="4">
        <v>107.9</v>
      </c>
      <c r="Q83" s="4">
        <v>107.7</v>
      </c>
      <c r="R83" s="4">
        <v>108</v>
      </c>
      <c r="S83" s="4">
        <v>108.7</v>
      </c>
      <c r="T83" s="4">
        <v>109.2</v>
      </c>
      <c r="U83" s="4">
        <v>109.1</v>
      </c>
      <c r="V83" s="4">
        <v>109.3</v>
      </c>
      <c r="W83" s="4">
        <v>108.7</v>
      </c>
      <c r="X83" s="4">
        <v>109.7</v>
      </c>
      <c r="Y83" s="4">
        <v>110.5</v>
      </c>
      <c r="Z83" s="4">
        <v>110</v>
      </c>
      <c r="AA83" s="4">
        <v>110.1</v>
      </c>
      <c r="AB83" s="4">
        <v>109.6</v>
      </c>
      <c r="AC83" s="4">
        <v>110.4</v>
      </c>
      <c r="AD83" s="4">
        <v>111.4</v>
      </c>
      <c r="AE83" s="4">
        <v>111.7</v>
      </c>
      <c r="AF83" s="4">
        <v>111.3</v>
      </c>
      <c r="AG83" s="4">
        <v>111.8</v>
      </c>
      <c r="AH83" s="4">
        <v>112.4</v>
      </c>
      <c r="AI83" s="4">
        <v>112.5</v>
      </c>
      <c r="AJ83" s="4">
        <v>111.7</v>
      </c>
      <c r="AK83" s="4">
        <v>112</v>
      </c>
      <c r="AL83" s="4">
        <v>112.9</v>
      </c>
      <c r="AM83" s="4">
        <v>113.5</v>
      </c>
      <c r="AN83" s="4">
        <v>113.3</v>
      </c>
      <c r="AO83" s="4">
        <v>113.2</v>
      </c>
      <c r="AP83" s="4">
        <v>114</v>
      </c>
      <c r="AQ83" s="4">
        <v>116.2</v>
      </c>
      <c r="AR83" s="4">
        <v>117.1</v>
      </c>
      <c r="AS83" s="4">
        <v>117.6</v>
      </c>
      <c r="AT83" s="4">
        <v>118.5</v>
      </c>
      <c r="AU83" s="4">
        <v>118.8</v>
      </c>
      <c r="AV83" s="4">
        <v>120</v>
      </c>
      <c r="AW83" s="4">
        <v>120.9</v>
      </c>
      <c r="AX83" s="4">
        <v>121.2</v>
      </c>
      <c r="AY83" s="4">
        <v>120.8</v>
      </c>
      <c r="AZ83" s="4">
        <v>121.3</v>
      </c>
      <c r="BA83" s="4">
        <v>119.9</v>
      </c>
      <c r="BB83" s="4">
        <v>120.9</v>
      </c>
      <c r="BC83" s="4">
        <v>121.7</v>
      </c>
      <c r="BD83" s="4">
        <v>121.7</v>
      </c>
      <c r="BE83" s="4">
        <v>122.2</v>
      </c>
      <c r="BF83" s="4">
        <v>122</v>
      </c>
      <c r="BG83" s="4">
        <v>122.5</v>
      </c>
      <c r="BH83" s="4">
        <v>122.4</v>
      </c>
      <c r="BI83" s="4">
        <v>123.3</v>
      </c>
      <c r="BJ83" s="4">
        <v>124.4</v>
      </c>
      <c r="BK83" s="4">
        <v>124.6</v>
      </c>
      <c r="BL83" s="4">
        <v>124.9</v>
      </c>
      <c r="BM83" s="4">
        <v>124.6</v>
      </c>
      <c r="BN83" s="4">
        <v>125.5</v>
      </c>
      <c r="BO83" s="4">
        <v>126.2</v>
      </c>
      <c r="BP83" s="4">
        <v>126.7</v>
      </c>
      <c r="BQ83" s="4">
        <v>127.6</v>
      </c>
      <c r="BR83" s="4">
        <v>128.1</v>
      </c>
      <c r="BS83" s="4">
        <v>128.19999999999999</v>
      </c>
      <c r="BT83" s="4">
        <v>128.19999999999999</v>
      </c>
      <c r="BU83" s="4">
        <v>128.30000000000001</v>
      </c>
      <c r="BV83" s="4">
        <v>129.30000000000001</v>
      </c>
      <c r="BW83" s="4">
        <v>130.4</v>
      </c>
      <c r="BX83" s="4">
        <v>130.5</v>
      </c>
      <c r="BY83" s="4">
        <v>130.80000000000001</v>
      </c>
      <c r="BZ83" s="4">
        <v>131.69999999999999</v>
      </c>
      <c r="CA83" s="4">
        <v>133</v>
      </c>
      <c r="CB83" s="4">
        <v>132.5</v>
      </c>
      <c r="CC83" s="4">
        <v>132.6</v>
      </c>
      <c r="CD83" s="4">
        <v>133.69999999999999</v>
      </c>
      <c r="CE83" s="4">
        <v>135.1</v>
      </c>
      <c r="CF83" s="4">
        <v>137.80000000000001</v>
      </c>
      <c r="CG83" s="4">
        <v>139</v>
      </c>
      <c r="CH83" s="4">
        <v>139.5</v>
      </c>
      <c r="CI83" s="4">
        <v>139.80000000000001</v>
      </c>
      <c r="CJ83" s="4">
        <v>140.19999999999999</v>
      </c>
      <c r="CK83" s="4">
        <v>142.1</v>
      </c>
      <c r="CL83" s="4">
        <v>143.5</v>
      </c>
      <c r="CM83" s="4">
        <v>145.30000000000001</v>
      </c>
      <c r="CN83" s="4">
        <v>147.71562137049946</v>
      </c>
      <c r="CO83" s="4">
        <v>139.25609756097555</v>
      </c>
      <c r="CP83" s="4">
        <v>152.19999999999999</v>
      </c>
      <c r="CQ83" s="4">
        <v>152.19999999999999</v>
      </c>
      <c r="CR83" s="4">
        <v>155.19999999999999</v>
      </c>
      <c r="CS83" s="4">
        <v>159.80000000000001</v>
      </c>
      <c r="CT83" s="4">
        <v>158.1</v>
      </c>
      <c r="CU83" s="4">
        <v>157.9</v>
      </c>
      <c r="CV83" s="4">
        <v>157.9</v>
      </c>
      <c r="CW83" s="4">
        <v>157.69999999999999</v>
      </c>
      <c r="CX83" s="4">
        <v>156.69999999999999</v>
      </c>
      <c r="CY83" s="4">
        <v>154.9</v>
      </c>
      <c r="CZ83" s="4">
        <v>156.6</v>
      </c>
      <c r="DA83" s="4">
        <v>157.5</v>
      </c>
      <c r="DB83" s="4">
        <v>158</v>
      </c>
      <c r="DC83" s="4">
        <v>159.6</v>
      </c>
      <c r="DD83" s="4">
        <v>159.6</v>
      </c>
      <c r="DE83" s="4">
        <v>159.6</v>
      </c>
      <c r="DF83" s="4">
        <v>160.30000000000001</v>
      </c>
      <c r="DG83" s="4">
        <v>161.80000000000001</v>
      </c>
      <c r="DH83" s="4">
        <v>162.4</v>
      </c>
      <c r="DI83" s="4">
        <v>162.80000000000001</v>
      </c>
      <c r="DJ83" s="4">
        <v>164.2</v>
      </c>
      <c r="DK83" s="4">
        <v>166.8</v>
      </c>
      <c r="DL83" s="4">
        <v>168.4</v>
      </c>
      <c r="DM83" s="4">
        <v>168.2</v>
      </c>
      <c r="DN83" s="4">
        <v>169.2</v>
      </c>
      <c r="DO83" s="4">
        <v>169.8</v>
      </c>
      <c r="DP83" s="4">
        <v>171.4</v>
      </c>
      <c r="DQ83" s="4">
        <v>171.1</v>
      </c>
      <c r="DR83" s="4">
        <v>172.3</v>
      </c>
      <c r="DS83" s="4">
        <v>173.8</v>
      </c>
      <c r="DT83" s="4">
        <v>176</v>
      </c>
      <c r="DU83" s="4">
        <v>178.8</v>
      </c>
      <c r="DV83" s="4">
        <v>181.4</v>
      </c>
      <c r="DW83" s="4">
        <v>181.5</v>
      </c>
      <c r="DX83" s="4">
        <v>184.4</v>
      </c>
      <c r="DY83" s="4">
        <v>185.6</v>
      </c>
    </row>
    <row r="84" spans="2:129" x14ac:dyDescent="0.25">
      <c r="B84" s="5" t="s">
        <v>0</v>
      </c>
      <c r="C84" s="6" t="s">
        <v>45</v>
      </c>
      <c r="D84" s="5" t="s">
        <v>55</v>
      </c>
      <c r="E84" s="3"/>
      <c r="F84" s="4">
        <v>103.7</v>
      </c>
      <c r="G84" s="4">
        <v>104.3</v>
      </c>
      <c r="H84" s="4">
        <v>104.9</v>
      </c>
      <c r="I84" s="4">
        <v>105.1</v>
      </c>
      <c r="J84" s="4">
        <v>104.9</v>
      </c>
      <c r="K84" s="4">
        <v>106.1</v>
      </c>
      <c r="L84" s="4">
        <v>107.3</v>
      </c>
      <c r="M84" s="4">
        <v>108.3</v>
      </c>
      <c r="N84" s="4">
        <v>109.4</v>
      </c>
      <c r="O84" s="4">
        <v>109.4</v>
      </c>
      <c r="P84" s="4">
        <v>109.6</v>
      </c>
      <c r="Q84" s="4">
        <v>109.8</v>
      </c>
      <c r="R84" s="4">
        <v>110.5</v>
      </c>
      <c r="S84" s="4">
        <v>111</v>
      </c>
      <c r="T84" s="4">
        <v>111.4</v>
      </c>
      <c r="U84" s="4">
        <v>111.4</v>
      </c>
      <c r="V84" s="4">
        <v>111.7</v>
      </c>
      <c r="W84" s="4">
        <v>112.2</v>
      </c>
      <c r="X84" s="4">
        <v>113.5</v>
      </c>
      <c r="Y84" s="4">
        <v>113.9</v>
      </c>
      <c r="Z84" s="4">
        <v>113.6</v>
      </c>
      <c r="AA84" s="4">
        <v>113.7</v>
      </c>
      <c r="AB84" s="4">
        <v>113.4</v>
      </c>
      <c r="AC84" s="4">
        <v>113.4</v>
      </c>
      <c r="AD84" s="4">
        <v>113.4</v>
      </c>
      <c r="AE84" s="4">
        <v>113.2</v>
      </c>
      <c r="AF84" s="4">
        <v>113.8</v>
      </c>
      <c r="AG84" s="4">
        <v>114.2</v>
      </c>
      <c r="AH84" s="4">
        <v>115.2</v>
      </c>
      <c r="AI84" s="4">
        <v>116</v>
      </c>
      <c r="AJ84" s="4">
        <v>116.3</v>
      </c>
      <c r="AK84" s="4">
        <v>116.2</v>
      </c>
      <c r="AL84" s="4">
        <v>116.2</v>
      </c>
      <c r="AM84" s="4">
        <v>116.5</v>
      </c>
      <c r="AN84" s="4">
        <v>116.6</v>
      </c>
      <c r="AO84" s="4">
        <v>116.7</v>
      </c>
      <c r="AP84" s="4">
        <v>116.8</v>
      </c>
      <c r="AQ84" s="4">
        <v>117.2</v>
      </c>
      <c r="AR84" s="4">
        <v>117.3</v>
      </c>
      <c r="AS84" s="4">
        <v>118.2</v>
      </c>
      <c r="AT84" s="4">
        <v>118.7</v>
      </c>
      <c r="AU84" s="4">
        <v>119.6</v>
      </c>
      <c r="AV84" s="4">
        <v>119.9</v>
      </c>
      <c r="AW84" s="4">
        <v>119.9</v>
      </c>
      <c r="AX84" s="4">
        <v>120.5</v>
      </c>
      <c r="AY84" s="4">
        <v>120.9</v>
      </c>
      <c r="AZ84" s="4">
        <v>121.3</v>
      </c>
      <c r="BA84" s="4">
        <v>121.4</v>
      </c>
      <c r="BB84" s="4">
        <v>122.1</v>
      </c>
      <c r="BC84" s="4">
        <v>122.4</v>
      </c>
      <c r="BD84" s="4">
        <v>122.6</v>
      </c>
      <c r="BE84" s="4">
        <v>122.5</v>
      </c>
      <c r="BF84" s="4">
        <v>122.6</v>
      </c>
      <c r="BG84" s="4">
        <v>122.7</v>
      </c>
      <c r="BH84" s="4">
        <v>123</v>
      </c>
      <c r="BI84" s="4">
        <v>123.8</v>
      </c>
      <c r="BJ84" s="4">
        <v>124.5</v>
      </c>
      <c r="BK84" s="4">
        <v>124.5</v>
      </c>
      <c r="BL84" s="4">
        <v>124.9</v>
      </c>
      <c r="BM84" s="4">
        <v>125.1</v>
      </c>
      <c r="BN84" s="4">
        <v>125.8</v>
      </c>
      <c r="BO84" s="4">
        <v>126.5</v>
      </c>
      <c r="BP84" s="4">
        <v>127.1</v>
      </c>
      <c r="BQ84" s="4">
        <v>128.19999999999999</v>
      </c>
      <c r="BR84" s="4">
        <v>128.9</v>
      </c>
      <c r="BS84" s="4">
        <v>129.5</v>
      </c>
      <c r="BT84" s="4">
        <v>130.19999999999999</v>
      </c>
      <c r="BU84" s="4">
        <v>131</v>
      </c>
      <c r="BV84" s="4">
        <v>131.9</v>
      </c>
      <c r="BW84" s="4">
        <v>132.5</v>
      </c>
      <c r="BX84" s="4">
        <v>132.19999999999999</v>
      </c>
      <c r="BY84" s="4">
        <v>131.69999999999999</v>
      </c>
      <c r="BZ84" s="4">
        <v>131.80000000000001</v>
      </c>
      <c r="CA84" s="4">
        <v>132.4</v>
      </c>
      <c r="CB84" s="4">
        <v>132.80000000000001</v>
      </c>
      <c r="CC84" s="4">
        <v>133.30000000000001</v>
      </c>
      <c r="CD84" s="4">
        <v>133.6</v>
      </c>
      <c r="CE84" s="4">
        <v>134.5</v>
      </c>
      <c r="CF84" s="4">
        <v>135.30000000000001</v>
      </c>
      <c r="CG84" s="4">
        <v>135.69999999999999</v>
      </c>
      <c r="CH84" s="4">
        <v>136</v>
      </c>
      <c r="CI84" s="4">
        <v>136.30000000000001</v>
      </c>
      <c r="CJ84" s="4">
        <v>137.69999999999999</v>
      </c>
      <c r="CK84" s="4">
        <v>138.4</v>
      </c>
      <c r="CL84" s="4">
        <v>138.4</v>
      </c>
      <c r="CM84" s="4">
        <v>138.69999999999999</v>
      </c>
      <c r="CN84" s="4">
        <v>147.71562137049946</v>
      </c>
      <c r="CO84" s="4">
        <v>139.25609756097555</v>
      </c>
      <c r="CP84" s="4">
        <v>142</v>
      </c>
      <c r="CQ84" s="4">
        <v>142</v>
      </c>
      <c r="CR84" s="4">
        <v>144.80000000000001</v>
      </c>
      <c r="CS84" s="4">
        <v>146</v>
      </c>
      <c r="CT84" s="4">
        <v>146.19999999999999</v>
      </c>
      <c r="CU84" s="4">
        <v>146.6</v>
      </c>
      <c r="CV84" s="4">
        <v>146.9</v>
      </c>
      <c r="CW84" s="4">
        <v>147.6</v>
      </c>
      <c r="CX84" s="4">
        <v>149.30000000000001</v>
      </c>
      <c r="CY84" s="4">
        <v>150</v>
      </c>
      <c r="CZ84" s="4">
        <v>150.5</v>
      </c>
      <c r="DA84" s="4">
        <v>152.30000000000001</v>
      </c>
      <c r="DB84" s="4">
        <v>153.4</v>
      </c>
      <c r="DC84" s="4">
        <v>155</v>
      </c>
      <c r="DD84" s="4">
        <v>156</v>
      </c>
      <c r="DE84" s="4">
        <v>156</v>
      </c>
      <c r="DF84" s="4">
        <v>157</v>
      </c>
      <c r="DG84" s="4">
        <v>157.30000000000001</v>
      </c>
      <c r="DH84" s="4">
        <v>157.80000000000001</v>
      </c>
      <c r="DI84" s="4">
        <v>158.6</v>
      </c>
      <c r="DJ84" s="4">
        <v>159.4</v>
      </c>
      <c r="DK84" s="4">
        <v>160.6</v>
      </c>
      <c r="DL84" s="4">
        <v>163.1</v>
      </c>
      <c r="DM84" s="4">
        <v>163.80000000000001</v>
      </c>
      <c r="DN84" s="4">
        <v>163.80000000000001</v>
      </c>
      <c r="DO84" s="4">
        <v>164.7</v>
      </c>
      <c r="DP84" s="4">
        <v>165.4</v>
      </c>
      <c r="DQ84" s="4">
        <v>166.1</v>
      </c>
      <c r="DR84" s="4">
        <v>166.8</v>
      </c>
      <c r="DS84" s="4">
        <v>167.4</v>
      </c>
      <c r="DT84" s="4">
        <v>168.2</v>
      </c>
      <c r="DU84" s="4">
        <v>168.9</v>
      </c>
      <c r="DV84" s="4">
        <v>170</v>
      </c>
      <c r="DW84" s="4">
        <v>170</v>
      </c>
      <c r="DX84" s="4">
        <v>170.9</v>
      </c>
      <c r="DY84" s="4">
        <v>171.6</v>
      </c>
    </row>
    <row r="85" spans="2:129" x14ac:dyDescent="0.25">
      <c r="B85" s="5" t="s">
        <v>0</v>
      </c>
      <c r="C85" s="6" t="s">
        <v>46</v>
      </c>
      <c r="D85" s="5" t="s">
        <v>56</v>
      </c>
      <c r="E85" s="3"/>
      <c r="F85" s="4">
        <v>104</v>
      </c>
      <c r="G85" s="4">
        <v>104.7</v>
      </c>
      <c r="H85" s="4">
        <v>105</v>
      </c>
      <c r="I85" s="4">
        <v>105.7</v>
      </c>
      <c r="J85" s="4">
        <v>106.6</v>
      </c>
      <c r="K85" s="4">
        <v>109.7</v>
      </c>
      <c r="L85" s="4">
        <v>111.4</v>
      </c>
      <c r="M85" s="4">
        <v>112.7</v>
      </c>
      <c r="N85" s="4">
        <v>113.2</v>
      </c>
      <c r="O85" s="4">
        <v>114</v>
      </c>
      <c r="P85" s="4">
        <v>115</v>
      </c>
      <c r="Q85" s="4">
        <v>113.3</v>
      </c>
      <c r="R85" s="4">
        <v>112.9</v>
      </c>
      <c r="S85" s="4">
        <v>113.1</v>
      </c>
      <c r="T85" s="4">
        <v>113.7</v>
      </c>
      <c r="U85" s="4">
        <v>114.7</v>
      </c>
      <c r="V85" s="4">
        <v>115.6</v>
      </c>
      <c r="W85" s="4">
        <v>116.4</v>
      </c>
      <c r="X85" s="4">
        <v>118.9</v>
      </c>
      <c r="Y85" s="4">
        <v>119.9</v>
      </c>
      <c r="Z85" s="4">
        <v>119.2</v>
      </c>
      <c r="AA85" s="4">
        <v>119.1</v>
      </c>
      <c r="AB85" s="4">
        <v>119</v>
      </c>
      <c r="AC85" s="4">
        <v>118.4</v>
      </c>
      <c r="AD85" s="4">
        <v>118.5</v>
      </c>
      <c r="AE85" s="4">
        <v>118.7</v>
      </c>
      <c r="AF85" s="4">
        <v>119.1</v>
      </c>
      <c r="AG85" s="4">
        <v>119.7</v>
      </c>
      <c r="AH85" s="4">
        <v>120.7</v>
      </c>
      <c r="AI85" s="4">
        <v>121.7</v>
      </c>
      <c r="AJ85" s="4">
        <v>122.4</v>
      </c>
      <c r="AK85" s="4">
        <v>123.2</v>
      </c>
      <c r="AL85" s="4">
        <v>123.5</v>
      </c>
      <c r="AM85" s="4">
        <v>124.2</v>
      </c>
      <c r="AN85" s="4">
        <v>124.6</v>
      </c>
      <c r="AO85" s="4">
        <v>124</v>
      </c>
      <c r="AP85" s="4">
        <v>124.2</v>
      </c>
      <c r="AQ85" s="4">
        <v>123.8</v>
      </c>
      <c r="AR85" s="4">
        <v>123.8</v>
      </c>
      <c r="AS85" s="4">
        <v>125.3</v>
      </c>
      <c r="AT85" s="4">
        <v>126.6</v>
      </c>
      <c r="AU85" s="4">
        <v>128.1</v>
      </c>
      <c r="AV85" s="4">
        <v>129</v>
      </c>
      <c r="AW85" s="4">
        <v>128.4</v>
      </c>
      <c r="AX85" s="4">
        <v>128</v>
      </c>
      <c r="AY85" s="4">
        <v>128.6</v>
      </c>
      <c r="AZ85" s="4">
        <v>128.5</v>
      </c>
      <c r="BA85" s="4">
        <v>127.6</v>
      </c>
      <c r="BB85" s="4">
        <v>127.8</v>
      </c>
      <c r="BC85" s="4">
        <v>128.19999999999999</v>
      </c>
      <c r="BD85" s="4">
        <v>128.69999999999999</v>
      </c>
      <c r="BE85" s="4">
        <v>129.1</v>
      </c>
      <c r="BF85" s="4">
        <v>129.30000000000001</v>
      </c>
      <c r="BG85" s="4">
        <v>129.9</v>
      </c>
      <c r="BH85" s="4">
        <v>131.80000000000001</v>
      </c>
      <c r="BI85" s="4">
        <v>132.69999999999999</v>
      </c>
      <c r="BJ85" s="4">
        <v>132.4</v>
      </c>
      <c r="BK85" s="4">
        <v>133.5</v>
      </c>
      <c r="BL85" s="4">
        <v>134.80000000000001</v>
      </c>
      <c r="BM85" s="4">
        <v>134.1</v>
      </c>
      <c r="BN85" s="4">
        <v>134.1</v>
      </c>
      <c r="BO85" s="4">
        <v>134</v>
      </c>
      <c r="BP85" s="4">
        <v>134</v>
      </c>
      <c r="BQ85" s="4">
        <v>134.80000000000001</v>
      </c>
      <c r="BR85" s="4">
        <v>135.4</v>
      </c>
      <c r="BS85" s="4">
        <v>136.19999999999999</v>
      </c>
      <c r="BT85" s="4">
        <v>137.5</v>
      </c>
      <c r="BU85" s="4">
        <v>138</v>
      </c>
      <c r="BV85" s="4">
        <v>138.1</v>
      </c>
      <c r="BW85" s="4">
        <v>138.9</v>
      </c>
      <c r="BX85" s="4">
        <v>139</v>
      </c>
      <c r="BY85" s="4">
        <v>138</v>
      </c>
      <c r="BZ85" s="4">
        <v>138</v>
      </c>
      <c r="CA85" s="4">
        <v>138.6</v>
      </c>
      <c r="CB85" s="4">
        <v>139.5</v>
      </c>
      <c r="CC85" s="4">
        <v>141.5</v>
      </c>
      <c r="CD85" s="4">
        <v>142.1</v>
      </c>
      <c r="CE85" s="4">
        <v>143.30000000000001</v>
      </c>
      <c r="CF85" s="4">
        <v>144.19999999999999</v>
      </c>
      <c r="CG85" s="4">
        <v>144.69999999999999</v>
      </c>
      <c r="CH85" s="4">
        <v>146</v>
      </c>
      <c r="CI85" s="4">
        <v>147</v>
      </c>
      <c r="CJ85" s="4">
        <v>148.30000000000001</v>
      </c>
      <c r="CK85" s="4">
        <v>148.19999999999999</v>
      </c>
      <c r="CL85" s="4">
        <v>147.69999999999999</v>
      </c>
      <c r="CM85" s="4">
        <v>147.30000000000001</v>
      </c>
      <c r="CN85" s="4">
        <v>147.71562137049946</v>
      </c>
      <c r="CO85" s="4">
        <v>139.25609756097555</v>
      </c>
      <c r="CP85" s="4">
        <v>150.80000000000001</v>
      </c>
      <c r="CQ85" s="4">
        <v>150.80000000000001</v>
      </c>
      <c r="CR85" s="4">
        <v>152.9</v>
      </c>
      <c r="CS85" s="4">
        <v>154</v>
      </c>
      <c r="CT85" s="4">
        <v>155.19999999999999</v>
      </c>
      <c r="CU85" s="4">
        <v>156.69999999999999</v>
      </c>
      <c r="CV85" s="4">
        <v>156.9</v>
      </c>
      <c r="CW85" s="4">
        <v>156</v>
      </c>
      <c r="CX85" s="4">
        <v>156.5</v>
      </c>
      <c r="CY85" s="4">
        <v>156.9</v>
      </c>
      <c r="CZ85" s="4">
        <v>158</v>
      </c>
      <c r="DA85" s="4">
        <v>159.5</v>
      </c>
      <c r="DB85" s="4">
        <v>160.4</v>
      </c>
      <c r="DC85" s="4">
        <v>161.80000000000001</v>
      </c>
      <c r="DD85" s="4">
        <v>162.30000000000001</v>
      </c>
      <c r="DE85" s="4">
        <v>162.30000000000001</v>
      </c>
      <c r="DF85" s="4">
        <v>164.6</v>
      </c>
      <c r="DG85" s="4">
        <v>165.6</v>
      </c>
      <c r="DH85" s="4">
        <v>165.2</v>
      </c>
      <c r="DI85" s="4">
        <v>165</v>
      </c>
      <c r="DJ85" s="4">
        <v>165.5</v>
      </c>
      <c r="DK85" s="4">
        <v>166.5</v>
      </c>
      <c r="DL85" s="4">
        <v>169.2</v>
      </c>
      <c r="DM85" s="4">
        <v>170.8</v>
      </c>
      <c r="DN85" s="4">
        <v>171.4</v>
      </c>
      <c r="DO85" s="4">
        <v>172.3</v>
      </c>
      <c r="DP85" s="4">
        <v>173.1</v>
      </c>
      <c r="DQ85" s="4">
        <v>174.1</v>
      </c>
      <c r="DR85" s="4">
        <v>175.3</v>
      </c>
      <c r="DS85" s="4">
        <v>174.1</v>
      </c>
      <c r="DT85" s="4">
        <v>174.1</v>
      </c>
      <c r="DU85" s="4">
        <v>174.9</v>
      </c>
      <c r="DV85" s="4">
        <v>176.3</v>
      </c>
      <c r="DW85" s="4">
        <v>176.3</v>
      </c>
      <c r="DX85" s="4">
        <v>177.4</v>
      </c>
      <c r="DY85" s="4">
        <v>178.2</v>
      </c>
    </row>
  </sheetData>
  <autoFilter ref="B4:DY85" xr:uid="{314CA112-5753-44FE-812B-70713C0EEA7D}"/>
  <mergeCells count="3">
    <mergeCell ref="B3:B4"/>
    <mergeCell ref="C3:C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3D86-F60B-40B0-AE68-82822BD31848}">
  <dimension ref="A1:AG373"/>
  <sheetViews>
    <sheetView zoomScale="90" zoomScaleNormal="90" workbookViewId="0">
      <pane ySplit="1" topLeftCell="A2" activePane="bottomLeft" state="frozen"/>
      <selection pane="bottomLeft" activeCell="C8" sqref="C8"/>
    </sheetView>
  </sheetViews>
  <sheetFormatPr defaultRowHeight="15" x14ac:dyDescent="0.25"/>
  <cols>
    <col min="1" max="1" width="14.5703125" customWidth="1"/>
    <col min="3" max="3" width="10.28515625" customWidth="1"/>
    <col min="4" max="5" width="27.7109375" customWidth="1"/>
    <col min="6" max="6" width="24.85546875" customWidth="1"/>
    <col min="13" max="13" width="12.140625" customWidth="1"/>
    <col min="15" max="15" width="18.140625" customWidth="1"/>
    <col min="21" max="21" width="13.5703125" customWidth="1"/>
    <col min="22" max="22" width="11.5703125" customWidth="1"/>
    <col min="23" max="23" width="26" customWidth="1"/>
    <col min="24" max="24" width="14.7109375" customWidth="1"/>
    <col min="25" max="25" width="14.28515625" customWidth="1"/>
    <col min="26" max="26" width="32" customWidth="1"/>
    <col min="27" max="27" width="12.5703125" customWidth="1"/>
    <col min="28" max="28" width="14.7109375" customWidth="1"/>
    <col min="29" max="29" width="14.28515625" customWidth="1"/>
    <col min="30" max="30" width="13.28515625" customWidth="1"/>
    <col min="31" max="31" width="13.5703125" customWidth="1"/>
    <col min="32" max="32" width="13.140625" customWidth="1"/>
    <col min="33" max="33" width="18.5703125" customWidth="1"/>
  </cols>
  <sheetData>
    <row r="1" spans="1:33" x14ac:dyDescent="0.25">
      <c r="A1" s="121" t="s">
        <v>17</v>
      </c>
      <c r="B1" s="121" t="s">
        <v>18</v>
      </c>
      <c r="C1" s="121" t="s">
        <v>19</v>
      </c>
      <c r="D1" s="122" t="s">
        <v>63</v>
      </c>
      <c r="E1" s="122" t="s">
        <v>64</v>
      </c>
      <c r="F1" s="122" t="s">
        <v>68</v>
      </c>
      <c r="G1" s="121" t="s">
        <v>20</v>
      </c>
      <c r="H1" s="121" t="s">
        <v>21</v>
      </c>
      <c r="I1" s="121" t="s">
        <v>22</v>
      </c>
      <c r="J1" s="121" t="s">
        <v>23</v>
      </c>
      <c r="K1" s="121" t="s">
        <v>24</v>
      </c>
      <c r="L1" s="121" t="s">
        <v>25</v>
      </c>
      <c r="M1" s="121" t="s">
        <v>26</v>
      </c>
      <c r="N1" s="121" t="s">
        <v>27</v>
      </c>
      <c r="O1" s="121" t="s">
        <v>28</v>
      </c>
      <c r="P1" s="121" t="s">
        <v>29</v>
      </c>
      <c r="Q1" s="121" t="s">
        <v>30</v>
      </c>
      <c r="R1" s="121" t="s">
        <v>31</v>
      </c>
      <c r="S1" s="121" t="s">
        <v>32</v>
      </c>
      <c r="T1" s="121" t="s">
        <v>33</v>
      </c>
      <c r="U1" s="121" t="s">
        <v>34</v>
      </c>
      <c r="V1" s="121" t="s">
        <v>35</v>
      </c>
      <c r="W1" s="121" t="s">
        <v>36</v>
      </c>
      <c r="X1" s="121" t="s">
        <v>37</v>
      </c>
      <c r="Y1" s="121" t="s">
        <v>38</v>
      </c>
      <c r="Z1" s="121" t="s">
        <v>39</v>
      </c>
      <c r="AA1" s="121" t="s">
        <v>40</v>
      </c>
      <c r="AB1" s="121" t="s">
        <v>41</v>
      </c>
      <c r="AC1" s="121" t="s">
        <v>42</v>
      </c>
      <c r="AD1" s="121" t="s">
        <v>43</v>
      </c>
      <c r="AE1" s="121" t="s">
        <v>44</v>
      </c>
      <c r="AF1" s="121" t="s">
        <v>45</v>
      </c>
      <c r="AG1" s="121" t="s">
        <v>46</v>
      </c>
    </row>
    <row r="2" spans="1:33" x14ac:dyDescent="0.25">
      <c r="A2" s="25" t="s">
        <v>0</v>
      </c>
      <c r="B2" s="25">
        <v>2013</v>
      </c>
      <c r="C2" s="25" t="s">
        <v>1</v>
      </c>
      <c r="D2" s="231" t="str">
        <f>_xlfn.CONCAT(A2,"_",B2,"_",C2)</f>
        <v>Rural_2013_January</v>
      </c>
      <c r="E2" s="231" t="str">
        <f>_xlfn.CONCAT(B2,"_",C2)</f>
        <v>2013_January</v>
      </c>
      <c r="F2" s="231">
        <f>G2+H2+I2+J2+K2+L2+M2+N2+O2+P2+R2+S2</f>
        <v>1266.8999999999999</v>
      </c>
      <c r="G2" s="8">
        <v>107.5</v>
      </c>
      <c r="H2" s="8">
        <v>106.3</v>
      </c>
      <c r="I2" s="8">
        <v>108.1</v>
      </c>
      <c r="J2" s="8">
        <v>104.9</v>
      </c>
      <c r="K2" s="8">
        <v>106.1</v>
      </c>
      <c r="L2" s="8">
        <v>103.9</v>
      </c>
      <c r="M2" s="8">
        <v>101.9</v>
      </c>
      <c r="N2" s="8">
        <v>106.1</v>
      </c>
      <c r="O2" s="8">
        <v>106.8</v>
      </c>
      <c r="P2" s="8">
        <v>103.1</v>
      </c>
      <c r="Q2" s="8">
        <v>104.8</v>
      </c>
      <c r="R2" s="8">
        <v>106.7</v>
      </c>
      <c r="S2" s="8">
        <v>105.5</v>
      </c>
      <c r="T2" s="8">
        <v>105.1</v>
      </c>
      <c r="U2" s="8">
        <v>106.5</v>
      </c>
      <c r="V2" s="8">
        <v>105.8</v>
      </c>
      <c r="W2" s="8">
        <v>106.4</v>
      </c>
      <c r="X2" s="8">
        <v>139.26</v>
      </c>
      <c r="Y2" s="8">
        <v>105.5</v>
      </c>
      <c r="Z2" s="8">
        <v>104.8</v>
      </c>
      <c r="AA2" s="8">
        <v>104</v>
      </c>
      <c r="AB2" s="8">
        <v>103.3</v>
      </c>
      <c r="AC2" s="8">
        <v>103.4</v>
      </c>
      <c r="AD2" s="8">
        <v>103.8</v>
      </c>
      <c r="AE2" s="8">
        <v>104.7</v>
      </c>
      <c r="AF2" s="8">
        <v>104</v>
      </c>
      <c r="AG2" s="8">
        <v>105.1</v>
      </c>
    </row>
    <row r="3" spans="1:33" x14ac:dyDescent="0.25">
      <c r="A3" s="25" t="s">
        <v>3</v>
      </c>
      <c r="B3" s="25">
        <v>2013</v>
      </c>
      <c r="C3" s="25" t="s">
        <v>1</v>
      </c>
      <c r="D3" s="25" t="s">
        <v>271</v>
      </c>
      <c r="E3" s="25" t="s">
        <v>613</v>
      </c>
      <c r="F3" s="25">
        <v>1271.3000000000002</v>
      </c>
      <c r="G3" s="8">
        <v>110.5</v>
      </c>
      <c r="H3" s="8">
        <v>109.1</v>
      </c>
      <c r="I3" s="8">
        <v>113</v>
      </c>
      <c r="J3" s="8">
        <v>103.6</v>
      </c>
      <c r="K3" s="8">
        <v>103.4</v>
      </c>
      <c r="L3" s="8">
        <v>102.3</v>
      </c>
      <c r="M3" s="8">
        <v>102.9</v>
      </c>
      <c r="N3" s="8">
        <v>105.8</v>
      </c>
      <c r="O3" s="8">
        <v>105.1</v>
      </c>
      <c r="P3" s="8">
        <v>101.8</v>
      </c>
      <c r="Q3" s="8">
        <v>105.1</v>
      </c>
      <c r="R3" s="8">
        <v>107.9</v>
      </c>
      <c r="S3" s="8">
        <v>105.9</v>
      </c>
      <c r="T3" s="8">
        <v>105.2</v>
      </c>
      <c r="U3" s="8">
        <v>105.9</v>
      </c>
      <c r="V3" s="8">
        <v>105</v>
      </c>
      <c r="W3" s="8">
        <v>105.8</v>
      </c>
      <c r="X3" s="8">
        <v>100.3</v>
      </c>
      <c r="Y3" s="8">
        <v>105.4</v>
      </c>
      <c r="Z3" s="8">
        <v>104.8</v>
      </c>
      <c r="AA3" s="8">
        <v>104.1</v>
      </c>
      <c r="AB3" s="8">
        <v>103.2</v>
      </c>
      <c r="AC3" s="8">
        <v>102.9</v>
      </c>
      <c r="AD3" s="8">
        <v>103.5</v>
      </c>
      <c r="AE3" s="8">
        <v>104.3</v>
      </c>
      <c r="AF3" s="8">
        <v>103.7</v>
      </c>
      <c r="AG3" s="8">
        <v>104</v>
      </c>
    </row>
    <row r="4" spans="1:33" x14ac:dyDescent="0.25">
      <c r="A4" s="25" t="s">
        <v>4</v>
      </c>
      <c r="B4" s="25">
        <v>2013</v>
      </c>
      <c r="C4" s="25" t="s">
        <v>1</v>
      </c>
      <c r="D4" s="25" t="s">
        <v>272</v>
      </c>
      <c r="E4" s="25" t="s">
        <v>613</v>
      </c>
      <c r="F4" s="25">
        <v>1268.4000000000001</v>
      </c>
      <c r="G4" s="8">
        <v>108.4</v>
      </c>
      <c r="H4" s="8">
        <v>107.3</v>
      </c>
      <c r="I4" s="8">
        <v>110</v>
      </c>
      <c r="J4" s="8">
        <v>104.4</v>
      </c>
      <c r="K4" s="8">
        <v>105.1</v>
      </c>
      <c r="L4" s="8">
        <v>103.2</v>
      </c>
      <c r="M4" s="8">
        <v>102.2</v>
      </c>
      <c r="N4" s="8">
        <v>106</v>
      </c>
      <c r="O4" s="8">
        <v>106.2</v>
      </c>
      <c r="P4" s="8">
        <v>102.7</v>
      </c>
      <c r="Q4" s="8">
        <v>104.9</v>
      </c>
      <c r="R4" s="8">
        <v>107.3</v>
      </c>
      <c r="S4" s="8">
        <v>105.6</v>
      </c>
      <c r="T4" s="8">
        <v>105.1</v>
      </c>
      <c r="U4" s="8">
        <v>106.3</v>
      </c>
      <c r="V4" s="8">
        <v>105.5</v>
      </c>
      <c r="W4" s="8">
        <v>106.2</v>
      </c>
      <c r="X4" s="8">
        <v>100.3</v>
      </c>
      <c r="Y4" s="8">
        <v>105.5</v>
      </c>
      <c r="Z4" s="8">
        <v>104.8</v>
      </c>
      <c r="AA4" s="8">
        <v>104</v>
      </c>
      <c r="AB4" s="8">
        <v>103.2</v>
      </c>
      <c r="AC4" s="8">
        <v>103.1</v>
      </c>
      <c r="AD4" s="8">
        <v>103.6</v>
      </c>
      <c r="AE4" s="8">
        <v>104.5</v>
      </c>
      <c r="AF4" s="8">
        <v>103.9</v>
      </c>
      <c r="AG4" s="8">
        <v>104.6</v>
      </c>
    </row>
    <row r="5" spans="1:33" x14ac:dyDescent="0.25">
      <c r="A5" s="25" t="s">
        <v>0</v>
      </c>
      <c r="B5" s="25">
        <v>2013</v>
      </c>
      <c r="C5" s="25" t="s">
        <v>5</v>
      </c>
      <c r="D5" s="25" t="s">
        <v>273</v>
      </c>
      <c r="E5" s="25" t="s">
        <v>614</v>
      </c>
      <c r="F5" s="25">
        <v>1275.3</v>
      </c>
      <c r="G5" s="8">
        <v>109.2</v>
      </c>
      <c r="H5" s="8">
        <v>108.7</v>
      </c>
      <c r="I5" s="8">
        <v>110.2</v>
      </c>
      <c r="J5" s="8">
        <v>105.4</v>
      </c>
      <c r="K5" s="8">
        <v>106.7</v>
      </c>
      <c r="L5" s="8">
        <v>104</v>
      </c>
      <c r="M5" s="8">
        <v>102.4</v>
      </c>
      <c r="N5" s="8">
        <v>105.9</v>
      </c>
      <c r="O5" s="8">
        <v>105.7</v>
      </c>
      <c r="P5" s="8">
        <v>103.1</v>
      </c>
      <c r="Q5" s="8">
        <v>105.1</v>
      </c>
      <c r="R5" s="8">
        <v>107.7</v>
      </c>
      <c r="S5" s="8">
        <v>106.3</v>
      </c>
      <c r="T5" s="8">
        <v>105.6</v>
      </c>
      <c r="U5" s="8">
        <v>107.1</v>
      </c>
      <c r="V5" s="8">
        <v>106.3</v>
      </c>
      <c r="W5" s="8">
        <v>107</v>
      </c>
      <c r="X5" s="8">
        <v>139.26</v>
      </c>
      <c r="Y5" s="8">
        <v>106.2</v>
      </c>
      <c r="Z5" s="8">
        <v>105.2</v>
      </c>
      <c r="AA5" s="8">
        <v>104.4</v>
      </c>
      <c r="AB5" s="8">
        <v>103.9</v>
      </c>
      <c r="AC5" s="8">
        <v>104</v>
      </c>
      <c r="AD5" s="8">
        <v>104.1</v>
      </c>
      <c r="AE5" s="8">
        <v>104.6</v>
      </c>
      <c r="AF5" s="8">
        <v>104.4</v>
      </c>
      <c r="AG5" s="8">
        <v>105.8</v>
      </c>
    </row>
    <row r="6" spans="1:33" x14ac:dyDescent="0.25">
      <c r="A6" s="25" t="s">
        <v>3</v>
      </c>
      <c r="B6" s="25">
        <v>2013</v>
      </c>
      <c r="C6" s="25" t="s">
        <v>5</v>
      </c>
      <c r="D6" s="25" t="s">
        <v>274</v>
      </c>
      <c r="E6" s="25" t="s">
        <v>614</v>
      </c>
      <c r="F6" s="25">
        <v>1284.6000000000001</v>
      </c>
      <c r="G6" s="8">
        <v>112.9</v>
      </c>
      <c r="H6" s="8">
        <v>112.9</v>
      </c>
      <c r="I6" s="8">
        <v>116.9</v>
      </c>
      <c r="J6" s="8">
        <v>104</v>
      </c>
      <c r="K6" s="8">
        <v>103.5</v>
      </c>
      <c r="L6" s="8">
        <v>103.1</v>
      </c>
      <c r="M6" s="8">
        <v>104.9</v>
      </c>
      <c r="N6" s="8">
        <v>104.1</v>
      </c>
      <c r="O6" s="8">
        <v>103.8</v>
      </c>
      <c r="P6" s="8">
        <v>102.3</v>
      </c>
      <c r="Q6" s="8">
        <v>106</v>
      </c>
      <c r="R6" s="8">
        <v>109</v>
      </c>
      <c r="S6" s="8">
        <v>107.2</v>
      </c>
      <c r="T6" s="8">
        <v>106</v>
      </c>
      <c r="U6" s="8">
        <v>106.6</v>
      </c>
      <c r="V6" s="8">
        <v>105.5</v>
      </c>
      <c r="W6" s="8">
        <v>106.4</v>
      </c>
      <c r="X6" s="8">
        <v>100.4</v>
      </c>
      <c r="Y6" s="8">
        <v>105.7</v>
      </c>
      <c r="Z6" s="8">
        <v>105.2</v>
      </c>
      <c r="AA6" s="8">
        <v>104.7</v>
      </c>
      <c r="AB6" s="8">
        <v>104.4</v>
      </c>
      <c r="AC6" s="8">
        <v>103.3</v>
      </c>
      <c r="AD6" s="8">
        <v>103.7</v>
      </c>
      <c r="AE6" s="8">
        <v>104.3</v>
      </c>
      <c r="AF6" s="8">
        <v>104.3</v>
      </c>
      <c r="AG6" s="8">
        <v>104.7</v>
      </c>
    </row>
    <row r="7" spans="1:33" x14ac:dyDescent="0.25">
      <c r="A7" s="25" t="s">
        <v>4</v>
      </c>
      <c r="B7" s="25">
        <v>2013</v>
      </c>
      <c r="C7" s="25" t="s">
        <v>5</v>
      </c>
      <c r="D7" s="25" t="s">
        <v>275</v>
      </c>
      <c r="E7" s="25" t="s">
        <v>614</v>
      </c>
      <c r="F7" s="25">
        <v>1278.7</v>
      </c>
      <c r="G7" s="8">
        <v>110.4</v>
      </c>
      <c r="H7" s="8">
        <v>110.2</v>
      </c>
      <c r="I7" s="8">
        <v>112.8</v>
      </c>
      <c r="J7" s="8">
        <v>104.9</v>
      </c>
      <c r="K7" s="8">
        <v>105.5</v>
      </c>
      <c r="L7" s="8">
        <v>103.6</v>
      </c>
      <c r="M7" s="8">
        <v>103.2</v>
      </c>
      <c r="N7" s="8">
        <v>105.3</v>
      </c>
      <c r="O7" s="8">
        <v>105.1</v>
      </c>
      <c r="P7" s="8">
        <v>102.8</v>
      </c>
      <c r="Q7" s="8">
        <v>105.5</v>
      </c>
      <c r="R7" s="8">
        <v>108.3</v>
      </c>
      <c r="S7" s="8">
        <v>106.6</v>
      </c>
      <c r="T7" s="8">
        <v>105.7</v>
      </c>
      <c r="U7" s="8">
        <v>106.9</v>
      </c>
      <c r="V7" s="8">
        <v>106</v>
      </c>
      <c r="W7" s="8">
        <v>106.8</v>
      </c>
      <c r="X7" s="8">
        <v>100.4</v>
      </c>
      <c r="Y7" s="8">
        <v>106</v>
      </c>
      <c r="Z7" s="8">
        <v>105.2</v>
      </c>
      <c r="AA7" s="8">
        <v>104.5</v>
      </c>
      <c r="AB7" s="8">
        <v>104.2</v>
      </c>
      <c r="AC7" s="8">
        <v>103.6</v>
      </c>
      <c r="AD7" s="8">
        <v>103.9</v>
      </c>
      <c r="AE7" s="8">
        <v>104.5</v>
      </c>
      <c r="AF7" s="8">
        <v>104.4</v>
      </c>
      <c r="AG7" s="8">
        <v>105.3</v>
      </c>
    </row>
    <row r="8" spans="1:33" x14ac:dyDescent="0.25">
      <c r="A8" s="25" t="s">
        <v>0</v>
      </c>
      <c r="B8" s="25">
        <v>2013</v>
      </c>
      <c r="C8" s="25" t="s">
        <v>6</v>
      </c>
      <c r="D8" s="25" t="s">
        <v>276</v>
      </c>
      <c r="E8" s="25" t="s">
        <v>615</v>
      </c>
      <c r="F8" s="25">
        <v>1276.6000000000001</v>
      </c>
      <c r="G8" s="8">
        <v>110.2</v>
      </c>
      <c r="H8" s="8">
        <v>108.8</v>
      </c>
      <c r="I8" s="8">
        <v>109.9</v>
      </c>
      <c r="J8" s="8">
        <v>105.6</v>
      </c>
      <c r="K8" s="8">
        <v>106.2</v>
      </c>
      <c r="L8" s="8">
        <v>105.7</v>
      </c>
      <c r="M8" s="8">
        <v>101.4</v>
      </c>
      <c r="N8" s="8">
        <v>105.7</v>
      </c>
      <c r="O8" s="8">
        <v>105</v>
      </c>
      <c r="P8" s="8">
        <v>103.3</v>
      </c>
      <c r="Q8" s="8">
        <v>105.6</v>
      </c>
      <c r="R8" s="8">
        <v>108.2</v>
      </c>
      <c r="S8" s="8">
        <v>106.6</v>
      </c>
      <c r="T8" s="8">
        <v>106.5</v>
      </c>
      <c r="U8" s="8">
        <v>107.6</v>
      </c>
      <c r="V8" s="8">
        <v>106.8</v>
      </c>
      <c r="W8" s="8">
        <v>107.5</v>
      </c>
      <c r="X8" s="8">
        <v>139.26</v>
      </c>
      <c r="Y8" s="8">
        <v>106.1</v>
      </c>
      <c r="Z8" s="8">
        <v>105.6</v>
      </c>
      <c r="AA8" s="8">
        <v>104.7</v>
      </c>
      <c r="AB8" s="8">
        <v>104.6</v>
      </c>
      <c r="AC8" s="8">
        <v>104</v>
      </c>
      <c r="AD8" s="8">
        <v>104.3</v>
      </c>
      <c r="AE8" s="8">
        <v>104.3</v>
      </c>
      <c r="AF8" s="8">
        <v>104.6</v>
      </c>
      <c r="AG8" s="8">
        <v>106</v>
      </c>
    </row>
    <row r="9" spans="1:33" x14ac:dyDescent="0.25">
      <c r="A9" s="25" t="s">
        <v>3</v>
      </c>
      <c r="B9" s="25">
        <v>2013</v>
      </c>
      <c r="C9" s="25" t="s">
        <v>6</v>
      </c>
      <c r="D9" s="25" t="s">
        <v>277</v>
      </c>
      <c r="E9" s="25" t="s">
        <v>615</v>
      </c>
      <c r="F9" s="25">
        <v>1279.8</v>
      </c>
      <c r="G9" s="8">
        <v>113.9</v>
      </c>
      <c r="H9" s="8">
        <v>111.4</v>
      </c>
      <c r="I9" s="8">
        <v>113.2</v>
      </c>
      <c r="J9" s="8">
        <v>104.3</v>
      </c>
      <c r="K9" s="8">
        <v>102.7</v>
      </c>
      <c r="L9" s="8">
        <v>104.9</v>
      </c>
      <c r="M9" s="8">
        <v>103.8</v>
      </c>
      <c r="N9" s="8">
        <v>103.5</v>
      </c>
      <c r="O9" s="8">
        <v>102.6</v>
      </c>
      <c r="P9" s="8">
        <v>102.4</v>
      </c>
      <c r="Q9" s="8">
        <v>107</v>
      </c>
      <c r="R9" s="8">
        <v>109.8</v>
      </c>
      <c r="S9" s="8">
        <v>107.3</v>
      </c>
      <c r="T9" s="8">
        <v>106.8</v>
      </c>
      <c r="U9" s="8">
        <v>107.2</v>
      </c>
      <c r="V9" s="8">
        <v>106</v>
      </c>
      <c r="W9" s="8">
        <v>107</v>
      </c>
      <c r="X9" s="8">
        <v>100.4</v>
      </c>
      <c r="Y9" s="8">
        <v>106</v>
      </c>
      <c r="Z9" s="8">
        <v>105.7</v>
      </c>
      <c r="AA9" s="8">
        <v>105.2</v>
      </c>
      <c r="AB9" s="8">
        <v>105.5</v>
      </c>
      <c r="AC9" s="8">
        <v>103.5</v>
      </c>
      <c r="AD9" s="8">
        <v>103.8</v>
      </c>
      <c r="AE9" s="8">
        <v>104.2</v>
      </c>
      <c r="AF9" s="8">
        <v>104.9</v>
      </c>
      <c r="AG9" s="8">
        <v>105</v>
      </c>
    </row>
    <row r="10" spans="1:33" x14ac:dyDescent="0.25">
      <c r="A10" s="25" t="s">
        <v>4</v>
      </c>
      <c r="B10" s="25">
        <v>2013</v>
      </c>
      <c r="C10" s="25" t="s">
        <v>6</v>
      </c>
      <c r="D10" s="25" t="s">
        <v>278</v>
      </c>
      <c r="E10" s="25" t="s">
        <v>615</v>
      </c>
      <c r="F10" s="25">
        <v>1277.8000000000002</v>
      </c>
      <c r="G10" s="8">
        <v>111.4</v>
      </c>
      <c r="H10" s="8">
        <v>109.7</v>
      </c>
      <c r="I10" s="8">
        <v>111.2</v>
      </c>
      <c r="J10" s="8">
        <v>105.1</v>
      </c>
      <c r="K10" s="8">
        <v>104.9</v>
      </c>
      <c r="L10" s="8">
        <v>105.3</v>
      </c>
      <c r="M10" s="8">
        <v>102.2</v>
      </c>
      <c r="N10" s="8">
        <v>105</v>
      </c>
      <c r="O10" s="8">
        <v>104.2</v>
      </c>
      <c r="P10" s="8">
        <v>103</v>
      </c>
      <c r="Q10" s="8">
        <v>106.2</v>
      </c>
      <c r="R10" s="8">
        <v>108.9</v>
      </c>
      <c r="S10" s="8">
        <v>106.9</v>
      </c>
      <c r="T10" s="8">
        <v>106.6</v>
      </c>
      <c r="U10" s="8">
        <v>107.4</v>
      </c>
      <c r="V10" s="8">
        <v>106.5</v>
      </c>
      <c r="W10" s="8">
        <v>107.3</v>
      </c>
      <c r="X10" s="8">
        <v>100.4</v>
      </c>
      <c r="Y10" s="8">
        <v>106.1</v>
      </c>
      <c r="Z10" s="8">
        <v>105.6</v>
      </c>
      <c r="AA10" s="8">
        <v>104.9</v>
      </c>
      <c r="AB10" s="8">
        <v>105.1</v>
      </c>
      <c r="AC10" s="8">
        <v>103.7</v>
      </c>
      <c r="AD10" s="8">
        <v>104</v>
      </c>
      <c r="AE10" s="8">
        <v>104.3</v>
      </c>
      <c r="AF10" s="8">
        <v>104.7</v>
      </c>
      <c r="AG10" s="8">
        <v>105.5</v>
      </c>
    </row>
    <row r="11" spans="1:33" x14ac:dyDescent="0.25">
      <c r="A11" s="25" t="s">
        <v>0</v>
      </c>
      <c r="B11" s="25">
        <v>2013</v>
      </c>
      <c r="C11" s="25" t="s">
        <v>7</v>
      </c>
      <c r="D11" s="25" t="s">
        <v>279</v>
      </c>
      <c r="E11" s="25" t="s">
        <v>616</v>
      </c>
      <c r="F11" s="25">
        <v>1279.3</v>
      </c>
      <c r="G11" s="8">
        <v>110.2</v>
      </c>
      <c r="H11" s="8">
        <v>109.5</v>
      </c>
      <c r="I11" s="8">
        <v>106.9</v>
      </c>
      <c r="J11" s="8">
        <v>106.3</v>
      </c>
      <c r="K11" s="8">
        <v>105.7</v>
      </c>
      <c r="L11" s="8">
        <v>108.3</v>
      </c>
      <c r="M11" s="8">
        <v>103.4</v>
      </c>
      <c r="N11" s="8">
        <v>105.7</v>
      </c>
      <c r="O11" s="8">
        <v>104.2</v>
      </c>
      <c r="P11" s="8">
        <v>103.2</v>
      </c>
      <c r="Q11" s="8">
        <v>106.5</v>
      </c>
      <c r="R11" s="8">
        <v>108.8</v>
      </c>
      <c r="S11" s="8">
        <v>107.1</v>
      </c>
      <c r="T11" s="8">
        <v>107.1</v>
      </c>
      <c r="U11" s="8">
        <v>108.1</v>
      </c>
      <c r="V11" s="8">
        <v>107.4</v>
      </c>
      <c r="W11" s="8">
        <v>108</v>
      </c>
      <c r="X11" s="8">
        <v>139.26</v>
      </c>
      <c r="Y11" s="8">
        <v>106.5</v>
      </c>
      <c r="Z11" s="8">
        <v>106.1</v>
      </c>
      <c r="AA11" s="8">
        <v>105.1</v>
      </c>
      <c r="AB11" s="8">
        <v>104.4</v>
      </c>
      <c r="AC11" s="8">
        <v>104.5</v>
      </c>
      <c r="AD11" s="8">
        <v>104.8</v>
      </c>
      <c r="AE11" s="8">
        <v>102.7</v>
      </c>
      <c r="AF11" s="8">
        <v>104.6</v>
      </c>
      <c r="AG11" s="8">
        <v>106.4</v>
      </c>
    </row>
    <row r="12" spans="1:33" x14ac:dyDescent="0.25">
      <c r="A12" s="25" t="s">
        <v>3</v>
      </c>
      <c r="B12" s="25">
        <v>2013</v>
      </c>
      <c r="C12" s="25" t="s">
        <v>7</v>
      </c>
      <c r="D12" s="25" t="s">
        <v>280</v>
      </c>
      <c r="E12" s="25" t="s">
        <v>616</v>
      </c>
      <c r="F12" s="25">
        <v>1289.4999999999998</v>
      </c>
      <c r="G12" s="8">
        <v>114.6</v>
      </c>
      <c r="H12" s="8">
        <v>113.4</v>
      </c>
      <c r="I12" s="8">
        <v>106</v>
      </c>
      <c r="J12" s="8">
        <v>104.7</v>
      </c>
      <c r="K12" s="8">
        <v>102.1</v>
      </c>
      <c r="L12" s="8">
        <v>109.5</v>
      </c>
      <c r="M12" s="8">
        <v>109.7</v>
      </c>
      <c r="N12" s="8">
        <v>104.6</v>
      </c>
      <c r="O12" s="8">
        <v>102</v>
      </c>
      <c r="P12" s="8">
        <v>103.5</v>
      </c>
      <c r="Q12" s="8">
        <v>108.2</v>
      </c>
      <c r="R12" s="8">
        <v>110.6</v>
      </c>
      <c r="S12" s="8">
        <v>108.8</v>
      </c>
      <c r="T12" s="8">
        <v>108.5</v>
      </c>
      <c r="U12" s="8">
        <v>107.9</v>
      </c>
      <c r="V12" s="8">
        <v>106.4</v>
      </c>
      <c r="W12" s="8">
        <v>107.7</v>
      </c>
      <c r="X12" s="8">
        <v>100.5</v>
      </c>
      <c r="Y12" s="8">
        <v>106.4</v>
      </c>
      <c r="Z12" s="8">
        <v>106.5</v>
      </c>
      <c r="AA12" s="8">
        <v>105.7</v>
      </c>
      <c r="AB12" s="8">
        <v>105</v>
      </c>
      <c r="AC12" s="8">
        <v>104</v>
      </c>
      <c r="AD12" s="8">
        <v>105.2</v>
      </c>
      <c r="AE12" s="8">
        <v>103.2</v>
      </c>
      <c r="AF12" s="8">
        <v>105.1</v>
      </c>
      <c r="AG12" s="8">
        <v>105.7</v>
      </c>
    </row>
    <row r="13" spans="1:33" x14ac:dyDescent="0.25">
      <c r="A13" s="25" t="s">
        <v>4</v>
      </c>
      <c r="B13" s="25">
        <v>2013</v>
      </c>
      <c r="C13" s="25" t="s">
        <v>7</v>
      </c>
      <c r="D13" s="25" t="s">
        <v>281</v>
      </c>
      <c r="E13" s="25" t="s">
        <v>616</v>
      </c>
      <c r="F13" s="25">
        <v>1283</v>
      </c>
      <c r="G13" s="8">
        <v>111.6</v>
      </c>
      <c r="H13" s="8">
        <v>110.9</v>
      </c>
      <c r="I13" s="8">
        <v>106.6</v>
      </c>
      <c r="J13" s="8">
        <v>105.7</v>
      </c>
      <c r="K13" s="8">
        <v>104.4</v>
      </c>
      <c r="L13" s="8">
        <v>108.9</v>
      </c>
      <c r="M13" s="8">
        <v>105.5</v>
      </c>
      <c r="N13" s="8">
        <v>105.3</v>
      </c>
      <c r="O13" s="8">
        <v>103.5</v>
      </c>
      <c r="P13" s="8">
        <v>103.3</v>
      </c>
      <c r="Q13" s="8">
        <v>107.2</v>
      </c>
      <c r="R13" s="8">
        <v>109.6</v>
      </c>
      <c r="S13" s="8">
        <v>107.7</v>
      </c>
      <c r="T13" s="8">
        <v>107.5</v>
      </c>
      <c r="U13" s="8">
        <v>108</v>
      </c>
      <c r="V13" s="8">
        <v>107</v>
      </c>
      <c r="W13" s="8">
        <v>107.9</v>
      </c>
      <c r="X13" s="8">
        <v>100.5</v>
      </c>
      <c r="Y13" s="8">
        <v>106.5</v>
      </c>
      <c r="Z13" s="8">
        <v>106.3</v>
      </c>
      <c r="AA13" s="8">
        <v>105.3</v>
      </c>
      <c r="AB13" s="8">
        <v>104.7</v>
      </c>
      <c r="AC13" s="8">
        <v>104.2</v>
      </c>
      <c r="AD13" s="8">
        <v>105</v>
      </c>
      <c r="AE13" s="8">
        <v>102.9</v>
      </c>
      <c r="AF13" s="8">
        <v>104.8</v>
      </c>
      <c r="AG13" s="8">
        <v>106.1</v>
      </c>
    </row>
    <row r="14" spans="1:33" x14ac:dyDescent="0.25">
      <c r="A14" s="25" t="s">
        <v>0</v>
      </c>
      <c r="B14" s="25">
        <v>2013</v>
      </c>
      <c r="C14" s="25" t="s">
        <v>8</v>
      </c>
      <c r="D14" s="25" t="s">
        <v>282</v>
      </c>
      <c r="E14" s="25" t="s">
        <v>617</v>
      </c>
      <c r="F14" s="25">
        <v>1286.5999999999999</v>
      </c>
      <c r="G14" s="8">
        <v>110.9</v>
      </c>
      <c r="H14" s="8">
        <v>109.8</v>
      </c>
      <c r="I14" s="8">
        <v>105.9</v>
      </c>
      <c r="J14" s="8">
        <v>107.5</v>
      </c>
      <c r="K14" s="8">
        <v>105.3</v>
      </c>
      <c r="L14" s="8">
        <v>108.1</v>
      </c>
      <c r="M14" s="8">
        <v>107.3</v>
      </c>
      <c r="N14" s="8">
        <v>106.1</v>
      </c>
      <c r="O14" s="8">
        <v>103.7</v>
      </c>
      <c r="P14" s="8">
        <v>104</v>
      </c>
      <c r="Q14" s="8">
        <v>107.4</v>
      </c>
      <c r="R14" s="8">
        <v>109.9</v>
      </c>
      <c r="S14" s="8">
        <v>108.1</v>
      </c>
      <c r="T14" s="8">
        <v>108.1</v>
      </c>
      <c r="U14" s="8">
        <v>108.8</v>
      </c>
      <c r="V14" s="8">
        <v>107.9</v>
      </c>
      <c r="W14" s="8">
        <v>108.6</v>
      </c>
      <c r="X14" s="8">
        <v>139.26</v>
      </c>
      <c r="Y14" s="8">
        <v>107.5</v>
      </c>
      <c r="Z14" s="8">
        <v>106.8</v>
      </c>
      <c r="AA14" s="8">
        <v>105.7</v>
      </c>
      <c r="AB14" s="8">
        <v>104.1</v>
      </c>
      <c r="AC14" s="8">
        <v>105</v>
      </c>
      <c r="AD14" s="8">
        <v>105.5</v>
      </c>
      <c r="AE14" s="8">
        <v>102.1</v>
      </c>
      <c r="AF14" s="8">
        <v>104.8</v>
      </c>
      <c r="AG14" s="8">
        <v>107.2</v>
      </c>
    </row>
    <row r="15" spans="1:33" x14ac:dyDescent="0.25">
      <c r="A15" s="25" t="s">
        <v>3</v>
      </c>
      <c r="B15" s="25">
        <v>2013</v>
      </c>
      <c r="C15" s="25" t="s">
        <v>8</v>
      </c>
      <c r="D15" s="25" t="s">
        <v>283</v>
      </c>
      <c r="E15" s="25" t="s">
        <v>617</v>
      </c>
      <c r="F15" s="25">
        <v>1308.0999999999999</v>
      </c>
      <c r="G15" s="8">
        <v>115.4</v>
      </c>
      <c r="H15" s="8">
        <v>114.2</v>
      </c>
      <c r="I15" s="8">
        <v>102.7</v>
      </c>
      <c r="J15" s="8">
        <v>105.5</v>
      </c>
      <c r="K15" s="8">
        <v>101.5</v>
      </c>
      <c r="L15" s="8">
        <v>110.6</v>
      </c>
      <c r="M15" s="8">
        <v>123.7</v>
      </c>
      <c r="N15" s="8">
        <v>105.2</v>
      </c>
      <c r="O15" s="8">
        <v>101.9</v>
      </c>
      <c r="P15" s="8">
        <v>105</v>
      </c>
      <c r="Q15" s="8">
        <v>109.1</v>
      </c>
      <c r="R15" s="8">
        <v>111.3</v>
      </c>
      <c r="S15" s="8">
        <v>111.1</v>
      </c>
      <c r="T15" s="8">
        <v>109.8</v>
      </c>
      <c r="U15" s="8">
        <v>108.5</v>
      </c>
      <c r="V15" s="8">
        <v>106.7</v>
      </c>
      <c r="W15" s="8">
        <v>108.3</v>
      </c>
      <c r="X15" s="8">
        <v>100.5</v>
      </c>
      <c r="Y15" s="8">
        <v>107.2</v>
      </c>
      <c r="Z15" s="8">
        <v>107.1</v>
      </c>
      <c r="AA15" s="8">
        <v>106.2</v>
      </c>
      <c r="AB15" s="8">
        <v>103.9</v>
      </c>
      <c r="AC15" s="8">
        <v>104.6</v>
      </c>
      <c r="AD15" s="8">
        <v>105.7</v>
      </c>
      <c r="AE15" s="8">
        <v>102.6</v>
      </c>
      <c r="AF15" s="8">
        <v>104.9</v>
      </c>
      <c r="AG15" s="8">
        <v>106.6</v>
      </c>
    </row>
    <row r="16" spans="1:33" x14ac:dyDescent="0.25">
      <c r="A16" s="25" t="s">
        <v>4</v>
      </c>
      <c r="B16" s="25">
        <v>2013</v>
      </c>
      <c r="C16" s="25" t="s">
        <v>8</v>
      </c>
      <c r="D16" s="25" t="s">
        <v>284</v>
      </c>
      <c r="E16" s="25" t="s">
        <v>617</v>
      </c>
      <c r="F16" s="25">
        <v>1294.0999999999999</v>
      </c>
      <c r="G16" s="8">
        <v>112.3</v>
      </c>
      <c r="H16" s="8">
        <v>111.3</v>
      </c>
      <c r="I16" s="8">
        <v>104.7</v>
      </c>
      <c r="J16" s="8">
        <v>106.8</v>
      </c>
      <c r="K16" s="8">
        <v>103.9</v>
      </c>
      <c r="L16" s="8">
        <v>109.3</v>
      </c>
      <c r="M16" s="8">
        <v>112.9</v>
      </c>
      <c r="N16" s="8">
        <v>105.8</v>
      </c>
      <c r="O16" s="8">
        <v>103.1</v>
      </c>
      <c r="P16" s="8">
        <v>104.3</v>
      </c>
      <c r="Q16" s="8">
        <v>108.1</v>
      </c>
      <c r="R16" s="8">
        <v>110.5</v>
      </c>
      <c r="S16" s="8">
        <v>109.2</v>
      </c>
      <c r="T16" s="8">
        <v>108.6</v>
      </c>
      <c r="U16" s="8">
        <v>108.7</v>
      </c>
      <c r="V16" s="8">
        <v>107.4</v>
      </c>
      <c r="W16" s="8">
        <v>108.5</v>
      </c>
      <c r="X16" s="8">
        <v>100.5</v>
      </c>
      <c r="Y16" s="8">
        <v>107.4</v>
      </c>
      <c r="Z16" s="8">
        <v>106.9</v>
      </c>
      <c r="AA16" s="8">
        <v>105.9</v>
      </c>
      <c r="AB16" s="8">
        <v>104</v>
      </c>
      <c r="AC16" s="8">
        <v>104.8</v>
      </c>
      <c r="AD16" s="8">
        <v>105.6</v>
      </c>
      <c r="AE16" s="8">
        <v>102.3</v>
      </c>
      <c r="AF16" s="8">
        <v>104.8</v>
      </c>
      <c r="AG16" s="8">
        <v>106.9</v>
      </c>
    </row>
    <row r="17" spans="1:33" x14ac:dyDescent="0.25">
      <c r="A17" s="25" t="s">
        <v>0</v>
      </c>
      <c r="B17" s="25">
        <v>2013</v>
      </c>
      <c r="C17" s="25" t="s">
        <v>9</v>
      </c>
      <c r="D17" s="25" t="s">
        <v>285</v>
      </c>
      <c r="E17" s="25" t="s">
        <v>618</v>
      </c>
      <c r="F17" s="25">
        <v>1311.8</v>
      </c>
      <c r="G17" s="8">
        <v>112.3</v>
      </c>
      <c r="H17" s="8">
        <v>112.1</v>
      </c>
      <c r="I17" s="8">
        <v>108.1</v>
      </c>
      <c r="J17" s="8">
        <v>108.3</v>
      </c>
      <c r="K17" s="8">
        <v>105.9</v>
      </c>
      <c r="L17" s="8">
        <v>109.2</v>
      </c>
      <c r="M17" s="8">
        <v>118</v>
      </c>
      <c r="N17" s="8">
        <v>106.8</v>
      </c>
      <c r="O17" s="8">
        <v>104.1</v>
      </c>
      <c r="P17" s="8">
        <v>105.4</v>
      </c>
      <c r="Q17" s="8">
        <v>108.2</v>
      </c>
      <c r="R17" s="8">
        <v>111</v>
      </c>
      <c r="S17" s="8">
        <v>110.6</v>
      </c>
      <c r="T17" s="8">
        <v>109</v>
      </c>
      <c r="U17" s="8">
        <v>109.7</v>
      </c>
      <c r="V17" s="8">
        <v>108.8</v>
      </c>
      <c r="W17" s="8">
        <v>109.5</v>
      </c>
      <c r="X17" s="8">
        <v>139.26</v>
      </c>
      <c r="Y17" s="8">
        <v>108.5</v>
      </c>
      <c r="Z17" s="8">
        <v>107.5</v>
      </c>
      <c r="AA17" s="8">
        <v>106.3</v>
      </c>
      <c r="AB17" s="8">
        <v>105</v>
      </c>
      <c r="AC17" s="8">
        <v>105.6</v>
      </c>
      <c r="AD17" s="8">
        <v>106.5</v>
      </c>
      <c r="AE17" s="8">
        <v>102.5</v>
      </c>
      <c r="AF17" s="8">
        <v>105.5</v>
      </c>
      <c r="AG17" s="8">
        <v>108.9</v>
      </c>
    </row>
    <row r="18" spans="1:33" x14ac:dyDescent="0.25">
      <c r="A18" s="25" t="s">
        <v>3</v>
      </c>
      <c r="B18" s="25">
        <v>2013</v>
      </c>
      <c r="C18" s="25" t="s">
        <v>9</v>
      </c>
      <c r="D18" s="25" t="s">
        <v>286</v>
      </c>
      <c r="E18" s="25" t="s">
        <v>618</v>
      </c>
      <c r="F18" s="25">
        <v>1354.6000000000001</v>
      </c>
      <c r="G18" s="8">
        <v>117</v>
      </c>
      <c r="H18" s="8">
        <v>120.1</v>
      </c>
      <c r="I18" s="8">
        <v>112.5</v>
      </c>
      <c r="J18" s="8">
        <v>107.3</v>
      </c>
      <c r="K18" s="8">
        <v>101.3</v>
      </c>
      <c r="L18" s="8">
        <v>112.4</v>
      </c>
      <c r="M18" s="8">
        <v>143.6</v>
      </c>
      <c r="N18" s="8">
        <v>105.4</v>
      </c>
      <c r="O18" s="8">
        <v>101.4</v>
      </c>
      <c r="P18" s="8">
        <v>106.4</v>
      </c>
      <c r="Q18" s="8">
        <v>110</v>
      </c>
      <c r="R18" s="8">
        <v>112.2</v>
      </c>
      <c r="S18" s="8">
        <v>115</v>
      </c>
      <c r="T18" s="8">
        <v>110.9</v>
      </c>
      <c r="U18" s="8">
        <v>109.2</v>
      </c>
      <c r="V18" s="8">
        <v>107.2</v>
      </c>
      <c r="W18" s="8">
        <v>108.9</v>
      </c>
      <c r="X18" s="8">
        <v>106.6</v>
      </c>
      <c r="Y18" s="8">
        <v>108</v>
      </c>
      <c r="Z18" s="8">
        <v>107.7</v>
      </c>
      <c r="AA18" s="8">
        <v>106.5</v>
      </c>
      <c r="AB18" s="8">
        <v>105.2</v>
      </c>
      <c r="AC18" s="8">
        <v>105.2</v>
      </c>
      <c r="AD18" s="8">
        <v>108.1</v>
      </c>
      <c r="AE18" s="8">
        <v>103.3</v>
      </c>
      <c r="AF18" s="8">
        <v>106.1</v>
      </c>
      <c r="AG18" s="8">
        <v>109.7</v>
      </c>
    </row>
    <row r="19" spans="1:33" x14ac:dyDescent="0.25">
      <c r="A19" s="25" t="s">
        <v>4</v>
      </c>
      <c r="B19" s="25">
        <v>2013</v>
      </c>
      <c r="C19" s="25" t="s">
        <v>9</v>
      </c>
      <c r="D19" s="25" t="s">
        <v>287</v>
      </c>
      <c r="E19" s="25" t="s">
        <v>618</v>
      </c>
      <c r="F19" s="25">
        <v>1327</v>
      </c>
      <c r="G19" s="8">
        <v>113.8</v>
      </c>
      <c r="H19" s="8">
        <v>114.9</v>
      </c>
      <c r="I19" s="8">
        <v>109.8</v>
      </c>
      <c r="J19" s="8">
        <v>107.9</v>
      </c>
      <c r="K19" s="8">
        <v>104.2</v>
      </c>
      <c r="L19" s="8">
        <v>110.7</v>
      </c>
      <c r="M19" s="8">
        <v>126.7</v>
      </c>
      <c r="N19" s="8">
        <v>106.3</v>
      </c>
      <c r="O19" s="8">
        <v>103.2</v>
      </c>
      <c r="P19" s="8">
        <v>105.7</v>
      </c>
      <c r="Q19" s="8">
        <v>109</v>
      </c>
      <c r="R19" s="8">
        <v>111.6</v>
      </c>
      <c r="S19" s="8">
        <v>112.2</v>
      </c>
      <c r="T19" s="8">
        <v>109.5</v>
      </c>
      <c r="U19" s="8">
        <v>109.5</v>
      </c>
      <c r="V19" s="8">
        <v>108.1</v>
      </c>
      <c r="W19" s="8">
        <v>109.3</v>
      </c>
      <c r="X19" s="8">
        <v>106.6</v>
      </c>
      <c r="Y19" s="8">
        <v>108.3</v>
      </c>
      <c r="Z19" s="8">
        <v>107.6</v>
      </c>
      <c r="AA19" s="8">
        <v>106.4</v>
      </c>
      <c r="AB19" s="8">
        <v>105.1</v>
      </c>
      <c r="AC19" s="8">
        <v>105.4</v>
      </c>
      <c r="AD19" s="8">
        <v>107.4</v>
      </c>
      <c r="AE19" s="8">
        <v>102.8</v>
      </c>
      <c r="AF19" s="8">
        <v>105.8</v>
      </c>
      <c r="AG19" s="8">
        <v>109.3</v>
      </c>
    </row>
    <row r="20" spans="1:33" x14ac:dyDescent="0.25">
      <c r="A20" s="25" t="s">
        <v>0</v>
      </c>
      <c r="B20" s="25">
        <v>2013</v>
      </c>
      <c r="C20" s="25" t="s">
        <v>10</v>
      </c>
      <c r="D20" s="25" t="s">
        <v>288</v>
      </c>
      <c r="E20" s="25" t="s">
        <v>619</v>
      </c>
      <c r="F20" s="25">
        <v>1336.7999999999997</v>
      </c>
      <c r="G20" s="8">
        <v>113.4</v>
      </c>
      <c r="H20" s="8">
        <v>114.9</v>
      </c>
      <c r="I20" s="8">
        <v>110.5</v>
      </c>
      <c r="J20" s="8">
        <v>109.3</v>
      </c>
      <c r="K20" s="8">
        <v>106.2</v>
      </c>
      <c r="L20" s="8">
        <v>110.3</v>
      </c>
      <c r="M20" s="8">
        <v>129.19999999999999</v>
      </c>
      <c r="N20" s="8">
        <v>107.1</v>
      </c>
      <c r="O20" s="8">
        <v>104.3</v>
      </c>
      <c r="P20" s="8">
        <v>106.4</v>
      </c>
      <c r="Q20" s="8">
        <v>109.1</v>
      </c>
      <c r="R20" s="8">
        <v>112.1</v>
      </c>
      <c r="S20" s="8">
        <v>113.1</v>
      </c>
      <c r="T20" s="8">
        <v>109.8</v>
      </c>
      <c r="U20" s="8">
        <v>110.5</v>
      </c>
      <c r="V20" s="8">
        <v>109.5</v>
      </c>
      <c r="W20" s="8">
        <v>110.3</v>
      </c>
      <c r="X20" s="8">
        <v>139.26</v>
      </c>
      <c r="Y20" s="8">
        <v>109.5</v>
      </c>
      <c r="Z20" s="8">
        <v>108.3</v>
      </c>
      <c r="AA20" s="8">
        <v>106.9</v>
      </c>
      <c r="AB20" s="8">
        <v>106.8</v>
      </c>
      <c r="AC20" s="8">
        <v>106.4</v>
      </c>
      <c r="AD20" s="8">
        <v>107.8</v>
      </c>
      <c r="AE20" s="8">
        <v>102.5</v>
      </c>
      <c r="AF20" s="8">
        <v>106.5</v>
      </c>
      <c r="AG20" s="8">
        <v>110.7</v>
      </c>
    </row>
    <row r="21" spans="1:33" x14ac:dyDescent="0.25">
      <c r="A21" s="25" t="s">
        <v>3</v>
      </c>
      <c r="B21" s="25">
        <v>2013</v>
      </c>
      <c r="C21" s="25" t="s">
        <v>10</v>
      </c>
      <c r="D21" s="25" t="s">
        <v>289</v>
      </c>
      <c r="E21" s="25" t="s">
        <v>619</v>
      </c>
      <c r="F21" s="25">
        <v>1379</v>
      </c>
      <c r="G21" s="8">
        <v>117.8</v>
      </c>
      <c r="H21" s="8">
        <v>119.2</v>
      </c>
      <c r="I21" s="8">
        <v>114</v>
      </c>
      <c r="J21" s="8">
        <v>108.3</v>
      </c>
      <c r="K21" s="8">
        <v>101.1</v>
      </c>
      <c r="L21" s="8">
        <v>113.2</v>
      </c>
      <c r="M21" s="8">
        <v>160.9</v>
      </c>
      <c r="N21" s="8">
        <v>105.1</v>
      </c>
      <c r="O21" s="8">
        <v>101.3</v>
      </c>
      <c r="P21" s="8">
        <v>107.5</v>
      </c>
      <c r="Q21" s="8">
        <v>110.4</v>
      </c>
      <c r="R21" s="8">
        <v>113.1</v>
      </c>
      <c r="S21" s="8">
        <v>117.5</v>
      </c>
      <c r="T21" s="8">
        <v>111.7</v>
      </c>
      <c r="U21" s="8">
        <v>109.8</v>
      </c>
      <c r="V21" s="8">
        <v>107.8</v>
      </c>
      <c r="W21" s="8">
        <v>109.5</v>
      </c>
      <c r="X21" s="8">
        <v>107.7</v>
      </c>
      <c r="Y21" s="8">
        <v>108.6</v>
      </c>
      <c r="Z21" s="8">
        <v>108.1</v>
      </c>
      <c r="AA21" s="8">
        <v>107.1</v>
      </c>
      <c r="AB21" s="8">
        <v>107.3</v>
      </c>
      <c r="AC21" s="8">
        <v>105.9</v>
      </c>
      <c r="AD21" s="8">
        <v>110.1</v>
      </c>
      <c r="AE21" s="8">
        <v>103.2</v>
      </c>
      <c r="AF21" s="8">
        <v>107.3</v>
      </c>
      <c r="AG21" s="8">
        <v>111.4</v>
      </c>
    </row>
    <row r="22" spans="1:33" x14ac:dyDescent="0.25">
      <c r="A22" s="25" t="s">
        <v>4</v>
      </c>
      <c r="B22" s="25">
        <v>2013</v>
      </c>
      <c r="C22" s="25" t="s">
        <v>10</v>
      </c>
      <c r="D22" s="25" t="s">
        <v>290</v>
      </c>
      <c r="E22" s="25" t="s">
        <v>619</v>
      </c>
      <c r="F22" s="25">
        <v>1351.8</v>
      </c>
      <c r="G22" s="8">
        <v>114.8</v>
      </c>
      <c r="H22" s="8">
        <v>116.4</v>
      </c>
      <c r="I22" s="8">
        <v>111.9</v>
      </c>
      <c r="J22" s="8">
        <v>108.9</v>
      </c>
      <c r="K22" s="8">
        <v>104.3</v>
      </c>
      <c r="L22" s="8">
        <v>111.7</v>
      </c>
      <c r="M22" s="8">
        <v>140</v>
      </c>
      <c r="N22" s="8">
        <v>106.4</v>
      </c>
      <c r="O22" s="8">
        <v>103.3</v>
      </c>
      <c r="P22" s="8">
        <v>106.8</v>
      </c>
      <c r="Q22" s="8">
        <v>109.6</v>
      </c>
      <c r="R22" s="8">
        <v>112.6</v>
      </c>
      <c r="S22" s="8">
        <v>114.7</v>
      </c>
      <c r="T22" s="8">
        <v>110.3</v>
      </c>
      <c r="U22" s="8">
        <v>110.2</v>
      </c>
      <c r="V22" s="8">
        <v>108.8</v>
      </c>
      <c r="W22" s="8">
        <v>110</v>
      </c>
      <c r="X22" s="8">
        <v>107.7</v>
      </c>
      <c r="Y22" s="8">
        <v>109.2</v>
      </c>
      <c r="Z22" s="8">
        <v>108.2</v>
      </c>
      <c r="AA22" s="8">
        <v>107</v>
      </c>
      <c r="AB22" s="8">
        <v>107.1</v>
      </c>
      <c r="AC22" s="8">
        <v>106.1</v>
      </c>
      <c r="AD22" s="8">
        <v>109.1</v>
      </c>
      <c r="AE22" s="8">
        <v>102.8</v>
      </c>
      <c r="AF22" s="8">
        <v>106.9</v>
      </c>
      <c r="AG22" s="8">
        <v>111</v>
      </c>
    </row>
    <row r="23" spans="1:33" x14ac:dyDescent="0.25">
      <c r="A23" s="25" t="s">
        <v>0</v>
      </c>
      <c r="B23" s="25">
        <v>2013</v>
      </c>
      <c r="C23" s="25" t="s">
        <v>11</v>
      </c>
      <c r="D23" s="25" t="s">
        <v>291</v>
      </c>
      <c r="E23" s="25" t="s">
        <v>620</v>
      </c>
      <c r="F23" s="25">
        <v>1352.8</v>
      </c>
      <c r="G23" s="8">
        <v>114.3</v>
      </c>
      <c r="H23" s="8">
        <v>115.4</v>
      </c>
      <c r="I23" s="8">
        <v>111.1</v>
      </c>
      <c r="J23" s="8">
        <v>110</v>
      </c>
      <c r="K23" s="8">
        <v>106.4</v>
      </c>
      <c r="L23" s="8">
        <v>110.8</v>
      </c>
      <c r="M23" s="8">
        <v>138.9</v>
      </c>
      <c r="N23" s="8">
        <v>107.4</v>
      </c>
      <c r="O23" s="8">
        <v>104.1</v>
      </c>
      <c r="P23" s="8">
        <v>106.9</v>
      </c>
      <c r="Q23" s="8">
        <v>109.7</v>
      </c>
      <c r="R23" s="8">
        <v>112.6</v>
      </c>
      <c r="S23" s="8">
        <v>114.9</v>
      </c>
      <c r="T23" s="8">
        <v>110.7</v>
      </c>
      <c r="U23" s="8">
        <v>111.3</v>
      </c>
      <c r="V23" s="8">
        <v>110.2</v>
      </c>
      <c r="W23" s="8">
        <v>111.1</v>
      </c>
      <c r="X23" s="8">
        <v>139.26</v>
      </c>
      <c r="Y23" s="8">
        <v>109.9</v>
      </c>
      <c r="Z23" s="8">
        <v>108.7</v>
      </c>
      <c r="AA23" s="8">
        <v>107.5</v>
      </c>
      <c r="AB23" s="8">
        <v>107.8</v>
      </c>
      <c r="AC23" s="8">
        <v>106.8</v>
      </c>
      <c r="AD23" s="8">
        <v>108.7</v>
      </c>
      <c r="AE23" s="8">
        <v>105</v>
      </c>
      <c r="AF23" s="8">
        <v>107.5</v>
      </c>
      <c r="AG23" s="8">
        <v>112.1</v>
      </c>
    </row>
    <row r="24" spans="1:33" x14ac:dyDescent="0.25">
      <c r="A24" s="25" t="s">
        <v>3</v>
      </c>
      <c r="B24" s="25">
        <v>2013</v>
      </c>
      <c r="C24" s="25" t="s">
        <v>11</v>
      </c>
      <c r="D24" s="25" t="s">
        <v>292</v>
      </c>
      <c r="E24" s="25" t="s">
        <v>620</v>
      </c>
      <c r="F24" s="25">
        <v>1395.2</v>
      </c>
      <c r="G24" s="8">
        <v>118.3</v>
      </c>
      <c r="H24" s="8">
        <v>120.4</v>
      </c>
      <c r="I24" s="8">
        <v>112.7</v>
      </c>
      <c r="J24" s="8">
        <v>108.9</v>
      </c>
      <c r="K24" s="8">
        <v>101.1</v>
      </c>
      <c r="L24" s="8">
        <v>108.7</v>
      </c>
      <c r="M24" s="8">
        <v>177</v>
      </c>
      <c r="N24" s="8">
        <v>104.7</v>
      </c>
      <c r="O24" s="8">
        <v>101</v>
      </c>
      <c r="P24" s="8">
        <v>108.5</v>
      </c>
      <c r="Q24" s="8">
        <v>110.9</v>
      </c>
      <c r="R24" s="8">
        <v>114.3</v>
      </c>
      <c r="S24" s="8">
        <v>119.6</v>
      </c>
      <c r="T24" s="8">
        <v>112.4</v>
      </c>
      <c r="U24" s="8">
        <v>110.6</v>
      </c>
      <c r="V24" s="8">
        <v>108.3</v>
      </c>
      <c r="W24" s="8">
        <v>110.2</v>
      </c>
      <c r="X24" s="8">
        <v>108.9</v>
      </c>
      <c r="Y24" s="8">
        <v>109.3</v>
      </c>
      <c r="Z24" s="8">
        <v>108.7</v>
      </c>
      <c r="AA24" s="8">
        <v>107.6</v>
      </c>
      <c r="AB24" s="8">
        <v>108.1</v>
      </c>
      <c r="AC24" s="8">
        <v>106.5</v>
      </c>
      <c r="AD24" s="8">
        <v>110.8</v>
      </c>
      <c r="AE24" s="8">
        <v>106</v>
      </c>
      <c r="AF24" s="8">
        <v>108.3</v>
      </c>
      <c r="AG24" s="8">
        <v>112.7</v>
      </c>
    </row>
    <row r="25" spans="1:33" x14ac:dyDescent="0.25">
      <c r="A25" s="25" t="s">
        <v>4</v>
      </c>
      <c r="B25" s="25">
        <v>2013</v>
      </c>
      <c r="C25" s="25" t="s">
        <v>11</v>
      </c>
      <c r="D25" s="25" t="s">
        <v>293</v>
      </c>
      <c r="E25" s="25" t="s">
        <v>620</v>
      </c>
      <c r="F25" s="25">
        <v>1367.2</v>
      </c>
      <c r="G25" s="8">
        <v>115.6</v>
      </c>
      <c r="H25" s="8">
        <v>117.2</v>
      </c>
      <c r="I25" s="8">
        <v>111.7</v>
      </c>
      <c r="J25" s="8">
        <v>109.6</v>
      </c>
      <c r="K25" s="8">
        <v>104.5</v>
      </c>
      <c r="L25" s="8">
        <v>109.8</v>
      </c>
      <c r="M25" s="8">
        <v>151.80000000000001</v>
      </c>
      <c r="N25" s="8">
        <v>106.5</v>
      </c>
      <c r="O25" s="8">
        <v>103.1</v>
      </c>
      <c r="P25" s="8">
        <v>107.4</v>
      </c>
      <c r="Q25" s="8">
        <v>110.2</v>
      </c>
      <c r="R25" s="8">
        <v>113.4</v>
      </c>
      <c r="S25" s="8">
        <v>116.6</v>
      </c>
      <c r="T25" s="8">
        <v>111.2</v>
      </c>
      <c r="U25" s="8">
        <v>111</v>
      </c>
      <c r="V25" s="8">
        <v>109.4</v>
      </c>
      <c r="W25" s="8">
        <v>110.7</v>
      </c>
      <c r="X25" s="8">
        <v>108.9</v>
      </c>
      <c r="Y25" s="8">
        <v>109.7</v>
      </c>
      <c r="Z25" s="8">
        <v>108.7</v>
      </c>
      <c r="AA25" s="8">
        <v>107.5</v>
      </c>
      <c r="AB25" s="8">
        <v>108</v>
      </c>
      <c r="AC25" s="8">
        <v>106.6</v>
      </c>
      <c r="AD25" s="8">
        <v>109.9</v>
      </c>
      <c r="AE25" s="8">
        <v>105.4</v>
      </c>
      <c r="AF25" s="8">
        <v>107.9</v>
      </c>
      <c r="AG25" s="8">
        <v>112.4</v>
      </c>
    </row>
    <row r="26" spans="1:33" x14ac:dyDescent="0.25">
      <c r="A26" s="25" t="s">
        <v>0</v>
      </c>
      <c r="B26" s="25">
        <v>2013</v>
      </c>
      <c r="C26" s="25" t="s">
        <v>12</v>
      </c>
      <c r="D26" s="25" t="s">
        <v>294</v>
      </c>
      <c r="E26" s="25" t="s">
        <v>621</v>
      </c>
      <c r="F26" s="25">
        <v>1378.1000000000001</v>
      </c>
      <c r="G26" s="8">
        <v>115.4</v>
      </c>
      <c r="H26" s="8">
        <v>115.7</v>
      </c>
      <c r="I26" s="8">
        <v>111.7</v>
      </c>
      <c r="J26" s="8">
        <v>111</v>
      </c>
      <c r="K26" s="8">
        <v>107.4</v>
      </c>
      <c r="L26" s="8">
        <v>110.9</v>
      </c>
      <c r="M26" s="8">
        <v>154</v>
      </c>
      <c r="N26" s="8">
        <v>108.1</v>
      </c>
      <c r="O26" s="8">
        <v>104.2</v>
      </c>
      <c r="P26" s="8">
        <v>107.9</v>
      </c>
      <c r="Q26" s="8">
        <v>110.4</v>
      </c>
      <c r="R26" s="8">
        <v>114</v>
      </c>
      <c r="S26" s="8">
        <v>117.8</v>
      </c>
      <c r="T26" s="8">
        <v>111.7</v>
      </c>
      <c r="U26" s="8">
        <v>112.7</v>
      </c>
      <c r="V26" s="8">
        <v>111.4</v>
      </c>
      <c r="W26" s="8">
        <v>112.5</v>
      </c>
      <c r="X26" s="8">
        <v>139.26</v>
      </c>
      <c r="Y26" s="8">
        <v>111.1</v>
      </c>
      <c r="Z26" s="8">
        <v>109.6</v>
      </c>
      <c r="AA26" s="8">
        <v>108.3</v>
      </c>
      <c r="AB26" s="8">
        <v>109.3</v>
      </c>
      <c r="AC26" s="8">
        <v>107.7</v>
      </c>
      <c r="AD26" s="8">
        <v>109.8</v>
      </c>
      <c r="AE26" s="8">
        <v>106.7</v>
      </c>
      <c r="AF26" s="8">
        <v>108.7</v>
      </c>
      <c r="AG26" s="8">
        <v>114.2</v>
      </c>
    </row>
    <row r="27" spans="1:33" x14ac:dyDescent="0.25">
      <c r="A27" s="25" t="s">
        <v>3</v>
      </c>
      <c r="B27" s="25">
        <v>2013</v>
      </c>
      <c r="C27" s="25" t="s">
        <v>12</v>
      </c>
      <c r="D27" s="25" t="s">
        <v>295</v>
      </c>
      <c r="E27" s="25" t="s">
        <v>621</v>
      </c>
      <c r="F27" s="25">
        <v>1389.3000000000002</v>
      </c>
      <c r="G27" s="8">
        <v>118.6</v>
      </c>
      <c r="H27" s="8">
        <v>119.1</v>
      </c>
      <c r="I27" s="8">
        <v>113.2</v>
      </c>
      <c r="J27" s="8">
        <v>109.6</v>
      </c>
      <c r="K27" s="8">
        <v>101.7</v>
      </c>
      <c r="L27" s="8">
        <v>103.2</v>
      </c>
      <c r="M27" s="8">
        <v>174.3</v>
      </c>
      <c r="N27" s="8">
        <v>105.1</v>
      </c>
      <c r="O27" s="8">
        <v>100.8</v>
      </c>
      <c r="P27" s="8">
        <v>109.1</v>
      </c>
      <c r="Q27" s="8">
        <v>111.1</v>
      </c>
      <c r="R27" s="8">
        <v>115.4</v>
      </c>
      <c r="S27" s="8">
        <v>119.2</v>
      </c>
      <c r="T27" s="8">
        <v>112.9</v>
      </c>
      <c r="U27" s="8">
        <v>111.4</v>
      </c>
      <c r="V27" s="8">
        <v>109</v>
      </c>
      <c r="W27" s="8">
        <v>111.1</v>
      </c>
      <c r="X27" s="8">
        <v>109.7</v>
      </c>
      <c r="Y27" s="8">
        <v>109.5</v>
      </c>
      <c r="Z27" s="8">
        <v>109.6</v>
      </c>
      <c r="AA27" s="8">
        <v>107.9</v>
      </c>
      <c r="AB27" s="8">
        <v>110.4</v>
      </c>
      <c r="AC27" s="8">
        <v>107.4</v>
      </c>
      <c r="AD27" s="8">
        <v>111.2</v>
      </c>
      <c r="AE27" s="8">
        <v>106.9</v>
      </c>
      <c r="AF27" s="8">
        <v>109.4</v>
      </c>
      <c r="AG27" s="8">
        <v>113.2</v>
      </c>
    </row>
    <row r="28" spans="1:33" x14ac:dyDescent="0.25">
      <c r="A28" s="25" t="s">
        <v>4</v>
      </c>
      <c r="B28" s="25">
        <v>2013</v>
      </c>
      <c r="C28" s="25" t="s">
        <v>12</v>
      </c>
      <c r="D28" s="25" t="s">
        <v>296</v>
      </c>
      <c r="E28" s="25" t="s">
        <v>621</v>
      </c>
      <c r="F28" s="25">
        <v>1380.9999999999998</v>
      </c>
      <c r="G28" s="8">
        <v>116.4</v>
      </c>
      <c r="H28" s="8">
        <v>116.9</v>
      </c>
      <c r="I28" s="8">
        <v>112.3</v>
      </c>
      <c r="J28" s="8">
        <v>110.5</v>
      </c>
      <c r="K28" s="8">
        <v>105.3</v>
      </c>
      <c r="L28" s="8">
        <v>107.3</v>
      </c>
      <c r="M28" s="8">
        <v>160.9</v>
      </c>
      <c r="N28" s="8">
        <v>107.1</v>
      </c>
      <c r="O28" s="8">
        <v>103.1</v>
      </c>
      <c r="P28" s="8">
        <v>108.3</v>
      </c>
      <c r="Q28" s="8">
        <v>110.7</v>
      </c>
      <c r="R28" s="8">
        <v>114.6</v>
      </c>
      <c r="S28" s="8">
        <v>118.3</v>
      </c>
      <c r="T28" s="8">
        <v>112</v>
      </c>
      <c r="U28" s="8">
        <v>112.2</v>
      </c>
      <c r="V28" s="8">
        <v>110.4</v>
      </c>
      <c r="W28" s="8">
        <v>111.9</v>
      </c>
      <c r="X28" s="8">
        <v>109.7</v>
      </c>
      <c r="Y28" s="8">
        <v>110.5</v>
      </c>
      <c r="Z28" s="8">
        <v>109.6</v>
      </c>
      <c r="AA28" s="8">
        <v>108.1</v>
      </c>
      <c r="AB28" s="8">
        <v>109.9</v>
      </c>
      <c r="AC28" s="8">
        <v>107.5</v>
      </c>
      <c r="AD28" s="8">
        <v>110.6</v>
      </c>
      <c r="AE28" s="8">
        <v>106.8</v>
      </c>
      <c r="AF28" s="8">
        <v>109</v>
      </c>
      <c r="AG28" s="8">
        <v>113.7</v>
      </c>
    </row>
    <row r="29" spans="1:33" x14ac:dyDescent="0.25">
      <c r="A29" s="25" t="s">
        <v>0</v>
      </c>
      <c r="B29" s="25">
        <v>2013</v>
      </c>
      <c r="C29" s="25" t="s">
        <v>13</v>
      </c>
      <c r="D29" s="25" t="s">
        <v>297</v>
      </c>
      <c r="E29" s="25" t="s">
        <v>622</v>
      </c>
      <c r="F29" s="25">
        <v>1396.9</v>
      </c>
      <c r="G29" s="8">
        <v>116.3</v>
      </c>
      <c r="H29" s="8">
        <v>115.4</v>
      </c>
      <c r="I29" s="8">
        <v>112.6</v>
      </c>
      <c r="J29" s="8">
        <v>111.7</v>
      </c>
      <c r="K29" s="8">
        <v>107.7</v>
      </c>
      <c r="L29" s="8">
        <v>113.2</v>
      </c>
      <c r="M29" s="8">
        <v>164.9</v>
      </c>
      <c r="N29" s="8">
        <v>108.3</v>
      </c>
      <c r="O29" s="8">
        <v>103.9</v>
      </c>
      <c r="P29" s="8">
        <v>108.2</v>
      </c>
      <c r="Q29" s="8">
        <v>111.1</v>
      </c>
      <c r="R29" s="8">
        <v>114.9</v>
      </c>
      <c r="S29" s="8">
        <v>119.8</v>
      </c>
      <c r="T29" s="8">
        <v>112.2</v>
      </c>
      <c r="U29" s="8">
        <v>113.6</v>
      </c>
      <c r="V29" s="8">
        <v>112.3</v>
      </c>
      <c r="W29" s="8">
        <v>113.4</v>
      </c>
      <c r="X29" s="8">
        <v>139.26</v>
      </c>
      <c r="Y29" s="8">
        <v>111.6</v>
      </c>
      <c r="Z29" s="8">
        <v>110.4</v>
      </c>
      <c r="AA29" s="8">
        <v>108.9</v>
      </c>
      <c r="AB29" s="8">
        <v>109.3</v>
      </c>
      <c r="AC29" s="8">
        <v>108.3</v>
      </c>
      <c r="AD29" s="8">
        <v>110.2</v>
      </c>
      <c r="AE29" s="8">
        <v>107.5</v>
      </c>
      <c r="AF29" s="8">
        <v>109.1</v>
      </c>
      <c r="AG29" s="8">
        <v>115.5</v>
      </c>
    </row>
    <row r="30" spans="1:33" x14ac:dyDescent="0.25">
      <c r="A30" s="25" t="s">
        <v>3</v>
      </c>
      <c r="B30" s="25">
        <v>2013</v>
      </c>
      <c r="C30" s="25" t="s">
        <v>13</v>
      </c>
      <c r="D30" s="25" t="s">
        <v>298</v>
      </c>
      <c r="E30" s="25" t="s">
        <v>622</v>
      </c>
      <c r="F30" s="25">
        <v>1405.7999999999997</v>
      </c>
      <c r="G30" s="8">
        <v>118.9</v>
      </c>
      <c r="H30" s="8">
        <v>118.1</v>
      </c>
      <c r="I30" s="8">
        <v>114.5</v>
      </c>
      <c r="J30" s="8">
        <v>110.4</v>
      </c>
      <c r="K30" s="8">
        <v>102.3</v>
      </c>
      <c r="L30" s="8">
        <v>106.2</v>
      </c>
      <c r="M30" s="8">
        <v>183.5</v>
      </c>
      <c r="N30" s="8">
        <v>105.3</v>
      </c>
      <c r="O30" s="8">
        <v>100.2</v>
      </c>
      <c r="P30" s="8">
        <v>109.6</v>
      </c>
      <c r="Q30" s="8">
        <v>111.4</v>
      </c>
      <c r="R30" s="8">
        <v>116</v>
      </c>
      <c r="S30" s="8">
        <v>120.8</v>
      </c>
      <c r="T30" s="8">
        <v>113.5</v>
      </c>
      <c r="U30" s="8">
        <v>112.5</v>
      </c>
      <c r="V30" s="8">
        <v>109.7</v>
      </c>
      <c r="W30" s="8">
        <v>112</v>
      </c>
      <c r="X30" s="8">
        <v>110.5</v>
      </c>
      <c r="Y30" s="8">
        <v>109.7</v>
      </c>
      <c r="Z30" s="8">
        <v>110.2</v>
      </c>
      <c r="AA30" s="8">
        <v>108.2</v>
      </c>
      <c r="AB30" s="8">
        <v>109.7</v>
      </c>
      <c r="AC30" s="8">
        <v>108</v>
      </c>
      <c r="AD30" s="8">
        <v>111.3</v>
      </c>
      <c r="AE30" s="8">
        <v>107.3</v>
      </c>
      <c r="AF30" s="8">
        <v>109.4</v>
      </c>
      <c r="AG30" s="8">
        <v>114</v>
      </c>
    </row>
    <row r="31" spans="1:33" x14ac:dyDescent="0.25">
      <c r="A31" s="25" t="s">
        <v>4</v>
      </c>
      <c r="B31" s="25">
        <v>2013</v>
      </c>
      <c r="C31" s="25" t="s">
        <v>13</v>
      </c>
      <c r="D31" s="25" t="s">
        <v>299</v>
      </c>
      <c r="E31" s="25" t="s">
        <v>622</v>
      </c>
      <c r="F31" s="25">
        <v>1399.0000000000002</v>
      </c>
      <c r="G31" s="8">
        <v>117.1</v>
      </c>
      <c r="H31" s="8">
        <v>116.3</v>
      </c>
      <c r="I31" s="8">
        <v>113.3</v>
      </c>
      <c r="J31" s="8">
        <v>111.2</v>
      </c>
      <c r="K31" s="8">
        <v>105.7</v>
      </c>
      <c r="L31" s="8">
        <v>109.9</v>
      </c>
      <c r="M31" s="8">
        <v>171.2</v>
      </c>
      <c r="N31" s="8">
        <v>107.3</v>
      </c>
      <c r="O31" s="8">
        <v>102.7</v>
      </c>
      <c r="P31" s="8">
        <v>108.7</v>
      </c>
      <c r="Q31" s="8">
        <v>111.2</v>
      </c>
      <c r="R31" s="8">
        <v>115.4</v>
      </c>
      <c r="S31" s="8">
        <v>120.2</v>
      </c>
      <c r="T31" s="8">
        <v>112.5</v>
      </c>
      <c r="U31" s="8">
        <v>113.2</v>
      </c>
      <c r="V31" s="8">
        <v>111.2</v>
      </c>
      <c r="W31" s="8">
        <v>112.8</v>
      </c>
      <c r="X31" s="8">
        <v>110.5</v>
      </c>
      <c r="Y31" s="8">
        <v>110.9</v>
      </c>
      <c r="Z31" s="8">
        <v>110.3</v>
      </c>
      <c r="AA31" s="8">
        <v>108.6</v>
      </c>
      <c r="AB31" s="8">
        <v>109.5</v>
      </c>
      <c r="AC31" s="8">
        <v>108.1</v>
      </c>
      <c r="AD31" s="8">
        <v>110.8</v>
      </c>
      <c r="AE31" s="8">
        <v>107.4</v>
      </c>
      <c r="AF31" s="8">
        <v>109.2</v>
      </c>
      <c r="AG31" s="8">
        <v>114.8</v>
      </c>
    </row>
    <row r="32" spans="1:33" x14ac:dyDescent="0.25">
      <c r="A32" s="25" t="s">
        <v>0</v>
      </c>
      <c r="B32" s="25">
        <v>2013</v>
      </c>
      <c r="C32" s="25" t="s">
        <v>47</v>
      </c>
      <c r="D32" s="25" t="s">
        <v>300</v>
      </c>
      <c r="E32" s="25" t="s">
        <v>623</v>
      </c>
      <c r="F32" s="25">
        <v>1425</v>
      </c>
      <c r="G32" s="8">
        <v>117.3</v>
      </c>
      <c r="H32" s="8">
        <v>114.9</v>
      </c>
      <c r="I32" s="8">
        <v>116.2</v>
      </c>
      <c r="J32" s="8">
        <v>112.8</v>
      </c>
      <c r="K32" s="8">
        <v>108.9</v>
      </c>
      <c r="L32" s="8">
        <v>116.6</v>
      </c>
      <c r="M32" s="8">
        <v>178.1</v>
      </c>
      <c r="N32" s="8">
        <v>109.1</v>
      </c>
      <c r="O32" s="8">
        <v>103.6</v>
      </c>
      <c r="P32" s="8">
        <v>109</v>
      </c>
      <c r="Q32" s="8">
        <v>111.8</v>
      </c>
      <c r="R32" s="8">
        <v>116</v>
      </c>
      <c r="S32" s="8">
        <v>122.5</v>
      </c>
      <c r="T32" s="8">
        <v>112.8</v>
      </c>
      <c r="U32" s="8">
        <v>114.6</v>
      </c>
      <c r="V32" s="8">
        <v>113.1</v>
      </c>
      <c r="W32" s="8">
        <v>114.4</v>
      </c>
      <c r="X32" s="8">
        <v>139.26</v>
      </c>
      <c r="Y32" s="8">
        <v>112.6</v>
      </c>
      <c r="Z32" s="8">
        <v>111.3</v>
      </c>
      <c r="AA32" s="8">
        <v>109.7</v>
      </c>
      <c r="AB32" s="8">
        <v>109.6</v>
      </c>
      <c r="AC32" s="8">
        <v>108.7</v>
      </c>
      <c r="AD32" s="8">
        <v>111</v>
      </c>
      <c r="AE32" s="8">
        <v>108.2</v>
      </c>
      <c r="AF32" s="8">
        <v>109.8</v>
      </c>
      <c r="AG32" s="8">
        <v>117.4</v>
      </c>
    </row>
    <row r="33" spans="1:33" x14ac:dyDescent="0.25">
      <c r="A33" s="25" t="s">
        <v>3</v>
      </c>
      <c r="B33" s="25">
        <v>2013</v>
      </c>
      <c r="C33" s="25" t="s">
        <v>14</v>
      </c>
      <c r="D33" s="25" t="s">
        <v>301</v>
      </c>
      <c r="E33" s="25" t="s">
        <v>624</v>
      </c>
      <c r="F33" s="25">
        <v>1432.8</v>
      </c>
      <c r="G33" s="8">
        <v>119.8</v>
      </c>
      <c r="H33" s="8">
        <v>116.3</v>
      </c>
      <c r="I33" s="8">
        <v>122.6</v>
      </c>
      <c r="J33" s="8">
        <v>112</v>
      </c>
      <c r="K33" s="8">
        <v>103.2</v>
      </c>
      <c r="L33" s="8">
        <v>110</v>
      </c>
      <c r="M33" s="8">
        <v>192.8</v>
      </c>
      <c r="N33" s="8">
        <v>106.3</v>
      </c>
      <c r="O33" s="8">
        <v>99.5</v>
      </c>
      <c r="P33" s="8">
        <v>110.3</v>
      </c>
      <c r="Q33" s="8">
        <v>111.8</v>
      </c>
      <c r="R33" s="8">
        <v>117.1</v>
      </c>
      <c r="S33" s="8">
        <v>122.9</v>
      </c>
      <c r="T33" s="8">
        <v>114.1</v>
      </c>
      <c r="U33" s="8">
        <v>113.5</v>
      </c>
      <c r="V33" s="8">
        <v>110.3</v>
      </c>
      <c r="W33" s="8">
        <v>113</v>
      </c>
      <c r="X33" s="8">
        <v>111.1</v>
      </c>
      <c r="Y33" s="8">
        <v>110</v>
      </c>
      <c r="Z33" s="8">
        <v>110.9</v>
      </c>
      <c r="AA33" s="8">
        <v>108.6</v>
      </c>
      <c r="AB33" s="8">
        <v>109.5</v>
      </c>
      <c r="AC33" s="8">
        <v>108.5</v>
      </c>
      <c r="AD33" s="8">
        <v>111.3</v>
      </c>
      <c r="AE33" s="8">
        <v>107.9</v>
      </c>
      <c r="AF33" s="8">
        <v>109.6</v>
      </c>
      <c r="AG33" s="8">
        <v>115</v>
      </c>
    </row>
    <row r="34" spans="1:33" x14ac:dyDescent="0.25">
      <c r="A34" s="25" t="s">
        <v>4</v>
      </c>
      <c r="B34" s="25">
        <v>2013</v>
      </c>
      <c r="C34" s="25" t="s">
        <v>14</v>
      </c>
      <c r="D34" s="25" t="s">
        <v>302</v>
      </c>
      <c r="E34" s="25" t="s">
        <v>624</v>
      </c>
      <c r="F34" s="25">
        <v>1427</v>
      </c>
      <c r="G34" s="8">
        <v>118.1</v>
      </c>
      <c r="H34" s="8">
        <v>115.4</v>
      </c>
      <c r="I34" s="8">
        <v>118.7</v>
      </c>
      <c r="J34" s="8">
        <v>112.5</v>
      </c>
      <c r="K34" s="8">
        <v>106.8</v>
      </c>
      <c r="L34" s="8">
        <v>113.5</v>
      </c>
      <c r="M34" s="8">
        <v>183.1</v>
      </c>
      <c r="N34" s="8">
        <v>108.2</v>
      </c>
      <c r="O34" s="8">
        <v>102.2</v>
      </c>
      <c r="P34" s="8">
        <v>109.4</v>
      </c>
      <c r="Q34" s="8">
        <v>111.8</v>
      </c>
      <c r="R34" s="8">
        <v>116.5</v>
      </c>
      <c r="S34" s="8">
        <v>122.6</v>
      </c>
      <c r="T34" s="8">
        <v>113.1</v>
      </c>
      <c r="U34" s="8">
        <v>114.2</v>
      </c>
      <c r="V34" s="8">
        <v>111.9</v>
      </c>
      <c r="W34" s="8">
        <v>113.8</v>
      </c>
      <c r="X34" s="8">
        <v>111.1</v>
      </c>
      <c r="Y34" s="8">
        <v>111.6</v>
      </c>
      <c r="Z34" s="8">
        <v>111.1</v>
      </c>
      <c r="AA34" s="8">
        <v>109.3</v>
      </c>
      <c r="AB34" s="8">
        <v>109.5</v>
      </c>
      <c r="AC34" s="8">
        <v>108.6</v>
      </c>
      <c r="AD34" s="8">
        <v>111.2</v>
      </c>
      <c r="AE34" s="8">
        <v>108.1</v>
      </c>
      <c r="AF34" s="8">
        <v>109.7</v>
      </c>
      <c r="AG34" s="8">
        <v>116.3</v>
      </c>
    </row>
    <row r="35" spans="1:33" x14ac:dyDescent="0.25">
      <c r="A35" s="25" t="s">
        <v>0</v>
      </c>
      <c r="B35" s="25">
        <v>2013</v>
      </c>
      <c r="C35" s="25" t="s">
        <v>15</v>
      </c>
      <c r="D35" s="25" t="s">
        <v>303</v>
      </c>
      <c r="E35" s="25" t="s">
        <v>625</v>
      </c>
      <c r="F35" s="25">
        <v>1396.9</v>
      </c>
      <c r="G35" s="8">
        <v>118.4</v>
      </c>
      <c r="H35" s="8">
        <v>115.9</v>
      </c>
      <c r="I35" s="8">
        <v>120.4</v>
      </c>
      <c r="J35" s="8">
        <v>113.8</v>
      </c>
      <c r="K35" s="8">
        <v>109.5</v>
      </c>
      <c r="L35" s="8">
        <v>115.5</v>
      </c>
      <c r="M35" s="8">
        <v>145.69999999999999</v>
      </c>
      <c r="N35" s="8">
        <v>109.5</v>
      </c>
      <c r="O35" s="8">
        <v>102.9</v>
      </c>
      <c r="P35" s="8">
        <v>109.8</v>
      </c>
      <c r="Q35" s="8">
        <v>112.1</v>
      </c>
      <c r="R35" s="8">
        <v>116.8</v>
      </c>
      <c r="S35" s="8">
        <v>118.7</v>
      </c>
      <c r="T35" s="8">
        <v>113.6</v>
      </c>
      <c r="U35" s="8">
        <v>115.8</v>
      </c>
      <c r="V35" s="8">
        <v>114</v>
      </c>
      <c r="W35" s="8">
        <v>115.5</v>
      </c>
      <c r="X35" s="8">
        <v>139.26</v>
      </c>
      <c r="Y35" s="8">
        <v>112.8</v>
      </c>
      <c r="Z35" s="8">
        <v>112.1</v>
      </c>
      <c r="AA35" s="8">
        <v>110.1</v>
      </c>
      <c r="AB35" s="8">
        <v>109.9</v>
      </c>
      <c r="AC35" s="8">
        <v>109.2</v>
      </c>
      <c r="AD35" s="8">
        <v>111.6</v>
      </c>
      <c r="AE35" s="8">
        <v>108.1</v>
      </c>
      <c r="AF35" s="8">
        <v>110.1</v>
      </c>
      <c r="AG35" s="8">
        <v>115.5</v>
      </c>
    </row>
    <row r="36" spans="1:33" x14ac:dyDescent="0.25">
      <c r="A36" s="25" t="s">
        <v>3</v>
      </c>
      <c r="B36" s="25">
        <v>2013</v>
      </c>
      <c r="C36" s="25" t="s">
        <v>15</v>
      </c>
      <c r="D36" s="25" t="s">
        <v>304</v>
      </c>
      <c r="E36" s="25" t="s">
        <v>625</v>
      </c>
      <c r="F36" s="25">
        <v>1392.3000000000002</v>
      </c>
      <c r="G36" s="8">
        <v>120.5</v>
      </c>
      <c r="H36" s="8">
        <v>118.1</v>
      </c>
      <c r="I36" s="8">
        <v>128.5</v>
      </c>
      <c r="J36" s="8">
        <v>112.8</v>
      </c>
      <c r="K36" s="8">
        <v>103.4</v>
      </c>
      <c r="L36" s="8">
        <v>110.7</v>
      </c>
      <c r="M36" s="8">
        <v>144.80000000000001</v>
      </c>
      <c r="N36" s="8">
        <v>107.1</v>
      </c>
      <c r="O36" s="8">
        <v>98.6</v>
      </c>
      <c r="P36" s="8">
        <v>111.9</v>
      </c>
      <c r="Q36" s="8">
        <v>112.1</v>
      </c>
      <c r="R36" s="8">
        <v>118.1</v>
      </c>
      <c r="S36" s="8">
        <v>117.8</v>
      </c>
      <c r="T36" s="8">
        <v>115</v>
      </c>
      <c r="U36" s="8">
        <v>114.2</v>
      </c>
      <c r="V36" s="8">
        <v>110.9</v>
      </c>
      <c r="W36" s="8">
        <v>113.7</v>
      </c>
      <c r="X36" s="8">
        <v>110.7</v>
      </c>
      <c r="Y36" s="8">
        <v>110.4</v>
      </c>
      <c r="Z36" s="8">
        <v>111.3</v>
      </c>
      <c r="AA36" s="8">
        <v>109</v>
      </c>
      <c r="AB36" s="8">
        <v>109.7</v>
      </c>
      <c r="AC36" s="8">
        <v>108.9</v>
      </c>
      <c r="AD36" s="8">
        <v>111.4</v>
      </c>
      <c r="AE36" s="8">
        <v>107.7</v>
      </c>
      <c r="AF36" s="8">
        <v>109.8</v>
      </c>
      <c r="AG36" s="8">
        <v>113.3</v>
      </c>
    </row>
    <row r="37" spans="1:33" x14ac:dyDescent="0.25">
      <c r="A37" s="25" t="s">
        <v>4</v>
      </c>
      <c r="B37" s="25">
        <v>2013</v>
      </c>
      <c r="C37" s="25" t="s">
        <v>15</v>
      </c>
      <c r="D37" s="25" t="s">
        <v>305</v>
      </c>
      <c r="E37" s="25" t="s">
        <v>625</v>
      </c>
      <c r="F37" s="25">
        <v>1395.2000000000003</v>
      </c>
      <c r="G37" s="8">
        <v>119.1</v>
      </c>
      <c r="H37" s="8">
        <v>116.7</v>
      </c>
      <c r="I37" s="8">
        <v>123.5</v>
      </c>
      <c r="J37" s="8">
        <v>113.4</v>
      </c>
      <c r="K37" s="8">
        <v>107.3</v>
      </c>
      <c r="L37" s="8">
        <v>113.3</v>
      </c>
      <c r="M37" s="8">
        <v>145.4</v>
      </c>
      <c r="N37" s="8">
        <v>108.7</v>
      </c>
      <c r="O37" s="8">
        <v>101.5</v>
      </c>
      <c r="P37" s="8">
        <v>110.5</v>
      </c>
      <c r="Q37" s="8">
        <v>112.1</v>
      </c>
      <c r="R37" s="8">
        <v>117.4</v>
      </c>
      <c r="S37" s="8">
        <v>118.4</v>
      </c>
      <c r="T37" s="8">
        <v>114</v>
      </c>
      <c r="U37" s="8">
        <v>115.2</v>
      </c>
      <c r="V37" s="8">
        <v>112.7</v>
      </c>
      <c r="W37" s="8">
        <v>114.8</v>
      </c>
      <c r="X37" s="8">
        <v>110.7</v>
      </c>
      <c r="Y37" s="8">
        <v>111.9</v>
      </c>
      <c r="Z37" s="8">
        <v>111.7</v>
      </c>
      <c r="AA37" s="8">
        <v>109.7</v>
      </c>
      <c r="AB37" s="8">
        <v>109.8</v>
      </c>
      <c r="AC37" s="8">
        <v>109</v>
      </c>
      <c r="AD37" s="8">
        <v>111.5</v>
      </c>
      <c r="AE37" s="8">
        <v>107.9</v>
      </c>
      <c r="AF37" s="8">
        <v>110</v>
      </c>
      <c r="AG37" s="8">
        <v>114.5</v>
      </c>
    </row>
    <row r="38" spans="1:33" x14ac:dyDescent="0.25">
      <c r="A38" s="25" t="s">
        <v>0</v>
      </c>
      <c r="B38" s="25">
        <v>2014</v>
      </c>
      <c r="C38" s="25" t="s">
        <v>1</v>
      </c>
      <c r="D38" s="25" t="s">
        <v>306</v>
      </c>
      <c r="E38" s="25" t="s">
        <v>626</v>
      </c>
      <c r="F38" s="25">
        <v>1374.2</v>
      </c>
      <c r="G38" s="8">
        <v>118.9</v>
      </c>
      <c r="H38" s="8">
        <v>117.1</v>
      </c>
      <c r="I38" s="8">
        <v>120.5</v>
      </c>
      <c r="J38" s="8">
        <v>114.4</v>
      </c>
      <c r="K38" s="8">
        <v>109</v>
      </c>
      <c r="L38" s="8">
        <v>115.5</v>
      </c>
      <c r="M38" s="8">
        <v>123.9</v>
      </c>
      <c r="N38" s="8">
        <v>109.6</v>
      </c>
      <c r="O38" s="8">
        <v>101.8</v>
      </c>
      <c r="P38" s="8">
        <v>110.2</v>
      </c>
      <c r="Q38" s="8">
        <v>112.4</v>
      </c>
      <c r="R38" s="8">
        <v>117.3</v>
      </c>
      <c r="S38" s="8">
        <v>116</v>
      </c>
      <c r="T38" s="8">
        <v>114</v>
      </c>
      <c r="U38" s="8">
        <v>116.5</v>
      </c>
      <c r="V38" s="8">
        <v>114.5</v>
      </c>
      <c r="W38" s="8">
        <v>116.2</v>
      </c>
      <c r="X38" s="8">
        <v>139.26</v>
      </c>
      <c r="Y38" s="8">
        <v>113</v>
      </c>
      <c r="Z38" s="8">
        <v>112.6</v>
      </c>
      <c r="AA38" s="8">
        <v>110.6</v>
      </c>
      <c r="AB38" s="8">
        <v>110.5</v>
      </c>
      <c r="AC38" s="8">
        <v>109.6</v>
      </c>
      <c r="AD38" s="8">
        <v>111.8</v>
      </c>
      <c r="AE38" s="8">
        <v>108.3</v>
      </c>
      <c r="AF38" s="8">
        <v>110.6</v>
      </c>
      <c r="AG38" s="8">
        <v>114.2</v>
      </c>
    </row>
    <row r="39" spans="1:33" x14ac:dyDescent="0.25">
      <c r="A39" s="25" t="s">
        <v>3</v>
      </c>
      <c r="B39" s="25">
        <v>2014</v>
      </c>
      <c r="C39" s="25" t="s">
        <v>1</v>
      </c>
      <c r="D39" s="25" t="s">
        <v>307</v>
      </c>
      <c r="E39" s="25" t="s">
        <v>626</v>
      </c>
      <c r="F39" s="25">
        <v>1372.2</v>
      </c>
      <c r="G39" s="8">
        <v>121.2</v>
      </c>
      <c r="H39" s="8">
        <v>122</v>
      </c>
      <c r="I39" s="8">
        <v>129.9</v>
      </c>
      <c r="J39" s="8">
        <v>113.6</v>
      </c>
      <c r="K39" s="8">
        <v>102.9</v>
      </c>
      <c r="L39" s="8">
        <v>112.1</v>
      </c>
      <c r="M39" s="8">
        <v>118.9</v>
      </c>
      <c r="N39" s="8">
        <v>107.5</v>
      </c>
      <c r="O39" s="8">
        <v>96.9</v>
      </c>
      <c r="P39" s="8">
        <v>112.7</v>
      </c>
      <c r="Q39" s="8">
        <v>112.1</v>
      </c>
      <c r="R39" s="8">
        <v>119</v>
      </c>
      <c r="S39" s="8">
        <v>115.5</v>
      </c>
      <c r="T39" s="8">
        <v>115.7</v>
      </c>
      <c r="U39" s="8">
        <v>114.8</v>
      </c>
      <c r="V39" s="8">
        <v>111.3</v>
      </c>
      <c r="W39" s="8">
        <v>114.3</v>
      </c>
      <c r="X39" s="8">
        <v>111.6</v>
      </c>
      <c r="Y39" s="8">
        <v>111</v>
      </c>
      <c r="Z39" s="8">
        <v>111.9</v>
      </c>
      <c r="AA39" s="8">
        <v>109.7</v>
      </c>
      <c r="AB39" s="8">
        <v>110.8</v>
      </c>
      <c r="AC39" s="8">
        <v>109.8</v>
      </c>
      <c r="AD39" s="8">
        <v>111.5</v>
      </c>
      <c r="AE39" s="8">
        <v>108</v>
      </c>
      <c r="AF39" s="8">
        <v>110.5</v>
      </c>
      <c r="AG39" s="8">
        <v>112.9</v>
      </c>
    </row>
    <row r="40" spans="1:33" x14ac:dyDescent="0.25">
      <c r="A40" s="25" t="s">
        <v>4</v>
      </c>
      <c r="B40" s="25">
        <v>2014</v>
      </c>
      <c r="C40" s="25" t="s">
        <v>1</v>
      </c>
      <c r="D40" s="25" t="s">
        <v>308</v>
      </c>
      <c r="E40" s="25" t="s">
        <v>626</v>
      </c>
      <c r="F40" s="25">
        <v>1373.4999999999998</v>
      </c>
      <c r="G40" s="8">
        <v>119.6</v>
      </c>
      <c r="H40" s="8">
        <v>118.8</v>
      </c>
      <c r="I40" s="8">
        <v>124.1</v>
      </c>
      <c r="J40" s="8">
        <v>114.1</v>
      </c>
      <c r="K40" s="8">
        <v>106.8</v>
      </c>
      <c r="L40" s="8">
        <v>113.9</v>
      </c>
      <c r="M40" s="8">
        <v>122.2</v>
      </c>
      <c r="N40" s="8">
        <v>108.9</v>
      </c>
      <c r="O40" s="8">
        <v>100.2</v>
      </c>
      <c r="P40" s="8">
        <v>111</v>
      </c>
      <c r="Q40" s="8">
        <v>112.3</v>
      </c>
      <c r="R40" s="8">
        <v>118.1</v>
      </c>
      <c r="S40" s="8">
        <v>115.8</v>
      </c>
      <c r="T40" s="8">
        <v>114.5</v>
      </c>
      <c r="U40" s="8">
        <v>115.8</v>
      </c>
      <c r="V40" s="8">
        <v>113.2</v>
      </c>
      <c r="W40" s="8">
        <v>115.4</v>
      </c>
      <c r="X40" s="8">
        <v>111.6</v>
      </c>
      <c r="Y40" s="8">
        <v>112.2</v>
      </c>
      <c r="Z40" s="8">
        <v>112.3</v>
      </c>
      <c r="AA40" s="8">
        <v>110.3</v>
      </c>
      <c r="AB40" s="8">
        <v>110.7</v>
      </c>
      <c r="AC40" s="8">
        <v>109.7</v>
      </c>
      <c r="AD40" s="8">
        <v>111.6</v>
      </c>
      <c r="AE40" s="8">
        <v>108.2</v>
      </c>
      <c r="AF40" s="8">
        <v>110.6</v>
      </c>
      <c r="AG40" s="8">
        <v>113.6</v>
      </c>
    </row>
    <row r="41" spans="1:33" x14ac:dyDescent="0.25">
      <c r="A41" s="25" t="s">
        <v>0</v>
      </c>
      <c r="B41" s="25">
        <v>2014</v>
      </c>
      <c r="C41" s="25" t="s">
        <v>5</v>
      </c>
      <c r="D41" s="25" t="s">
        <v>309</v>
      </c>
      <c r="E41" s="25" t="s">
        <v>627</v>
      </c>
      <c r="F41" s="25">
        <v>1369.3</v>
      </c>
      <c r="G41" s="8">
        <v>119.4</v>
      </c>
      <c r="H41" s="8">
        <v>117.7</v>
      </c>
      <c r="I41" s="8">
        <v>121.2</v>
      </c>
      <c r="J41" s="8">
        <v>115</v>
      </c>
      <c r="K41" s="8">
        <v>109</v>
      </c>
      <c r="L41" s="8">
        <v>116.6</v>
      </c>
      <c r="M41" s="8">
        <v>116</v>
      </c>
      <c r="N41" s="8">
        <v>109.8</v>
      </c>
      <c r="O41" s="8">
        <v>101.1</v>
      </c>
      <c r="P41" s="8">
        <v>110.4</v>
      </c>
      <c r="Q41" s="8">
        <v>112.9</v>
      </c>
      <c r="R41" s="8">
        <v>117.8</v>
      </c>
      <c r="S41" s="8">
        <v>115.3</v>
      </c>
      <c r="T41" s="8">
        <v>114.2</v>
      </c>
      <c r="U41" s="8">
        <v>117.1</v>
      </c>
      <c r="V41" s="8">
        <v>114.5</v>
      </c>
      <c r="W41" s="8">
        <v>116.7</v>
      </c>
      <c r="X41" s="8">
        <v>139.26</v>
      </c>
      <c r="Y41" s="8">
        <v>113.2</v>
      </c>
      <c r="Z41" s="8">
        <v>112.9</v>
      </c>
      <c r="AA41" s="8">
        <v>110.9</v>
      </c>
      <c r="AB41" s="8">
        <v>110.8</v>
      </c>
      <c r="AC41" s="8">
        <v>109.9</v>
      </c>
      <c r="AD41" s="8">
        <v>112</v>
      </c>
      <c r="AE41" s="8">
        <v>108.7</v>
      </c>
      <c r="AF41" s="8">
        <v>110.9</v>
      </c>
      <c r="AG41" s="8">
        <v>114</v>
      </c>
    </row>
    <row r="42" spans="1:33" x14ac:dyDescent="0.25">
      <c r="A42" s="25" t="s">
        <v>3</v>
      </c>
      <c r="B42" s="25">
        <v>2014</v>
      </c>
      <c r="C42" s="25" t="s">
        <v>5</v>
      </c>
      <c r="D42" s="25" t="s">
        <v>310</v>
      </c>
      <c r="E42" s="25" t="s">
        <v>627</v>
      </c>
      <c r="F42" s="25">
        <v>1363.9</v>
      </c>
      <c r="G42" s="8">
        <v>121.9</v>
      </c>
      <c r="H42" s="8">
        <v>122</v>
      </c>
      <c r="I42" s="8">
        <v>124.5</v>
      </c>
      <c r="J42" s="8">
        <v>115.2</v>
      </c>
      <c r="K42" s="8">
        <v>102.5</v>
      </c>
      <c r="L42" s="8">
        <v>114.1</v>
      </c>
      <c r="M42" s="8">
        <v>111.5</v>
      </c>
      <c r="N42" s="8">
        <v>108.2</v>
      </c>
      <c r="O42" s="8">
        <v>95.4</v>
      </c>
      <c r="P42" s="8">
        <v>113.5</v>
      </c>
      <c r="Q42" s="8">
        <v>112.1</v>
      </c>
      <c r="R42" s="8">
        <v>119.9</v>
      </c>
      <c r="S42" s="8">
        <v>115.2</v>
      </c>
      <c r="T42" s="8">
        <v>116.2</v>
      </c>
      <c r="U42" s="8">
        <v>115.3</v>
      </c>
      <c r="V42" s="8">
        <v>111.7</v>
      </c>
      <c r="W42" s="8">
        <v>114.7</v>
      </c>
      <c r="X42" s="8">
        <v>112.5</v>
      </c>
      <c r="Y42" s="8">
        <v>111.1</v>
      </c>
      <c r="Z42" s="8">
        <v>112.6</v>
      </c>
      <c r="AA42" s="8">
        <v>110.4</v>
      </c>
      <c r="AB42" s="8">
        <v>111.3</v>
      </c>
      <c r="AC42" s="8">
        <v>110.3</v>
      </c>
      <c r="AD42" s="8">
        <v>111.6</v>
      </c>
      <c r="AE42" s="8">
        <v>108.7</v>
      </c>
      <c r="AF42" s="8">
        <v>111</v>
      </c>
      <c r="AG42" s="8">
        <v>113.1</v>
      </c>
    </row>
    <row r="43" spans="1:33" x14ac:dyDescent="0.25">
      <c r="A43" s="25" t="s">
        <v>4</v>
      </c>
      <c r="B43" s="25">
        <v>2014</v>
      </c>
      <c r="C43" s="25" t="s">
        <v>5</v>
      </c>
      <c r="D43" s="25" t="s">
        <v>311</v>
      </c>
      <c r="E43" s="25" t="s">
        <v>627</v>
      </c>
      <c r="F43" s="25">
        <v>1367.5</v>
      </c>
      <c r="G43" s="8">
        <v>120.2</v>
      </c>
      <c r="H43" s="8">
        <v>119.2</v>
      </c>
      <c r="I43" s="8">
        <v>122.5</v>
      </c>
      <c r="J43" s="8">
        <v>115.1</v>
      </c>
      <c r="K43" s="8">
        <v>106.6</v>
      </c>
      <c r="L43" s="8">
        <v>115.4</v>
      </c>
      <c r="M43" s="8">
        <v>114.5</v>
      </c>
      <c r="N43" s="8">
        <v>109.3</v>
      </c>
      <c r="O43" s="8">
        <v>99.2</v>
      </c>
      <c r="P43" s="8">
        <v>111.4</v>
      </c>
      <c r="Q43" s="8">
        <v>112.6</v>
      </c>
      <c r="R43" s="8">
        <v>118.8</v>
      </c>
      <c r="S43" s="8">
        <v>115.3</v>
      </c>
      <c r="T43" s="8">
        <v>114.7</v>
      </c>
      <c r="U43" s="8">
        <v>116.4</v>
      </c>
      <c r="V43" s="8">
        <v>113.3</v>
      </c>
      <c r="W43" s="8">
        <v>115.9</v>
      </c>
      <c r="X43" s="8">
        <v>112.5</v>
      </c>
      <c r="Y43" s="8">
        <v>112.4</v>
      </c>
      <c r="Z43" s="8">
        <v>112.8</v>
      </c>
      <c r="AA43" s="8">
        <v>110.7</v>
      </c>
      <c r="AB43" s="8">
        <v>111.1</v>
      </c>
      <c r="AC43" s="8">
        <v>110.1</v>
      </c>
      <c r="AD43" s="8">
        <v>111.8</v>
      </c>
      <c r="AE43" s="8">
        <v>108.7</v>
      </c>
      <c r="AF43" s="8">
        <v>110.9</v>
      </c>
      <c r="AG43" s="8">
        <v>113.6</v>
      </c>
    </row>
    <row r="44" spans="1:33" x14ac:dyDescent="0.25">
      <c r="A44" s="25" t="s">
        <v>0</v>
      </c>
      <c r="B44" s="25">
        <v>2014</v>
      </c>
      <c r="C44" s="25" t="s">
        <v>6</v>
      </c>
      <c r="D44" s="25" t="s">
        <v>312</v>
      </c>
      <c r="E44" s="25" t="s">
        <v>628</v>
      </c>
      <c r="F44" s="25">
        <v>1378.4</v>
      </c>
      <c r="G44" s="8">
        <v>120.1</v>
      </c>
      <c r="H44" s="8">
        <v>118.1</v>
      </c>
      <c r="I44" s="8">
        <v>120.7</v>
      </c>
      <c r="J44" s="8">
        <v>116.1</v>
      </c>
      <c r="K44" s="8">
        <v>109.3</v>
      </c>
      <c r="L44" s="8">
        <v>119.6</v>
      </c>
      <c r="M44" s="8">
        <v>117.9</v>
      </c>
      <c r="N44" s="8">
        <v>110.2</v>
      </c>
      <c r="O44" s="8">
        <v>101.2</v>
      </c>
      <c r="P44" s="8">
        <v>110.7</v>
      </c>
      <c r="Q44" s="8">
        <v>113</v>
      </c>
      <c r="R44" s="8">
        <v>118.3</v>
      </c>
      <c r="S44" s="8">
        <v>116.2</v>
      </c>
      <c r="T44" s="8">
        <v>114.6</v>
      </c>
      <c r="U44" s="8">
        <v>117.5</v>
      </c>
      <c r="V44" s="8">
        <v>114.9</v>
      </c>
      <c r="W44" s="8">
        <v>117.2</v>
      </c>
      <c r="X44" s="8">
        <v>139.26</v>
      </c>
      <c r="Y44" s="8">
        <v>113.4</v>
      </c>
      <c r="Z44" s="8">
        <v>113.4</v>
      </c>
      <c r="AA44" s="8">
        <v>111.4</v>
      </c>
      <c r="AB44" s="8">
        <v>111.2</v>
      </c>
      <c r="AC44" s="8">
        <v>110.2</v>
      </c>
      <c r="AD44" s="8">
        <v>112.4</v>
      </c>
      <c r="AE44" s="8">
        <v>108.9</v>
      </c>
      <c r="AF44" s="8">
        <v>111.3</v>
      </c>
      <c r="AG44" s="8">
        <v>114.6</v>
      </c>
    </row>
    <row r="45" spans="1:33" x14ac:dyDescent="0.25">
      <c r="A45" s="25" t="s">
        <v>3</v>
      </c>
      <c r="B45" s="25">
        <v>2014</v>
      </c>
      <c r="C45" s="25" t="s">
        <v>6</v>
      </c>
      <c r="D45" s="25" t="s">
        <v>313</v>
      </c>
      <c r="E45" s="25" t="s">
        <v>628</v>
      </c>
      <c r="F45" s="25">
        <v>1370.8</v>
      </c>
      <c r="G45" s="8">
        <v>122.1</v>
      </c>
      <c r="H45" s="8">
        <v>121.4</v>
      </c>
      <c r="I45" s="8">
        <v>121.5</v>
      </c>
      <c r="J45" s="8">
        <v>116.2</v>
      </c>
      <c r="K45" s="8">
        <v>102.8</v>
      </c>
      <c r="L45" s="8">
        <v>117.7</v>
      </c>
      <c r="M45" s="8">
        <v>113.3</v>
      </c>
      <c r="N45" s="8">
        <v>108.9</v>
      </c>
      <c r="O45" s="8">
        <v>96.3</v>
      </c>
      <c r="P45" s="8">
        <v>114.1</v>
      </c>
      <c r="Q45" s="8">
        <v>112.2</v>
      </c>
      <c r="R45" s="8">
        <v>120.5</v>
      </c>
      <c r="S45" s="8">
        <v>116</v>
      </c>
      <c r="T45" s="8">
        <v>116.7</v>
      </c>
      <c r="U45" s="8">
        <v>115.8</v>
      </c>
      <c r="V45" s="8">
        <v>112.1</v>
      </c>
      <c r="W45" s="8">
        <v>115.2</v>
      </c>
      <c r="X45" s="8">
        <v>113.2</v>
      </c>
      <c r="Y45" s="8">
        <v>110.9</v>
      </c>
      <c r="Z45" s="8">
        <v>113</v>
      </c>
      <c r="AA45" s="8">
        <v>110.8</v>
      </c>
      <c r="AB45" s="8">
        <v>111.6</v>
      </c>
      <c r="AC45" s="8">
        <v>110.9</v>
      </c>
      <c r="AD45" s="8">
        <v>111.8</v>
      </c>
      <c r="AE45" s="8">
        <v>109.2</v>
      </c>
      <c r="AF45" s="8">
        <v>111.4</v>
      </c>
      <c r="AG45" s="8">
        <v>113.7</v>
      </c>
    </row>
    <row r="46" spans="1:33" x14ac:dyDescent="0.25">
      <c r="A46" s="25" t="s">
        <v>4</v>
      </c>
      <c r="B46" s="25">
        <v>2014</v>
      </c>
      <c r="C46" s="25" t="s">
        <v>48</v>
      </c>
      <c r="D46" s="25" t="s">
        <v>314</v>
      </c>
      <c r="E46" s="25" t="s">
        <v>629</v>
      </c>
      <c r="F46" s="25">
        <v>1375.5999999999997</v>
      </c>
      <c r="G46" s="8">
        <v>120.7</v>
      </c>
      <c r="H46" s="8">
        <v>119.3</v>
      </c>
      <c r="I46" s="8">
        <v>121</v>
      </c>
      <c r="J46" s="8">
        <v>116.1</v>
      </c>
      <c r="K46" s="8">
        <v>106.9</v>
      </c>
      <c r="L46" s="8">
        <v>118.7</v>
      </c>
      <c r="M46" s="8">
        <v>116.3</v>
      </c>
      <c r="N46" s="8">
        <v>109.8</v>
      </c>
      <c r="O46" s="8">
        <v>99.6</v>
      </c>
      <c r="P46" s="8">
        <v>111.8</v>
      </c>
      <c r="Q46" s="8">
        <v>112.7</v>
      </c>
      <c r="R46" s="8">
        <v>119.3</v>
      </c>
      <c r="S46" s="8">
        <v>116.1</v>
      </c>
      <c r="T46" s="8">
        <v>115.2</v>
      </c>
      <c r="U46" s="8">
        <v>116.8</v>
      </c>
      <c r="V46" s="8">
        <v>113.7</v>
      </c>
      <c r="W46" s="8">
        <v>116.4</v>
      </c>
      <c r="X46" s="8">
        <v>113.2</v>
      </c>
      <c r="Y46" s="8">
        <v>112.5</v>
      </c>
      <c r="Z46" s="8">
        <v>113.2</v>
      </c>
      <c r="AA46" s="8">
        <v>111.2</v>
      </c>
      <c r="AB46" s="8">
        <v>111.4</v>
      </c>
      <c r="AC46" s="8">
        <v>110.6</v>
      </c>
      <c r="AD46" s="8">
        <v>112</v>
      </c>
      <c r="AE46" s="8">
        <v>109</v>
      </c>
      <c r="AF46" s="8">
        <v>111.3</v>
      </c>
      <c r="AG46" s="8">
        <v>114.2</v>
      </c>
    </row>
    <row r="47" spans="1:33" x14ac:dyDescent="0.25">
      <c r="A47" s="25" t="s">
        <v>0</v>
      </c>
      <c r="B47" s="25">
        <v>2014</v>
      </c>
      <c r="C47" s="25" t="s">
        <v>7</v>
      </c>
      <c r="D47" s="25" t="s">
        <v>315</v>
      </c>
      <c r="E47" s="25" t="s">
        <v>630</v>
      </c>
      <c r="F47" s="25">
        <v>1390.6000000000001</v>
      </c>
      <c r="G47" s="8">
        <v>120.2</v>
      </c>
      <c r="H47" s="8">
        <v>118.9</v>
      </c>
      <c r="I47" s="8">
        <v>118.1</v>
      </c>
      <c r="J47" s="8">
        <v>117</v>
      </c>
      <c r="K47" s="8">
        <v>109.7</v>
      </c>
      <c r="L47" s="8">
        <v>125.5</v>
      </c>
      <c r="M47" s="8">
        <v>120.5</v>
      </c>
      <c r="N47" s="8">
        <v>111</v>
      </c>
      <c r="O47" s="8">
        <v>102.6</v>
      </c>
      <c r="P47" s="8">
        <v>111.2</v>
      </c>
      <c r="Q47" s="8">
        <v>113.5</v>
      </c>
      <c r="R47" s="8">
        <v>118.7</v>
      </c>
      <c r="S47" s="8">
        <v>117.2</v>
      </c>
      <c r="T47" s="8">
        <v>115.4</v>
      </c>
      <c r="U47" s="8">
        <v>118.1</v>
      </c>
      <c r="V47" s="8">
        <v>116.1</v>
      </c>
      <c r="W47" s="8">
        <v>117.8</v>
      </c>
      <c r="X47" s="8">
        <v>139.26</v>
      </c>
      <c r="Y47" s="8">
        <v>113.4</v>
      </c>
      <c r="Z47" s="8">
        <v>113.7</v>
      </c>
      <c r="AA47" s="8">
        <v>111.8</v>
      </c>
      <c r="AB47" s="8">
        <v>111.2</v>
      </c>
      <c r="AC47" s="8">
        <v>110.5</v>
      </c>
      <c r="AD47" s="8">
        <v>113</v>
      </c>
      <c r="AE47" s="8">
        <v>108.9</v>
      </c>
      <c r="AF47" s="8">
        <v>111.5</v>
      </c>
      <c r="AG47" s="8">
        <v>115.4</v>
      </c>
    </row>
    <row r="48" spans="1:33" x14ac:dyDescent="0.25">
      <c r="A48" s="25" t="s">
        <v>3</v>
      </c>
      <c r="B48" s="25">
        <v>2014</v>
      </c>
      <c r="C48" s="25" t="s">
        <v>7</v>
      </c>
      <c r="D48" s="25" t="s">
        <v>316</v>
      </c>
      <c r="E48" s="25" t="s">
        <v>630</v>
      </c>
      <c r="F48" s="25">
        <v>1391.3000000000002</v>
      </c>
      <c r="G48" s="8">
        <v>122.5</v>
      </c>
      <c r="H48" s="8">
        <v>121.7</v>
      </c>
      <c r="I48" s="8">
        <v>113.3</v>
      </c>
      <c r="J48" s="8">
        <v>117</v>
      </c>
      <c r="K48" s="8">
        <v>103.1</v>
      </c>
      <c r="L48" s="8">
        <v>126.7</v>
      </c>
      <c r="M48" s="8">
        <v>121.2</v>
      </c>
      <c r="N48" s="8">
        <v>111</v>
      </c>
      <c r="O48" s="8">
        <v>100.3</v>
      </c>
      <c r="P48" s="8">
        <v>115.3</v>
      </c>
      <c r="Q48" s="8">
        <v>112.7</v>
      </c>
      <c r="R48" s="8">
        <v>121</v>
      </c>
      <c r="S48" s="8">
        <v>118.2</v>
      </c>
      <c r="T48" s="8">
        <v>117.6</v>
      </c>
      <c r="U48" s="8">
        <v>116.3</v>
      </c>
      <c r="V48" s="8">
        <v>112.5</v>
      </c>
      <c r="W48" s="8">
        <v>115.7</v>
      </c>
      <c r="X48" s="8">
        <v>113.9</v>
      </c>
      <c r="Y48" s="8">
        <v>110.9</v>
      </c>
      <c r="Z48" s="8">
        <v>113.4</v>
      </c>
      <c r="AA48" s="8">
        <v>111</v>
      </c>
      <c r="AB48" s="8">
        <v>111.2</v>
      </c>
      <c r="AC48" s="8">
        <v>111.2</v>
      </c>
      <c r="AD48" s="8">
        <v>112.5</v>
      </c>
      <c r="AE48" s="8">
        <v>109.1</v>
      </c>
      <c r="AF48" s="8">
        <v>111.4</v>
      </c>
      <c r="AG48" s="8">
        <v>114.7</v>
      </c>
    </row>
    <row r="49" spans="1:33" x14ac:dyDescent="0.25">
      <c r="A49" s="25" t="s">
        <v>4</v>
      </c>
      <c r="B49" s="25">
        <v>2014</v>
      </c>
      <c r="C49" s="25" t="s">
        <v>7</v>
      </c>
      <c r="D49" s="25" t="s">
        <v>317</v>
      </c>
      <c r="E49" s="25" t="s">
        <v>630</v>
      </c>
      <c r="F49" s="25">
        <v>1390.8999999999999</v>
      </c>
      <c r="G49" s="8">
        <v>120.9</v>
      </c>
      <c r="H49" s="8">
        <v>119.9</v>
      </c>
      <c r="I49" s="8">
        <v>116.2</v>
      </c>
      <c r="J49" s="8">
        <v>117</v>
      </c>
      <c r="K49" s="8">
        <v>107.3</v>
      </c>
      <c r="L49" s="8">
        <v>126.1</v>
      </c>
      <c r="M49" s="8">
        <v>120.7</v>
      </c>
      <c r="N49" s="8">
        <v>111</v>
      </c>
      <c r="O49" s="8">
        <v>101.8</v>
      </c>
      <c r="P49" s="8">
        <v>112.6</v>
      </c>
      <c r="Q49" s="8">
        <v>113.2</v>
      </c>
      <c r="R49" s="8">
        <v>119.8</v>
      </c>
      <c r="S49" s="8">
        <v>117.6</v>
      </c>
      <c r="T49" s="8">
        <v>116</v>
      </c>
      <c r="U49" s="8">
        <v>117.4</v>
      </c>
      <c r="V49" s="8">
        <v>114.6</v>
      </c>
      <c r="W49" s="8">
        <v>117</v>
      </c>
      <c r="X49" s="8">
        <v>113.9</v>
      </c>
      <c r="Y49" s="8">
        <v>112.5</v>
      </c>
      <c r="Z49" s="8">
        <v>113.6</v>
      </c>
      <c r="AA49" s="8">
        <v>111.5</v>
      </c>
      <c r="AB49" s="8">
        <v>111.2</v>
      </c>
      <c r="AC49" s="8">
        <v>110.9</v>
      </c>
      <c r="AD49" s="8">
        <v>112.7</v>
      </c>
      <c r="AE49" s="8">
        <v>109</v>
      </c>
      <c r="AF49" s="8">
        <v>111.5</v>
      </c>
      <c r="AG49" s="8">
        <v>115.1</v>
      </c>
    </row>
    <row r="50" spans="1:33" x14ac:dyDescent="0.25">
      <c r="A50" s="25" t="s">
        <v>0</v>
      </c>
      <c r="B50" s="25">
        <v>2014</v>
      </c>
      <c r="C50" s="25" t="s">
        <v>8</v>
      </c>
      <c r="D50" s="25" t="s">
        <v>318</v>
      </c>
      <c r="E50" s="25" t="s">
        <v>631</v>
      </c>
      <c r="F50" s="25">
        <v>1399.6999999999998</v>
      </c>
      <c r="G50" s="8">
        <v>120.3</v>
      </c>
      <c r="H50" s="8">
        <v>120.2</v>
      </c>
      <c r="I50" s="8">
        <v>116.9</v>
      </c>
      <c r="J50" s="8">
        <v>118</v>
      </c>
      <c r="K50" s="8">
        <v>110.1</v>
      </c>
      <c r="L50" s="8">
        <v>126.3</v>
      </c>
      <c r="M50" s="8">
        <v>123.9</v>
      </c>
      <c r="N50" s="8">
        <v>111.5</v>
      </c>
      <c r="O50" s="8">
        <v>103.5</v>
      </c>
      <c r="P50" s="8">
        <v>111.6</v>
      </c>
      <c r="Q50" s="8">
        <v>114.2</v>
      </c>
      <c r="R50" s="8">
        <v>119.2</v>
      </c>
      <c r="S50" s="8">
        <v>118.2</v>
      </c>
      <c r="T50" s="8">
        <v>116.3</v>
      </c>
      <c r="U50" s="8">
        <v>118.7</v>
      </c>
      <c r="V50" s="8">
        <v>116.8</v>
      </c>
      <c r="W50" s="8">
        <v>118.5</v>
      </c>
      <c r="X50" s="8">
        <v>139.26</v>
      </c>
      <c r="Y50" s="8">
        <v>113.4</v>
      </c>
      <c r="Z50" s="8">
        <v>114.1</v>
      </c>
      <c r="AA50" s="8">
        <v>112.1</v>
      </c>
      <c r="AB50" s="8">
        <v>111.4</v>
      </c>
      <c r="AC50" s="8">
        <v>110.9</v>
      </c>
      <c r="AD50" s="8">
        <v>113.1</v>
      </c>
      <c r="AE50" s="8">
        <v>108.9</v>
      </c>
      <c r="AF50" s="8">
        <v>111.8</v>
      </c>
      <c r="AG50" s="8">
        <v>116</v>
      </c>
    </row>
    <row r="51" spans="1:33" x14ac:dyDescent="0.25">
      <c r="A51" s="25" t="s">
        <v>3</v>
      </c>
      <c r="B51" s="25">
        <v>2014</v>
      </c>
      <c r="C51" s="25" t="s">
        <v>8</v>
      </c>
      <c r="D51" s="25" t="s">
        <v>319</v>
      </c>
      <c r="E51" s="25" t="s">
        <v>631</v>
      </c>
      <c r="F51" s="25">
        <v>1412.4</v>
      </c>
      <c r="G51" s="8">
        <v>122.7</v>
      </c>
      <c r="H51" s="8">
        <v>124.1</v>
      </c>
      <c r="I51" s="8">
        <v>114.2</v>
      </c>
      <c r="J51" s="8">
        <v>119.1</v>
      </c>
      <c r="K51" s="8">
        <v>103.5</v>
      </c>
      <c r="L51" s="8">
        <v>129.19999999999999</v>
      </c>
      <c r="M51" s="8">
        <v>127</v>
      </c>
      <c r="N51" s="8">
        <v>112.6</v>
      </c>
      <c r="O51" s="8">
        <v>101.3</v>
      </c>
      <c r="P51" s="8">
        <v>117</v>
      </c>
      <c r="Q51" s="8">
        <v>112.9</v>
      </c>
      <c r="R51" s="8">
        <v>121.7</v>
      </c>
      <c r="S51" s="8">
        <v>120</v>
      </c>
      <c r="T51" s="8">
        <v>118.3</v>
      </c>
      <c r="U51" s="8">
        <v>116.8</v>
      </c>
      <c r="V51" s="8">
        <v>112.9</v>
      </c>
      <c r="W51" s="8">
        <v>116.2</v>
      </c>
      <c r="X51" s="8">
        <v>114.3</v>
      </c>
      <c r="Y51" s="8">
        <v>111.1</v>
      </c>
      <c r="Z51" s="8">
        <v>114.1</v>
      </c>
      <c r="AA51" s="8">
        <v>111.2</v>
      </c>
      <c r="AB51" s="8">
        <v>111.3</v>
      </c>
      <c r="AC51" s="8">
        <v>111.5</v>
      </c>
      <c r="AD51" s="8">
        <v>112.9</v>
      </c>
      <c r="AE51" s="8">
        <v>109.3</v>
      </c>
      <c r="AF51" s="8">
        <v>111.7</v>
      </c>
      <c r="AG51" s="8">
        <v>115.6</v>
      </c>
    </row>
    <row r="52" spans="1:33" x14ac:dyDescent="0.25">
      <c r="A52" s="25" t="s">
        <v>4</v>
      </c>
      <c r="B52" s="25">
        <v>2014</v>
      </c>
      <c r="C52" s="25" t="s">
        <v>8</v>
      </c>
      <c r="D52" s="25" t="s">
        <v>320</v>
      </c>
      <c r="E52" s="25" t="s">
        <v>631</v>
      </c>
      <c r="F52" s="25">
        <v>1404.8000000000004</v>
      </c>
      <c r="G52" s="8">
        <v>121.1</v>
      </c>
      <c r="H52" s="8">
        <v>121.6</v>
      </c>
      <c r="I52" s="8">
        <v>115.9</v>
      </c>
      <c r="J52" s="8">
        <v>118.4</v>
      </c>
      <c r="K52" s="8">
        <v>107.7</v>
      </c>
      <c r="L52" s="8">
        <v>127.7</v>
      </c>
      <c r="M52" s="8">
        <v>125</v>
      </c>
      <c r="N52" s="8">
        <v>111.9</v>
      </c>
      <c r="O52" s="8">
        <v>102.8</v>
      </c>
      <c r="P52" s="8">
        <v>113.4</v>
      </c>
      <c r="Q52" s="8">
        <v>113.7</v>
      </c>
      <c r="R52" s="8">
        <v>120.4</v>
      </c>
      <c r="S52" s="8">
        <v>118.9</v>
      </c>
      <c r="T52" s="8">
        <v>116.8</v>
      </c>
      <c r="U52" s="8">
        <v>118</v>
      </c>
      <c r="V52" s="8">
        <v>115.2</v>
      </c>
      <c r="W52" s="8">
        <v>117.6</v>
      </c>
      <c r="X52" s="8">
        <v>114.3</v>
      </c>
      <c r="Y52" s="8">
        <v>112.5</v>
      </c>
      <c r="Z52" s="8">
        <v>114.1</v>
      </c>
      <c r="AA52" s="8">
        <v>111.8</v>
      </c>
      <c r="AB52" s="8">
        <v>111.3</v>
      </c>
      <c r="AC52" s="8">
        <v>111.2</v>
      </c>
      <c r="AD52" s="8">
        <v>113</v>
      </c>
      <c r="AE52" s="8">
        <v>109.1</v>
      </c>
      <c r="AF52" s="8">
        <v>111.8</v>
      </c>
      <c r="AG52" s="8">
        <v>115.8</v>
      </c>
    </row>
    <row r="53" spans="1:33" x14ac:dyDescent="0.25">
      <c r="A53" s="25" t="s">
        <v>0</v>
      </c>
      <c r="B53" s="25">
        <v>2014</v>
      </c>
      <c r="C53" s="25" t="s">
        <v>9</v>
      </c>
      <c r="D53" s="25" t="s">
        <v>321</v>
      </c>
      <c r="E53" s="25" t="s">
        <v>632</v>
      </c>
      <c r="F53" s="25">
        <v>1410.7999999999997</v>
      </c>
      <c r="G53" s="8">
        <v>120.7</v>
      </c>
      <c r="H53" s="8">
        <v>121.6</v>
      </c>
      <c r="I53" s="8">
        <v>116.1</v>
      </c>
      <c r="J53" s="8">
        <v>119.3</v>
      </c>
      <c r="K53" s="8">
        <v>110.3</v>
      </c>
      <c r="L53" s="8">
        <v>125.8</v>
      </c>
      <c r="M53" s="8">
        <v>129.30000000000001</v>
      </c>
      <c r="N53" s="8">
        <v>112.2</v>
      </c>
      <c r="O53" s="8">
        <v>103.6</v>
      </c>
      <c r="P53" s="8">
        <v>112.3</v>
      </c>
      <c r="Q53" s="8">
        <v>114.9</v>
      </c>
      <c r="R53" s="8">
        <v>120.1</v>
      </c>
      <c r="S53" s="8">
        <v>119.5</v>
      </c>
      <c r="T53" s="8">
        <v>117.3</v>
      </c>
      <c r="U53" s="8">
        <v>119.7</v>
      </c>
      <c r="V53" s="8">
        <v>117.3</v>
      </c>
      <c r="W53" s="8">
        <v>119.3</v>
      </c>
      <c r="X53" s="8">
        <v>139.26</v>
      </c>
      <c r="Y53" s="8">
        <v>114.4</v>
      </c>
      <c r="Z53" s="8">
        <v>114.9</v>
      </c>
      <c r="AA53" s="8">
        <v>112.8</v>
      </c>
      <c r="AB53" s="8">
        <v>112.2</v>
      </c>
      <c r="AC53" s="8">
        <v>111.4</v>
      </c>
      <c r="AD53" s="8">
        <v>114.3</v>
      </c>
      <c r="AE53" s="8">
        <v>108</v>
      </c>
      <c r="AF53" s="8">
        <v>112.3</v>
      </c>
      <c r="AG53" s="8">
        <v>117</v>
      </c>
    </row>
    <row r="54" spans="1:33" x14ac:dyDescent="0.25">
      <c r="A54" s="25" t="s">
        <v>3</v>
      </c>
      <c r="B54" s="25">
        <v>2014</v>
      </c>
      <c r="C54" s="25" t="s">
        <v>9</v>
      </c>
      <c r="D54" s="25" t="s">
        <v>322</v>
      </c>
      <c r="E54" s="25" t="s">
        <v>632</v>
      </c>
      <c r="F54" s="25">
        <v>1433.8</v>
      </c>
      <c r="G54" s="8">
        <v>123.1</v>
      </c>
      <c r="H54" s="8">
        <v>125.9</v>
      </c>
      <c r="I54" s="8">
        <v>115.4</v>
      </c>
      <c r="J54" s="8">
        <v>120.4</v>
      </c>
      <c r="K54" s="8">
        <v>103.4</v>
      </c>
      <c r="L54" s="8">
        <v>131.19999999999999</v>
      </c>
      <c r="M54" s="8">
        <v>137.5</v>
      </c>
      <c r="N54" s="8">
        <v>112.8</v>
      </c>
      <c r="O54" s="8">
        <v>101.4</v>
      </c>
      <c r="P54" s="8">
        <v>118.3</v>
      </c>
      <c r="Q54" s="8">
        <v>113.2</v>
      </c>
      <c r="R54" s="8">
        <v>122.4</v>
      </c>
      <c r="S54" s="8">
        <v>122</v>
      </c>
      <c r="T54" s="8">
        <v>119</v>
      </c>
      <c r="U54" s="8">
        <v>117.4</v>
      </c>
      <c r="V54" s="8">
        <v>113.2</v>
      </c>
      <c r="W54" s="8">
        <v>116.7</v>
      </c>
      <c r="X54" s="8">
        <v>113.9</v>
      </c>
      <c r="Y54" s="8">
        <v>111.2</v>
      </c>
      <c r="Z54" s="8">
        <v>114.3</v>
      </c>
      <c r="AA54" s="8">
        <v>111.4</v>
      </c>
      <c r="AB54" s="8">
        <v>111.5</v>
      </c>
      <c r="AC54" s="8">
        <v>111.8</v>
      </c>
      <c r="AD54" s="8">
        <v>115.1</v>
      </c>
      <c r="AE54" s="8">
        <v>108.7</v>
      </c>
      <c r="AF54" s="8">
        <v>112.2</v>
      </c>
      <c r="AG54" s="8">
        <v>116.4</v>
      </c>
    </row>
    <row r="55" spans="1:33" x14ac:dyDescent="0.25">
      <c r="A55" s="25" t="s">
        <v>4</v>
      </c>
      <c r="B55" s="25">
        <v>2014</v>
      </c>
      <c r="C55" s="25" t="s">
        <v>9</v>
      </c>
      <c r="D55" s="25" t="s">
        <v>323</v>
      </c>
      <c r="E55" s="25" t="s">
        <v>632</v>
      </c>
      <c r="F55" s="25">
        <v>1419.5000000000002</v>
      </c>
      <c r="G55" s="8">
        <v>121.5</v>
      </c>
      <c r="H55" s="8">
        <v>123.1</v>
      </c>
      <c r="I55" s="8">
        <v>115.8</v>
      </c>
      <c r="J55" s="8">
        <v>119.7</v>
      </c>
      <c r="K55" s="8">
        <v>107.8</v>
      </c>
      <c r="L55" s="8">
        <v>128.30000000000001</v>
      </c>
      <c r="M55" s="8">
        <v>132.1</v>
      </c>
      <c r="N55" s="8">
        <v>112.4</v>
      </c>
      <c r="O55" s="8">
        <v>102.9</v>
      </c>
      <c r="P55" s="8">
        <v>114.3</v>
      </c>
      <c r="Q55" s="8">
        <v>114.2</v>
      </c>
      <c r="R55" s="8">
        <v>121.2</v>
      </c>
      <c r="S55" s="8">
        <v>120.4</v>
      </c>
      <c r="T55" s="8">
        <v>117.8</v>
      </c>
      <c r="U55" s="8">
        <v>118.8</v>
      </c>
      <c r="V55" s="8">
        <v>115.6</v>
      </c>
      <c r="W55" s="8">
        <v>118.3</v>
      </c>
      <c r="X55" s="8">
        <v>113.9</v>
      </c>
      <c r="Y55" s="8">
        <v>113.2</v>
      </c>
      <c r="Z55" s="8">
        <v>114.6</v>
      </c>
      <c r="AA55" s="8">
        <v>112.3</v>
      </c>
      <c r="AB55" s="8">
        <v>111.8</v>
      </c>
      <c r="AC55" s="8">
        <v>111.6</v>
      </c>
      <c r="AD55" s="8">
        <v>114.8</v>
      </c>
      <c r="AE55" s="8">
        <v>108.3</v>
      </c>
      <c r="AF55" s="8">
        <v>112.3</v>
      </c>
      <c r="AG55" s="8">
        <v>116.7</v>
      </c>
    </row>
    <row r="56" spans="1:33" x14ac:dyDescent="0.25">
      <c r="A56" s="25" t="s">
        <v>0</v>
      </c>
      <c r="B56" s="25">
        <v>2014</v>
      </c>
      <c r="C56" s="25" t="s">
        <v>10</v>
      </c>
      <c r="D56" s="25" t="s">
        <v>324</v>
      </c>
      <c r="E56" s="25" t="s">
        <v>633</v>
      </c>
      <c r="F56" s="25">
        <v>1447.6000000000001</v>
      </c>
      <c r="G56" s="8">
        <v>121.7</v>
      </c>
      <c r="H56" s="8">
        <v>122.5</v>
      </c>
      <c r="I56" s="8">
        <v>117.7</v>
      </c>
      <c r="J56" s="8">
        <v>120.6</v>
      </c>
      <c r="K56" s="8">
        <v>110.4</v>
      </c>
      <c r="L56" s="8">
        <v>129.1</v>
      </c>
      <c r="M56" s="8">
        <v>150.1</v>
      </c>
      <c r="N56" s="8">
        <v>113.2</v>
      </c>
      <c r="O56" s="8">
        <v>104.8</v>
      </c>
      <c r="P56" s="8">
        <v>113.3</v>
      </c>
      <c r="Q56" s="8">
        <v>115.6</v>
      </c>
      <c r="R56" s="8">
        <v>120.9</v>
      </c>
      <c r="S56" s="8">
        <v>123.3</v>
      </c>
      <c r="T56" s="8">
        <v>118</v>
      </c>
      <c r="U56" s="8">
        <v>120.7</v>
      </c>
      <c r="V56" s="8">
        <v>118.3</v>
      </c>
      <c r="W56" s="8">
        <v>120.3</v>
      </c>
      <c r="X56" s="8">
        <v>139.26</v>
      </c>
      <c r="Y56" s="8">
        <v>115.3</v>
      </c>
      <c r="Z56" s="8">
        <v>115.4</v>
      </c>
      <c r="AA56" s="8">
        <v>113.4</v>
      </c>
      <c r="AB56" s="8">
        <v>113.2</v>
      </c>
      <c r="AC56" s="8">
        <v>111.8</v>
      </c>
      <c r="AD56" s="8">
        <v>115.5</v>
      </c>
      <c r="AE56" s="8">
        <v>108.8</v>
      </c>
      <c r="AF56" s="8">
        <v>113.1</v>
      </c>
      <c r="AG56" s="8">
        <v>119.5</v>
      </c>
    </row>
    <row r="57" spans="1:33" x14ac:dyDescent="0.25">
      <c r="A57" s="25" t="s">
        <v>3</v>
      </c>
      <c r="B57" s="25">
        <v>2014</v>
      </c>
      <c r="C57" s="25" t="s">
        <v>10</v>
      </c>
      <c r="D57" s="25" t="s">
        <v>325</v>
      </c>
      <c r="E57" s="25" t="s">
        <v>633</v>
      </c>
      <c r="F57" s="25">
        <v>1485.7</v>
      </c>
      <c r="G57" s="8">
        <v>123.8</v>
      </c>
      <c r="H57" s="8">
        <v>126.4</v>
      </c>
      <c r="I57" s="8">
        <v>118</v>
      </c>
      <c r="J57" s="8">
        <v>121.6</v>
      </c>
      <c r="K57" s="8">
        <v>103.5</v>
      </c>
      <c r="L57" s="8">
        <v>133.69999999999999</v>
      </c>
      <c r="M57" s="8">
        <v>172.4</v>
      </c>
      <c r="N57" s="8">
        <v>113.1</v>
      </c>
      <c r="O57" s="8">
        <v>102.7</v>
      </c>
      <c r="P57" s="8">
        <v>120</v>
      </c>
      <c r="Q57" s="8">
        <v>113.8</v>
      </c>
      <c r="R57" s="8">
        <v>123.4</v>
      </c>
      <c r="S57" s="8">
        <v>127.1</v>
      </c>
      <c r="T57" s="8">
        <v>121</v>
      </c>
      <c r="U57" s="8">
        <v>118</v>
      </c>
      <c r="V57" s="8">
        <v>113.6</v>
      </c>
      <c r="W57" s="8">
        <v>117.4</v>
      </c>
      <c r="X57" s="8">
        <v>114.8</v>
      </c>
      <c r="Y57" s="8">
        <v>111.6</v>
      </c>
      <c r="Z57" s="8">
        <v>114.9</v>
      </c>
      <c r="AA57" s="8">
        <v>111.5</v>
      </c>
      <c r="AB57" s="8">
        <v>113</v>
      </c>
      <c r="AC57" s="8">
        <v>112.4</v>
      </c>
      <c r="AD57" s="8">
        <v>117.8</v>
      </c>
      <c r="AE57" s="8">
        <v>109.7</v>
      </c>
      <c r="AF57" s="8">
        <v>113.5</v>
      </c>
      <c r="AG57" s="8">
        <v>118.9</v>
      </c>
    </row>
    <row r="58" spans="1:33" x14ac:dyDescent="0.25">
      <c r="A58" s="25" t="s">
        <v>4</v>
      </c>
      <c r="B58" s="25">
        <v>2014</v>
      </c>
      <c r="C58" s="25" t="s">
        <v>10</v>
      </c>
      <c r="D58" s="25" t="s">
        <v>326</v>
      </c>
      <c r="E58" s="25" t="s">
        <v>633</v>
      </c>
      <c r="F58" s="25">
        <v>1461.5</v>
      </c>
      <c r="G58" s="8">
        <v>122.4</v>
      </c>
      <c r="H58" s="8">
        <v>123.9</v>
      </c>
      <c r="I58" s="8">
        <v>117.8</v>
      </c>
      <c r="J58" s="8">
        <v>121</v>
      </c>
      <c r="K58" s="8">
        <v>107.9</v>
      </c>
      <c r="L58" s="8">
        <v>131.19999999999999</v>
      </c>
      <c r="M58" s="8">
        <v>157.69999999999999</v>
      </c>
      <c r="N58" s="8">
        <v>113.2</v>
      </c>
      <c r="O58" s="8">
        <v>104.1</v>
      </c>
      <c r="P58" s="8">
        <v>115.5</v>
      </c>
      <c r="Q58" s="8">
        <v>114.8</v>
      </c>
      <c r="R58" s="8">
        <v>122.1</v>
      </c>
      <c r="S58" s="8">
        <v>124.7</v>
      </c>
      <c r="T58" s="8">
        <v>118.8</v>
      </c>
      <c r="U58" s="8">
        <v>119.6</v>
      </c>
      <c r="V58" s="8">
        <v>116.3</v>
      </c>
      <c r="W58" s="8">
        <v>119.1</v>
      </c>
      <c r="X58" s="8">
        <v>114.8</v>
      </c>
      <c r="Y58" s="8">
        <v>113.9</v>
      </c>
      <c r="Z58" s="8">
        <v>115.2</v>
      </c>
      <c r="AA58" s="8">
        <v>112.7</v>
      </c>
      <c r="AB58" s="8">
        <v>113.1</v>
      </c>
      <c r="AC58" s="8">
        <v>112.1</v>
      </c>
      <c r="AD58" s="8">
        <v>116.8</v>
      </c>
      <c r="AE58" s="8">
        <v>109.2</v>
      </c>
      <c r="AF58" s="8">
        <v>113.3</v>
      </c>
      <c r="AG58" s="8">
        <v>119.2</v>
      </c>
    </row>
    <row r="59" spans="1:33" x14ac:dyDescent="0.25">
      <c r="A59" s="25" t="s">
        <v>0</v>
      </c>
      <c r="B59" s="25">
        <v>2014</v>
      </c>
      <c r="C59" s="25" t="s">
        <v>11</v>
      </c>
      <c r="D59" s="25" t="s">
        <v>327</v>
      </c>
      <c r="E59" s="25" t="s">
        <v>634</v>
      </c>
      <c r="F59" s="25">
        <v>1466.4999999999998</v>
      </c>
      <c r="G59" s="8">
        <v>121.8</v>
      </c>
      <c r="H59" s="8">
        <v>122.8</v>
      </c>
      <c r="I59" s="8">
        <v>117.8</v>
      </c>
      <c r="J59" s="8">
        <v>121.9</v>
      </c>
      <c r="K59" s="8">
        <v>110.6</v>
      </c>
      <c r="L59" s="8">
        <v>129.69999999999999</v>
      </c>
      <c r="M59" s="8">
        <v>161.1</v>
      </c>
      <c r="N59" s="8">
        <v>114.1</v>
      </c>
      <c r="O59" s="8">
        <v>105.1</v>
      </c>
      <c r="P59" s="8">
        <v>114.6</v>
      </c>
      <c r="Q59" s="8">
        <v>115.8</v>
      </c>
      <c r="R59" s="8">
        <v>121.7</v>
      </c>
      <c r="S59" s="8">
        <v>125.3</v>
      </c>
      <c r="T59" s="8">
        <v>118.8</v>
      </c>
      <c r="U59" s="8">
        <v>120.9</v>
      </c>
      <c r="V59" s="8">
        <v>118.8</v>
      </c>
      <c r="W59" s="8">
        <v>120.7</v>
      </c>
      <c r="X59" s="8">
        <v>139.26</v>
      </c>
      <c r="Y59" s="8">
        <v>115.4</v>
      </c>
      <c r="Z59" s="8">
        <v>115.9</v>
      </c>
      <c r="AA59" s="8">
        <v>114</v>
      </c>
      <c r="AB59" s="8">
        <v>113.2</v>
      </c>
      <c r="AC59" s="8">
        <v>112.2</v>
      </c>
      <c r="AD59" s="8">
        <v>116.2</v>
      </c>
      <c r="AE59" s="8">
        <v>109.4</v>
      </c>
      <c r="AF59" s="8">
        <v>113.5</v>
      </c>
      <c r="AG59" s="8">
        <v>120.7</v>
      </c>
    </row>
    <row r="60" spans="1:33" x14ac:dyDescent="0.25">
      <c r="A60" s="25" t="s">
        <v>3</v>
      </c>
      <c r="B60" s="25">
        <v>2014</v>
      </c>
      <c r="C60" s="25" t="s">
        <v>11</v>
      </c>
      <c r="D60" s="25" t="s">
        <v>328</v>
      </c>
      <c r="E60" s="25" t="s">
        <v>634</v>
      </c>
      <c r="F60" s="25">
        <v>1502.6</v>
      </c>
      <c r="G60" s="8">
        <v>124.8</v>
      </c>
      <c r="H60" s="8">
        <v>127.3</v>
      </c>
      <c r="I60" s="8">
        <v>116.5</v>
      </c>
      <c r="J60" s="8">
        <v>122.2</v>
      </c>
      <c r="K60" s="8">
        <v>103.6</v>
      </c>
      <c r="L60" s="8">
        <v>132.69999999999999</v>
      </c>
      <c r="M60" s="8">
        <v>181.9</v>
      </c>
      <c r="N60" s="8">
        <v>115.2</v>
      </c>
      <c r="O60" s="8">
        <v>102.7</v>
      </c>
      <c r="P60" s="8">
        <v>122.1</v>
      </c>
      <c r="Q60" s="8">
        <v>114.4</v>
      </c>
      <c r="R60" s="8">
        <v>124.7</v>
      </c>
      <c r="S60" s="8">
        <v>128.9</v>
      </c>
      <c r="T60" s="8">
        <v>123</v>
      </c>
      <c r="U60" s="8">
        <v>118.6</v>
      </c>
      <c r="V60" s="8">
        <v>114.1</v>
      </c>
      <c r="W60" s="8">
        <v>117.9</v>
      </c>
      <c r="X60" s="8">
        <v>115.5</v>
      </c>
      <c r="Y60" s="8">
        <v>111.8</v>
      </c>
      <c r="Z60" s="8">
        <v>115.3</v>
      </c>
      <c r="AA60" s="8">
        <v>112.2</v>
      </c>
      <c r="AB60" s="8">
        <v>112.5</v>
      </c>
      <c r="AC60" s="8">
        <v>112.9</v>
      </c>
      <c r="AD60" s="8">
        <v>119.2</v>
      </c>
      <c r="AE60" s="8">
        <v>110.5</v>
      </c>
      <c r="AF60" s="8">
        <v>113.9</v>
      </c>
      <c r="AG60" s="8">
        <v>119.9</v>
      </c>
    </row>
    <row r="61" spans="1:33" x14ac:dyDescent="0.25">
      <c r="A61" s="25" t="s">
        <v>4</v>
      </c>
      <c r="B61" s="25">
        <v>2014</v>
      </c>
      <c r="C61" s="25" t="s">
        <v>11</v>
      </c>
      <c r="D61" s="25" t="s">
        <v>329</v>
      </c>
      <c r="E61" s="25" t="s">
        <v>634</v>
      </c>
      <c r="F61" s="25">
        <v>1479.2999999999997</v>
      </c>
      <c r="G61" s="8">
        <v>122.7</v>
      </c>
      <c r="H61" s="8">
        <v>124.4</v>
      </c>
      <c r="I61" s="8">
        <v>117.3</v>
      </c>
      <c r="J61" s="8">
        <v>122</v>
      </c>
      <c r="K61" s="8">
        <v>108</v>
      </c>
      <c r="L61" s="8">
        <v>131.1</v>
      </c>
      <c r="M61" s="8">
        <v>168.2</v>
      </c>
      <c r="N61" s="8">
        <v>114.5</v>
      </c>
      <c r="O61" s="8">
        <v>104.3</v>
      </c>
      <c r="P61" s="8">
        <v>117.1</v>
      </c>
      <c r="Q61" s="8">
        <v>115.2</v>
      </c>
      <c r="R61" s="8">
        <v>123.1</v>
      </c>
      <c r="S61" s="8">
        <v>126.6</v>
      </c>
      <c r="T61" s="8">
        <v>119.9</v>
      </c>
      <c r="U61" s="8">
        <v>120</v>
      </c>
      <c r="V61" s="8">
        <v>116.8</v>
      </c>
      <c r="W61" s="8">
        <v>119.6</v>
      </c>
      <c r="X61" s="8">
        <v>115.5</v>
      </c>
      <c r="Y61" s="8">
        <v>114</v>
      </c>
      <c r="Z61" s="8">
        <v>115.6</v>
      </c>
      <c r="AA61" s="8">
        <v>113.3</v>
      </c>
      <c r="AB61" s="8">
        <v>112.8</v>
      </c>
      <c r="AC61" s="8">
        <v>112.6</v>
      </c>
      <c r="AD61" s="8">
        <v>118</v>
      </c>
      <c r="AE61" s="8">
        <v>109.9</v>
      </c>
      <c r="AF61" s="8">
        <v>113.7</v>
      </c>
      <c r="AG61" s="8">
        <v>120.3</v>
      </c>
    </row>
    <row r="62" spans="1:33" x14ac:dyDescent="0.25">
      <c r="A62" s="25" t="s">
        <v>0</v>
      </c>
      <c r="B62" s="25">
        <v>2014</v>
      </c>
      <c r="C62" s="25" t="s">
        <v>12</v>
      </c>
      <c r="D62" s="25" t="s">
        <v>330</v>
      </c>
      <c r="E62" s="25" t="s">
        <v>635</v>
      </c>
      <c r="F62" s="25">
        <v>1466.7</v>
      </c>
      <c r="G62" s="8">
        <v>122.3</v>
      </c>
      <c r="H62" s="8">
        <v>122.4</v>
      </c>
      <c r="I62" s="8">
        <v>117.8</v>
      </c>
      <c r="J62" s="8">
        <v>122.7</v>
      </c>
      <c r="K62" s="8">
        <v>110.4</v>
      </c>
      <c r="L62" s="8">
        <v>129.80000000000001</v>
      </c>
      <c r="M62" s="8">
        <v>158.80000000000001</v>
      </c>
      <c r="N62" s="8">
        <v>115</v>
      </c>
      <c r="O62" s="8">
        <v>104.7</v>
      </c>
      <c r="P62" s="8">
        <v>114.9</v>
      </c>
      <c r="Q62" s="8">
        <v>116.5</v>
      </c>
      <c r="R62" s="8">
        <v>122.6</v>
      </c>
      <c r="S62" s="8">
        <v>125.3</v>
      </c>
      <c r="T62" s="8">
        <v>119.5</v>
      </c>
      <c r="U62" s="8">
        <v>121.7</v>
      </c>
      <c r="V62" s="8">
        <v>119.2</v>
      </c>
      <c r="W62" s="8">
        <v>121.3</v>
      </c>
      <c r="X62" s="8">
        <v>139.26</v>
      </c>
      <c r="Y62" s="8">
        <v>115.8</v>
      </c>
      <c r="Z62" s="8">
        <v>116.7</v>
      </c>
      <c r="AA62" s="8">
        <v>114.5</v>
      </c>
      <c r="AB62" s="8">
        <v>112.8</v>
      </c>
      <c r="AC62" s="8">
        <v>112.6</v>
      </c>
      <c r="AD62" s="8">
        <v>116.6</v>
      </c>
      <c r="AE62" s="8">
        <v>109.1</v>
      </c>
      <c r="AF62" s="8">
        <v>113.7</v>
      </c>
      <c r="AG62" s="8">
        <v>120.9</v>
      </c>
    </row>
    <row r="63" spans="1:33" x14ac:dyDescent="0.25">
      <c r="A63" s="25" t="s">
        <v>3</v>
      </c>
      <c r="B63" s="25">
        <v>2014</v>
      </c>
      <c r="C63" s="25" t="s">
        <v>12</v>
      </c>
      <c r="D63" s="25" t="s">
        <v>331</v>
      </c>
      <c r="E63" s="25" t="s">
        <v>635</v>
      </c>
      <c r="F63" s="25">
        <v>1478.9000000000003</v>
      </c>
      <c r="G63" s="8">
        <v>124.2</v>
      </c>
      <c r="H63" s="8">
        <v>125.4</v>
      </c>
      <c r="I63" s="8">
        <v>116.4</v>
      </c>
      <c r="J63" s="8">
        <v>122.7</v>
      </c>
      <c r="K63" s="8">
        <v>103.5</v>
      </c>
      <c r="L63" s="8">
        <v>124.5</v>
      </c>
      <c r="M63" s="8">
        <v>168.6</v>
      </c>
      <c r="N63" s="8">
        <v>116.9</v>
      </c>
      <c r="O63" s="8">
        <v>101.9</v>
      </c>
      <c r="P63" s="8">
        <v>122.9</v>
      </c>
      <c r="Q63" s="8">
        <v>114.8</v>
      </c>
      <c r="R63" s="8">
        <v>125.2</v>
      </c>
      <c r="S63" s="8">
        <v>126.7</v>
      </c>
      <c r="T63" s="8">
        <v>124.3</v>
      </c>
      <c r="U63" s="8">
        <v>119.2</v>
      </c>
      <c r="V63" s="8">
        <v>114.5</v>
      </c>
      <c r="W63" s="8">
        <v>118.4</v>
      </c>
      <c r="X63" s="8">
        <v>116.1</v>
      </c>
      <c r="Y63" s="8">
        <v>111.8</v>
      </c>
      <c r="Z63" s="8">
        <v>115.5</v>
      </c>
      <c r="AA63" s="8">
        <v>112.3</v>
      </c>
      <c r="AB63" s="8">
        <v>111.2</v>
      </c>
      <c r="AC63" s="8">
        <v>113.4</v>
      </c>
      <c r="AD63" s="8">
        <v>120</v>
      </c>
      <c r="AE63" s="8">
        <v>110</v>
      </c>
      <c r="AF63" s="8">
        <v>113.6</v>
      </c>
      <c r="AG63" s="8">
        <v>119.2</v>
      </c>
    </row>
    <row r="64" spans="1:33" x14ac:dyDescent="0.25">
      <c r="A64" s="25" t="s">
        <v>4</v>
      </c>
      <c r="B64" s="25">
        <v>2014</v>
      </c>
      <c r="C64" s="25" t="s">
        <v>12</v>
      </c>
      <c r="D64" s="25" t="s">
        <v>332</v>
      </c>
      <c r="E64" s="25" t="s">
        <v>635</v>
      </c>
      <c r="F64" s="25">
        <v>1470.2999999999997</v>
      </c>
      <c r="G64" s="8">
        <v>122.9</v>
      </c>
      <c r="H64" s="8">
        <v>123.5</v>
      </c>
      <c r="I64" s="8">
        <v>117.3</v>
      </c>
      <c r="J64" s="8">
        <v>122.7</v>
      </c>
      <c r="K64" s="8">
        <v>107.9</v>
      </c>
      <c r="L64" s="8">
        <v>127.3</v>
      </c>
      <c r="M64" s="8">
        <v>162.1</v>
      </c>
      <c r="N64" s="8">
        <v>115.6</v>
      </c>
      <c r="O64" s="8">
        <v>103.8</v>
      </c>
      <c r="P64" s="8">
        <v>117.6</v>
      </c>
      <c r="Q64" s="8">
        <v>115.8</v>
      </c>
      <c r="R64" s="8">
        <v>123.8</v>
      </c>
      <c r="S64" s="8">
        <v>125.8</v>
      </c>
      <c r="T64" s="8">
        <v>120.8</v>
      </c>
      <c r="U64" s="8">
        <v>120.7</v>
      </c>
      <c r="V64" s="8">
        <v>117.2</v>
      </c>
      <c r="W64" s="8">
        <v>120.1</v>
      </c>
      <c r="X64" s="8">
        <v>116.1</v>
      </c>
      <c r="Y64" s="8">
        <v>114.3</v>
      </c>
      <c r="Z64" s="8">
        <v>116.1</v>
      </c>
      <c r="AA64" s="8">
        <v>113.7</v>
      </c>
      <c r="AB64" s="8">
        <v>112</v>
      </c>
      <c r="AC64" s="8">
        <v>113.1</v>
      </c>
      <c r="AD64" s="8">
        <v>118.6</v>
      </c>
      <c r="AE64" s="8">
        <v>109.5</v>
      </c>
      <c r="AF64" s="8">
        <v>113.7</v>
      </c>
      <c r="AG64" s="8">
        <v>120.1</v>
      </c>
    </row>
    <row r="65" spans="1:33" x14ac:dyDescent="0.25">
      <c r="A65" s="25" t="s">
        <v>0</v>
      </c>
      <c r="B65" s="25">
        <v>2014</v>
      </c>
      <c r="C65" s="25" t="s">
        <v>13</v>
      </c>
      <c r="D65" s="25" t="s">
        <v>333</v>
      </c>
      <c r="E65" s="25" t="s">
        <v>636</v>
      </c>
      <c r="F65" s="25">
        <v>1464.3999999999999</v>
      </c>
      <c r="G65" s="8">
        <v>122.6</v>
      </c>
      <c r="H65" s="8">
        <v>122.5</v>
      </c>
      <c r="I65" s="8">
        <v>118.3</v>
      </c>
      <c r="J65" s="8">
        <v>123.2</v>
      </c>
      <c r="K65" s="8">
        <v>110.5</v>
      </c>
      <c r="L65" s="8">
        <v>128.9</v>
      </c>
      <c r="M65" s="8">
        <v>155.30000000000001</v>
      </c>
      <c r="N65" s="8">
        <v>115.5</v>
      </c>
      <c r="O65" s="8">
        <v>104</v>
      </c>
      <c r="P65" s="8">
        <v>115.3</v>
      </c>
      <c r="Q65" s="8">
        <v>116.8</v>
      </c>
      <c r="R65" s="8">
        <v>123.2</v>
      </c>
      <c r="S65" s="8">
        <v>125.1</v>
      </c>
      <c r="T65" s="8">
        <v>120</v>
      </c>
      <c r="U65" s="8">
        <v>122.7</v>
      </c>
      <c r="V65" s="8">
        <v>120.3</v>
      </c>
      <c r="W65" s="8">
        <v>122.3</v>
      </c>
      <c r="X65" s="8">
        <v>139.26</v>
      </c>
      <c r="Y65" s="8">
        <v>116.4</v>
      </c>
      <c r="Z65" s="8">
        <v>117.5</v>
      </c>
      <c r="AA65" s="8">
        <v>115.3</v>
      </c>
      <c r="AB65" s="8">
        <v>112.6</v>
      </c>
      <c r="AC65" s="8">
        <v>113</v>
      </c>
      <c r="AD65" s="8">
        <v>116.9</v>
      </c>
      <c r="AE65" s="8">
        <v>109.3</v>
      </c>
      <c r="AF65" s="8">
        <v>114</v>
      </c>
      <c r="AG65" s="8">
        <v>121</v>
      </c>
    </row>
    <row r="66" spans="1:33" x14ac:dyDescent="0.25">
      <c r="A66" s="25" t="s">
        <v>3</v>
      </c>
      <c r="B66" s="25">
        <v>2014</v>
      </c>
      <c r="C66" s="25" t="s">
        <v>13</v>
      </c>
      <c r="D66" s="25" t="s">
        <v>334</v>
      </c>
      <c r="E66" s="25" t="s">
        <v>636</v>
      </c>
      <c r="F66" s="25">
        <v>1472.3</v>
      </c>
      <c r="G66" s="8">
        <v>124.6</v>
      </c>
      <c r="H66" s="8">
        <v>126.1</v>
      </c>
      <c r="I66" s="8">
        <v>117.8</v>
      </c>
      <c r="J66" s="8">
        <v>123.1</v>
      </c>
      <c r="K66" s="8">
        <v>103.5</v>
      </c>
      <c r="L66" s="8">
        <v>123.5</v>
      </c>
      <c r="M66" s="8">
        <v>159.6</v>
      </c>
      <c r="N66" s="8">
        <v>117.4</v>
      </c>
      <c r="O66" s="8">
        <v>101.2</v>
      </c>
      <c r="P66" s="8">
        <v>123.8</v>
      </c>
      <c r="Q66" s="8">
        <v>115.2</v>
      </c>
      <c r="R66" s="8">
        <v>125.9</v>
      </c>
      <c r="S66" s="8">
        <v>125.8</v>
      </c>
      <c r="T66" s="8">
        <v>124.3</v>
      </c>
      <c r="U66" s="8">
        <v>119.6</v>
      </c>
      <c r="V66" s="8">
        <v>114.9</v>
      </c>
      <c r="W66" s="8">
        <v>118.9</v>
      </c>
      <c r="X66" s="8">
        <v>116.7</v>
      </c>
      <c r="Y66" s="8">
        <v>112</v>
      </c>
      <c r="Z66" s="8">
        <v>115.8</v>
      </c>
      <c r="AA66" s="8">
        <v>112.6</v>
      </c>
      <c r="AB66" s="8">
        <v>111</v>
      </c>
      <c r="AC66" s="8">
        <v>113.6</v>
      </c>
      <c r="AD66" s="8">
        <v>120.2</v>
      </c>
      <c r="AE66" s="8">
        <v>110.1</v>
      </c>
      <c r="AF66" s="8">
        <v>113.7</v>
      </c>
      <c r="AG66" s="8">
        <v>119.1</v>
      </c>
    </row>
    <row r="67" spans="1:33" x14ac:dyDescent="0.25">
      <c r="A67" s="25" t="s">
        <v>4</v>
      </c>
      <c r="B67" s="25">
        <v>2014</v>
      </c>
      <c r="C67" s="25" t="s">
        <v>13</v>
      </c>
      <c r="D67" s="25" t="s">
        <v>335</v>
      </c>
      <c r="E67" s="25" t="s">
        <v>636</v>
      </c>
      <c r="F67" s="25">
        <v>1466.6000000000001</v>
      </c>
      <c r="G67" s="8">
        <v>123.2</v>
      </c>
      <c r="H67" s="8">
        <v>123.8</v>
      </c>
      <c r="I67" s="8">
        <v>118.1</v>
      </c>
      <c r="J67" s="8">
        <v>123.2</v>
      </c>
      <c r="K67" s="8">
        <v>107.9</v>
      </c>
      <c r="L67" s="8">
        <v>126.4</v>
      </c>
      <c r="M67" s="8">
        <v>156.80000000000001</v>
      </c>
      <c r="N67" s="8">
        <v>116.1</v>
      </c>
      <c r="O67" s="8">
        <v>103.1</v>
      </c>
      <c r="P67" s="8">
        <v>118.1</v>
      </c>
      <c r="Q67" s="8">
        <v>116.1</v>
      </c>
      <c r="R67" s="8">
        <v>124.5</v>
      </c>
      <c r="S67" s="8">
        <v>125.4</v>
      </c>
      <c r="T67" s="8">
        <v>121.1</v>
      </c>
      <c r="U67" s="8">
        <v>121.5</v>
      </c>
      <c r="V67" s="8">
        <v>118.1</v>
      </c>
      <c r="W67" s="8">
        <v>121</v>
      </c>
      <c r="X67" s="8">
        <v>116.7</v>
      </c>
      <c r="Y67" s="8">
        <v>114.7</v>
      </c>
      <c r="Z67" s="8">
        <v>116.7</v>
      </c>
      <c r="AA67" s="8">
        <v>114.3</v>
      </c>
      <c r="AB67" s="8">
        <v>111.8</v>
      </c>
      <c r="AC67" s="8">
        <v>113.3</v>
      </c>
      <c r="AD67" s="8">
        <v>118.8</v>
      </c>
      <c r="AE67" s="8">
        <v>109.6</v>
      </c>
      <c r="AF67" s="8">
        <v>113.9</v>
      </c>
      <c r="AG67" s="8">
        <v>120.1</v>
      </c>
    </row>
    <row r="68" spans="1:33" x14ac:dyDescent="0.25">
      <c r="A68" s="25" t="s">
        <v>0</v>
      </c>
      <c r="B68" s="25">
        <v>2014</v>
      </c>
      <c r="C68" s="25" t="s">
        <v>14</v>
      </c>
      <c r="D68" s="25" t="s">
        <v>336</v>
      </c>
      <c r="E68" s="25" t="s">
        <v>637</v>
      </c>
      <c r="F68" s="25">
        <v>1465.2</v>
      </c>
      <c r="G68" s="8">
        <v>122.7</v>
      </c>
      <c r="H68" s="8">
        <v>122.6</v>
      </c>
      <c r="I68" s="8">
        <v>119.9</v>
      </c>
      <c r="J68" s="8">
        <v>124</v>
      </c>
      <c r="K68" s="8">
        <v>110.5</v>
      </c>
      <c r="L68" s="8">
        <v>128.80000000000001</v>
      </c>
      <c r="M68" s="8">
        <v>152</v>
      </c>
      <c r="N68" s="8">
        <v>116.2</v>
      </c>
      <c r="O68" s="8">
        <v>103.3</v>
      </c>
      <c r="P68" s="8">
        <v>115.8</v>
      </c>
      <c r="Q68" s="8">
        <v>116.8</v>
      </c>
      <c r="R68" s="8">
        <v>124.5</v>
      </c>
      <c r="S68" s="8">
        <v>124.9</v>
      </c>
      <c r="T68" s="8">
        <v>120.8</v>
      </c>
      <c r="U68" s="8">
        <v>123.3</v>
      </c>
      <c r="V68" s="8">
        <v>120.5</v>
      </c>
      <c r="W68" s="8">
        <v>122.9</v>
      </c>
      <c r="X68" s="8">
        <v>139.26</v>
      </c>
      <c r="Y68" s="8">
        <v>117.3</v>
      </c>
      <c r="Z68" s="8">
        <v>118.1</v>
      </c>
      <c r="AA68" s="8">
        <v>115.9</v>
      </c>
      <c r="AB68" s="8">
        <v>112</v>
      </c>
      <c r="AC68" s="8">
        <v>113.3</v>
      </c>
      <c r="AD68" s="8">
        <v>117.2</v>
      </c>
      <c r="AE68" s="8">
        <v>108.8</v>
      </c>
      <c r="AF68" s="8">
        <v>114.1</v>
      </c>
      <c r="AG68" s="8">
        <v>121.1</v>
      </c>
    </row>
    <row r="69" spans="1:33" x14ac:dyDescent="0.25">
      <c r="A69" s="25" t="s">
        <v>3</v>
      </c>
      <c r="B69" s="25">
        <v>2014</v>
      </c>
      <c r="C69" s="25" t="s">
        <v>14</v>
      </c>
      <c r="D69" s="25" t="s">
        <v>337</v>
      </c>
      <c r="E69" s="25" t="s">
        <v>637</v>
      </c>
      <c r="F69" s="25">
        <v>1472</v>
      </c>
      <c r="G69" s="8">
        <v>124.5</v>
      </c>
      <c r="H69" s="8">
        <v>125.6</v>
      </c>
      <c r="I69" s="8">
        <v>122.7</v>
      </c>
      <c r="J69" s="8">
        <v>124.6</v>
      </c>
      <c r="K69" s="8">
        <v>103.2</v>
      </c>
      <c r="L69" s="8">
        <v>122.2</v>
      </c>
      <c r="M69" s="8">
        <v>153.19999999999999</v>
      </c>
      <c r="N69" s="8">
        <v>119.3</v>
      </c>
      <c r="O69" s="8">
        <v>99.8</v>
      </c>
      <c r="P69" s="8">
        <v>124.6</v>
      </c>
      <c r="Q69" s="8">
        <v>115.8</v>
      </c>
      <c r="R69" s="8">
        <v>126.9</v>
      </c>
      <c r="S69" s="8">
        <v>125.4</v>
      </c>
      <c r="T69" s="8">
        <v>125.8</v>
      </c>
      <c r="U69" s="8">
        <v>120.3</v>
      </c>
      <c r="V69" s="8">
        <v>115.4</v>
      </c>
      <c r="W69" s="8">
        <v>119.5</v>
      </c>
      <c r="X69" s="8">
        <v>117.1</v>
      </c>
      <c r="Y69" s="8">
        <v>112.6</v>
      </c>
      <c r="Z69" s="8">
        <v>116.4</v>
      </c>
      <c r="AA69" s="8">
        <v>113</v>
      </c>
      <c r="AB69" s="8">
        <v>109.7</v>
      </c>
      <c r="AC69" s="8">
        <v>114</v>
      </c>
      <c r="AD69" s="8">
        <v>120.3</v>
      </c>
      <c r="AE69" s="8">
        <v>109.6</v>
      </c>
      <c r="AF69" s="8">
        <v>113.4</v>
      </c>
      <c r="AG69" s="8">
        <v>119</v>
      </c>
    </row>
    <row r="70" spans="1:33" x14ac:dyDescent="0.25">
      <c r="A70" s="25" t="s">
        <v>4</v>
      </c>
      <c r="B70" s="25">
        <v>2014</v>
      </c>
      <c r="C70" s="25" t="s">
        <v>14</v>
      </c>
      <c r="D70" s="25" t="s">
        <v>338</v>
      </c>
      <c r="E70" s="25" t="s">
        <v>637</v>
      </c>
      <c r="F70" s="25">
        <v>1466.8</v>
      </c>
      <c r="G70" s="8">
        <v>123.3</v>
      </c>
      <c r="H70" s="8">
        <v>123.7</v>
      </c>
      <c r="I70" s="8">
        <v>121</v>
      </c>
      <c r="J70" s="8">
        <v>124.2</v>
      </c>
      <c r="K70" s="8">
        <v>107.8</v>
      </c>
      <c r="L70" s="8">
        <v>125.7</v>
      </c>
      <c r="M70" s="8">
        <v>152.4</v>
      </c>
      <c r="N70" s="8">
        <v>117.2</v>
      </c>
      <c r="O70" s="8">
        <v>102.1</v>
      </c>
      <c r="P70" s="8">
        <v>118.7</v>
      </c>
      <c r="Q70" s="8">
        <v>116.4</v>
      </c>
      <c r="R70" s="8">
        <v>125.6</v>
      </c>
      <c r="S70" s="8">
        <v>125.1</v>
      </c>
      <c r="T70" s="8">
        <v>122.1</v>
      </c>
      <c r="U70" s="8">
        <v>122.1</v>
      </c>
      <c r="V70" s="8">
        <v>118.4</v>
      </c>
      <c r="W70" s="8">
        <v>121.6</v>
      </c>
      <c r="X70" s="8">
        <v>117.1</v>
      </c>
      <c r="Y70" s="8">
        <v>115.5</v>
      </c>
      <c r="Z70" s="8">
        <v>117.3</v>
      </c>
      <c r="AA70" s="8">
        <v>114.8</v>
      </c>
      <c r="AB70" s="8">
        <v>110.8</v>
      </c>
      <c r="AC70" s="8">
        <v>113.7</v>
      </c>
      <c r="AD70" s="8">
        <v>119</v>
      </c>
      <c r="AE70" s="8">
        <v>109.1</v>
      </c>
      <c r="AF70" s="8">
        <v>113.8</v>
      </c>
      <c r="AG70" s="8">
        <v>120.1</v>
      </c>
    </row>
    <row r="71" spans="1:33" x14ac:dyDescent="0.25">
      <c r="A71" s="25" t="s">
        <v>0</v>
      </c>
      <c r="B71" s="25">
        <v>2014</v>
      </c>
      <c r="C71" s="25" t="s">
        <v>15</v>
      </c>
      <c r="D71" s="25" t="s">
        <v>339</v>
      </c>
      <c r="E71" s="25" t="s">
        <v>638</v>
      </c>
      <c r="F71" s="25">
        <v>1452.3</v>
      </c>
      <c r="G71" s="8">
        <v>122.4</v>
      </c>
      <c r="H71" s="8">
        <v>122.4</v>
      </c>
      <c r="I71" s="8">
        <v>121.8</v>
      </c>
      <c r="J71" s="8">
        <v>124.2</v>
      </c>
      <c r="K71" s="8">
        <v>110.2</v>
      </c>
      <c r="L71" s="8">
        <v>128.6</v>
      </c>
      <c r="M71" s="8">
        <v>140.30000000000001</v>
      </c>
      <c r="N71" s="8">
        <v>116.3</v>
      </c>
      <c r="O71" s="8">
        <v>102</v>
      </c>
      <c r="P71" s="8">
        <v>116</v>
      </c>
      <c r="Q71" s="8">
        <v>117.3</v>
      </c>
      <c r="R71" s="8">
        <v>124.8</v>
      </c>
      <c r="S71" s="8">
        <v>123.3</v>
      </c>
      <c r="T71" s="8">
        <v>121.7</v>
      </c>
      <c r="U71" s="8">
        <v>123.8</v>
      </c>
      <c r="V71" s="8">
        <v>120.6</v>
      </c>
      <c r="W71" s="8">
        <v>123.3</v>
      </c>
      <c r="X71" s="8">
        <v>139.26</v>
      </c>
      <c r="Y71" s="8">
        <v>117.4</v>
      </c>
      <c r="Z71" s="8">
        <v>118.2</v>
      </c>
      <c r="AA71" s="8">
        <v>116.2</v>
      </c>
      <c r="AB71" s="8">
        <v>111.5</v>
      </c>
      <c r="AC71" s="8">
        <v>113.3</v>
      </c>
      <c r="AD71" s="8">
        <v>117.7</v>
      </c>
      <c r="AE71" s="8">
        <v>109.4</v>
      </c>
      <c r="AF71" s="8">
        <v>114.2</v>
      </c>
      <c r="AG71" s="8">
        <v>120.3</v>
      </c>
    </row>
    <row r="72" spans="1:33" x14ac:dyDescent="0.25">
      <c r="A72" s="25" t="s">
        <v>3</v>
      </c>
      <c r="B72" s="25">
        <v>2014</v>
      </c>
      <c r="C72" s="25" t="s">
        <v>15</v>
      </c>
      <c r="D72" s="25" t="s">
        <v>340</v>
      </c>
      <c r="E72" s="25" t="s">
        <v>638</v>
      </c>
      <c r="F72" s="25">
        <v>1461.1</v>
      </c>
      <c r="G72" s="8">
        <v>124</v>
      </c>
      <c r="H72" s="8">
        <v>124.7</v>
      </c>
      <c r="I72" s="8">
        <v>126.3</v>
      </c>
      <c r="J72" s="8">
        <v>124.9</v>
      </c>
      <c r="K72" s="8">
        <v>103</v>
      </c>
      <c r="L72" s="8">
        <v>122.3</v>
      </c>
      <c r="M72" s="8">
        <v>141</v>
      </c>
      <c r="N72" s="8">
        <v>120.1</v>
      </c>
      <c r="O72" s="8">
        <v>97.8</v>
      </c>
      <c r="P72" s="8">
        <v>125.4</v>
      </c>
      <c r="Q72" s="8">
        <v>116.1</v>
      </c>
      <c r="R72" s="8">
        <v>127.6</v>
      </c>
      <c r="S72" s="8">
        <v>124</v>
      </c>
      <c r="T72" s="8">
        <v>126.4</v>
      </c>
      <c r="U72" s="8">
        <v>120.7</v>
      </c>
      <c r="V72" s="8">
        <v>115.8</v>
      </c>
      <c r="W72" s="8">
        <v>120</v>
      </c>
      <c r="X72" s="8">
        <v>116.5</v>
      </c>
      <c r="Y72" s="8">
        <v>113</v>
      </c>
      <c r="Z72" s="8">
        <v>116.8</v>
      </c>
      <c r="AA72" s="8">
        <v>113.2</v>
      </c>
      <c r="AB72" s="8">
        <v>108.8</v>
      </c>
      <c r="AC72" s="8">
        <v>114.3</v>
      </c>
      <c r="AD72" s="8">
        <v>120.7</v>
      </c>
      <c r="AE72" s="8">
        <v>110.4</v>
      </c>
      <c r="AF72" s="8">
        <v>113.4</v>
      </c>
      <c r="AG72" s="8">
        <v>118.4</v>
      </c>
    </row>
    <row r="73" spans="1:33" x14ac:dyDescent="0.25">
      <c r="A73" s="25" t="s">
        <v>4</v>
      </c>
      <c r="B73" s="25">
        <v>2014</v>
      </c>
      <c r="C73" s="25" t="s">
        <v>15</v>
      </c>
      <c r="D73" s="25" t="s">
        <v>341</v>
      </c>
      <c r="E73" s="25" t="s">
        <v>638</v>
      </c>
      <c r="F73" s="25">
        <v>1454.8999999999999</v>
      </c>
      <c r="G73" s="8">
        <v>122.9</v>
      </c>
      <c r="H73" s="8">
        <v>123.2</v>
      </c>
      <c r="I73" s="8">
        <v>123.5</v>
      </c>
      <c r="J73" s="8">
        <v>124.5</v>
      </c>
      <c r="K73" s="8">
        <v>107.6</v>
      </c>
      <c r="L73" s="8">
        <v>125.7</v>
      </c>
      <c r="M73" s="8">
        <v>140.5</v>
      </c>
      <c r="N73" s="8">
        <v>117.6</v>
      </c>
      <c r="O73" s="8">
        <v>100.6</v>
      </c>
      <c r="P73" s="8">
        <v>119.1</v>
      </c>
      <c r="Q73" s="8">
        <v>116.8</v>
      </c>
      <c r="R73" s="8">
        <v>126.1</v>
      </c>
      <c r="S73" s="8">
        <v>123.6</v>
      </c>
      <c r="T73" s="8">
        <v>123</v>
      </c>
      <c r="U73" s="8">
        <v>122.6</v>
      </c>
      <c r="V73" s="8">
        <v>118.6</v>
      </c>
      <c r="W73" s="8">
        <v>122</v>
      </c>
      <c r="X73" s="8">
        <v>116.5</v>
      </c>
      <c r="Y73" s="8">
        <v>115.7</v>
      </c>
      <c r="Z73" s="8">
        <v>117.5</v>
      </c>
      <c r="AA73" s="8">
        <v>115.1</v>
      </c>
      <c r="AB73" s="8">
        <v>110.1</v>
      </c>
      <c r="AC73" s="8">
        <v>113.9</v>
      </c>
      <c r="AD73" s="8">
        <v>119.5</v>
      </c>
      <c r="AE73" s="8">
        <v>109.8</v>
      </c>
      <c r="AF73" s="8">
        <v>113.8</v>
      </c>
      <c r="AG73" s="8">
        <v>119.4</v>
      </c>
    </row>
    <row r="74" spans="1:33" x14ac:dyDescent="0.25">
      <c r="A74" s="25" t="s">
        <v>0</v>
      </c>
      <c r="B74" s="25">
        <v>2015</v>
      </c>
      <c r="C74" s="25" t="s">
        <v>1</v>
      </c>
      <c r="D74" s="25" t="s">
        <v>342</v>
      </c>
      <c r="E74" s="25" t="s">
        <v>639</v>
      </c>
      <c r="F74" s="25">
        <v>1450.1999999999998</v>
      </c>
      <c r="G74" s="8">
        <v>123.1</v>
      </c>
      <c r="H74" s="8">
        <v>123.1</v>
      </c>
      <c r="I74" s="8">
        <v>122.1</v>
      </c>
      <c r="J74" s="8">
        <v>124.9</v>
      </c>
      <c r="K74" s="8">
        <v>111</v>
      </c>
      <c r="L74" s="8">
        <v>130.4</v>
      </c>
      <c r="M74" s="8">
        <v>132.30000000000001</v>
      </c>
      <c r="N74" s="8">
        <v>117.2</v>
      </c>
      <c r="O74" s="8">
        <v>100.5</v>
      </c>
      <c r="P74" s="8">
        <v>117.2</v>
      </c>
      <c r="Q74" s="8">
        <v>117.9</v>
      </c>
      <c r="R74" s="8">
        <v>125.6</v>
      </c>
      <c r="S74" s="8">
        <v>122.8</v>
      </c>
      <c r="T74" s="8">
        <v>122.7</v>
      </c>
      <c r="U74" s="8">
        <v>124.4</v>
      </c>
      <c r="V74" s="8">
        <v>121.6</v>
      </c>
      <c r="W74" s="8">
        <v>124</v>
      </c>
      <c r="X74" s="8">
        <v>139.26</v>
      </c>
      <c r="Y74" s="8">
        <v>118.4</v>
      </c>
      <c r="Z74" s="8">
        <v>118.9</v>
      </c>
      <c r="AA74" s="8">
        <v>116.6</v>
      </c>
      <c r="AB74" s="8">
        <v>111</v>
      </c>
      <c r="AC74" s="8">
        <v>114</v>
      </c>
      <c r="AD74" s="8">
        <v>118.2</v>
      </c>
      <c r="AE74" s="8">
        <v>110.2</v>
      </c>
      <c r="AF74" s="8">
        <v>114.5</v>
      </c>
      <c r="AG74" s="8">
        <v>120.3</v>
      </c>
    </row>
    <row r="75" spans="1:33" x14ac:dyDescent="0.25">
      <c r="A75" s="25" t="s">
        <v>3</v>
      </c>
      <c r="B75" s="25">
        <v>2015</v>
      </c>
      <c r="C75" s="25" t="s">
        <v>1</v>
      </c>
      <c r="D75" s="25" t="s">
        <v>343</v>
      </c>
      <c r="E75" s="25" t="s">
        <v>639</v>
      </c>
      <c r="F75" s="25">
        <v>1458.3999999999999</v>
      </c>
      <c r="G75" s="8">
        <v>124</v>
      </c>
      <c r="H75" s="8">
        <v>125.5</v>
      </c>
      <c r="I75" s="8">
        <v>126.6</v>
      </c>
      <c r="J75" s="8">
        <v>125.2</v>
      </c>
      <c r="K75" s="8">
        <v>104.3</v>
      </c>
      <c r="L75" s="8">
        <v>121.3</v>
      </c>
      <c r="M75" s="8">
        <v>134.4</v>
      </c>
      <c r="N75" s="8">
        <v>122.9</v>
      </c>
      <c r="O75" s="8">
        <v>96.1</v>
      </c>
      <c r="P75" s="8">
        <v>126.6</v>
      </c>
      <c r="Q75" s="8">
        <v>116.5</v>
      </c>
      <c r="R75" s="8">
        <v>128</v>
      </c>
      <c r="S75" s="8">
        <v>123.5</v>
      </c>
      <c r="T75" s="8">
        <v>127.4</v>
      </c>
      <c r="U75" s="8">
        <v>121</v>
      </c>
      <c r="V75" s="8">
        <v>116.1</v>
      </c>
      <c r="W75" s="8">
        <v>120.2</v>
      </c>
      <c r="X75" s="8">
        <v>117.3</v>
      </c>
      <c r="Y75" s="8">
        <v>113.4</v>
      </c>
      <c r="Z75" s="8">
        <v>117.2</v>
      </c>
      <c r="AA75" s="8">
        <v>113.7</v>
      </c>
      <c r="AB75" s="8">
        <v>107.9</v>
      </c>
      <c r="AC75" s="8">
        <v>114.6</v>
      </c>
      <c r="AD75" s="8">
        <v>120.8</v>
      </c>
      <c r="AE75" s="8">
        <v>111.4</v>
      </c>
      <c r="AF75" s="8">
        <v>113.4</v>
      </c>
      <c r="AG75" s="8">
        <v>118.5</v>
      </c>
    </row>
    <row r="76" spans="1:33" x14ac:dyDescent="0.25">
      <c r="A76" s="25" t="s">
        <v>4</v>
      </c>
      <c r="B76" s="25">
        <v>2015</v>
      </c>
      <c r="C76" s="25" t="s">
        <v>1</v>
      </c>
      <c r="D76" s="25" t="s">
        <v>344</v>
      </c>
      <c r="E76" s="25" t="s">
        <v>639</v>
      </c>
      <c r="F76" s="25">
        <v>1452</v>
      </c>
      <c r="G76" s="8">
        <v>123.4</v>
      </c>
      <c r="H76" s="8">
        <v>123.9</v>
      </c>
      <c r="I76" s="8">
        <v>123.8</v>
      </c>
      <c r="J76" s="8">
        <v>125</v>
      </c>
      <c r="K76" s="8">
        <v>108.5</v>
      </c>
      <c r="L76" s="8">
        <v>126.2</v>
      </c>
      <c r="M76" s="8">
        <v>133</v>
      </c>
      <c r="N76" s="8">
        <v>119.1</v>
      </c>
      <c r="O76" s="8">
        <v>99</v>
      </c>
      <c r="P76" s="8">
        <v>120.3</v>
      </c>
      <c r="Q76" s="8">
        <v>117.3</v>
      </c>
      <c r="R76" s="8">
        <v>126.7</v>
      </c>
      <c r="S76" s="8">
        <v>123.1</v>
      </c>
      <c r="T76" s="8">
        <v>124</v>
      </c>
      <c r="U76" s="8">
        <v>123.1</v>
      </c>
      <c r="V76" s="8">
        <v>119.3</v>
      </c>
      <c r="W76" s="8">
        <v>122.5</v>
      </c>
      <c r="X76" s="8">
        <v>117.3</v>
      </c>
      <c r="Y76" s="8">
        <v>116.5</v>
      </c>
      <c r="Z76" s="8">
        <v>118.1</v>
      </c>
      <c r="AA76" s="8">
        <v>115.5</v>
      </c>
      <c r="AB76" s="8">
        <v>109.4</v>
      </c>
      <c r="AC76" s="8">
        <v>114.3</v>
      </c>
      <c r="AD76" s="8">
        <v>119.7</v>
      </c>
      <c r="AE76" s="8">
        <v>110.7</v>
      </c>
      <c r="AF76" s="8">
        <v>114</v>
      </c>
      <c r="AG76" s="8">
        <v>119.5</v>
      </c>
    </row>
    <row r="77" spans="1:33" x14ac:dyDescent="0.25">
      <c r="A77" s="25" t="s">
        <v>0</v>
      </c>
      <c r="B77" s="25">
        <v>2015</v>
      </c>
      <c r="C77" s="25" t="s">
        <v>5</v>
      </c>
      <c r="D77" s="25" t="s">
        <v>345</v>
      </c>
      <c r="E77" s="25" t="s">
        <v>640</v>
      </c>
      <c r="F77" s="25">
        <v>1451.7999999999997</v>
      </c>
      <c r="G77" s="8">
        <v>123.4</v>
      </c>
      <c r="H77" s="8">
        <v>124.4</v>
      </c>
      <c r="I77" s="8">
        <v>122.1</v>
      </c>
      <c r="J77" s="8">
        <v>125.8</v>
      </c>
      <c r="K77" s="8">
        <v>111.5</v>
      </c>
      <c r="L77" s="8">
        <v>129.4</v>
      </c>
      <c r="M77" s="8">
        <v>128.19999999999999</v>
      </c>
      <c r="N77" s="8">
        <v>118.8</v>
      </c>
      <c r="O77" s="8">
        <v>100</v>
      </c>
      <c r="P77" s="8">
        <v>118.6</v>
      </c>
      <c r="Q77" s="8">
        <v>118.8</v>
      </c>
      <c r="R77" s="8">
        <v>126.8</v>
      </c>
      <c r="S77" s="8">
        <v>122.8</v>
      </c>
      <c r="T77" s="8">
        <v>124.2</v>
      </c>
      <c r="U77" s="8">
        <v>125.4</v>
      </c>
      <c r="V77" s="8">
        <v>122.7</v>
      </c>
      <c r="W77" s="8">
        <v>125</v>
      </c>
      <c r="X77" s="8">
        <v>139.26</v>
      </c>
      <c r="Y77" s="8">
        <v>120</v>
      </c>
      <c r="Z77" s="8">
        <v>119.6</v>
      </c>
      <c r="AA77" s="8">
        <v>117.7</v>
      </c>
      <c r="AB77" s="8">
        <v>110.9</v>
      </c>
      <c r="AC77" s="8">
        <v>114.8</v>
      </c>
      <c r="AD77" s="8">
        <v>118.7</v>
      </c>
      <c r="AE77" s="8">
        <v>110.8</v>
      </c>
      <c r="AF77" s="8">
        <v>115</v>
      </c>
      <c r="AG77" s="8">
        <v>120.6</v>
      </c>
    </row>
    <row r="78" spans="1:33" x14ac:dyDescent="0.25">
      <c r="A78" s="25" t="s">
        <v>3</v>
      </c>
      <c r="B78" s="25">
        <v>2015</v>
      </c>
      <c r="C78" s="25" t="s">
        <v>5</v>
      </c>
      <c r="D78" s="25" t="s">
        <v>346</v>
      </c>
      <c r="E78" s="25" t="s">
        <v>640</v>
      </c>
      <c r="F78" s="25">
        <v>1454.3000000000002</v>
      </c>
      <c r="G78" s="8">
        <v>124.3</v>
      </c>
      <c r="H78" s="8">
        <v>126.5</v>
      </c>
      <c r="I78" s="8">
        <v>119.5</v>
      </c>
      <c r="J78" s="8">
        <v>125.6</v>
      </c>
      <c r="K78" s="8">
        <v>104.9</v>
      </c>
      <c r="L78" s="8">
        <v>121.6</v>
      </c>
      <c r="M78" s="8">
        <v>131.80000000000001</v>
      </c>
      <c r="N78" s="8">
        <v>125.1</v>
      </c>
      <c r="O78" s="8">
        <v>95</v>
      </c>
      <c r="P78" s="8">
        <v>127.7</v>
      </c>
      <c r="Q78" s="8">
        <v>116.8</v>
      </c>
      <c r="R78" s="8">
        <v>128.6</v>
      </c>
      <c r="S78" s="8">
        <v>123.7</v>
      </c>
      <c r="T78" s="8">
        <v>128.1</v>
      </c>
      <c r="U78" s="8">
        <v>121.3</v>
      </c>
      <c r="V78" s="8">
        <v>116.5</v>
      </c>
      <c r="W78" s="8">
        <v>120.6</v>
      </c>
      <c r="X78" s="8">
        <v>118.1</v>
      </c>
      <c r="Y78" s="8">
        <v>114</v>
      </c>
      <c r="Z78" s="8">
        <v>117.7</v>
      </c>
      <c r="AA78" s="8">
        <v>114.1</v>
      </c>
      <c r="AB78" s="8">
        <v>106.8</v>
      </c>
      <c r="AC78" s="8">
        <v>114.9</v>
      </c>
      <c r="AD78" s="8">
        <v>120.4</v>
      </c>
      <c r="AE78" s="8">
        <v>111.7</v>
      </c>
      <c r="AF78" s="8">
        <v>113.2</v>
      </c>
      <c r="AG78" s="8">
        <v>118.7</v>
      </c>
    </row>
    <row r="79" spans="1:33" x14ac:dyDescent="0.25">
      <c r="A79" s="25" t="s">
        <v>4</v>
      </c>
      <c r="B79" s="25">
        <v>2015</v>
      </c>
      <c r="C79" s="25" t="s">
        <v>5</v>
      </c>
      <c r="D79" s="25" t="s">
        <v>347</v>
      </c>
      <c r="E79" s="25" t="s">
        <v>640</v>
      </c>
      <c r="F79" s="25">
        <v>1451.3999999999996</v>
      </c>
      <c r="G79" s="8">
        <v>123.7</v>
      </c>
      <c r="H79" s="8">
        <v>125.1</v>
      </c>
      <c r="I79" s="8">
        <v>121.1</v>
      </c>
      <c r="J79" s="8">
        <v>125.7</v>
      </c>
      <c r="K79" s="8">
        <v>109.1</v>
      </c>
      <c r="L79" s="8">
        <v>125.8</v>
      </c>
      <c r="M79" s="8">
        <v>129.4</v>
      </c>
      <c r="N79" s="8">
        <v>120.9</v>
      </c>
      <c r="O79" s="8">
        <v>98.3</v>
      </c>
      <c r="P79" s="8">
        <v>121.6</v>
      </c>
      <c r="Q79" s="8">
        <v>118</v>
      </c>
      <c r="R79" s="8">
        <v>127.6</v>
      </c>
      <c r="S79" s="8">
        <v>123.1</v>
      </c>
      <c r="T79" s="8">
        <v>125.2</v>
      </c>
      <c r="U79" s="8">
        <v>123.8</v>
      </c>
      <c r="V79" s="8">
        <v>120.1</v>
      </c>
      <c r="W79" s="8">
        <v>123.3</v>
      </c>
      <c r="X79" s="8">
        <v>118.1</v>
      </c>
      <c r="Y79" s="8">
        <v>117.7</v>
      </c>
      <c r="Z79" s="8">
        <v>118.7</v>
      </c>
      <c r="AA79" s="8">
        <v>116.3</v>
      </c>
      <c r="AB79" s="8">
        <v>108.7</v>
      </c>
      <c r="AC79" s="8">
        <v>114.9</v>
      </c>
      <c r="AD79" s="8">
        <v>119.7</v>
      </c>
      <c r="AE79" s="8">
        <v>111.2</v>
      </c>
      <c r="AF79" s="8">
        <v>114.1</v>
      </c>
      <c r="AG79" s="8">
        <v>119.7</v>
      </c>
    </row>
    <row r="80" spans="1:33" x14ac:dyDescent="0.25">
      <c r="A80" s="25" t="s">
        <v>0</v>
      </c>
      <c r="B80" s="25">
        <v>2015</v>
      </c>
      <c r="C80" s="25" t="s">
        <v>6</v>
      </c>
      <c r="D80" s="25" t="s">
        <v>348</v>
      </c>
      <c r="E80" s="25" t="s">
        <v>641</v>
      </c>
      <c r="F80" s="25">
        <v>1452.6</v>
      </c>
      <c r="G80" s="8">
        <v>123.3</v>
      </c>
      <c r="H80" s="8">
        <v>124.7</v>
      </c>
      <c r="I80" s="8">
        <v>118.9</v>
      </c>
      <c r="J80" s="8">
        <v>126</v>
      </c>
      <c r="K80" s="8">
        <v>111.8</v>
      </c>
      <c r="L80" s="8">
        <v>130.9</v>
      </c>
      <c r="M80" s="8">
        <v>128</v>
      </c>
      <c r="N80" s="8">
        <v>119.9</v>
      </c>
      <c r="O80" s="8">
        <v>98.9</v>
      </c>
      <c r="P80" s="8">
        <v>119.4</v>
      </c>
      <c r="Q80" s="8">
        <v>118.9</v>
      </c>
      <c r="R80" s="8">
        <v>127.7</v>
      </c>
      <c r="S80" s="8">
        <v>123.1</v>
      </c>
      <c r="T80" s="8">
        <v>124.7</v>
      </c>
      <c r="U80" s="8">
        <v>126</v>
      </c>
      <c r="V80" s="8">
        <v>122.9</v>
      </c>
      <c r="W80" s="8">
        <v>125.5</v>
      </c>
      <c r="X80" s="8">
        <v>139.26</v>
      </c>
      <c r="Y80" s="8">
        <v>120.6</v>
      </c>
      <c r="Z80" s="8">
        <v>120.2</v>
      </c>
      <c r="AA80" s="8">
        <v>118.2</v>
      </c>
      <c r="AB80" s="8">
        <v>111.6</v>
      </c>
      <c r="AC80" s="8">
        <v>115.5</v>
      </c>
      <c r="AD80" s="8">
        <v>119.4</v>
      </c>
      <c r="AE80" s="8">
        <v>110.8</v>
      </c>
      <c r="AF80" s="8">
        <v>115.5</v>
      </c>
      <c r="AG80" s="8">
        <v>121.1</v>
      </c>
    </row>
    <row r="81" spans="1:33" x14ac:dyDescent="0.25">
      <c r="A81" s="25" t="s">
        <v>3</v>
      </c>
      <c r="B81" s="25">
        <v>2015</v>
      </c>
      <c r="C81" s="25" t="s">
        <v>6</v>
      </c>
      <c r="D81" s="25" t="s">
        <v>349</v>
      </c>
      <c r="E81" s="25" t="s">
        <v>641</v>
      </c>
      <c r="F81" s="25">
        <v>1451.0000000000002</v>
      </c>
      <c r="G81" s="8">
        <v>124</v>
      </c>
      <c r="H81" s="8">
        <v>126.7</v>
      </c>
      <c r="I81" s="8">
        <v>113.5</v>
      </c>
      <c r="J81" s="8">
        <v>125.9</v>
      </c>
      <c r="K81" s="8">
        <v>104.8</v>
      </c>
      <c r="L81" s="8">
        <v>123.8</v>
      </c>
      <c r="M81" s="8">
        <v>131.4</v>
      </c>
      <c r="N81" s="8">
        <v>127.2</v>
      </c>
      <c r="O81" s="8">
        <v>93.2</v>
      </c>
      <c r="P81" s="8">
        <v>127.4</v>
      </c>
      <c r="Q81" s="8">
        <v>117</v>
      </c>
      <c r="R81" s="8">
        <v>129.19999999999999</v>
      </c>
      <c r="S81" s="8">
        <v>123.9</v>
      </c>
      <c r="T81" s="8">
        <v>128.80000000000001</v>
      </c>
      <c r="U81" s="8">
        <v>121.7</v>
      </c>
      <c r="V81" s="8">
        <v>116.9</v>
      </c>
      <c r="W81" s="8">
        <v>120.9</v>
      </c>
      <c r="X81" s="8">
        <v>118.6</v>
      </c>
      <c r="Y81" s="8">
        <v>114.4</v>
      </c>
      <c r="Z81" s="8">
        <v>118</v>
      </c>
      <c r="AA81" s="8">
        <v>114.3</v>
      </c>
      <c r="AB81" s="8">
        <v>108.4</v>
      </c>
      <c r="AC81" s="8">
        <v>115.4</v>
      </c>
      <c r="AD81" s="8">
        <v>120.6</v>
      </c>
      <c r="AE81" s="8">
        <v>111.3</v>
      </c>
      <c r="AF81" s="8">
        <v>113.8</v>
      </c>
      <c r="AG81" s="8">
        <v>119.1</v>
      </c>
    </row>
    <row r="82" spans="1:33" x14ac:dyDescent="0.25">
      <c r="A82" s="25" t="s">
        <v>4</v>
      </c>
      <c r="B82" s="25">
        <v>2015</v>
      </c>
      <c r="C82" s="25" t="s">
        <v>6</v>
      </c>
      <c r="D82" s="25" t="s">
        <v>350</v>
      </c>
      <c r="E82" s="25" t="s">
        <v>641</v>
      </c>
      <c r="F82" s="25">
        <v>1451</v>
      </c>
      <c r="G82" s="8">
        <v>123.5</v>
      </c>
      <c r="H82" s="8">
        <v>125.4</v>
      </c>
      <c r="I82" s="8">
        <v>116.8</v>
      </c>
      <c r="J82" s="8">
        <v>126</v>
      </c>
      <c r="K82" s="8">
        <v>109.2</v>
      </c>
      <c r="L82" s="8">
        <v>127.6</v>
      </c>
      <c r="M82" s="8">
        <v>129.19999999999999</v>
      </c>
      <c r="N82" s="8">
        <v>122.4</v>
      </c>
      <c r="O82" s="8">
        <v>97</v>
      </c>
      <c r="P82" s="8">
        <v>122.1</v>
      </c>
      <c r="Q82" s="8">
        <v>118.1</v>
      </c>
      <c r="R82" s="8">
        <v>128.4</v>
      </c>
      <c r="S82" s="8">
        <v>123.4</v>
      </c>
      <c r="T82" s="8">
        <v>125.8</v>
      </c>
      <c r="U82" s="8">
        <v>124.3</v>
      </c>
      <c r="V82" s="8">
        <v>120.4</v>
      </c>
      <c r="W82" s="8">
        <v>123.7</v>
      </c>
      <c r="X82" s="8">
        <v>118.6</v>
      </c>
      <c r="Y82" s="8">
        <v>118.3</v>
      </c>
      <c r="Z82" s="8">
        <v>119.2</v>
      </c>
      <c r="AA82" s="8">
        <v>116.7</v>
      </c>
      <c r="AB82" s="8">
        <v>109.9</v>
      </c>
      <c r="AC82" s="8">
        <v>115.4</v>
      </c>
      <c r="AD82" s="8">
        <v>120.1</v>
      </c>
      <c r="AE82" s="8">
        <v>111</v>
      </c>
      <c r="AF82" s="8">
        <v>114.7</v>
      </c>
      <c r="AG82" s="8">
        <v>120.2</v>
      </c>
    </row>
    <row r="83" spans="1:33" x14ac:dyDescent="0.25">
      <c r="A83" s="25" t="s">
        <v>0</v>
      </c>
      <c r="B83" s="25">
        <v>2015</v>
      </c>
      <c r="C83" s="25" t="s">
        <v>7</v>
      </c>
      <c r="D83" s="25" t="s">
        <v>351</v>
      </c>
      <c r="E83" s="25" t="s">
        <v>642</v>
      </c>
      <c r="F83" s="25">
        <v>1457.8</v>
      </c>
      <c r="G83" s="8">
        <v>123.3</v>
      </c>
      <c r="H83" s="8">
        <v>125.5</v>
      </c>
      <c r="I83" s="8">
        <v>117.2</v>
      </c>
      <c r="J83" s="8">
        <v>126.8</v>
      </c>
      <c r="K83" s="8">
        <v>111.9</v>
      </c>
      <c r="L83" s="8">
        <v>134.19999999999999</v>
      </c>
      <c r="M83" s="8">
        <v>127.5</v>
      </c>
      <c r="N83" s="8">
        <v>121.5</v>
      </c>
      <c r="O83" s="8">
        <v>97.8</v>
      </c>
      <c r="P83" s="8">
        <v>119.8</v>
      </c>
      <c r="Q83" s="8">
        <v>119.4</v>
      </c>
      <c r="R83" s="8">
        <v>128.69999999999999</v>
      </c>
      <c r="S83" s="8">
        <v>123.6</v>
      </c>
      <c r="T83" s="8">
        <v>125.7</v>
      </c>
      <c r="U83" s="8">
        <v>126.4</v>
      </c>
      <c r="V83" s="8">
        <v>123.3</v>
      </c>
      <c r="W83" s="8">
        <v>126</v>
      </c>
      <c r="X83" s="8">
        <v>139.26</v>
      </c>
      <c r="Y83" s="8">
        <v>121.2</v>
      </c>
      <c r="Z83" s="8">
        <v>120.9</v>
      </c>
      <c r="AA83" s="8">
        <v>118.6</v>
      </c>
      <c r="AB83" s="8">
        <v>111.9</v>
      </c>
      <c r="AC83" s="8">
        <v>116.2</v>
      </c>
      <c r="AD83" s="8">
        <v>119.9</v>
      </c>
      <c r="AE83" s="8">
        <v>111.6</v>
      </c>
      <c r="AF83" s="8">
        <v>116</v>
      </c>
      <c r="AG83" s="8">
        <v>121.5</v>
      </c>
    </row>
    <row r="84" spans="1:33" x14ac:dyDescent="0.25">
      <c r="A84" s="25" t="s">
        <v>3</v>
      </c>
      <c r="B84" s="25">
        <v>2015</v>
      </c>
      <c r="C84" s="25" t="s">
        <v>7</v>
      </c>
      <c r="D84" s="25" t="s">
        <v>352</v>
      </c>
      <c r="E84" s="25" t="s">
        <v>642</v>
      </c>
      <c r="F84" s="25">
        <v>1458.8999999999999</v>
      </c>
      <c r="G84" s="8">
        <v>123.8</v>
      </c>
      <c r="H84" s="8">
        <v>128.19999999999999</v>
      </c>
      <c r="I84" s="8">
        <v>110</v>
      </c>
      <c r="J84" s="8">
        <v>126.3</v>
      </c>
      <c r="K84" s="8">
        <v>104.5</v>
      </c>
      <c r="L84" s="8">
        <v>130.6</v>
      </c>
      <c r="M84" s="8">
        <v>130.80000000000001</v>
      </c>
      <c r="N84" s="8">
        <v>131.30000000000001</v>
      </c>
      <c r="O84" s="8">
        <v>91.6</v>
      </c>
      <c r="P84" s="8">
        <v>127.7</v>
      </c>
      <c r="Q84" s="8">
        <v>117.2</v>
      </c>
      <c r="R84" s="8">
        <v>129.5</v>
      </c>
      <c r="S84" s="8">
        <v>124.6</v>
      </c>
      <c r="T84" s="8">
        <v>130.1</v>
      </c>
      <c r="U84" s="8">
        <v>122.1</v>
      </c>
      <c r="V84" s="8">
        <v>117.2</v>
      </c>
      <c r="W84" s="8">
        <v>121.3</v>
      </c>
      <c r="X84" s="8">
        <v>119.2</v>
      </c>
      <c r="Y84" s="8">
        <v>114.7</v>
      </c>
      <c r="Z84" s="8">
        <v>118.4</v>
      </c>
      <c r="AA84" s="8">
        <v>114.6</v>
      </c>
      <c r="AB84" s="8">
        <v>108.4</v>
      </c>
      <c r="AC84" s="8">
        <v>115.6</v>
      </c>
      <c r="AD84" s="8">
        <v>121.7</v>
      </c>
      <c r="AE84" s="8">
        <v>111.8</v>
      </c>
      <c r="AF84" s="8">
        <v>114.2</v>
      </c>
      <c r="AG84" s="8">
        <v>119.7</v>
      </c>
    </row>
    <row r="85" spans="1:33" x14ac:dyDescent="0.25">
      <c r="A85" s="25" t="s">
        <v>4</v>
      </c>
      <c r="B85" s="25">
        <v>2015</v>
      </c>
      <c r="C85" s="25" t="s">
        <v>7</v>
      </c>
      <c r="D85" s="25" t="s">
        <v>353</v>
      </c>
      <c r="E85" s="25" t="s">
        <v>642</v>
      </c>
      <c r="F85" s="25">
        <v>1457.2</v>
      </c>
      <c r="G85" s="8">
        <v>123.5</v>
      </c>
      <c r="H85" s="8">
        <v>126.4</v>
      </c>
      <c r="I85" s="8">
        <v>114.4</v>
      </c>
      <c r="J85" s="8">
        <v>126.6</v>
      </c>
      <c r="K85" s="8">
        <v>109.2</v>
      </c>
      <c r="L85" s="8">
        <v>132.5</v>
      </c>
      <c r="M85" s="8">
        <v>128.6</v>
      </c>
      <c r="N85" s="8">
        <v>124.8</v>
      </c>
      <c r="O85" s="8">
        <v>95.7</v>
      </c>
      <c r="P85" s="8">
        <v>122.4</v>
      </c>
      <c r="Q85" s="8">
        <v>118.5</v>
      </c>
      <c r="R85" s="8">
        <v>129.1</v>
      </c>
      <c r="S85" s="8">
        <v>124</v>
      </c>
      <c r="T85" s="8">
        <v>126.9</v>
      </c>
      <c r="U85" s="8">
        <v>124.7</v>
      </c>
      <c r="V85" s="8">
        <v>120.8</v>
      </c>
      <c r="W85" s="8">
        <v>124.1</v>
      </c>
      <c r="X85" s="8">
        <v>119.2</v>
      </c>
      <c r="Y85" s="8">
        <v>118.7</v>
      </c>
      <c r="Z85" s="8">
        <v>119.7</v>
      </c>
      <c r="AA85" s="8">
        <v>117.1</v>
      </c>
      <c r="AB85" s="8">
        <v>110.1</v>
      </c>
      <c r="AC85" s="8">
        <v>115.9</v>
      </c>
      <c r="AD85" s="8">
        <v>121</v>
      </c>
      <c r="AE85" s="8">
        <v>111.7</v>
      </c>
      <c r="AF85" s="8">
        <v>115.1</v>
      </c>
      <c r="AG85" s="8">
        <v>120.7</v>
      </c>
    </row>
    <row r="86" spans="1:33" x14ac:dyDescent="0.25">
      <c r="A86" s="25" t="s">
        <v>0</v>
      </c>
      <c r="B86" s="25">
        <v>2015</v>
      </c>
      <c r="C86" s="25" t="s">
        <v>8</v>
      </c>
      <c r="D86" s="25" t="s">
        <v>354</v>
      </c>
      <c r="E86" s="25" t="s">
        <v>643</v>
      </c>
      <c r="F86" s="25">
        <v>1467.5</v>
      </c>
      <c r="G86" s="8">
        <v>123.5</v>
      </c>
      <c r="H86" s="8">
        <v>127.1</v>
      </c>
      <c r="I86" s="8">
        <v>117.3</v>
      </c>
      <c r="J86" s="8">
        <v>127.7</v>
      </c>
      <c r="K86" s="8">
        <v>112.5</v>
      </c>
      <c r="L86" s="8">
        <v>134.1</v>
      </c>
      <c r="M86" s="8">
        <v>128.5</v>
      </c>
      <c r="N86" s="8">
        <v>124.3</v>
      </c>
      <c r="O86" s="8">
        <v>97.6</v>
      </c>
      <c r="P86" s="8">
        <v>120.7</v>
      </c>
      <c r="Q86" s="8">
        <v>120.2</v>
      </c>
      <c r="R86" s="8">
        <v>129.80000000000001</v>
      </c>
      <c r="S86" s="8">
        <v>124.4</v>
      </c>
      <c r="T86" s="8">
        <v>126.7</v>
      </c>
      <c r="U86" s="8">
        <v>127.3</v>
      </c>
      <c r="V86" s="8">
        <v>124.1</v>
      </c>
      <c r="W86" s="8">
        <v>126.8</v>
      </c>
      <c r="X86" s="8">
        <v>139.26</v>
      </c>
      <c r="Y86" s="8">
        <v>121.9</v>
      </c>
      <c r="Z86" s="8">
        <v>121.5</v>
      </c>
      <c r="AA86" s="8">
        <v>119.4</v>
      </c>
      <c r="AB86" s="8">
        <v>113.3</v>
      </c>
      <c r="AC86" s="8">
        <v>116.7</v>
      </c>
      <c r="AD86" s="8">
        <v>120.5</v>
      </c>
      <c r="AE86" s="8">
        <v>112.3</v>
      </c>
      <c r="AF86" s="8">
        <v>116.9</v>
      </c>
      <c r="AG86" s="8">
        <v>122.4</v>
      </c>
    </row>
    <row r="87" spans="1:33" x14ac:dyDescent="0.25">
      <c r="A87" s="25" t="s">
        <v>3</v>
      </c>
      <c r="B87" s="25">
        <v>2015</v>
      </c>
      <c r="C87" s="25" t="s">
        <v>8</v>
      </c>
      <c r="D87" s="25" t="s">
        <v>355</v>
      </c>
      <c r="E87" s="25" t="s">
        <v>643</v>
      </c>
      <c r="F87" s="25">
        <v>1481.2</v>
      </c>
      <c r="G87" s="8">
        <v>123.8</v>
      </c>
      <c r="H87" s="8">
        <v>129.69999999999999</v>
      </c>
      <c r="I87" s="8">
        <v>111.3</v>
      </c>
      <c r="J87" s="8">
        <v>126.6</v>
      </c>
      <c r="K87" s="8">
        <v>105.2</v>
      </c>
      <c r="L87" s="8">
        <v>130.80000000000001</v>
      </c>
      <c r="M87" s="8">
        <v>135.6</v>
      </c>
      <c r="N87" s="8">
        <v>142.6</v>
      </c>
      <c r="O87" s="8">
        <v>90.8</v>
      </c>
      <c r="P87" s="8">
        <v>128.80000000000001</v>
      </c>
      <c r="Q87" s="8">
        <v>117.7</v>
      </c>
      <c r="R87" s="8">
        <v>129.9</v>
      </c>
      <c r="S87" s="8">
        <v>126.1</v>
      </c>
      <c r="T87" s="8">
        <v>131.30000000000001</v>
      </c>
      <c r="U87" s="8">
        <v>122.4</v>
      </c>
      <c r="V87" s="8">
        <v>117.4</v>
      </c>
      <c r="W87" s="8">
        <v>121.6</v>
      </c>
      <c r="X87" s="8">
        <v>119.6</v>
      </c>
      <c r="Y87" s="8">
        <v>114.9</v>
      </c>
      <c r="Z87" s="8">
        <v>118.7</v>
      </c>
      <c r="AA87" s="8">
        <v>114.9</v>
      </c>
      <c r="AB87" s="8">
        <v>110.8</v>
      </c>
      <c r="AC87" s="8">
        <v>116</v>
      </c>
      <c r="AD87" s="8">
        <v>122</v>
      </c>
      <c r="AE87" s="8">
        <v>112.4</v>
      </c>
      <c r="AF87" s="8">
        <v>115.2</v>
      </c>
      <c r="AG87" s="8">
        <v>120.7</v>
      </c>
    </row>
    <row r="88" spans="1:33" x14ac:dyDescent="0.25">
      <c r="A88" s="25" t="s">
        <v>4</v>
      </c>
      <c r="B88" s="25">
        <v>2015</v>
      </c>
      <c r="C88" s="25" t="s">
        <v>8</v>
      </c>
      <c r="D88" s="25" t="s">
        <v>356</v>
      </c>
      <c r="E88" s="25" t="s">
        <v>643</v>
      </c>
      <c r="F88" s="25">
        <v>1471.2</v>
      </c>
      <c r="G88" s="8">
        <v>123.6</v>
      </c>
      <c r="H88" s="8">
        <v>128</v>
      </c>
      <c r="I88" s="8">
        <v>115</v>
      </c>
      <c r="J88" s="8">
        <v>127.3</v>
      </c>
      <c r="K88" s="8">
        <v>109.8</v>
      </c>
      <c r="L88" s="8">
        <v>132.6</v>
      </c>
      <c r="M88" s="8">
        <v>130.9</v>
      </c>
      <c r="N88" s="8">
        <v>130.5</v>
      </c>
      <c r="O88" s="8">
        <v>95.3</v>
      </c>
      <c r="P88" s="8">
        <v>123.4</v>
      </c>
      <c r="Q88" s="8">
        <v>119.2</v>
      </c>
      <c r="R88" s="8">
        <v>129.80000000000001</v>
      </c>
      <c r="S88" s="8">
        <v>125</v>
      </c>
      <c r="T88" s="8">
        <v>127.9</v>
      </c>
      <c r="U88" s="8">
        <v>125.4</v>
      </c>
      <c r="V88" s="8">
        <v>121.3</v>
      </c>
      <c r="W88" s="8">
        <v>124.7</v>
      </c>
      <c r="X88" s="8">
        <v>119.6</v>
      </c>
      <c r="Y88" s="8">
        <v>119.2</v>
      </c>
      <c r="Z88" s="8">
        <v>120.2</v>
      </c>
      <c r="AA88" s="8">
        <v>117.7</v>
      </c>
      <c r="AB88" s="8">
        <v>112</v>
      </c>
      <c r="AC88" s="8">
        <v>116.3</v>
      </c>
      <c r="AD88" s="8">
        <v>121.4</v>
      </c>
      <c r="AE88" s="8">
        <v>112.3</v>
      </c>
      <c r="AF88" s="8">
        <v>116.1</v>
      </c>
      <c r="AG88" s="8">
        <v>121.6</v>
      </c>
    </row>
    <row r="89" spans="1:33" x14ac:dyDescent="0.25">
      <c r="A89" s="25" t="s">
        <v>0</v>
      </c>
      <c r="B89" s="25">
        <v>2015</v>
      </c>
      <c r="C89" s="25" t="s">
        <v>9</v>
      </c>
      <c r="D89" s="25" t="s">
        <v>357</v>
      </c>
      <c r="E89" s="25" t="s">
        <v>644</v>
      </c>
      <c r="F89" s="25">
        <v>1496.8</v>
      </c>
      <c r="G89" s="8">
        <v>124.1</v>
      </c>
      <c r="H89" s="8">
        <v>130.4</v>
      </c>
      <c r="I89" s="8">
        <v>122.1</v>
      </c>
      <c r="J89" s="8">
        <v>128.69999999999999</v>
      </c>
      <c r="K89" s="8">
        <v>114.1</v>
      </c>
      <c r="L89" s="8">
        <v>133.19999999999999</v>
      </c>
      <c r="M89" s="8">
        <v>135.19999999999999</v>
      </c>
      <c r="N89" s="8">
        <v>131.9</v>
      </c>
      <c r="O89" s="8">
        <v>96.3</v>
      </c>
      <c r="P89" s="8">
        <v>123</v>
      </c>
      <c r="Q89" s="8">
        <v>121.1</v>
      </c>
      <c r="R89" s="8">
        <v>131.19999999999999</v>
      </c>
      <c r="S89" s="8">
        <v>126.6</v>
      </c>
      <c r="T89" s="8">
        <v>128.19999999999999</v>
      </c>
      <c r="U89" s="8">
        <v>128.4</v>
      </c>
      <c r="V89" s="8">
        <v>125.1</v>
      </c>
      <c r="W89" s="8">
        <v>128</v>
      </c>
      <c r="X89" s="8">
        <v>139.26</v>
      </c>
      <c r="Y89" s="8">
        <v>122.6</v>
      </c>
      <c r="Z89" s="8">
        <v>122.8</v>
      </c>
      <c r="AA89" s="8">
        <v>120.4</v>
      </c>
      <c r="AB89" s="8">
        <v>114.2</v>
      </c>
      <c r="AC89" s="8">
        <v>117.9</v>
      </c>
      <c r="AD89" s="8">
        <v>122</v>
      </c>
      <c r="AE89" s="8">
        <v>113</v>
      </c>
      <c r="AF89" s="8">
        <v>117.9</v>
      </c>
      <c r="AG89" s="8">
        <v>124.1</v>
      </c>
    </row>
    <row r="90" spans="1:33" x14ac:dyDescent="0.25">
      <c r="A90" s="25" t="s">
        <v>3</v>
      </c>
      <c r="B90" s="25">
        <v>2015</v>
      </c>
      <c r="C90" s="25" t="s">
        <v>9</v>
      </c>
      <c r="D90" s="25" t="s">
        <v>358</v>
      </c>
      <c r="E90" s="25" t="s">
        <v>644</v>
      </c>
      <c r="F90" s="25">
        <v>1518.6</v>
      </c>
      <c r="G90" s="8">
        <v>123.6</v>
      </c>
      <c r="H90" s="8">
        <v>134.4</v>
      </c>
      <c r="I90" s="8">
        <v>120.9</v>
      </c>
      <c r="J90" s="8">
        <v>127.3</v>
      </c>
      <c r="K90" s="8">
        <v>106</v>
      </c>
      <c r="L90" s="8">
        <v>132.30000000000001</v>
      </c>
      <c r="M90" s="8">
        <v>146.69999999999999</v>
      </c>
      <c r="N90" s="8">
        <v>148.1</v>
      </c>
      <c r="O90" s="8">
        <v>89.8</v>
      </c>
      <c r="P90" s="8">
        <v>130.5</v>
      </c>
      <c r="Q90" s="8">
        <v>118</v>
      </c>
      <c r="R90" s="8">
        <v>130.5</v>
      </c>
      <c r="S90" s="8">
        <v>128.5</v>
      </c>
      <c r="T90" s="8">
        <v>132.1</v>
      </c>
      <c r="U90" s="8">
        <v>123.2</v>
      </c>
      <c r="V90" s="8">
        <v>117.6</v>
      </c>
      <c r="W90" s="8">
        <v>122.3</v>
      </c>
      <c r="X90" s="8">
        <v>119</v>
      </c>
      <c r="Y90" s="8">
        <v>115.1</v>
      </c>
      <c r="Z90" s="8">
        <v>119.2</v>
      </c>
      <c r="AA90" s="8">
        <v>115.4</v>
      </c>
      <c r="AB90" s="8">
        <v>111.7</v>
      </c>
      <c r="AC90" s="8">
        <v>116.2</v>
      </c>
      <c r="AD90" s="8">
        <v>123.8</v>
      </c>
      <c r="AE90" s="8">
        <v>112.5</v>
      </c>
      <c r="AF90" s="8">
        <v>116</v>
      </c>
      <c r="AG90" s="8">
        <v>121.7</v>
      </c>
    </row>
    <row r="91" spans="1:33" x14ac:dyDescent="0.25">
      <c r="A91" s="25" t="s">
        <v>4</v>
      </c>
      <c r="B91" s="25">
        <v>2015</v>
      </c>
      <c r="C91" s="25" t="s">
        <v>9</v>
      </c>
      <c r="D91" s="25" t="s">
        <v>359</v>
      </c>
      <c r="E91" s="25" t="s">
        <v>644</v>
      </c>
      <c r="F91" s="25">
        <v>1503.7</v>
      </c>
      <c r="G91" s="8">
        <v>123.9</v>
      </c>
      <c r="H91" s="8">
        <v>131.80000000000001</v>
      </c>
      <c r="I91" s="8">
        <v>121.6</v>
      </c>
      <c r="J91" s="8">
        <v>128.19999999999999</v>
      </c>
      <c r="K91" s="8">
        <v>111.1</v>
      </c>
      <c r="L91" s="8">
        <v>132.80000000000001</v>
      </c>
      <c r="M91" s="8">
        <v>139.1</v>
      </c>
      <c r="N91" s="8">
        <v>137.4</v>
      </c>
      <c r="O91" s="8">
        <v>94.1</v>
      </c>
      <c r="P91" s="8">
        <v>125.5</v>
      </c>
      <c r="Q91" s="8">
        <v>119.8</v>
      </c>
      <c r="R91" s="8">
        <v>130.9</v>
      </c>
      <c r="S91" s="8">
        <v>127.3</v>
      </c>
      <c r="T91" s="8">
        <v>129.19999999999999</v>
      </c>
      <c r="U91" s="8">
        <v>126.4</v>
      </c>
      <c r="V91" s="8">
        <v>122</v>
      </c>
      <c r="W91" s="8">
        <v>125.7</v>
      </c>
      <c r="X91" s="8">
        <v>119</v>
      </c>
      <c r="Y91" s="8">
        <v>119.8</v>
      </c>
      <c r="Z91" s="8">
        <v>121.1</v>
      </c>
      <c r="AA91" s="8">
        <v>118.5</v>
      </c>
      <c r="AB91" s="8">
        <v>112.9</v>
      </c>
      <c r="AC91" s="8">
        <v>116.9</v>
      </c>
      <c r="AD91" s="8">
        <v>123.1</v>
      </c>
      <c r="AE91" s="8">
        <v>112.8</v>
      </c>
      <c r="AF91" s="8">
        <v>117</v>
      </c>
      <c r="AG91" s="8">
        <v>123</v>
      </c>
    </row>
    <row r="92" spans="1:33" x14ac:dyDescent="0.25">
      <c r="A92" s="25" t="s">
        <v>0</v>
      </c>
      <c r="B92" s="25">
        <v>2015</v>
      </c>
      <c r="C92" s="25" t="s">
        <v>10</v>
      </c>
      <c r="D92" s="25" t="s">
        <v>360</v>
      </c>
      <c r="E92" s="25" t="s">
        <v>645</v>
      </c>
      <c r="F92" s="25">
        <v>1504.3</v>
      </c>
      <c r="G92" s="8">
        <v>124</v>
      </c>
      <c r="H92" s="8">
        <v>131.5</v>
      </c>
      <c r="I92" s="8">
        <v>122</v>
      </c>
      <c r="J92" s="8">
        <v>128.69999999999999</v>
      </c>
      <c r="K92" s="8">
        <v>113.5</v>
      </c>
      <c r="L92" s="8">
        <v>133.30000000000001</v>
      </c>
      <c r="M92" s="8">
        <v>140.80000000000001</v>
      </c>
      <c r="N92" s="8">
        <v>133.80000000000001</v>
      </c>
      <c r="O92" s="8">
        <v>94.1</v>
      </c>
      <c r="P92" s="8">
        <v>123.4</v>
      </c>
      <c r="Q92" s="8">
        <v>121</v>
      </c>
      <c r="R92" s="8">
        <v>131.69999999999999</v>
      </c>
      <c r="S92" s="8">
        <v>127.5</v>
      </c>
      <c r="T92" s="8">
        <v>129.4</v>
      </c>
      <c r="U92" s="8">
        <v>128.80000000000001</v>
      </c>
      <c r="V92" s="8">
        <v>125.5</v>
      </c>
      <c r="W92" s="8">
        <v>128.30000000000001</v>
      </c>
      <c r="X92" s="8">
        <v>139.26</v>
      </c>
      <c r="Y92" s="8">
        <v>123</v>
      </c>
      <c r="Z92" s="8">
        <v>123</v>
      </c>
      <c r="AA92" s="8">
        <v>120.8</v>
      </c>
      <c r="AB92" s="8">
        <v>114.1</v>
      </c>
      <c r="AC92" s="8">
        <v>118</v>
      </c>
      <c r="AD92" s="8">
        <v>122.9</v>
      </c>
      <c r="AE92" s="8">
        <v>112.7</v>
      </c>
      <c r="AF92" s="8">
        <v>118.1</v>
      </c>
      <c r="AG92" s="8">
        <v>124.7</v>
      </c>
    </row>
    <row r="93" spans="1:33" x14ac:dyDescent="0.25">
      <c r="A93" s="25" t="s">
        <v>3</v>
      </c>
      <c r="B93" s="25">
        <v>2015</v>
      </c>
      <c r="C93" s="25" t="s">
        <v>10</v>
      </c>
      <c r="D93" s="25" t="s">
        <v>361</v>
      </c>
      <c r="E93" s="25" t="s">
        <v>645</v>
      </c>
      <c r="F93" s="25">
        <v>1524.6</v>
      </c>
      <c r="G93" s="8">
        <v>123.2</v>
      </c>
      <c r="H93" s="8">
        <v>134.30000000000001</v>
      </c>
      <c r="I93" s="8">
        <v>119.5</v>
      </c>
      <c r="J93" s="8">
        <v>127.7</v>
      </c>
      <c r="K93" s="8">
        <v>106.3</v>
      </c>
      <c r="L93" s="8">
        <v>132.80000000000001</v>
      </c>
      <c r="M93" s="8">
        <v>153.5</v>
      </c>
      <c r="N93" s="8">
        <v>149.5</v>
      </c>
      <c r="O93" s="8">
        <v>85.7</v>
      </c>
      <c r="P93" s="8">
        <v>131.5</v>
      </c>
      <c r="Q93" s="8">
        <v>118.3</v>
      </c>
      <c r="R93" s="8">
        <v>131.1</v>
      </c>
      <c r="S93" s="8">
        <v>129.5</v>
      </c>
      <c r="T93" s="8">
        <v>133.1</v>
      </c>
      <c r="U93" s="8">
        <v>123.5</v>
      </c>
      <c r="V93" s="8">
        <v>117.9</v>
      </c>
      <c r="W93" s="8">
        <v>122.7</v>
      </c>
      <c r="X93" s="8">
        <v>119.9</v>
      </c>
      <c r="Y93" s="8">
        <v>115.3</v>
      </c>
      <c r="Z93" s="8">
        <v>119.5</v>
      </c>
      <c r="AA93" s="8">
        <v>116</v>
      </c>
      <c r="AB93" s="8">
        <v>111.5</v>
      </c>
      <c r="AC93" s="8">
        <v>116.6</v>
      </c>
      <c r="AD93" s="8">
        <v>125.4</v>
      </c>
      <c r="AE93" s="8">
        <v>111.7</v>
      </c>
      <c r="AF93" s="8">
        <v>116.3</v>
      </c>
      <c r="AG93" s="8">
        <v>122.4</v>
      </c>
    </row>
    <row r="94" spans="1:33" x14ac:dyDescent="0.25">
      <c r="A94" s="25" t="s">
        <v>4</v>
      </c>
      <c r="B94" s="25">
        <v>2015</v>
      </c>
      <c r="C94" s="25" t="s">
        <v>10</v>
      </c>
      <c r="D94" s="25" t="s">
        <v>362</v>
      </c>
      <c r="E94" s="25" t="s">
        <v>645</v>
      </c>
      <c r="F94" s="25">
        <v>1510.7</v>
      </c>
      <c r="G94" s="8">
        <v>123.7</v>
      </c>
      <c r="H94" s="8">
        <v>132.5</v>
      </c>
      <c r="I94" s="8">
        <v>121</v>
      </c>
      <c r="J94" s="8">
        <v>128.30000000000001</v>
      </c>
      <c r="K94" s="8">
        <v>110.9</v>
      </c>
      <c r="L94" s="8">
        <v>133.1</v>
      </c>
      <c r="M94" s="8">
        <v>145.1</v>
      </c>
      <c r="N94" s="8">
        <v>139.1</v>
      </c>
      <c r="O94" s="8">
        <v>91.3</v>
      </c>
      <c r="P94" s="8">
        <v>126.1</v>
      </c>
      <c r="Q94" s="8">
        <v>119.9</v>
      </c>
      <c r="R94" s="8">
        <v>131.4</v>
      </c>
      <c r="S94" s="8">
        <v>128.19999999999999</v>
      </c>
      <c r="T94" s="8">
        <v>130.4</v>
      </c>
      <c r="U94" s="8">
        <v>126.7</v>
      </c>
      <c r="V94" s="8">
        <v>122.3</v>
      </c>
      <c r="W94" s="8">
        <v>126.1</v>
      </c>
      <c r="X94" s="8">
        <v>119.9</v>
      </c>
      <c r="Y94" s="8">
        <v>120.1</v>
      </c>
      <c r="Z94" s="8">
        <v>121.3</v>
      </c>
      <c r="AA94" s="8">
        <v>119</v>
      </c>
      <c r="AB94" s="8">
        <v>112.7</v>
      </c>
      <c r="AC94" s="8">
        <v>117.2</v>
      </c>
      <c r="AD94" s="8">
        <v>124.4</v>
      </c>
      <c r="AE94" s="8">
        <v>112.3</v>
      </c>
      <c r="AF94" s="8">
        <v>117.2</v>
      </c>
      <c r="AG94" s="8">
        <v>123.6</v>
      </c>
    </row>
    <row r="95" spans="1:33" x14ac:dyDescent="0.25">
      <c r="A95" s="25" t="s">
        <v>0</v>
      </c>
      <c r="B95" s="25">
        <v>2015</v>
      </c>
      <c r="C95" s="25" t="s">
        <v>11</v>
      </c>
      <c r="D95" s="25" t="s">
        <v>363</v>
      </c>
      <c r="E95" s="25" t="s">
        <v>646</v>
      </c>
      <c r="F95" s="25">
        <v>1525.1</v>
      </c>
      <c r="G95" s="8">
        <v>124.7</v>
      </c>
      <c r="H95" s="8">
        <v>131.30000000000001</v>
      </c>
      <c r="I95" s="8">
        <v>121.3</v>
      </c>
      <c r="J95" s="8">
        <v>128.80000000000001</v>
      </c>
      <c r="K95" s="8">
        <v>114</v>
      </c>
      <c r="L95" s="8">
        <v>134.19999999999999</v>
      </c>
      <c r="M95" s="8">
        <v>153.6</v>
      </c>
      <c r="N95" s="8">
        <v>137.9</v>
      </c>
      <c r="O95" s="8">
        <v>93.1</v>
      </c>
      <c r="P95" s="8">
        <v>123.9</v>
      </c>
      <c r="Q95" s="8">
        <v>121.5</v>
      </c>
      <c r="R95" s="8">
        <v>132.5</v>
      </c>
      <c r="S95" s="8">
        <v>129.80000000000001</v>
      </c>
      <c r="T95" s="8">
        <v>130.1</v>
      </c>
      <c r="U95" s="8">
        <v>129.5</v>
      </c>
      <c r="V95" s="8">
        <v>126.3</v>
      </c>
      <c r="W95" s="8">
        <v>129</v>
      </c>
      <c r="X95" s="8">
        <v>139.26</v>
      </c>
      <c r="Y95" s="8">
        <v>123.8</v>
      </c>
      <c r="Z95" s="8">
        <v>123.7</v>
      </c>
      <c r="AA95" s="8">
        <v>121.1</v>
      </c>
      <c r="AB95" s="8">
        <v>113.6</v>
      </c>
      <c r="AC95" s="8">
        <v>118.5</v>
      </c>
      <c r="AD95" s="8">
        <v>123.6</v>
      </c>
      <c r="AE95" s="8">
        <v>112.5</v>
      </c>
      <c r="AF95" s="8">
        <v>118.2</v>
      </c>
      <c r="AG95" s="8">
        <v>126.1</v>
      </c>
    </row>
    <row r="96" spans="1:33" x14ac:dyDescent="0.25">
      <c r="A96" s="25" t="s">
        <v>3</v>
      </c>
      <c r="B96" s="25">
        <v>2015</v>
      </c>
      <c r="C96" s="25" t="s">
        <v>11</v>
      </c>
      <c r="D96" s="25" t="s">
        <v>364</v>
      </c>
      <c r="E96" s="25" t="s">
        <v>646</v>
      </c>
      <c r="F96" s="25">
        <v>1540.1</v>
      </c>
      <c r="G96" s="8">
        <v>123.1</v>
      </c>
      <c r="H96" s="8">
        <v>131.69999999999999</v>
      </c>
      <c r="I96" s="8">
        <v>118.1</v>
      </c>
      <c r="J96" s="8">
        <v>128</v>
      </c>
      <c r="K96" s="8">
        <v>106.8</v>
      </c>
      <c r="L96" s="8">
        <v>130.1</v>
      </c>
      <c r="M96" s="8">
        <v>165.5</v>
      </c>
      <c r="N96" s="8">
        <v>156</v>
      </c>
      <c r="O96" s="8">
        <v>85.3</v>
      </c>
      <c r="P96" s="8">
        <v>132.69999999999999</v>
      </c>
      <c r="Q96" s="8">
        <v>118.8</v>
      </c>
      <c r="R96" s="8">
        <v>131.69999999999999</v>
      </c>
      <c r="S96" s="8">
        <v>131.1</v>
      </c>
      <c r="T96" s="8">
        <v>134.19999999999999</v>
      </c>
      <c r="U96" s="8">
        <v>123.7</v>
      </c>
      <c r="V96" s="8">
        <v>118.2</v>
      </c>
      <c r="W96" s="8">
        <v>122.9</v>
      </c>
      <c r="X96" s="8">
        <v>120.9</v>
      </c>
      <c r="Y96" s="8">
        <v>115.3</v>
      </c>
      <c r="Z96" s="8">
        <v>120</v>
      </c>
      <c r="AA96" s="8">
        <v>116.6</v>
      </c>
      <c r="AB96" s="8">
        <v>109.9</v>
      </c>
      <c r="AC96" s="8">
        <v>117.2</v>
      </c>
      <c r="AD96" s="8">
        <v>126.2</v>
      </c>
      <c r="AE96" s="8">
        <v>112</v>
      </c>
      <c r="AF96" s="8">
        <v>116.2</v>
      </c>
      <c r="AG96" s="8">
        <v>123.2</v>
      </c>
    </row>
    <row r="97" spans="1:33" x14ac:dyDescent="0.25">
      <c r="A97" s="25" t="s">
        <v>4</v>
      </c>
      <c r="B97" s="25">
        <v>2015</v>
      </c>
      <c r="C97" s="25" t="s">
        <v>11</v>
      </c>
      <c r="D97" s="25" t="s">
        <v>365</v>
      </c>
      <c r="E97" s="25" t="s">
        <v>646</v>
      </c>
      <c r="F97" s="25">
        <v>1529.1999999999998</v>
      </c>
      <c r="G97" s="8">
        <v>124.2</v>
      </c>
      <c r="H97" s="8">
        <v>131.4</v>
      </c>
      <c r="I97" s="8">
        <v>120.1</v>
      </c>
      <c r="J97" s="8">
        <v>128.5</v>
      </c>
      <c r="K97" s="8">
        <v>111.4</v>
      </c>
      <c r="L97" s="8">
        <v>132.30000000000001</v>
      </c>
      <c r="M97" s="8">
        <v>157.6</v>
      </c>
      <c r="N97" s="8">
        <v>144</v>
      </c>
      <c r="O97" s="8">
        <v>90.5</v>
      </c>
      <c r="P97" s="8">
        <v>126.8</v>
      </c>
      <c r="Q97" s="8">
        <v>120.4</v>
      </c>
      <c r="R97" s="8">
        <v>132.1</v>
      </c>
      <c r="S97" s="8">
        <v>130.30000000000001</v>
      </c>
      <c r="T97" s="8">
        <v>131.19999999999999</v>
      </c>
      <c r="U97" s="8">
        <v>127.2</v>
      </c>
      <c r="V97" s="8">
        <v>122.9</v>
      </c>
      <c r="W97" s="8">
        <v>126.6</v>
      </c>
      <c r="X97" s="8">
        <v>120.9</v>
      </c>
      <c r="Y97" s="8">
        <v>120.6</v>
      </c>
      <c r="Z97" s="8">
        <v>122</v>
      </c>
      <c r="AA97" s="8">
        <v>119.4</v>
      </c>
      <c r="AB97" s="8">
        <v>111.7</v>
      </c>
      <c r="AC97" s="8">
        <v>117.8</v>
      </c>
      <c r="AD97" s="8">
        <v>125.1</v>
      </c>
      <c r="AE97" s="8">
        <v>112.3</v>
      </c>
      <c r="AF97" s="8">
        <v>117.2</v>
      </c>
      <c r="AG97" s="8">
        <v>124.8</v>
      </c>
    </row>
    <row r="98" spans="1:33" x14ac:dyDescent="0.25">
      <c r="A98" s="25" t="s">
        <v>0</v>
      </c>
      <c r="B98" s="25">
        <v>2015</v>
      </c>
      <c r="C98" s="25" t="s">
        <v>12</v>
      </c>
      <c r="D98" s="25" t="s">
        <v>366</v>
      </c>
      <c r="E98" s="25" t="s">
        <v>647</v>
      </c>
      <c r="F98" s="25">
        <v>1535.7</v>
      </c>
      <c r="G98" s="8">
        <v>125.1</v>
      </c>
      <c r="H98" s="8">
        <v>131.1</v>
      </c>
      <c r="I98" s="8">
        <v>120.7</v>
      </c>
      <c r="J98" s="8">
        <v>129.19999999999999</v>
      </c>
      <c r="K98" s="8">
        <v>114.7</v>
      </c>
      <c r="L98" s="8">
        <v>132.30000000000001</v>
      </c>
      <c r="M98" s="8">
        <v>158.9</v>
      </c>
      <c r="N98" s="8">
        <v>142.1</v>
      </c>
      <c r="O98" s="8">
        <v>92.5</v>
      </c>
      <c r="P98" s="8">
        <v>125.4</v>
      </c>
      <c r="Q98" s="8">
        <v>121.9</v>
      </c>
      <c r="R98" s="8">
        <v>132.69999999999999</v>
      </c>
      <c r="S98" s="8">
        <v>131</v>
      </c>
      <c r="T98" s="8">
        <v>131</v>
      </c>
      <c r="U98" s="8">
        <v>130.4</v>
      </c>
      <c r="V98" s="8">
        <v>126.8</v>
      </c>
      <c r="W98" s="8">
        <v>129.9</v>
      </c>
      <c r="X98" s="8">
        <v>139.26</v>
      </c>
      <c r="Y98" s="8">
        <v>123.7</v>
      </c>
      <c r="Z98" s="8">
        <v>124.5</v>
      </c>
      <c r="AA98" s="8">
        <v>121.4</v>
      </c>
      <c r="AB98" s="8">
        <v>113.8</v>
      </c>
      <c r="AC98" s="8">
        <v>119.6</v>
      </c>
      <c r="AD98" s="8">
        <v>124.5</v>
      </c>
      <c r="AE98" s="8">
        <v>113.7</v>
      </c>
      <c r="AF98" s="8">
        <v>118.8</v>
      </c>
      <c r="AG98" s="8">
        <v>127</v>
      </c>
    </row>
    <row r="99" spans="1:33" x14ac:dyDescent="0.25">
      <c r="A99" s="25" t="s">
        <v>3</v>
      </c>
      <c r="B99" s="25">
        <v>2015</v>
      </c>
      <c r="C99" s="25" t="s">
        <v>12</v>
      </c>
      <c r="D99" s="25" t="s">
        <v>367</v>
      </c>
      <c r="E99" s="25" t="s">
        <v>647</v>
      </c>
      <c r="F99" s="25">
        <v>1545.7</v>
      </c>
      <c r="G99" s="8">
        <v>123.4</v>
      </c>
      <c r="H99" s="8">
        <v>129</v>
      </c>
      <c r="I99" s="8">
        <v>115.6</v>
      </c>
      <c r="J99" s="8">
        <v>128.30000000000001</v>
      </c>
      <c r="K99" s="8">
        <v>107</v>
      </c>
      <c r="L99" s="8">
        <v>124</v>
      </c>
      <c r="M99" s="8">
        <v>168.5</v>
      </c>
      <c r="N99" s="8">
        <v>165.4</v>
      </c>
      <c r="O99" s="8">
        <v>86.3</v>
      </c>
      <c r="P99" s="8">
        <v>134.4</v>
      </c>
      <c r="Q99" s="8">
        <v>119.1</v>
      </c>
      <c r="R99" s="8">
        <v>132.30000000000001</v>
      </c>
      <c r="S99" s="8">
        <v>131.5</v>
      </c>
      <c r="T99" s="8">
        <v>134.69999999999999</v>
      </c>
      <c r="U99" s="8">
        <v>124</v>
      </c>
      <c r="V99" s="8">
        <v>118.6</v>
      </c>
      <c r="W99" s="8">
        <v>123.2</v>
      </c>
      <c r="X99" s="8">
        <v>121.6</v>
      </c>
      <c r="Y99" s="8">
        <v>115.1</v>
      </c>
      <c r="Z99" s="8">
        <v>120.4</v>
      </c>
      <c r="AA99" s="8">
        <v>117.1</v>
      </c>
      <c r="AB99" s="8">
        <v>109.1</v>
      </c>
      <c r="AC99" s="8">
        <v>117.3</v>
      </c>
      <c r="AD99" s="8">
        <v>126.5</v>
      </c>
      <c r="AE99" s="8">
        <v>112.9</v>
      </c>
      <c r="AF99" s="8">
        <v>116.2</v>
      </c>
      <c r="AG99" s="8">
        <v>123.5</v>
      </c>
    </row>
    <row r="100" spans="1:33" x14ac:dyDescent="0.25">
      <c r="A100" s="25" t="s">
        <v>4</v>
      </c>
      <c r="B100" s="25">
        <v>2015</v>
      </c>
      <c r="C100" s="25" t="s">
        <v>12</v>
      </c>
      <c r="D100" s="25" t="s">
        <v>368</v>
      </c>
      <c r="E100" s="25" t="s">
        <v>647</v>
      </c>
      <c r="F100" s="25">
        <v>1537.6000000000001</v>
      </c>
      <c r="G100" s="8">
        <v>124.6</v>
      </c>
      <c r="H100" s="8">
        <v>130.4</v>
      </c>
      <c r="I100" s="8">
        <v>118.7</v>
      </c>
      <c r="J100" s="8">
        <v>128.9</v>
      </c>
      <c r="K100" s="8">
        <v>111.9</v>
      </c>
      <c r="L100" s="8">
        <v>128.4</v>
      </c>
      <c r="M100" s="8">
        <v>162.19999999999999</v>
      </c>
      <c r="N100" s="8">
        <v>150</v>
      </c>
      <c r="O100" s="8">
        <v>90.4</v>
      </c>
      <c r="P100" s="8">
        <v>128.4</v>
      </c>
      <c r="Q100" s="8">
        <v>120.7</v>
      </c>
      <c r="R100" s="8">
        <v>132.5</v>
      </c>
      <c r="S100" s="8">
        <v>131.19999999999999</v>
      </c>
      <c r="T100" s="8">
        <v>132</v>
      </c>
      <c r="U100" s="8">
        <v>127.9</v>
      </c>
      <c r="V100" s="8">
        <v>123.4</v>
      </c>
      <c r="W100" s="8">
        <v>127.2</v>
      </c>
      <c r="X100" s="8">
        <v>121.6</v>
      </c>
      <c r="Y100" s="8">
        <v>120.4</v>
      </c>
      <c r="Z100" s="8">
        <v>122.6</v>
      </c>
      <c r="AA100" s="8">
        <v>119.8</v>
      </c>
      <c r="AB100" s="8">
        <v>111.3</v>
      </c>
      <c r="AC100" s="8">
        <v>118.3</v>
      </c>
      <c r="AD100" s="8">
        <v>125.7</v>
      </c>
      <c r="AE100" s="8">
        <v>113.4</v>
      </c>
      <c r="AF100" s="8">
        <v>117.5</v>
      </c>
      <c r="AG100" s="8">
        <v>125.4</v>
      </c>
    </row>
    <row r="101" spans="1:33" x14ac:dyDescent="0.25">
      <c r="A101" s="25" t="s">
        <v>0</v>
      </c>
      <c r="B101" s="25">
        <v>2015</v>
      </c>
      <c r="C101" s="25" t="s">
        <v>13</v>
      </c>
      <c r="D101" s="25" t="s">
        <v>369</v>
      </c>
      <c r="E101" s="25" t="s">
        <v>648</v>
      </c>
      <c r="F101" s="25">
        <v>1552.3</v>
      </c>
      <c r="G101" s="8">
        <v>125.6</v>
      </c>
      <c r="H101" s="8">
        <v>130.4</v>
      </c>
      <c r="I101" s="8">
        <v>120.8</v>
      </c>
      <c r="J101" s="8">
        <v>129.4</v>
      </c>
      <c r="K101" s="8">
        <v>115.8</v>
      </c>
      <c r="L101" s="8">
        <v>133.19999999999999</v>
      </c>
      <c r="M101" s="8">
        <v>157.69999999999999</v>
      </c>
      <c r="N101" s="8">
        <v>154.19999999999999</v>
      </c>
      <c r="O101" s="8">
        <v>93.7</v>
      </c>
      <c r="P101" s="8">
        <v>126.6</v>
      </c>
      <c r="Q101" s="8">
        <v>122.3</v>
      </c>
      <c r="R101" s="8">
        <v>133.1</v>
      </c>
      <c r="S101" s="8">
        <v>131.80000000000001</v>
      </c>
      <c r="T101" s="8">
        <v>131.5</v>
      </c>
      <c r="U101" s="8">
        <v>131.1</v>
      </c>
      <c r="V101" s="8">
        <v>127.3</v>
      </c>
      <c r="W101" s="8">
        <v>130.6</v>
      </c>
      <c r="X101" s="8">
        <v>139.26</v>
      </c>
      <c r="Y101" s="8">
        <v>124.4</v>
      </c>
      <c r="Z101" s="8">
        <v>125.1</v>
      </c>
      <c r="AA101" s="8">
        <v>122</v>
      </c>
      <c r="AB101" s="8">
        <v>113.8</v>
      </c>
      <c r="AC101" s="8">
        <v>120.1</v>
      </c>
      <c r="AD101" s="8">
        <v>125.1</v>
      </c>
      <c r="AE101" s="8">
        <v>114.2</v>
      </c>
      <c r="AF101" s="8">
        <v>119.2</v>
      </c>
      <c r="AG101" s="8">
        <v>127.7</v>
      </c>
    </row>
    <row r="102" spans="1:33" x14ac:dyDescent="0.25">
      <c r="A102" s="25" t="s">
        <v>3</v>
      </c>
      <c r="B102" s="25">
        <v>2015</v>
      </c>
      <c r="C102" s="25" t="s">
        <v>13</v>
      </c>
      <c r="D102" s="25" t="s">
        <v>370</v>
      </c>
      <c r="E102" s="25" t="s">
        <v>648</v>
      </c>
      <c r="F102" s="25">
        <v>1573.4</v>
      </c>
      <c r="G102" s="8">
        <v>123.6</v>
      </c>
      <c r="H102" s="8">
        <v>128.6</v>
      </c>
      <c r="I102" s="8">
        <v>115.9</v>
      </c>
      <c r="J102" s="8">
        <v>128.5</v>
      </c>
      <c r="K102" s="8">
        <v>109</v>
      </c>
      <c r="L102" s="8">
        <v>124.1</v>
      </c>
      <c r="M102" s="8">
        <v>165.8</v>
      </c>
      <c r="N102" s="8">
        <v>187.2</v>
      </c>
      <c r="O102" s="8">
        <v>89.4</v>
      </c>
      <c r="P102" s="8">
        <v>135.80000000000001</v>
      </c>
      <c r="Q102" s="8">
        <v>119.4</v>
      </c>
      <c r="R102" s="8">
        <v>132.9</v>
      </c>
      <c r="S102" s="8">
        <v>132.6</v>
      </c>
      <c r="T102" s="8">
        <v>135.30000000000001</v>
      </c>
      <c r="U102" s="8">
        <v>124.4</v>
      </c>
      <c r="V102" s="8">
        <v>118.8</v>
      </c>
      <c r="W102" s="8">
        <v>123.6</v>
      </c>
      <c r="X102" s="8">
        <v>122.4</v>
      </c>
      <c r="Y102" s="8">
        <v>114.9</v>
      </c>
      <c r="Z102" s="8">
        <v>120.7</v>
      </c>
      <c r="AA102" s="8">
        <v>117.7</v>
      </c>
      <c r="AB102" s="8">
        <v>109.3</v>
      </c>
      <c r="AC102" s="8">
        <v>117.7</v>
      </c>
      <c r="AD102" s="8">
        <v>126.5</v>
      </c>
      <c r="AE102" s="8">
        <v>113.5</v>
      </c>
      <c r="AF102" s="8">
        <v>116.5</v>
      </c>
      <c r="AG102" s="8">
        <v>124.2</v>
      </c>
    </row>
    <row r="103" spans="1:33" x14ac:dyDescent="0.25">
      <c r="A103" s="25" t="s">
        <v>4</v>
      </c>
      <c r="B103" s="25">
        <v>2015</v>
      </c>
      <c r="C103" s="25" t="s">
        <v>13</v>
      </c>
      <c r="D103" s="25" t="s">
        <v>371</v>
      </c>
      <c r="E103" s="25" t="s">
        <v>648</v>
      </c>
      <c r="F103" s="25">
        <v>1557.8999999999999</v>
      </c>
      <c r="G103" s="8">
        <v>125</v>
      </c>
      <c r="H103" s="8">
        <v>129.80000000000001</v>
      </c>
      <c r="I103" s="8">
        <v>118.9</v>
      </c>
      <c r="J103" s="8">
        <v>129.1</v>
      </c>
      <c r="K103" s="8">
        <v>113.3</v>
      </c>
      <c r="L103" s="8">
        <v>129</v>
      </c>
      <c r="M103" s="8">
        <v>160.4</v>
      </c>
      <c r="N103" s="8">
        <v>165.3</v>
      </c>
      <c r="O103" s="8">
        <v>92.3</v>
      </c>
      <c r="P103" s="8">
        <v>129.69999999999999</v>
      </c>
      <c r="Q103" s="8">
        <v>121.1</v>
      </c>
      <c r="R103" s="8">
        <v>133</v>
      </c>
      <c r="S103" s="8">
        <v>132.1</v>
      </c>
      <c r="T103" s="8">
        <v>132.5</v>
      </c>
      <c r="U103" s="8">
        <v>128.5</v>
      </c>
      <c r="V103" s="8">
        <v>123.8</v>
      </c>
      <c r="W103" s="8">
        <v>127.8</v>
      </c>
      <c r="X103" s="8">
        <v>122.4</v>
      </c>
      <c r="Y103" s="8">
        <v>120.8</v>
      </c>
      <c r="Z103" s="8">
        <v>123</v>
      </c>
      <c r="AA103" s="8">
        <v>120.4</v>
      </c>
      <c r="AB103" s="8">
        <v>111.4</v>
      </c>
      <c r="AC103" s="8">
        <v>118.7</v>
      </c>
      <c r="AD103" s="8">
        <v>125.9</v>
      </c>
      <c r="AE103" s="8">
        <v>113.9</v>
      </c>
      <c r="AF103" s="8">
        <v>117.9</v>
      </c>
      <c r="AG103" s="8">
        <v>126.1</v>
      </c>
    </row>
    <row r="104" spans="1:33" x14ac:dyDescent="0.25">
      <c r="A104" s="25" t="s">
        <v>0</v>
      </c>
      <c r="B104" s="25">
        <v>2015</v>
      </c>
      <c r="C104" s="25" t="s">
        <v>14</v>
      </c>
      <c r="D104" s="25" t="s">
        <v>372</v>
      </c>
      <c r="E104" s="25" t="s">
        <v>649</v>
      </c>
      <c r="F104" s="25">
        <v>1563.2</v>
      </c>
      <c r="G104" s="8">
        <v>126.1</v>
      </c>
      <c r="H104" s="8">
        <v>130.6</v>
      </c>
      <c r="I104" s="8">
        <v>121.7</v>
      </c>
      <c r="J104" s="8">
        <v>129.5</v>
      </c>
      <c r="K104" s="8">
        <v>117.8</v>
      </c>
      <c r="L104" s="8">
        <v>132.1</v>
      </c>
      <c r="M104" s="8">
        <v>155.19999999999999</v>
      </c>
      <c r="N104" s="8">
        <v>160.80000000000001</v>
      </c>
      <c r="O104" s="8">
        <v>94.5</v>
      </c>
      <c r="P104" s="8">
        <v>128.30000000000001</v>
      </c>
      <c r="Q104" s="8">
        <v>123.1</v>
      </c>
      <c r="R104" s="8">
        <v>134.19999999999999</v>
      </c>
      <c r="S104" s="8">
        <v>132.4</v>
      </c>
      <c r="T104" s="8">
        <v>132.19999999999999</v>
      </c>
      <c r="U104" s="8">
        <v>132.1</v>
      </c>
      <c r="V104" s="8">
        <v>128.19999999999999</v>
      </c>
      <c r="W104" s="8">
        <v>131.5</v>
      </c>
      <c r="X104" s="8">
        <v>139.26</v>
      </c>
      <c r="Y104" s="8">
        <v>125.6</v>
      </c>
      <c r="Z104" s="8">
        <v>125.6</v>
      </c>
      <c r="AA104" s="8">
        <v>122.6</v>
      </c>
      <c r="AB104" s="8">
        <v>114</v>
      </c>
      <c r="AC104" s="8">
        <v>120.9</v>
      </c>
      <c r="AD104" s="8">
        <v>125.8</v>
      </c>
      <c r="AE104" s="8">
        <v>114.2</v>
      </c>
      <c r="AF104" s="8">
        <v>119.6</v>
      </c>
      <c r="AG104" s="8">
        <v>128.30000000000001</v>
      </c>
    </row>
    <row r="105" spans="1:33" x14ac:dyDescent="0.25">
      <c r="A105" s="25" t="s">
        <v>3</v>
      </c>
      <c r="B105" s="25">
        <v>2015</v>
      </c>
      <c r="C105" s="25" t="s">
        <v>14</v>
      </c>
      <c r="D105" s="25" t="s">
        <v>373</v>
      </c>
      <c r="E105" s="25" t="s">
        <v>649</v>
      </c>
      <c r="F105" s="25">
        <v>1588.6999999999998</v>
      </c>
      <c r="G105" s="8">
        <v>124</v>
      </c>
      <c r="H105" s="8">
        <v>129.80000000000001</v>
      </c>
      <c r="I105" s="8">
        <v>121.5</v>
      </c>
      <c r="J105" s="8">
        <v>128.6</v>
      </c>
      <c r="K105" s="8">
        <v>110</v>
      </c>
      <c r="L105" s="8">
        <v>123.7</v>
      </c>
      <c r="M105" s="8">
        <v>164.6</v>
      </c>
      <c r="N105" s="8">
        <v>191.6</v>
      </c>
      <c r="O105" s="8">
        <v>90.8</v>
      </c>
      <c r="P105" s="8">
        <v>137.1</v>
      </c>
      <c r="Q105" s="8">
        <v>119.8</v>
      </c>
      <c r="R105" s="8">
        <v>133.69999999999999</v>
      </c>
      <c r="S105" s="8">
        <v>133.30000000000001</v>
      </c>
      <c r="T105" s="8">
        <v>137.6</v>
      </c>
      <c r="U105" s="8">
        <v>125</v>
      </c>
      <c r="V105" s="8">
        <v>119.3</v>
      </c>
      <c r="W105" s="8">
        <v>124.2</v>
      </c>
      <c r="X105" s="8">
        <v>122.9</v>
      </c>
      <c r="Y105" s="8">
        <v>115.1</v>
      </c>
      <c r="Z105" s="8">
        <v>121</v>
      </c>
      <c r="AA105" s="8">
        <v>118.1</v>
      </c>
      <c r="AB105" s="8">
        <v>109.3</v>
      </c>
      <c r="AC105" s="8">
        <v>117.9</v>
      </c>
      <c r="AD105" s="8">
        <v>126.6</v>
      </c>
      <c r="AE105" s="8">
        <v>113.3</v>
      </c>
      <c r="AF105" s="8">
        <v>116.6</v>
      </c>
      <c r="AG105" s="8">
        <v>124.6</v>
      </c>
    </row>
    <row r="106" spans="1:33" x14ac:dyDescent="0.25">
      <c r="A106" s="25" t="s">
        <v>4</v>
      </c>
      <c r="B106" s="25">
        <v>2015</v>
      </c>
      <c r="C106" s="25" t="s">
        <v>14</v>
      </c>
      <c r="D106" s="25" t="s">
        <v>374</v>
      </c>
      <c r="E106" s="25" t="s">
        <v>649</v>
      </c>
      <c r="F106" s="25">
        <v>1570.3999999999999</v>
      </c>
      <c r="G106" s="8">
        <v>125.4</v>
      </c>
      <c r="H106" s="8">
        <v>130.30000000000001</v>
      </c>
      <c r="I106" s="8">
        <v>121.6</v>
      </c>
      <c r="J106" s="8">
        <v>129.19999999999999</v>
      </c>
      <c r="K106" s="8">
        <v>114.9</v>
      </c>
      <c r="L106" s="8">
        <v>128.19999999999999</v>
      </c>
      <c r="M106" s="8">
        <v>158.4</v>
      </c>
      <c r="N106" s="8">
        <v>171.2</v>
      </c>
      <c r="O106" s="8">
        <v>93.3</v>
      </c>
      <c r="P106" s="8">
        <v>131.19999999999999</v>
      </c>
      <c r="Q106" s="8">
        <v>121.7</v>
      </c>
      <c r="R106" s="8">
        <v>134</v>
      </c>
      <c r="S106" s="8">
        <v>132.69999999999999</v>
      </c>
      <c r="T106" s="8">
        <v>133.6</v>
      </c>
      <c r="U106" s="8">
        <v>129.30000000000001</v>
      </c>
      <c r="V106" s="8">
        <v>124.5</v>
      </c>
      <c r="W106" s="8">
        <v>128.6</v>
      </c>
      <c r="X106" s="8">
        <v>122.9</v>
      </c>
      <c r="Y106" s="8">
        <v>121.6</v>
      </c>
      <c r="Z106" s="8">
        <v>123.4</v>
      </c>
      <c r="AA106" s="8">
        <v>120.9</v>
      </c>
      <c r="AB106" s="8">
        <v>111.5</v>
      </c>
      <c r="AC106" s="8">
        <v>119.2</v>
      </c>
      <c r="AD106" s="8">
        <v>126.3</v>
      </c>
      <c r="AE106" s="8">
        <v>113.8</v>
      </c>
      <c r="AF106" s="8">
        <v>118.1</v>
      </c>
      <c r="AG106" s="8">
        <v>126.6</v>
      </c>
    </row>
    <row r="107" spans="1:33" x14ac:dyDescent="0.25">
      <c r="A107" s="25" t="s">
        <v>0</v>
      </c>
      <c r="B107" s="25">
        <v>2015</v>
      </c>
      <c r="C107" s="25" t="s">
        <v>15</v>
      </c>
      <c r="D107" s="25" t="s">
        <v>375</v>
      </c>
      <c r="E107" s="25" t="s">
        <v>650</v>
      </c>
      <c r="F107" s="25">
        <v>1559.0000000000002</v>
      </c>
      <c r="G107" s="8">
        <v>126.3</v>
      </c>
      <c r="H107" s="8">
        <v>131.30000000000001</v>
      </c>
      <c r="I107" s="8">
        <v>123.3</v>
      </c>
      <c r="J107" s="8">
        <v>129.80000000000001</v>
      </c>
      <c r="K107" s="8">
        <v>118.3</v>
      </c>
      <c r="L107" s="8">
        <v>131.6</v>
      </c>
      <c r="M107" s="8">
        <v>145.5</v>
      </c>
      <c r="N107" s="8">
        <v>162.1</v>
      </c>
      <c r="O107" s="8">
        <v>95.4</v>
      </c>
      <c r="P107" s="8">
        <v>128.9</v>
      </c>
      <c r="Q107" s="8">
        <v>123.3</v>
      </c>
      <c r="R107" s="8">
        <v>135.1</v>
      </c>
      <c r="S107" s="8">
        <v>131.4</v>
      </c>
      <c r="T107" s="8">
        <v>133.1</v>
      </c>
      <c r="U107" s="8">
        <v>132.5</v>
      </c>
      <c r="V107" s="8">
        <v>128.5</v>
      </c>
      <c r="W107" s="8">
        <v>131.9</v>
      </c>
      <c r="X107" s="8">
        <v>139.26</v>
      </c>
      <c r="Y107" s="8">
        <v>125.7</v>
      </c>
      <c r="Z107" s="8">
        <v>126</v>
      </c>
      <c r="AA107" s="8">
        <v>123.1</v>
      </c>
      <c r="AB107" s="8">
        <v>114</v>
      </c>
      <c r="AC107" s="8">
        <v>121.6</v>
      </c>
      <c r="AD107" s="8">
        <v>125.6</v>
      </c>
      <c r="AE107" s="8">
        <v>114.1</v>
      </c>
      <c r="AF107" s="8">
        <v>119.8</v>
      </c>
      <c r="AG107" s="8">
        <v>127.9</v>
      </c>
    </row>
    <row r="108" spans="1:33" x14ac:dyDescent="0.25">
      <c r="A108" s="25" t="s">
        <v>3</v>
      </c>
      <c r="B108" s="25">
        <v>2015</v>
      </c>
      <c r="C108" s="25" t="s">
        <v>15</v>
      </c>
      <c r="D108" s="25" t="s">
        <v>376</v>
      </c>
      <c r="E108" s="25" t="s">
        <v>650</v>
      </c>
      <c r="F108" s="25">
        <v>1578.6</v>
      </c>
      <c r="G108" s="8">
        <v>124.3</v>
      </c>
      <c r="H108" s="8">
        <v>131.69999999999999</v>
      </c>
      <c r="I108" s="8">
        <v>127.1</v>
      </c>
      <c r="J108" s="8">
        <v>128.6</v>
      </c>
      <c r="K108" s="8">
        <v>110</v>
      </c>
      <c r="L108" s="8">
        <v>120.8</v>
      </c>
      <c r="M108" s="8">
        <v>149</v>
      </c>
      <c r="N108" s="8">
        <v>190.1</v>
      </c>
      <c r="O108" s="8">
        <v>92.7</v>
      </c>
      <c r="P108" s="8">
        <v>138.6</v>
      </c>
      <c r="Q108" s="8">
        <v>120.2</v>
      </c>
      <c r="R108" s="8">
        <v>134.19999999999999</v>
      </c>
      <c r="S108" s="8">
        <v>131.5</v>
      </c>
      <c r="T108" s="8">
        <v>138.19999999999999</v>
      </c>
      <c r="U108" s="8">
        <v>125.4</v>
      </c>
      <c r="V108" s="8">
        <v>119.5</v>
      </c>
      <c r="W108" s="8">
        <v>124.5</v>
      </c>
      <c r="X108" s="8">
        <v>122.4</v>
      </c>
      <c r="Y108" s="8">
        <v>116</v>
      </c>
      <c r="Z108" s="8">
        <v>121</v>
      </c>
      <c r="AA108" s="8">
        <v>118.6</v>
      </c>
      <c r="AB108" s="8">
        <v>109.3</v>
      </c>
      <c r="AC108" s="8">
        <v>118.1</v>
      </c>
      <c r="AD108" s="8">
        <v>126.6</v>
      </c>
      <c r="AE108" s="8">
        <v>113.2</v>
      </c>
      <c r="AF108" s="8">
        <v>116.7</v>
      </c>
      <c r="AG108" s="8">
        <v>124</v>
      </c>
    </row>
    <row r="109" spans="1:33" x14ac:dyDescent="0.25">
      <c r="A109" s="25" t="s">
        <v>4</v>
      </c>
      <c r="B109" s="25">
        <v>2015</v>
      </c>
      <c r="C109" s="25" t="s">
        <v>15</v>
      </c>
      <c r="D109" s="25" t="s">
        <v>377</v>
      </c>
      <c r="E109" s="25" t="s">
        <v>650</v>
      </c>
      <c r="F109" s="25">
        <v>1564.1000000000001</v>
      </c>
      <c r="G109" s="8">
        <v>125.7</v>
      </c>
      <c r="H109" s="8">
        <v>131.4</v>
      </c>
      <c r="I109" s="8">
        <v>124.8</v>
      </c>
      <c r="J109" s="8">
        <v>129.4</v>
      </c>
      <c r="K109" s="8">
        <v>115.3</v>
      </c>
      <c r="L109" s="8">
        <v>126.6</v>
      </c>
      <c r="M109" s="8">
        <v>146.69999999999999</v>
      </c>
      <c r="N109" s="8">
        <v>171.5</v>
      </c>
      <c r="O109" s="8">
        <v>94.5</v>
      </c>
      <c r="P109" s="8">
        <v>132.1</v>
      </c>
      <c r="Q109" s="8">
        <v>122</v>
      </c>
      <c r="R109" s="8">
        <v>134.69999999999999</v>
      </c>
      <c r="S109" s="8">
        <v>131.4</v>
      </c>
      <c r="T109" s="8">
        <v>134.5</v>
      </c>
      <c r="U109" s="8">
        <v>129.69999999999999</v>
      </c>
      <c r="V109" s="8">
        <v>124.8</v>
      </c>
      <c r="W109" s="8">
        <v>129</v>
      </c>
      <c r="X109" s="8">
        <v>122.4</v>
      </c>
      <c r="Y109" s="8">
        <v>122</v>
      </c>
      <c r="Z109" s="8">
        <v>123.6</v>
      </c>
      <c r="AA109" s="8">
        <v>121.4</v>
      </c>
      <c r="AB109" s="8">
        <v>111.5</v>
      </c>
      <c r="AC109" s="8">
        <v>119.6</v>
      </c>
      <c r="AD109" s="8">
        <v>126.2</v>
      </c>
      <c r="AE109" s="8">
        <v>113.7</v>
      </c>
      <c r="AF109" s="8">
        <v>118.3</v>
      </c>
      <c r="AG109" s="8">
        <v>126.1</v>
      </c>
    </row>
    <row r="110" spans="1:33" x14ac:dyDescent="0.25">
      <c r="A110" s="25" t="s">
        <v>0</v>
      </c>
      <c r="B110" s="25">
        <v>2016</v>
      </c>
      <c r="C110" s="25" t="s">
        <v>1</v>
      </c>
      <c r="D110" s="25" t="s">
        <v>378</v>
      </c>
      <c r="E110" s="25" t="s">
        <v>651</v>
      </c>
      <c r="F110" s="25">
        <v>1565.8000000000002</v>
      </c>
      <c r="G110" s="8">
        <v>126.8</v>
      </c>
      <c r="H110" s="8">
        <v>133.19999999999999</v>
      </c>
      <c r="I110" s="8">
        <v>126.5</v>
      </c>
      <c r="J110" s="8">
        <v>130.30000000000001</v>
      </c>
      <c r="K110" s="8">
        <v>118.9</v>
      </c>
      <c r="L110" s="8">
        <v>131.6</v>
      </c>
      <c r="M110" s="8">
        <v>140.1</v>
      </c>
      <c r="N110" s="8">
        <v>163.80000000000001</v>
      </c>
      <c r="O110" s="8">
        <v>97.7</v>
      </c>
      <c r="P110" s="8">
        <v>129.6</v>
      </c>
      <c r="Q110" s="8">
        <v>124.3</v>
      </c>
      <c r="R110" s="8">
        <v>135.9</v>
      </c>
      <c r="S110" s="8">
        <v>131.4</v>
      </c>
      <c r="T110" s="8">
        <v>133.6</v>
      </c>
      <c r="U110" s="8">
        <v>133.19999999999999</v>
      </c>
      <c r="V110" s="8">
        <v>128.9</v>
      </c>
      <c r="W110" s="8">
        <v>132.6</v>
      </c>
      <c r="X110" s="8">
        <v>139.26</v>
      </c>
      <c r="Y110" s="8">
        <v>126.2</v>
      </c>
      <c r="Z110" s="8">
        <v>126.6</v>
      </c>
      <c r="AA110" s="8">
        <v>123.7</v>
      </c>
      <c r="AB110" s="8">
        <v>113.6</v>
      </c>
      <c r="AC110" s="8">
        <v>121.4</v>
      </c>
      <c r="AD110" s="8">
        <v>126.2</v>
      </c>
      <c r="AE110" s="8">
        <v>114.9</v>
      </c>
      <c r="AF110" s="8">
        <v>120.1</v>
      </c>
      <c r="AG110" s="8">
        <v>128.1</v>
      </c>
    </row>
    <row r="111" spans="1:33" x14ac:dyDescent="0.25">
      <c r="A111" s="25" t="s">
        <v>3</v>
      </c>
      <c r="B111" s="25">
        <v>2016</v>
      </c>
      <c r="C111" s="25" t="s">
        <v>1</v>
      </c>
      <c r="D111" s="25" t="s">
        <v>379</v>
      </c>
      <c r="E111" s="25" t="s">
        <v>651</v>
      </c>
      <c r="F111" s="25">
        <v>1580.9</v>
      </c>
      <c r="G111" s="8">
        <v>124.7</v>
      </c>
      <c r="H111" s="8">
        <v>135.9</v>
      </c>
      <c r="I111" s="8">
        <v>132</v>
      </c>
      <c r="J111" s="8">
        <v>129.19999999999999</v>
      </c>
      <c r="K111" s="8">
        <v>109.7</v>
      </c>
      <c r="L111" s="8">
        <v>119</v>
      </c>
      <c r="M111" s="8">
        <v>144.1</v>
      </c>
      <c r="N111" s="8">
        <v>184.2</v>
      </c>
      <c r="O111" s="8">
        <v>96.7</v>
      </c>
      <c r="P111" s="8">
        <v>139.5</v>
      </c>
      <c r="Q111" s="8">
        <v>120.5</v>
      </c>
      <c r="R111" s="8">
        <v>134.69999999999999</v>
      </c>
      <c r="S111" s="8">
        <v>131.19999999999999</v>
      </c>
      <c r="T111" s="8">
        <v>139.5</v>
      </c>
      <c r="U111" s="8">
        <v>125.8</v>
      </c>
      <c r="V111" s="8">
        <v>119.8</v>
      </c>
      <c r="W111" s="8">
        <v>124.9</v>
      </c>
      <c r="X111" s="8">
        <v>123.4</v>
      </c>
      <c r="Y111" s="8">
        <v>116.9</v>
      </c>
      <c r="Z111" s="8">
        <v>121.6</v>
      </c>
      <c r="AA111" s="8">
        <v>119.1</v>
      </c>
      <c r="AB111" s="8">
        <v>108.9</v>
      </c>
      <c r="AC111" s="8">
        <v>118.5</v>
      </c>
      <c r="AD111" s="8">
        <v>126.4</v>
      </c>
      <c r="AE111" s="8">
        <v>114</v>
      </c>
      <c r="AF111" s="8">
        <v>116.8</v>
      </c>
      <c r="AG111" s="8">
        <v>124.2</v>
      </c>
    </row>
    <row r="112" spans="1:33" x14ac:dyDescent="0.25">
      <c r="A112" s="25" t="s">
        <v>4</v>
      </c>
      <c r="B112" s="25">
        <v>2016</v>
      </c>
      <c r="C112" s="25" t="s">
        <v>1</v>
      </c>
      <c r="D112" s="25" t="s">
        <v>380</v>
      </c>
      <c r="E112" s="25" t="s">
        <v>651</v>
      </c>
      <c r="F112" s="25">
        <v>1569</v>
      </c>
      <c r="G112" s="8">
        <v>126.1</v>
      </c>
      <c r="H112" s="8">
        <v>134.1</v>
      </c>
      <c r="I112" s="8">
        <v>128.6</v>
      </c>
      <c r="J112" s="8">
        <v>129.9</v>
      </c>
      <c r="K112" s="8">
        <v>115.5</v>
      </c>
      <c r="L112" s="8">
        <v>125.7</v>
      </c>
      <c r="M112" s="8">
        <v>141.5</v>
      </c>
      <c r="N112" s="8">
        <v>170.7</v>
      </c>
      <c r="O112" s="8">
        <v>97.4</v>
      </c>
      <c r="P112" s="8">
        <v>132.9</v>
      </c>
      <c r="Q112" s="8">
        <v>122.7</v>
      </c>
      <c r="R112" s="8">
        <v>135.30000000000001</v>
      </c>
      <c r="S112" s="8">
        <v>131.30000000000001</v>
      </c>
      <c r="T112" s="8">
        <v>135.19999999999999</v>
      </c>
      <c r="U112" s="8">
        <v>130.30000000000001</v>
      </c>
      <c r="V112" s="8">
        <v>125.1</v>
      </c>
      <c r="W112" s="8">
        <v>129.5</v>
      </c>
      <c r="X112" s="8">
        <v>123.4</v>
      </c>
      <c r="Y112" s="8">
        <v>122.7</v>
      </c>
      <c r="Z112" s="8">
        <v>124.2</v>
      </c>
      <c r="AA112" s="8">
        <v>122</v>
      </c>
      <c r="AB112" s="8">
        <v>111.1</v>
      </c>
      <c r="AC112" s="8">
        <v>119.8</v>
      </c>
      <c r="AD112" s="8">
        <v>126.3</v>
      </c>
      <c r="AE112" s="8">
        <v>114.5</v>
      </c>
      <c r="AF112" s="8">
        <v>118.5</v>
      </c>
      <c r="AG112" s="8">
        <v>126.3</v>
      </c>
    </row>
    <row r="113" spans="1:33" x14ac:dyDescent="0.25">
      <c r="A113" s="25" t="s">
        <v>0</v>
      </c>
      <c r="B113" s="25">
        <v>2016</v>
      </c>
      <c r="C113" s="25" t="s">
        <v>5</v>
      </c>
      <c r="D113" s="25" t="s">
        <v>381</v>
      </c>
      <c r="E113" s="25" t="s">
        <v>652</v>
      </c>
      <c r="F113" s="25">
        <v>1557.8</v>
      </c>
      <c r="G113" s="8">
        <v>127.1</v>
      </c>
      <c r="H113" s="8">
        <v>133.69999999999999</v>
      </c>
      <c r="I113" s="8">
        <v>127.7</v>
      </c>
      <c r="J113" s="8">
        <v>130.69999999999999</v>
      </c>
      <c r="K113" s="8">
        <v>118.5</v>
      </c>
      <c r="L113" s="8">
        <v>130.4</v>
      </c>
      <c r="M113" s="8">
        <v>130.9</v>
      </c>
      <c r="N113" s="8">
        <v>162.80000000000001</v>
      </c>
      <c r="O113" s="8">
        <v>98.7</v>
      </c>
      <c r="P113" s="8">
        <v>130.6</v>
      </c>
      <c r="Q113" s="8">
        <v>124.8</v>
      </c>
      <c r="R113" s="8">
        <v>136.4</v>
      </c>
      <c r="S113" s="8">
        <v>130.30000000000001</v>
      </c>
      <c r="T113" s="8">
        <v>134.4</v>
      </c>
      <c r="U113" s="8">
        <v>133.9</v>
      </c>
      <c r="V113" s="8">
        <v>129.80000000000001</v>
      </c>
      <c r="W113" s="8">
        <v>133.4</v>
      </c>
      <c r="X113" s="8">
        <v>139.26</v>
      </c>
      <c r="Y113" s="8">
        <v>127.5</v>
      </c>
      <c r="Z113" s="8">
        <v>127.1</v>
      </c>
      <c r="AA113" s="8">
        <v>124.3</v>
      </c>
      <c r="AB113" s="8">
        <v>113.9</v>
      </c>
      <c r="AC113" s="8">
        <v>122.3</v>
      </c>
      <c r="AD113" s="8">
        <v>127.1</v>
      </c>
      <c r="AE113" s="8">
        <v>116.8</v>
      </c>
      <c r="AF113" s="8">
        <v>120.9</v>
      </c>
      <c r="AG113" s="8">
        <v>127.9</v>
      </c>
    </row>
    <row r="114" spans="1:33" x14ac:dyDescent="0.25">
      <c r="A114" s="25" t="s">
        <v>3</v>
      </c>
      <c r="B114" s="25">
        <v>2016</v>
      </c>
      <c r="C114" s="25" t="s">
        <v>5</v>
      </c>
      <c r="D114" s="25" t="s">
        <v>382</v>
      </c>
      <c r="E114" s="25" t="s">
        <v>652</v>
      </c>
      <c r="F114" s="25">
        <v>1555.5</v>
      </c>
      <c r="G114" s="8">
        <v>124.8</v>
      </c>
      <c r="H114" s="8">
        <v>135.1</v>
      </c>
      <c r="I114" s="8">
        <v>130.30000000000001</v>
      </c>
      <c r="J114" s="8">
        <v>129.6</v>
      </c>
      <c r="K114" s="8">
        <v>108.4</v>
      </c>
      <c r="L114" s="8">
        <v>118.6</v>
      </c>
      <c r="M114" s="8">
        <v>129.19999999999999</v>
      </c>
      <c r="N114" s="8">
        <v>176.4</v>
      </c>
      <c r="O114" s="8">
        <v>99.1</v>
      </c>
      <c r="P114" s="8">
        <v>139.69999999999999</v>
      </c>
      <c r="Q114" s="8">
        <v>120.6</v>
      </c>
      <c r="R114" s="8">
        <v>135.19999999999999</v>
      </c>
      <c r="S114" s="8">
        <v>129.1</v>
      </c>
      <c r="T114" s="8">
        <v>140</v>
      </c>
      <c r="U114" s="8">
        <v>126.2</v>
      </c>
      <c r="V114" s="8">
        <v>120.1</v>
      </c>
      <c r="W114" s="8">
        <v>125.3</v>
      </c>
      <c r="X114" s="8">
        <v>124.4</v>
      </c>
      <c r="Y114" s="8">
        <v>116</v>
      </c>
      <c r="Z114" s="8">
        <v>121.8</v>
      </c>
      <c r="AA114" s="8">
        <v>119.5</v>
      </c>
      <c r="AB114" s="8">
        <v>109.1</v>
      </c>
      <c r="AC114" s="8">
        <v>118.8</v>
      </c>
      <c r="AD114" s="8">
        <v>126.3</v>
      </c>
      <c r="AE114" s="8">
        <v>116.2</v>
      </c>
      <c r="AF114" s="8">
        <v>117.2</v>
      </c>
      <c r="AG114" s="8">
        <v>123.8</v>
      </c>
    </row>
    <row r="115" spans="1:33" x14ac:dyDescent="0.25">
      <c r="A115" s="25" t="s">
        <v>4</v>
      </c>
      <c r="B115" s="25">
        <v>2016</v>
      </c>
      <c r="C115" s="25" t="s">
        <v>5</v>
      </c>
      <c r="D115" s="25" t="s">
        <v>383</v>
      </c>
      <c r="E115" s="25" t="s">
        <v>652</v>
      </c>
      <c r="F115" s="25">
        <v>1555.1</v>
      </c>
      <c r="G115" s="8">
        <v>126.4</v>
      </c>
      <c r="H115" s="8">
        <v>134.19999999999999</v>
      </c>
      <c r="I115" s="8">
        <v>128.69999999999999</v>
      </c>
      <c r="J115" s="8">
        <v>130.30000000000001</v>
      </c>
      <c r="K115" s="8">
        <v>114.8</v>
      </c>
      <c r="L115" s="8">
        <v>124.9</v>
      </c>
      <c r="M115" s="8">
        <v>130.30000000000001</v>
      </c>
      <c r="N115" s="8">
        <v>167.4</v>
      </c>
      <c r="O115" s="8">
        <v>98.8</v>
      </c>
      <c r="P115" s="8">
        <v>133.6</v>
      </c>
      <c r="Q115" s="8">
        <v>123</v>
      </c>
      <c r="R115" s="8">
        <v>135.80000000000001</v>
      </c>
      <c r="S115" s="8">
        <v>129.9</v>
      </c>
      <c r="T115" s="8">
        <v>135.9</v>
      </c>
      <c r="U115" s="8">
        <v>130.9</v>
      </c>
      <c r="V115" s="8">
        <v>125.8</v>
      </c>
      <c r="W115" s="8">
        <v>130.19999999999999</v>
      </c>
      <c r="X115" s="8">
        <v>124.4</v>
      </c>
      <c r="Y115" s="8">
        <v>123.1</v>
      </c>
      <c r="Z115" s="8">
        <v>124.6</v>
      </c>
      <c r="AA115" s="8">
        <v>122.5</v>
      </c>
      <c r="AB115" s="8">
        <v>111.4</v>
      </c>
      <c r="AC115" s="8">
        <v>120.3</v>
      </c>
      <c r="AD115" s="8">
        <v>126.6</v>
      </c>
      <c r="AE115" s="8">
        <v>116.6</v>
      </c>
      <c r="AF115" s="8">
        <v>119.1</v>
      </c>
      <c r="AG115" s="8">
        <v>126</v>
      </c>
    </row>
    <row r="116" spans="1:33" x14ac:dyDescent="0.25">
      <c r="A116" s="25" t="s">
        <v>0</v>
      </c>
      <c r="B116" s="25">
        <v>2016</v>
      </c>
      <c r="C116" s="25" t="s">
        <v>6</v>
      </c>
      <c r="D116" s="25" t="s">
        <v>384</v>
      </c>
      <c r="E116" s="25" t="s">
        <v>653</v>
      </c>
      <c r="F116" s="25">
        <v>1557.8000000000002</v>
      </c>
      <c r="G116" s="8">
        <v>127.3</v>
      </c>
      <c r="H116" s="8">
        <v>134.4</v>
      </c>
      <c r="I116" s="8">
        <v>125.1</v>
      </c>
      <c r="J116" s="8">
        <v>130.5</v>
      </c>
      <c r="K116" s="8">
        <v>118.3</v>
      </c>
      <c r="L116" s="8">
        <v>131.69999999999999</v>
      </c>
      <c r="M116" s="8">
        <v>130.69999999999999</v>
      </c>
      <c r="N116" s="8">
        <v>161.19999999999999</v>
      </c>
      <c r="O116" s="8">
        <v>100.4</v>
      </c>
      <c r="P116" s="8">
        <v>130.80000000000001</v>
      </c>
      <c r="Q116" s="8">
        <v>124.9</v>
      </c>
      <c r="R116" s="8">
        <v>137</v>
      </c>
      <c r="S116" s="8">
        <v>130.4</v>
      </c>
      <c r="T116" s="8">
        <v>135</v>
      </c>
      <c r="U116" s="8">
        <v>134.4</v>
      </c>
      <c r="V116" s="8">
        <v>130.19999999999999</v>
      </c>
      <c r="W116" s="8">
        <v>133.80000000000001</v>
      </c>
      <c r="X116" s="8">
        <v>139.26</v>
      </c>
      <c r="Y116" s="8">
        <v>127</v>
      </c>
      <c r="Z116" s="8">
        <v>127.7</v>
      </c>
      <c r="AA116" s="8">
        <v>124.8</v>
      </c>
      <c r="AB116" s="8">
        <v>113.6</v>
      </c>
      <c r="AC116" s="8">
        <v>122.5</v>
      </c>
      <c r="AD116" s="8">
        <v>127.5</v>
      </c>
      <c r="AE116" s="8">
        <v>117.4</v>
      </c>
      <c r="AF116" s="8">
        <v>121.1</v>
      </c>
      <c r="AG116" s="8">
        <v>128</v>
      </c>
    </row>
    <row r="117" spans="1:33" x14ac:dyDescent="0.25">
      <c r="A117" s="25" t="s">
        <v>3</v>
      </c>
      <c r="B117" s="25">
        <v>2016</v>
      </c>
      <c r="C117" s="25" t="s">
        <v>6</v>
      </c>
      <c r="D117" s="25" t="s">
        <v>385</v>
      </c>
      <c r="E117" s="25" t="s">
        <v>653</v>
      </c>
      <c r="F117" s="25">
        <v>1546.9</v>
      </c>
      <c r="G117" s="8">
        <v>124.8</v>
      </c>
      <c r="H117" s="8">
        <v>136.30000000000001</v>
      </c>
      <c r="I117" s="8">
        <v>123.7</v>
      </c>
      <c r="J117" s="8">
        <v>129.69999999999999</v>
      </c>
      <c r="K117" s="8">
        <v>107.9</v>
      </c>
      <c r="L117" s="8">
        <v>119.9</v>
      </c>
      <c r="M117" s="8">
        <v>128.1</v>
      </c>
      <c r="N117" s="8">
        <v>170.3</v>
      </c>
      <c r="O117" s="8">
        <v>101.8</v>
      </c>
      <c r="P117" s="8">
        <v>140.1</v>
      </c>
      <c r="Q117" s="8">
        <v>120.7</v>
      </c>
      <c r="R117" s="8">
        <v>135.4</v>
      </c>
      <c r="S117" s="8">
        <v>128.9</v>
      </c>
      <c r="T117" s="8">
        <v>140.6</v>
      </c>
      <c r="U117" s="8">
        <v>126.4</v>
      </c>
      <c r="V117" s="8">
        <v>120.3</v>
      </c>
      <c r="W117" s="8">
        <v>125.5</v>
      </c>
      <c r="X117" s="8">
        <v>124.9</v>
      </c>
      <c r="Y117" s="8">
        <v>114.8</v>
      </c>
      <c r="Z117" s="8">
        <v>122.3</v>
      </c>
      <c r="AA117" s="8">
        <v>119.7</v>
      </c>
      <c r="AB117" s="8">
        <v>108.5</v>
      </c>
      <c r="AC117" s="8">
        <v>119.1</v>
      </c>
      <c r="AD117" s="8">
        <v>126.4</v>
      </c>
      <c r="AE117" s="8">
        <v>117.1</v>
      </c>
      <c r="AF117" s="8">
        <v>117.3</v>
      </c>
      <c r="AG117" s="8">
        <v>123.8</v>
      </c>
    </row>
    <row r="118" spans="1:33" x14ac:dyDescent="0.25">
      <c r="A118" s="25" t="s">
        <v>4</v>
      </c>
      <c r="B118" s="25">
        <v>2016</v>
      </c>
      <c r="C118" s="25" t="s">
        <v>6</v>
      </c>
      <c r="D118" s="25" t="s">
        <v>386</v>
      </c>
      <c r="E118" s="25" t="s">
        <v>653</v>
      </c>
      <c r="F118" s="25">
        <v>1552.1000000000001</v>
      </c>
      <c r="G118" s="8">
        <v>126.5</v>
      </c>
      <c r="H118" s="8">
        <v>135.1</v>
      </c>
      <c r="I118" s="8">
        <v>124.6</v>
      </c>
      <c r="J118" s="8">
        <v>130.19999999999999</v>
      </c>
      <c r="K118" s="8">
        <v>114.5</v>
      </c>
      <c r="L118" s="8">
        <v>126.2</v>
      </c>
      <c r="M118" s="8">
        <v>129.80000000000001</v>
      </c>
      <c r="N118" s="8">
        <v>164.3</v>
      </c>
      <c r="O118" s="8">
        <v>100.9</v>
      </c>
      <c r="P118" s="8">
        <v>133.9</v>
      </c>
      <c r="Q118" s="8">
        <v>123.1</v>
      </c>
      <c r="R118" s="8">
        <v>136.30000000000001</v>
      </c>
      <c r="S118" s="8">
        <v>129.80000000000001</v>
      </c>
      <c r="T118" s="8">
        <v>136.5</v>
      </c>
      <c r="U118" s="8">
        <v>131.30000000000001</v>
      </c>
      <c r="V118" s="8">
        <v>126.1</v>
      </c>
      <c r="W118" s="8">
        <v>130.5</v>
      </c>
      <c r="X118" s="8">
        <v>124.9</v>
      </c>
      <c r="Y118" s="8">
        <v>122.4</v>
      </c>
      <c r="Z118" s="8">
        <v>125.1</v>
      </c>
      <c r="AA118" s="8">
        <v>122.9</v>
      </c>
      <c r="AB118" s="8">
        <v>110.9</v>
      </c>
      <c r="AC118" s="8">
        <v>120.6</v>
      </c>
      <c r="AD118" s="8">
        <v>126.9</v>
      </c>
      <c r="AE118" s="8">
        <v>117.3</v>
      </c>
      <c r="AF118" s="8">
        <v>119.3</v>
      </c>
      <c r="AG118" s="8">
        <v>126</v>
      </c>
    </row>
    <row r="119" spans="1:33" x14ac:dyDescent="0.25">
      <c r="A119" s="25" t="s">
        <v>0</v>
      </c>
      <c r="B119" s="25">
        <v>2016</v>
      </c>
      <c r="C119" s="25" t="s">
        <v>7</v>
      </c>
      <c r="D119" s="25" t="s">
        <v>387</v>
      </c>
      <c r="E119" s="25" t="s">
        <v>654</v>
      </c>
      <c r="F119" s="25">
        <v>1576.2000000000003</v>
      </c>
      <c r="G119" s="8">
        <v>127.4</v>
      </c>
      <c r="H119" s="8">
        <v>135.4</v>
      </c>
      <c r="I119" s="8">
        <v>123.4</v>
      </c>
      <c r="J119" s="8">
        <v>131.30000000000001</v>
      </c>
      <c r="K119" s="8">
        <v>118.2</v>
      </c>
      <c r="L119" s="8">
        <v>138.1</v>
      </c>
      <c r="M119" s="8">
        <v>134.1</v>
      </c>
      <c r="N119" s="8">
        <v>162.69999999999999</v>
      </c>
      <c r="O119" s="8">
        <v>105</v>
      </c>
      <c r="P119" s="8">
        <v>131.4</v>
      </c>
      <c r="Q119" s="8">
        <v>125.4</v>
      </c>
      <c r="R119" s="8">
        <v>137.4</v>
      </c>
      <c r="S119" s="8">
        <v>131.80000000000001</v>
      </c>
      <c r="T119" s="8">
        <v>135.5</v>
      </c>
      <c r="U119" s="8">
        <v>135</v>
      </c>
      <c r="V119" s="8">
        <v>130.6</v>
      </c>
      <c r="W119" s="8">
        <v>134.4</v>
      </c>
      <c r="X119" s="8">
        <v>139.26</v>
      </c>
      <c r="Y119" s="8">
        <v>127</v>
      </c>
      <c r="Z119" s="8">
        <v>128</v>
      </c>
      <c r="AA119" s="8">
        <v>125.2</v>
      </c>
      <c r="AB119" s="8">
        <v>114.4</v>
      </c>
      <c r="AC119" s="8">
        <v>123.2</v>
      </c>
      <c r="AD119" s="8">
        <v>127.9</v>
      </c>
      <c r="AE119" s="8">
        <v>118.4</v>
      </c>
      <c r="AF119" s="8">
        <v>121.7</v>
      </c>
      <c r="AG119" s="8">
        <v>129</v>
      </c>
    </row>
    <row r="120" spans="1:33" x14ac:dyDescent="0.25">
      <c r="A120" s="25" t="s">
        <v>3</v>
      </c>
      <c r="B120" s="25">
        <v>2016</v>
      </c>
      <c r="C120" s="25" t="s">
        <v>7</v>
      </c>
      <c r="D120" s="25" t="s">
        <v>388</v>
      </c>
      <c r="E120" s="25" t="s">
        <v>654</v>
      </c>
      <c r="F120" s="25">
        <v>1585.2</v>
      </c>
      <c r="G120" s="8">
        <v>124.9</v>
      </c>
      <c r="H120" s="8">
        <v>139.30000000000001</v>
      </c>
      <c r="I120" s="8">
        <v>119.9</v>
      </c>
      <c r="J120" s="8">
        <v>130.19999999999999</v>
      </c>
      <c r="K120" s="8">
        <v>108.9</v>
      </c>
      <c r="L120" s="8">
        <v>131.1</v>
      </c>
      <c r="M120" s="8">
        <v>136.80000000000001</v>
      </c>
      <c r="N120" s="8">
        <v>176.9</v>
      </c>
      <c r="O120" s="8">
        <v>109.1</v>
      </c>
      <c r="P120" s="8">
        <v>140.4</v>
      </c>
      <c r="Q120" s="8">
        <v>121.1</v>
      </c>
      <c r="R120" s="8">
        <v>135.9</v>
      </c>
      <c r="S120" s="8">
        <v>131.80000000000001</v>
      </c>
      <c r="T120" s="8">
        <v>141.5</v>
      </c>
      <c r="U120" s="8">
        <v>126.8</v>
      </c>
      <c r="V120" s="8">
        <v>120.5</v>
      </c>
      <c r="W120" s="8">
        <v>125.8</v>
      </c>
      <c r="X120" s="8">
        <v>125.6</v>
      </c>
      <c r="Y120" s="8">
        <v>114.6</v>
      </c>
      <c r="Z120" s="8">
        <v>122.8</v>
      </c>
      <c r="AA120" s="8">
        <v>120</v>
      </c>
      <c r="AB120" s="8">
        <v>110</v>
      </c>
      <c r="AC120" s="8">
        <v>119.5</v>
      </c>
      <c r="AD120" s="8">
        <v>127.6</v>
      </c>
      <c r="AE120" s="8">
        <v>117.6</v>
      </c>
      <c r="AF120" s="8">
        <v>118.2</v>
      </c>
      <c r="AG120" s="8">
        <v>125.3</v>
      </c>
    </row>
    <row r="121" spans="1:33" x14ac:dyDescent="0.25">
      <c r="A121" s="25" t="s">
        <v>4</v>
      </c>
      <c r="B121" s="25">
        <v>2016</v>
      </c>
      <c r="C121" s="25" t="s">
        <v>7</v>
      </c>
      <c r="D121" s="25" t="s">
        <v>389</v>
      </c>
      <c r="E121" s="25" t="s">
        <v>654</v>
      </c>
      <c r="F121" s="25">
        <v>1577.7</v>
      </c>
      <c r="G121" s="8">
        <v>126.6</v>
      </c>
      <c r="H121" s="8">
        <v>136.80000000000001</v>
      </c>
      <c r="I121" s="8">
        <v>122</v>
      </c>
      <c r="J121" s="8">
        <v>130.9</v>
      </c>
      <c r="K121" s="8">
        <v>114.8</v>
      </c>
      <c r="L121" s="8">
        <v>134.80000000000001</v>
      </c>
      <c r="M121" s="8">
        <v>135</v>
      </c>
      <c r="N121" s="8">
        <v>167.5</v>
      </c>
      <c r="O121" s="8">
        <v>106.4</v>
      </c>
      <c r="P121" s="8">
        <v>134.4</v>
      </c>
      <c r="Q121" s="8">
        <v>123.6</v>
      </c>
      <c r="R121" s="8">
        <v>136.69999999999999</v>
      </c>
      <c r="S121" s="8">
        <v>131.80000000000001</v>
      </c>
      <c r="T121" s="8">
        <v>137.1</v>
      </c>
      <c r="U121" s="8">
        <v>131.80000000000001</v>
      </c>
      <c r="V121" s="8">
        <v>126.4</v>
      </c>
      <c r="W121" s="8">
        <v>131</v>
      </c>
      <c r="X121" s="8">
        <v>125.6</v>
      </c>
      <c r="Y121" s="8">
        <v>122.3</v>
      </c>
      <c r="Z121" s="8">
        <v>125.5</v>
      </c>
      <c r="AA121" s="8">
        <v>123.2</v>
      </c>
      <c r="AB121" s="8">
        <v>112.1</v>
      </c>
      <c r="AC121" s="8">
        <v>121.1</v>
      </c>
      <c r="AD121" s="8">
        <v>127.7</v>
      </c>
      <c r="AE121" s="8">
        <v>118.1</v>
      </c>
      <c r="AF121" s="8">
        <v>120</v>
      </c>
      <c r="AG121" s="8">
        <v>127.3</v>
      </c>
    </row>
    <row r="122" spans="1:33" x14ac:dyDescent="0.25">
      <c r="A122" s="25" t="s">
        <v>0</v>
      </c>
      <c r="B122" s="25">
        <v>2016</v>
      </c>
      <c r="C122" s="25" t="s">
        <v>8</v>
      </c>
      <c r="D122" s="25" t="s">
        <v>390</v>
      </c>
      <c r="E122" s="25" t="s">
        <v>655</v>
      </c>
      <c r="F122" s="25">
        <v>1597.6</v>
      </c>
      <c r="G122" s="8">
        <v>127.6</v>
      </c>
      <c r="H122" s="8">
        <v>137.5</v>
      </c>
      <c r="I122" s="8">
        <v>124.4</v>
      </c>
      <c r="J122" s="8">
        <v>132.4</v>
      </c>
      <c r="K122" s="8">
        <v>118.2</v>
      </c>
      <c r="L122" s="8">
        <v>138.1</v>
      </c>
      <c r="M122" s="8">
        <v>141.80000000000001</v>
      </c>
      <c r="N122" s="8">
        <v>166</v>
      </c>
      <c r="O122" s="8">
        <v>107.5</v>
      </c>
      <c r="P122" s="8">
        <v>132.19999999999999</v>
      </c>
      <c r="Q122" s="8">
        <v>126.1</v>
      </c>
      <c r="R122" s="8">
        <v>138.30000000000001</v>
      </c>
      <c r="S122" s="8">
        <v>133.6</v>
      </c>
      <c r="T122" s="8">
        <v>136</v>
      </c>
      <c r="U122" s="8">
        <v>135.4</v>
      </c>
      <c r="V122" s="8">
        <v>131.1</v>
      </c>
      <c r="W122" s="8">
        <v>134.80000000000001</v>
      </c>
      <c r="X122" s="8">
        <v>139.26</v>
      </c>
      <c r="Y122" s="8">
        <v>127.4</v>
      </c>
      <c r="Z122" s="8">
        <v>128.5</v>
      </c>
      <c r="AA122" s="8">
        <v>125.8</v>
      </c>
      <c r="AB122" s="8">
        <v>115.1</v>
      </c>
      <c r="AC122" s="8">
        <v>123.6</v>
      </c>
      <c r="AD122" s="8">
        <v>129.1</v>
      </c>
      <c r="AE122" s="8">
        <v>119.7</v>
      </c>
      <c r="AF122" s="8">
        <v>122.5</v>
      </c>
      <c r="AG122" s="8">
        <v>130.30000000000001</v>
      </c>
    </row>
    <row r="123" spans="1:33" x14ac:dyDescent="0.25">
      <c r="A123" s="25" t="s">
        <v>3</v>
      </c>
      <c r="B123" s="25">
        <v>2016</v>
      </c>
      <c r="C123" s="25" t="s">
        <v>8</v>
      </c>
      <c r="D123" s="25" t="s">
        <v>391</v>
      </c>
      <c r="E123" s="25" t="s">
        <v>655</v>
      </c>
      <c r="F123" s="25">
        <v>1625.2999999999997</v>
      </c>
      <c r="G123" s="8">
        <v>125</v>
      </c>
      <c r="H123" s="8">
        <v>142.1</v>
      </c>
      <c r="I123" s="8">
        <v>127</v>
      </c>
      <c r="J123" s="8">
        <v>130.4</v>
      </c>
      <c r="K123" s="8">
        <v>109.6</v>
      </c>
      <c r="L123" s="8">
        <v>133.5</v>
      </c>
      <c r="M123" s="8">
        <v>151.4</v>
      </c>
      <c r="N123" s="8">
        <v>182.8</v>
      </c>
      <c r="O123" s="8">
        <v>111.1</v>
      </c>
      <c r="P123" s="8">
        <v>141.5</v>
      </c>
      <c r="Q123" s="8">
        <v>121.5</v>
      </c>
      <c r="R123" s="8">
        <v>136.30000000000001</v>
      </c>
      <c r="S123" s="8">
        <v>134.6</v>
      </c>
      <c r="T123" s="8">
        <v>142.19999999999999</v>
      </c>
      <c r="U123" s="8">
        <v>127.2</v>
      </c>
      <c r="V123" s="8">
        <v>120.7</v>
      </c>
      <c r="W123" s="8">
        <v>126.2</v>
      </c>
      <c r="X123" s="8">
        <v>126</v>
      </c>
      <c r="Y123" s="8">
        <v>115</v>
      </c>
      <c r="Z123" s="8">
        <v>123.2</v>
      </c>
      <c r="AA123" s="8">
        <v>120.3</v>
      </c>
      <c r="AB123" s="8">
        <v>110.7</v>
      </c>
      <c r="AC123" s="8">
        <v>119.8</v>
      </c>
      <c r="AD123" s="8">
        <v>128</v>
      </c>
      <c r="AE123" s="8">
        <v>118.5</v>
      </c>
      <c r="AF123" s="8">
        <v>118.7</v>
      </c>
      <c r="AG123" s="8">
        <v>126.6</v>
      </c>
    </row>
    <row r="124" spans="1:33" x14ac:dyDescent="0.25">
      <c r="A124" s="25" t="s">
        <v>4</v>
      </c>
      <c r="B124" s="25">
        <v>2016</v>
      </c>
      <c r="C124" s="25" t="s">
        <v>8</v>
      </c>
      <c r="D124" s="25" t="s">
        <v>392</v>
      </c>
      <c r="E124" s="25" t="s">
        <v>655</v>
      </c>
      <c r="F124" s="25">
        <v>1606.2</v>
      </c>
      <c r="G124" s="8">
        <v>126.8</v>
      </c>
      <c r="H124" s="8">
        <v>139.1</v>
      </c>
      <c r="I124" s="8">
        <v>125.4</v>
      </c>
      <c r="J124" s="8">
        <v>131.69999999999999</v>
      </c>
      <c r="K124" s="8">
        <v>115</v>
      </c>
      <c r="L124" s="8">
        <v>136</v>
      </c>
      <c r="M124" s="8">
        <v>145.1</v>
      </c>
      <c r="N124" s="8">
        <v>171.7</v>
      </c>
      <c r="O124" s="8">
        <v>108.7</v>
      </c>
      <c r="P124" s="8">
        <v>135.30000000000001</v>
      </c>
      <c r="Q124" s="8">
        <v>124.2</v>
      </c>
      <c r="R124" s="8">
        <v>137.4</v>
      </c>
      <c r="S124" s="8">
        <v>134</v>
      </c>
      <c r="T124" s="8">
        <v>137.69999999999999</v>
      </c>
      <c r="U124" s="8">
        <v>132.19999999999999</v>
      </c>
      <c r="V124" s="8">
        <v>126.8</v>
      </c>
      <c r="W124" s="8">
        <v>131.4</v>
      </c>
      <c r="X124" s="8">
        <v>126</v>
      </c>
      <c r="Y124" s="8">
        <v>122.7</v>
      </c>
      <c r="Z124" s="8">
        <v>126</v>
      </c>
      <c r="AA124" s="8">
        <v>123.7</v>
      </c>
      <c r="AB124" s="8">
        <v>112.8</v>
      </c>
      <c r="AC124" s="8">
        <v>121.5</v>
      </c>
      <c r="AD124" s="8">
        <v>128.5</v>
      </c>
      <c r="AE124" s="8">
        <v>119.2</v>
      </c>
      <c r="AF124" s="8">
        <v>120.7</v>
      </c>
      <c r="AG124" s="8">
        <v>128.6</v>
      </c>
    </row>
    <row r="125" spans="1:33" x14ac:dyDescent="0.25">
      <c r="A125" s="25" t="s">
        <v>0</v>
      </c>
      <c r="B125" s="25">
        <v>2016</v>
      </c>
      <c r="C125" s="25" t="s">
        <v>9</v>
      </c>
      <c r="D125" s="25" t="s">
        <v>393</v>
      </c>
      <c r="E125" s="25" t="s">
        <v>656</v>
      </c>
      <c r="F125" s="25">
        <v>1622.1999999999998</v>
      </c>
      <c r="G125" s="8">
        <v>128.6</v>
      </c>
      <c r="H125" s="8">
        <v>138.6</v>
      </c>
      <c r="I125" s="8">
        <v>126.6</v>
      </c>
      <c r="J125" s="8">
        <v>133.6</v>
      </c>
      <c r="K125" s="8">
        <v>118.6</v>
      </c>
      <c r="L125" s="8">
        <v>137.4</v>
      </c>
      <c r="M125" s="8">
        <v>152.5</v>
      </c>
      <c r="N125" s="8">
        <v>169.2</v>
      </c>
      <c r="O125" s="8">
        <v>108.8</v>
      </c>
      <c r="P125" s="8">
        <v>133.1</v>
      </c>
      <c r="Q125" s="8">
        <v>126.4</v>
      </c>
      <c r="R125" s="8">
        <v>139.19999999999999</v>
      </c>
      <c r="S125" s="8">
        <v>136</v>
      </c>
      <c r="T125" s="8">
        <v>137.19999999999999</v>
      </c>
      <c r="U125" s="8">
        <v>136.30000000000001</v>
      </c>
      <c r="V125" s="8">
        <v>131.6</v>
      </c>
      <c r="W125" s="8">
        <v>135.6</v>
      </c>
      <c r="X125" s="8">
        <v>139.26</v>
      </c>
      <c r="Y125" s="8">
        <v>128</v>
      </c>
      <c r="Z125" s="8">
        <v>129.30000000000001</v>
      </c>
      <c r="AA125" s="8">
        <v>126.2</v>
      </c>
      <c r="AB125" s="8">
        <v>116.3</v>
      </c>
      <c r="AC125" s="8">
        <v>124.1</v>
      </c>
      <c r="AD125" s="8">
        <v>130.19999999999999</v>
      </c>
      <c r="AE125" s="8">
        <v>119.9</v>
      </c>
      <c r="AF125" s="8">
        <v>123.3</v>
      </c>
      <c r="AG125" s="8">
        <v>131.9</v>
      </c>
    </row>
    <row r="126" spans="1:33" x14ac:dyDescent="0.25">
      <c r="A126" s="25" t="s">
        <v>3</v>
      </c>
      <c r="B126" s="25">
        <v>2016</v>
      </c>
      <c r="C126" s="25" t="s">
        <v>9</v>
      </c>
      <c r="D126" s="25" t="s">
        <v>394</v>
      </c>
      <c r="E126" s="25" t="s">
        <v>656</v>
      </c>
      <c r="F126" s="25">
        <v>1665.4000000000003</v>
      </c>
      <c r="G126" s="8">
        <v>125.9</v>
      </c>
      <c r="H126" s="8">
        <v>143.9</v>
      </c>
      <c r="I126" s="8">
        <v>130.9</v>
      </c>
      <c r="J126" s="8">
        <v>131</v>
      </c>
      <c r="K126" s="8">
        <v>110.2</v>
      </c>
      <c r="L126" s="8">
        <v>135.5</v>
      </c>
      <c r="M126" s="8">
        <v>173.7</v>
      </c>
      <c r="N126" s="8">
        <v>184.4</v>
      </c>
      <c r="O126" s="8">
        <v>112</v>
      </c>
      <c r="P126" s="8">
        <v>142.80000000000001</v>
      </c>
      <c r="Q126" s="8">
        <v>121.6</v>
      </c>
      <c r="R126" s="8">
        <v>136.9</v>
      </c>
      <c r="S126" s="8">
        <v>138.19999999999999</v>
      </c>
      <c r="T126" s="8">
        <v>142.69999999999999</v>
      </c>
      <c r="U126" s="8">
        <v>127.6</v>
      </c>
      <c r="V126" s="8">
        <v>121.1</v>
      </c>
      <c r="W126" s="8">
        <v>126.6</v>
      </c>
      <c r="X126" s="8">
        <v>125.5</v>
      </c>
      <c r="Y126" s="8">
        <v>115.5</v>
      </c>
      <c r="Z126" s="8">
        <v>123.2</v>
      </c>
      <c r="AA126" s="8">
        <v>120.6</v>
      </c>
      <c r="AB126" s="8">
        <v>112.3</v>
      </c>
      <c r="AC126" s="8">
        <v>119.9</v>
      </c>
      <c r="AD126" s="8">
        <v>129.30000000000001</v>
      </c>
      <c r="AE126" s="8">
        <v>118.8</v>
      </c>
      <c r="AF126" s="8">
        <v>119.6</v>
      </c>
      <c r="AG126" s="8">
        <v>128.1</v>
      </c>
    </row>
    <row r="127" spans="1:33" x14ac:dyDescent="0.25">
      <c r="A127" s="25" t="s">
        <v>4</v>
      </c>
      <c r="B127" s="25">
        <v>2016</v>
      </c>
      <c r="C127" s="25" t="s">
        <v>9</v>
      </c>
      <c r="D127" s="25" t="s">
        <v>395</v>
      </c>
      <c r="E127" s="25" t="s">
        <v>656</v>
      </c>
      <c r="F127" s="25">
        <v>1636.1999999999998</v>
      </c>
      <c r="G127" s="8">
        <v>127.7</v>
      </c>
      <c r="H127" s="8">
        <v>140.5</v>
      </c>
      <c r="I127" s="8">
        <v>128.30000000000001</v>
      </c>
      <c r="J127" s="8">
        <v>132.6</v>
      </c>
      <c r="K127" s="8">
        <v>115.5</v>
      </c>
      <c r="L127" s="8">
        <v>136.5</v>
      </c>
      <c r="M127" s="8">
        <v>159.69999999999999</v>
      </c>
      <c r="N127" s="8">
        <v>174.3</v>
      </c>
      <c r="O127" s="8">
        <v>109.9</v>
      </c>
      <c r="P127" s="8">
        <v>136.30000000000001</v>
      </c>
      <c r="Q127" s="8">
        <v>124.4</v>
      </c>
      <c r="R127" s="8">
        <v>138.1</v>
      </c>
      <c r="S127" s="8">
        <v>136.80000000000001</v>
      </c>
      <c r="T127" s="8">
        <v>138.69999999999999</v>
      </c>
      <c r="U127" s="8">
        <v>132.9</v>
      </c>
      <c r="V127" s="8">
        <v>127.2</v>
      </c>
      <c r="W127" s="8">
        <v>132</v>
      </c>
      <c r="X127" s="8">
        <v>125.5</v>
      </c>
      <c r="Y127" s="8">
        <v>123.3</v>
      </c>
      <c r="Z127" s="8">
        <v>126.4</v>
      </c>
      <c r="AA127" s="8">
        <v>124.1</v>
      </c>
      <c r="AB127" s="8">
        <v>114.2</v>
      </c>
      <c r="AC127" s="8">
        <v>121.7</v>
      </c>
      <c r="AD127" s="8">
        <v>129.69999999999999</v>
      </c>
      <c r="AE127" s="8">
        <v>119.4</v>
      </c>
      <c r="AF127" s="8">
        <v>121.5</v>
      </c>
      <c r="AG127" s="8">
        <v>130.1</v>
      </c>
    </row>
    <row r="128" spans="1:33" x14ac:dyDescent="0.25">
      <c r="A128" s="25" t="s">
        <v>0</v>
      </c>
      <c r="B128" s="25">
        <v>2016</v>
      </c>
      <c r="C128" s="25" t="s">
        <v>10</v>
      </c>
      <c r="D128" s="25" t="s">
        <v>396</v>
      </c>
      <c r="E128" s="25" t="s">
        <v>657</v>
      </c>
      <c r="F128" s="25">
        <v>1642.9999999999998</v>
      </c>
      <c r="G128" s="8">
        <v>129.30000000000001</v>
      </c>
      <c r="H128" s="8">
        <v>139.5</v>
      </c>
      <c r="I128" s="8">
        <v>129.6</v>
      </c>
      <c r="J128" s="8">
        <v>134.5</v>
      </c>
      <c r="K128" s="8">
        <v>119.5</v>
      </c>
      <c r="L128" s="8">
        <v>138.5</v>
      </c>
      <c r="M128" s="8">
        <v>158.19999999999999</v>
      </c>
      <c r="N128" s="8">
        <v>171.8</v>
      </c>
      <c r="O128" s="8">
        <v>110.3</v>
      </c>
      <c r="P128" s="8">
        <v>134.30000000000001</v>
      </c>
      <c r="Q128" s="8">
        <v>127.3</v>
      </c>
      <c r="R128" s="8">
        <v>139.9</v>
      </c>
      <c r="S128" s="8">
        <v>137.6</v>
      </c>
      <c r="T128" s="8">
        <v>138</v>
      </c>
      <c r="U128" s="8">
        <v>137.19999999999999</v>
      </c>
      <c r="V128" s="8">
        <v>132.19999999999999</v>
      </c>
      <c r="W128" s="8">
        <v>136.5</v>
      </c>
      <c r="X128" s="8">
        <v>139.26</v>
      </c>
      <c r="Y128" s="8">
        <v>128.19999999999999</v>
      </c>
      <c r="Z128" s="8">
        <v>130</v>
      </c>
      <c r="AA128" s="8">
        <v>126.7</v>
      </c>
      <c r="AB128" s="8">
        <v>116.4</v>
      </c>
      <c r="AC128" s="8">
        <v>125.2</v>
      </c>
      <c r="AD128" s="8">
        <v>130.80000000000001</v>
      </c>
      <c r="AE128" s="8">
        <v>120.9</v>
      </c>
      <c r="AF128" s="8">
        <v>123.8</v>
      </c>
      <c r="AG128" s="8">
        <v>133</v>
      </c>
    </row>
    <row r="129" spans="1:33" x14ac:dyDescent="0.25">
      <c r="A129" s="25" t="s">
        <v>3</v>
      </c>
      <c r="B129" s="25">
        <v>2016</v>
      </c>
      <c r="C129" s="25" t="s">
        <v>10</v>
      </c>
      <c r="D129" s="25" t="s">
        <v>397</v>
      </c>
      <c r="E129" s="25" t="s">
        <v>657</v>
      </c>
      <c r="F129" s="25">
        <v>1689.8000000000002</v>
      </c>
      <c r="G129" s="8">
        <v>126.8</v>
      </c>
      <c r="H129" s="8">
        <v>144.19999999999999</v>
      </c>
      <c r="I129" s="8">
        <v>136.6</v>
      </c>
      <c r="J129" s="8">
        <v>131.80000000000001</v>
      </c>
      <c r="K129" s="8">
        <v>111</v>
      </c>
      <c r="L129" s="8">
        <v>137</v>
      </c>
      <c r="M129" s="8">
        <v>179.5</v>
      </c>
      <c r="N129" s="8">
        <v>188.4</v>
      </c>
      <c r="O129" s="8">
        <v>113.3</v>
      </c>
      <c r="P129" s="8">
        <v>143.9</v>
      </c>
      <c r="Q129" s="8">
        <v>121.7</v>
      </c>
      <c r="R129" s="8">
        <v>137.5</v>
      </c>
      <c r="S129" s="8">
        <v>139.80000000000001</v>
      </c>
      <c r="T129" s="8">
        <v>142.9</v>
      </c>
      <c r="U129" s="8">
        <v>127.9</v>
      </c>
      <c r="V129" s="8">
        <v>121.1</v>
      </c>
      <c r="W129" s="8">
        <v>126.9</v>
      </c>
      <c r="X129" s="8">
        <v>126.4</v>
      </c>
      <c r="Y129" s="8">
        <v>115.5</v>
      </c>
      <c r="Z129" s="8">
        <v>123.5</v>
      </c>
      <c r="AA129" s="8">
        <v>120.9</v>
      </c>
      <c r="AB129" s="8">
        <v>111.7</v>
      </c>
      <c r="AC129" s="8">
        <v>120.3</v>
      </c>
      <c r="AD129" s="8">
        <v>130.80000000000001</v>
      </c>
      <c r="AE129" s="8">
        <v>120</v>
      </c>
      <c r="AF129" s="8">
        <v>119.9</v>
      </c>
      <c r="AG129" s="8">
        <v>129</v>
      </c>
    </row>
    <row r="130" spans="1:33" x14ac:dyDescent="0.25">
      <c r="A130" s="25" t="s">
        <v>4</v>
      </c>
      <c r="B130" s="25">
        <v>2016</v>
      </c>
      <c r="C130" s="25" t="s">
        <v>10</v>
      </c>
      <c r="D130" s="25" t="s">
        <v>398</v>
      </c>
      <c r="E130" s="25" t="s">
        <v>657</v>
      </c>
      <c r="F130" s="25">
        <v>1658.5</v>
      </c>
      <c r="G130" s="8">
        <v>128.5</v>
      </c>
      <c r="H130" s="8">
        <v>141.19999999999999</v>
      </c>
      <c r="I130" s="8">
        <v>132.30000000000001</v>
      </c>
      <c r="J130" s="8">
        <v>133.5</v>
      </c>
      <c r="K130" s="8">
        <v>116.4</v>
      </c>
      <c r="L130" s="8">
        <v>137.80000000000001</v>
      </c>
      <c r="M130" s="8">
        <v>165.4</v>
      </c>
      <c r="N130" s="8">
        <v>177.4</v>
      </c>
      <c r="O130" s="8">
        <v>111.3</v>
      </c>
      <c r="P130" s="8">
        <v>137.5</v>
      </c>
      <c r="Q130" s="8">
        <v>125</v>
      </c>
      <c r="R130" s="8">
        <v>138.80000000000001</v>
      </c>
      <c r="S130" s="8">
        <v>138.4</v>
      </c>
      <c r="T130" s="8">
        <v>139.30000000000001</v>
      </c>
      <c r="U130" s="8">
        <v>133.5</v>
      </c>
      <c r="V130" s="8">
        <v>127.6</v>
      </c>
      <c r="W130" s="8">
        <v>132.69999999999999</v>
      </c>
      <c r="X130" s="8">
        <v>126.4</v>
      </c>
      <c r="Y130" s="8">
        <v>123.4</v>
      </c>
      <c r="Z130" s="8">
        <v>126.9</v>
      </c>
      <c r="AA130" s="8">
        <v>124.5</v>
      </c>
      <c r="AB130" s="8">
        <v>113.9</v>
      </c>
      <c r="AC130" s="8">
        <v>122.4</v>
      </c>
      <c r="AD130" s="8">
        <v>130.80000000000001</v>
      </c>
      <c r="AE130" s="8">
        <v>120.5</v>
      </c>
      <c r="AF130" s="8">
        <v>121.9</v>
      </c>
      <c r="AG130" s="8">
        <v>131.1</v>
      </c>
    </row>
    <row r="131" spans="1:33" x14ac:dyDescent="0.25">
      <c r="A131" s="25" t="s">
        <v>0</v>
      </c>
      <c r="B131" s="25">
        <v>2016</v>
      </c>
      <c r="C131" s="25" t="s">
        <v>11</v>
      </c>
      <c r="D131" s="25" t="s">
        <v>399</v>
      </c>
      <c r="E131" s="25" t="s">
        <v>658</v>
      </c>
      <c r="F131" s="25">
        <v>1649.3999999999999</v>
      </c>
      <c r="G131" s="8">
        <v>130.1</v>
      </c>
      <c r="H131" s="8">
        <v>138.80000000000001</v>
      </c>
      <c r="I131" s="8">
        <v>130.30000000000001</v>
      </c>
      <c r="J131" s="8">
        <v>135.30000000000001</v>
      </c>
      <c r="K131" s="8">
        <v>119.9</v>
      </c>
      <c r="L131" s="8">
        <v>140.19999999999999</v>
      </c>
      <c r="M131" s="8">
        <v>156.9</v>
      </c>
      <c r="N131" s="8">
        <v>172.2</v>
      </c>
      <c r="O131" s="8">
        <v>112.1</v>
      </c>
      <c r="P131" s="8">
        <v>134.9</v>
      </c>
      <c r="Q131" s="8">
        <v>128.1</v>
      </c>
      <c r="R131" s="8">
        <v>140.69999999999999</v>
      </c>
      <c r="S131" s="8">
        <v>138</v>
      </c>
      <c r="T131" s="8">
        <v>138.9</v>
      </c>
      <c r="U131" s="8">
        <v>137.80000000000001</v>
      </c>
      <c r="V131" s="8">
        <v>133</v>
      </c>
      <c r="W131" s="8">
        <v>137.1</v>
      </c>
      <c r="X131" s="8">
        <v>139.26</v>
      </c>
      <c r="Y131" s="8">
        <v>129.1</v>
      </c>
      <c r="Z131" s="8">
        <v>130.6</v>
      </c>
      <c r="AA131" s="8">
        <v>127</v>
      </c>
      <c r="AB131" s="8">
        <v>116</v>
      </c>
      <c r="AC131" s="8">
        <v>125.5</v>
      </c>
      <c r="AD131" s="8">
        <v>131.9</v>
      </c>
      <c r="AE131" s="8">
        <v>122</v>
      </c>
      <c r="AF131" s="8">
        <v>124.2</v>
      </c>
      <c r="AG131" s="8">
        <v>133.5</v>
      </c>
    </row>
    <row r="132" spans="1:33" x14ac:dyDescent="0.25">
      <c r="A132" s="25" t="s">
        <v>3</v>
      </c>
      <c r="B132" s="25">
        <v>2016</v>
      </c>
      <c r="C132" s="25" t="s">
        <v>11</v>
      </c>
      <c r="D132" s="25" t="s">
        <v>400</v>
      </c>
      <c r="E132" s="25" t="s">
        <v>658</v>
      </c>
      <c r="F132" s="25">
        <v>1662.0999999999995</v>
      </c>
      <c r="G132" s="8">
        <v>127.6</v>
      </c>
      <c r="H132" s="8">
        <v>140.30000000000001</v>
      </c>
      <c r="I132" s="8">
        <v>133.69999999999999</v>
      </c>
      <c r="J132" s="8">
        <v>132.19999999999999</v>
      </c>
      <c r="K132" s="8">
        <v>111.8</v>
      </c>
      <c r="L132" s="8">
        <v>135.80000000000001</v>
      </c>
      <c r="M132" s="8">
        <v>163.5</v>
      </c>
      <c r="N132" s="8">
        <v>182.3</v>
      </c>
      <c r="O132" s="8">
        <v>114.6</v>
      </c>
      <c r="P132" s="8">
        <v>144.6</v>
      </c>
      <c r="Q132" s="8">
        <v>121.9</v>
      </c>
      <c r="R132" s="8">
        <v>138.1</v>
      </c>
      <c r="S132" s="8">
        <v>137.6</v>
      </c>
      <c r="T132" s="8">
        <v>143.6</v>
      </c>
      <c r="U132" s="8">
        <v>128.30000000000001</v>
      </c>
      <c r="V132" s="8">
        <v>121.4</v>
      </c>
      <c r="W132" s="8">
        <v>127.3</v>
      </c>
      <c r="X132" s="8">
        <v>127.3</v>
      </c>
      <c r="Y132" s="8">
        <v>114.7</v>
      </c>
      <c r="Z132" s="8">
        <v>123.9</v>
      </c>
      <c r="AA132" s="8">
        <v>121.2</v>
      </c>
      <c r="AB132" s="8">
        <v>110.4</v>
      </c>
      <c r="AC132" s="8">
        <v>120.6</v>
      </c>
      <c r="AD132" s="8">
        <v>131.5</v>
      </c>
      <c r="AE132" s="8">
        <v>120.9</v>
      </c>
      <c r="AF132" s="8">
        <v>119.9</v>
      </c>
      <c r="AG132" s="8">
        <v>128.4</v>
      </c>
    </row>
    <row r="133" spans="1:33" x14ac:dyDescent="0.25">
      <c r="A133" s="25" t="s">
        <v>4</v>
      </c>
      <c r="B133" s="25">
        <v>2016</v>
      </c>
      <c r="C133" s="25" t="s">
        <v>11</v>
      </c>
      <c r="D133" s="25" t="s">
        <v>401</v>
      </c>
      <c r="E133" s="25" t="s">
        <v>658</v>
      </c>
      <c r="F133" s="25">
        <v>1652.4</v>
      </c>
      <c r="G133" s="8">
        <v>129.30000000000001</v>
      </c>
      <c r="H133" s="8">
        <v>139.30000000000001</v>
      </c>
      <c r="I133" s="8">
        <v>131.6</v>
      </c>
      <c r="J133" s="8">
        <v>134.1</v>
      </c>
      <c r="K133" s="8">
        <v>116.9</v>
      </c>
      <c r="L133" s="8">
        <v>138.1</v>
      </c>
      <c r="M133" s="8">
        <v>159.1</v>
      </c>
      <c r="N133" s="8">
        <v>175.6</v>
      </c>
      <c r="O133" s="8">
        <v>112.9</v>
      </c>
      <c r="P133" s="8">
        <v>138.1</v>
      </c>
      <c r="Q133" s="8">
        <v>125.5</v>
      </c>
      <c r="R133" s="8">
        <v>139.5</v>
      </c>
      <c r="S133" s="8">
        <v>137.9</v>
      </c>
      <c r="T133" s="8">
        <v>140.19999999999999</v>
      </c>
      <c r="U133" s="8">
        <v>134.1</v>
      </c>
      <c r="V133" s="8">
        <v>128.19999999999999</v>
      </c>
      <c r="W133" s="8">
        <v>133.19999999999999</v>
      </c>
      <c r="X133" s="8">
        <v>127.3</v>
      </c>
      <c r="Y133" s="8">
        <v>123.6</v>
      </c>
      <c r="Z133" s="8">
        <v>127.4</v>
      </c>
      <c r="AA133" s="8">
        <v>124.8</v>
      </c>
      <c r="AB133" s="8">
        <v>113.1</v>
      </c>
      <c r="AC133" s="8">
        <v>122.7</v>
      </c>
      <c r="AD133" s="8">
        <v>131.69999999999999</v>
      </c>
      <c r="AE133" s="8">
        <v>121.5</v>
      </c>
      <c r="AF133" s="8">
        <v>122.1</v>
      </c>
      <c r="AG133" s="8">
        <v>131.1</v>
      </c>
    </row>
    <row r="134" spans="1:33" x14ac:dyDescent="0.25">
      <c r="A134" s="25" t="s">
        <v>0</v>
      </c>
      <c r="B134" s="25">
        <v>2016</v>
      </c>
      <c r="C134" s="25" t="s">
        <v>12</v>
      </c>
      <c r="D134" s="25" t="s">
        <v>402</v>
      </c>
      <c r="E134" s="25" t="s">
        <v>659</v>
      </c>
      <c r="F134" s="25">
        <v>1641.9</v>
      </c>
      <c r="G134" s="8">
        <v>130.80000000000001</v>
      </c>
      <c r="H134" s="8">
        <v>138.19999999999999</v>
      </c>
      <c r="I134" s="8">
        <v>130.5</v>
      </c>
      <c r="J134" s="8">
        <v>135.5</v>
      </c>
      <c r="K134" s="8">
        <v>120.2</v>
      </c>
      <c r="L134" s="8">
        <v>139.19999999999999</v>
      </c>
      <c r="M134" s="8">
        <v>149.5</v>
      </c>
      <c r="N134" s="8">
        <v>170.4</v>
      </c>
      <c r="O134" s="8">
        <v>113.1</v>
      </c>
      <c r="P134" s="8">
        <v>135.80000000000001</v>
      </c>
      <c r="Q134" s="8">
        <v>128.80000000000001</v>
      </c>
      <c r="R134" s="8">
        <v>141.5</v>
      </c>
      <c r="S134" s="8">
        <v>137.19999999999999</v>
      </c>
      <c r="T134" s="8">
        <v>139.9</v>
      </c>
      <c r="U134" s="8">
        <v>138.5</v>
      </c>
      <c r="V134" s="8">
        <v>133.5</v>
      </c>
      <c r="W134" s="8">
        <v>137.80000000000001</v>
      </c>
      <c r="X134" s="8">
        <v>139.26</v>
      </c>
      <c r="Y134" s="8">
        <v>129.69999999999999</v>
      </c>
      <c r="Z134" s="8">
        <v>131.1</v>
      </c>
      <c r="AA134" s="8">
        <v>127.8</v>
      </c>
      <c r="AB134" s="8">
        <v>117</v>
      </c>
      <c r="AC134" s="8">
        <v>125.7</v>
      </c>
      <c r="AD134" s="8">
        <v>132.19999999999999</v>
      </c>
      <c r="AE134" s="8">
        <v>122.8</v>
      </c>
      <c r="AF134" s="8">
        <v>124.9</v>
      </c>
      <c r="AG134" s="8">
        <v>133.4</v>
      </c>
    </row>
    <row r="135" spans="1:33" x14ac:dyDescent="0.25">
      <c r="A135" s="25" t="s">
        <v>3</v>
      </c>
      <c r="B135" s="25">
        <v>2016</v>
      </c>
      <c r="C135" s="25" t="s">
        <v>12</v>
      </c>
      <c r="D135" s="25" t="s">
        <v>403</v>
      </c>
      <c r="E135" s="25" t="s">
        <v>659</v>
      </c>
      <c r="F135" s="25">
        <v>1634.2999999999997</v>
      </c>
      <c r="G135" s="8">
        <v>128.1</v>
      </c>
      <c r="H135" s="8">
        <v>137.69999999999999</v>
      </c>
      <c r="I135" s="8">
        <v>130.6</v>
      </c>
      <c r="J135" s="8">
        <v>132.6</v>
      </c>
      <c r="K135" s="8">
        <v>111.9</v>
      </c>
      <c r="L135" s="8">
        <v>132.5</v>
      </c>
      <c r="M135" s="8">
        <v>152.9</v>
      </c>
      <c r="N135" s="8">
        <v>173.6</v>
      </c>
      <c r="O135" s="8">
        <v>115.1</v>
      </c>
      <c r="P135" s="8">
        <v>144.80000000000001</v>
      </c>
      <c r="Q135" s="8">
        <v>122.1</v>
      </c>
      <c r="R135" s="8">
        <v>138.80000000000001</v>
      </c>
      <c r="S135" s="8">
        <v>135.69999999999999</v>
      </c>
      <c r="T135" s="8">
        <v>143.9</v>
      </c>
      <c r="U135" s="8">
        <v>128.69999999999999</v>
      </c>
      <c r="V135" s="8">
        <v>121.6</v>
      </c>
      <c r="W135" s="8">
        <v>127.7</v>
      </c>
      <c r="X135" s="8">
        <v>127.9</v>
      </c>
      <c r="Y135" s="8">
        <v>114.8</v>
      </c>
      <c r="Z135" s="8">
        <v>124.3</v>
      </c>
      <c r="AA135" s="8">
        <v>121.4</v>
      </c>
      <c r="AB135" s="8">
        <v>111.8</v>
      </c>
      <c r="AC135" s="8">
        <v>120.8</v>
      </c>
      <c r="AD135" s="8">
        <v>131.6</v>
      </c>
      <c r="AE135" s="8">
        <v>121.2</v>
      </c>
      <c r="AF135" s="8">
        <v>120.5</v>
      </c>
      <c r="AG135" s="8">
        <v>128</v>
      </c>
    </row>
    <row r="136" spans="1:33" x14ac:dyDescent="0.25">
      <c r="A136" s="25" t="s">
        <v>4</v>
      </c>
      <c r="B136" s="25">
        <v>2016</v>
      </c>
      <c r="C136" s="25" t="s">
        <v>12</v>
      </c>
      <c r="D136" s="25" t="s">
        <v>404</v>
      </c>
      <c r="E136" s="25" t="s">
        <v>659</v>
      </c>
      <c r="F136" s="25">
        <v>1637.6999999999998</v>
      </c>
      <c r="G136" s="8">
        <v>129.9</v>
      </c>
      <c r="H136" s="8">
        <v>138</v>
      </c>
      <c r="I136" s="8">
        <v>130.5</v>
      </c>
      <c r="J136" s="8">
        <v>134.4</v>
      </c>
      <c r="K136" s="8">
        <v>117.2</v>
      </c>
      <c r="L136" s="8">
        <v>136.1</v>
      </c>
      <c r="M136" s="8">
        <v>150.69999999999999</v>
      </c>
      <c r="N136" s="8">
        <v>171.5</v>
      </c>
      <c r="O136" s="8">
        <v>113.8</v>
      </c>
      <c r="P136" s="8">
        <v>138.80000000000001</v>
      </c>
      <c r="Q136" s="8">
        <v>126</v>
      </c>
      <c r="R136" s="8">
        <v>140.19999999999999</v>
      </c>
      <c r="S136" s="8">
        <v>136.6</v>
      </c>
      <c r="T136" s="8">
        <v>141</v>
      </c>
      <c r="U136" s="8">
        <v>134.6</v>
      </c>
      <c r="V136" s="8">
        <v>128.6</v>
      </c>
      <c r="W136" s="8">
        <v>133.80000000000001</v>
      </c>
      <c r="X136" s="8">
        <v>127.9</v>
      </c>
      <c r="Y136" s="8">
        <v>124.1</v>
      </c>
      <c r="Z136" s="8">
        <v>127.9</v>
      </c>
      <c r="AA136" s="8">
        <v>125.4</v>
      </c>
      <c r="AB136" s="8">
        <v>114.3</v>
      </c>
      <c r="AC136" s="8">
        <v>122.9</v>
      </c>
      <c r="AD136" s="8">
        <v>131.80000000000001</v>
      </c>
      <c r="AE136" s="8">
        <v>122.1</v>
      </c>
      <c r="AF136" s="8">
        <v>122.8</v>
      </c>
      <c r="AG136" s="8">
        <v>130.9</v>
      </c>
    </row>
    <row r="137" spans="1:33" x14ac:dyDescent="0.25">
      <c r="A137" s="25" t="s">
        <v>0</v>
      </c>
      <c r="B137" s="25">
        <v>2016</v>
      </c>
      <c r="C137" s="25" t="s">
        <v>13</v>
      </c>
      <c r="D137" s="25" t="s">
        <v>405</v>
      </c>
      <c r="E137" s="25" t="s">
        <v>660</v>
      </c>
      <c r="F137" s="25">
        <v>1643.1000000000001</v>
      </c>
      <c r="G137" s="8">
        <v>131.30000000000001</v>
      </c>
      <c r="H137" s="8">
        <v>137.6</v>
      </c>
      <c r="I137" s="8">
        <v>130.1</v>
      </c>
      <c r="J137" s="8">
        <v>136</v>
      </c>
      <c r="K137" s="8">
        <v>120.8</v>
      </c>
      <c r="L137" s="8">
        <v>138.4</v>
      </c>
      <c r="M137" s="8">
        <v>149.19999999999999</v>
      </c>
      <c r="N137" s="8">
        <v>170.2</v>
      </c>
      <c r="O137" s="8">
        <v>113.4</v>
      </c>
      <c r="P137" s="8">
        <v>136.30000000000001</v>
      </c>
      <c r="Q137" s="8">
        <v>128.69999999999999</v>
      </c>
      <c r="R137" s="8">
        <v>142.4</v>
      </c>
      <c r="S137" s="8">
        <v>137.4</v>
      </c>
      <c r="T137" s="8">
        <v>140.9</v>
      </c>
      <c r="U137" s="8">
        <v>139.6</v>
      </c>
      <c r="V137" s="8">
        <v>134.30000000000001</v>
      </c>
      <c r="W137" s="8">
        <v>138.80000000000001</v>
      </c>
      <c r="X137" s="8">
        <v>139.26</v>
      </c>
      <c r="Y137" s="8">
        <v>129.80000000000001</v>
      </c>
      <c r="Z137" s="8">
        <v>131.80000000000001</v>
      </c>
      <c r="AA137" s="8">
        <v>128.69999999999999</v>
      </c>
      <c r="AB137" s="8">
        <v>117.8</v>
      </c>
      <c r="AC137" s="8">
        <v>126.5</v>
      </c>
      <c r="AD137" s="8">
        <v>133</v>
      </c>
      <c r="AE137" s="8">
        <v>123</v>
      </c>
      <c r="AF137" s="8">
        <v>125.7</v>
      </c>
      <c r="AG137" s="8">
        <v>133.80000000000001</v>
      </c>
    </row>
    <row r="138" spans="1:33" x14ac:dyDescent="0.25">
      <c r="A138" s="25" t="s">
        <v>3</v>
      </c>
      <c r="B138" s="25">
        <v>2016</v>
      </c>
      <c r="C138" s="25" t="s">
        <v>13</v>
      </c>
      <c r="D138" s="25" t="s">
        <v>406</v>
      </c>
      <c r="E138" s="25" t="s">
        <v>660</v>
      </c>
      <c r="F138" s="25">
        <v>1640.3999999999999</v>
      </c>
      <c r="G138" s="8">
        <v>128.69999999999999</v>
      </c>
      <c r="H138" s="8">
        <v>138.4</v>
      </c>
      <c r="I138" s="8">
        <v>130.30000000000001</v>
      </c>
      <c r="J138" s="8">
        <v>132.69999999999999</v>
      </c>
      <c r="K138" s="8">
        <v>112.5</v>
      </c>
      <c r="L138" s="8">
        <v>130.4</v>
      </c>
      <c r="M138" s="8">
        <v>155.1</v>
      </c>
      <c r="N138" s="8">
        <v>175.7</v>
      </c>
      <c r="O138" s="8">
        <v>115.4</v>
      </c>
      <c r="P138" s="8">
        <v>145.30000000000001</v>
      </c>
      <c r="Q138" s="8">
        <v>122.5</v>
      </c>
      <c r="R138" s="8">
        <v>139.6</v>
      </c>
      <c r="S138" s="8">
        <v>136.30000000000001</v>
      </c>
      <c r="T138" s="8">
        <v>144.30000000000001</v>
      </c>
      <c r="U138" s="8">
        <v>129.1</v>
      </c>
      <c r="V138" s="8">
        <v>121.9</v>
      </c>
      <c r="W138" s="8">
        <v>128</v>
      </c>
      <c r="X138" s="8">
        <v>128.69999999999999</v>
      </c>
      <c r="Y138" s="8">
        <v>115.2</v>
      </c>
      <c r="Z138" s="8">
        <v>124.5</v>
      </c>
      <c r="AA138" s="8">
        <v>121.8</v>
      </c>
      <c r="AB138" s="8">
        <v>112.8</v>
      </c>
      <c r="AC138" s="8">
        <v>121.2</v>
      </c>
      <c r="AD138" s="8">
        <v>131.9</v>
      </c>
      <c r="AE138" s="8">
        <v>120.8</v>
      </c>
      <c r="AF138" s="8">
        <v>120.9</v>
      </c>
      <c r="AG138" s="8">
        <v>128.6</v>
      </c>
    </row>
    <row r="139" spans="1:33" x14ac:dyDescent="0.25">
      <c r="A139" s="25" t="s">
        <v>4</v>
      </c>
      <c r="B139" s="25">
        <v>2016</v>
      </c>
      <c r="C139" s="25" t="s">
        <v>13</v>
      </c>
      <c r="D139" s="25" t="s">
        <v>407</v>
      </c>
      <c r="E139" s="25" t="s">
        <v>660</v>
      </c>
      <c r="F139" s="25">
        <v>1640.6999999999996</v>
      </c>
      <c r="G139" s="8">
        <v>130.5</v>
      </c>
      <c r="H139" s="8">
        <v>137.9</v>
      </c>
      <c r="I139" s="8">
        <v>130.19999999999999</v>
      </c>
      <c r="J139" s="8">
        <v>134.80000000000001</v>
      </c>
      <c r="K139" s="8">
        <v>117.8</v>
      </c>
      <c r="L139" s="8">
        <v>134.69999999999999</v>
      </c>
      <c r="M139" s="8">
        <v>151.19999999999999</v>
      </c>
      <c r="N139" s="8">
        <v>172.1</v>
      </c>
      <c r="O139" s="8">
        <v>114.1</v>
      </c>
      <c r="P139" s="8">
        <v>139.30000000000001</v>
      </c>
      <c r="Q139" s="8">
        <v>126.1</v>
      </c>
      <c r="R139" s="8">
        <v>141.1</v>
      </c>
      <c r="S139" s="8">
        <v>137</v>
      </c>
      <c r="T139" s="8">
        <v>141.80000000000001</v>
      </c>
      <c r="U139" s="8">
        <v>135.5</v>
      </c>
      <c r="V139" s="8">
        <v>129.1</v>
      </c>
      <c r="W139" s="8">
        <v>134.5</v>
      </c>
      <c r="X139" s="8">
        <v>128.69999999999999</v>
      </c>
      <c r="Y139" s="8">
        <v>124.3</v>
      </c>
      <c r="Z139" s="8">
        <v>128.4</v>
      </c>
      <c r="AA139" s="8">
        <v>126.1</v>
      </c>
      <c r="AB139" s="8">
        <v>115.2</v>
      </c>
      <c r="AC139" s="8">
        <v>123.5</v>
      </c>
      <c r="AD139" s="8">
        <v>132.4</v>
      </c>
      <c r="AE139" s="8">
        <v>122.1</v>
      </c>
      <c r="AF139" s="8">
        <v>123.4</v>
      </c>
      <c r="AG139" s="8">
        <v>131.4</v>
      </c>
    </row>
    <row r="140" spans="1:33" x14ac:dyDescent="0.25">
      <c r="A140" s="25" t="s">
        <v>0</v>
      </c>
      <c r="B140" s="25">
        <v>2016</v>
      </c>
      <c r="C140" s="25" t="s">
        <v>14</v>
      </c>
      <c r="D140" s="25" t="s">
        <v>408</v>
      </c>
      <c r="E140" s="25" t="s">
        <v>661</v>
      </c>
      <c r="F140" s="25">
        <v>1635.8999999999999</v>
      </c>
      <c r="G140" s="8">
        <v>132</v>
      </c>
      <c r="H140" s="8">
        <v>137.4</v>
      </c>
      <c r="I140" s="8">
        <v>130.6</v>
      </c>
      <c r="J140" s="8">
        <v>136.19999999999999</v>
      </c>
      <c r="K140" s="8">
        <v>121.1</v>
      </c>
      <c r="L140" s="8">
        <v>136.9</v>
      </c>
      <c r="M140" s="8">
        <v>141.80000000000001</v>
      </c>
      <c r="N140" s="8">
        <v>170</v>
      </c>
      <c r="O140" s="8">
        <v>113.4</v>
      </c>
      <c r="P140" s="8">
        <v>136.80000000000001</v>
      </c>
      <c r="Q140" s="8">
        <v>128.69999999999999</v>
      </c>
      <c r="R140" s="8">
        <v>143.1</v>
      </c>
      <c r="S140" s="8">
        <v>136.6</v>
      </c>
      <c r="T140" s="8">
        <v>141.19999999999999</v>
      </c>
      <c r="U140" s="8">
        <v>139.9</v>
      </c>
      <c r="V140" s="8">
        <v>134.5</v>
      </c>
      <c r="W140" s="8">
        <v>139.19999999999999</v>
      </c>
      <c r="X140" s="8">
        <v>139.26</v>
      </c>
      <c r="Y140" s="8">
        <v>130.30000000000001</v>
      </c>
      <c r="Z140" s="8">
        <v>132.1</v>
      </c>
      <c r="AA140" s="8">
        <v>129.1</v>
      </c>
      <c r="AB140" s="8">
        <v>118.2</v>
      </c>
      <c r="AC140" s="8">
        <v>126.9</v>
      </c>
      <c r="AD140" s="8">
        <v>133.69999999999999</v>
      </c>
      <c r="AE140" s="8">
        <v>123.5</v>
      </c>
      <c r="AF140" s="8">
        <v>126.1</v>
      </c>
      <c r="AG140" s="8">
        <v>133.6</v>
      </c>
    </row>
    <row r="141" spans="1:33" x14ac:dyDescent="0.25">
      <c r="A141" s="25" t="s">
        <v>3</v>
      </c>
      <c r="B141" s="25">
        <v>2016</v>
      </c>
      <c r="C141" s="25" t="s">
        <v>14</v>
      </c>
      <c r="D141" s="25" t="s">
        <v>409</v>
      </c>
      <c r="E141" s="25" t="s">
        <v>661</v>
      </c>
      <c r="F141" s="25">
        <v>1632.5</v>
      </c>
      <c r="G141" s="8">
        <v>130.19999999999999</v>
      </c>
      <c r="H141" s="8">
        <v>138.5</v>
      </c>
      <c r="I141" s="8">
        <v>134.1</v>
      </c>
      <c r="J141" s="8">
        <v>132.9</v>
      </c>
      <c r="K141" s="8">
        <v>112.6</v>
      </c>
      <c r="L141" s="8">
        <v>130.80000000000001</v>
      </c>
      <c r="M141" s="8">
        <v>142</v>
      </c>
      <c r="N141" s="8">
        <v>174.9</v>
      </c>
      <c r="O141" s="8">
        <v>115.6</v>
      </c>
      <c r="P141" s="8">
        <v>145.4</v>
      </c>
      <c r="Q141" s="8">
        <v>122.7</v>
      </c>
      <c r="R141" s="8">
        <v>140.30000000000001</v>
      </c>
      <c r="S141" s="8">
        <v>135.19999999999999</v>
      </c>
      <c r="T141" s="8">
        <v>144.30000000000001</v>
      </c>
      <c r="U141" s="8">
        <v>129.6</v>
      </c>
      <c r="V141" s="8">
        <v>122.1</v>
      </c>
      <c r="W141" s="8">
        <v>128.5</v>
      </c>
      <c r="X141" s="8">
        <v>129.1</v>
      </c>
      <c r="Y141" s="8">
        <v>116.2</v>
      </c>
      <c r="Z141" s="8">
        <v>124.7</v>
      </c>
      <c r="AA141" s="8">
        <v>122.1</v>
      </c>
      <c r="AB141" s="8">
        <v>113.4</v>
      </c>
      <c r="AC141" s="8">
        <v>121.7</v>
      </c>
      <c r="AD141" s="8">
        <v>132.1</v>
      </c>
      <c r="AE141" s="8">
        <v>121.3</v>
      </c>
      <c r="AF141" s="8">
        <v>121.3</v>
      </c>
      <c r="AG141" s="8">
        <v>128.5</v>
      </c>
    </row>
    <row r="142" spans="1:33" x14ac:dyDescent="0.25">
      <c r="A142" s="25" t="s">
        <v>4</v>
      </c>
      <c r="B142" s="25">
        <v>2016</v>
      </c>
      <c r="C142" s="25" t="s">
        <v>14</v>
      </c>
      <c r="D142" s="25" t="s">
        <v>410</v>
      </c>
      <c r="E142" s="25" t="s">
        <v>661</v>
      </c>
      <c r="F142" s="25">
        <v>1633.6</v>
      </c>
      <c r="G142" s="8">
        <v>131.4</v>
      </c>
      <c r="H142" s="8">
        <v>137.80000000000001</v>
      </c>
      <c r="I142" s="8">
        <v>132</v>
      </c>
      <c r="J142" s="8">
        <v>135</v>
      </c>
      <c r="K142" s="8">
        <v>118</v>
      </c>
      <c r="L142" s="8">
        <v>134.1</v>
      </c>
      <c r="M142" s="8">
        <v>141.9</v>
      </c>
      <c r="N142" s="8">
        <v>171.7</v>
      </c>
      <c r="O142" s="8">
        <v>114.1</v>
      </c>
      <c r="P142" s="8">
        <v>139.69999999999999</v>
      </c>
      <c r="Q142" s="8">
        <v>126.2</v>
      </c>
      <c r="R142" s="8">
        <v>141.80000000000001</v>
      </c>
      <c r="S142" s="8">
        <v>136.1</v>
      </c>
      <c r="T142" s="8">
        <v>142</v>
      </c>
      <c r="U142" s="8">
        <v>135.80000000000001</v>
      </c>
      <c r="V142" s="8">
        <v>129.30000000000001</v>
      </c>
      <c r="W142" s="8">
        <v>135</v>
      </c>
      <c r="X142" s="8">
        <v>129.1</v>
      </c>
      <c r="Y142" s="8">
        <v>125</v>
      </c>
      <c r="Z142" s="8">
        <v>128.6</v>
      </c>
      <c r="AA142" s="8">
        <v>126.4</v>
      </c>
      <c r="AB142" s="8">
        <v>115.7</v>
      </c>
      <c r="AC142" s="8">
        <v>124</v>
      </c>
      <c r="AD142" s="8">
        <v>132.80000000000001</v>
      </c>
      <c r="AE142" s="8">
        <v>122.6</v>
      </c>
      <c r="AF142" s="8">
        <v>123.8</v>
      </c>
      <c r="AG142" s="8">
        <v>131.19999999999999</v>
      </c>
    </row>
    <row r="143" spans="1:33" x14ac:dyDescent="0.25">
      <c r="A143" s="25" t="s">
        <v>0</v>
      </c>
      <c r="B143" s="25">
        <v>2016</v>
      </c>
      <c r="C143" s="25" t="s">
        <v>15</v>
      </c>
      <c r="D143" s="25" t="s">
        <v>411</v>
      </c>
      <c r="E143" s="25" t="s">
        <v>662</v>
      </c>
      <c r="F143" s="25">
        <v>1620</v>
      </c>
      <c r="G143" s="8">
        <v>132.6</v>
      </c>
      <c r="H143" s="8">
        <v>137.30000000000001</v>
      </c>
      <c r="I143" s="8">
        <v>131.6</v>
      </c>
      <c r="J143" s="8">
        <v>136.30000000000001</v>
      </c>
      <c r="K143" s="8">
        <v>121.6</v>
      </c>
      <c r="L143" s="8">
        <v>135.6</v>
      </c>
      <c r="M143" s="8">
        <v>127.5</v>
      </c>
      <c r="N143" s="8">
        <v>167.9</v>
      </c>
      <c r="O143" s="8">
        <v>113.8</v>
      </c>
      <c r="P143" s="8">
        <v>137.5</v>
      </c>
      <c r="Q143" s="8">
        <v>129.1</v>
      </c>
      <c r="R143" s="8">
        <v>143.6</v>
      </c>
      <c r="S143" s="8">
        <v>134.69999999999999</v>
      </c>
      <c r="T143" s="8">
        <v>142.4</v>
      </c>
      <c r="U143" s="8">
        <v>140.4</v>
      </c>
      <c r="V143" s="8">
        <v>135.19999999999999</v>
      </c>
      <c r="W143" s="8">
        <v>139.69999999999999</v>
      </c>
      <c r="X143" s="8">
        <v>139.26</v>
      </c>
      <c r="Y143" s="8">
        <v>132</v>
      </c>
      <c r="Z143" s="8">
        <v>132.9</v>
      </c>
      <c r="AA143" s="8">
        <v>129.69999999999999</v>
      </c>
      <c r="AB143" s="8">
        <v>118.6</v>
      </c>
      <c r="AC143" s="8">
        <v>127.3</v>
      </c>
      <c r="AD143" s="8">
        <v>134.19999999999999</v>
      </c>
      <c r="AE143" s="8">
        <v>121.9</v>
      </c>
      <c r="AF143" s="8">
        <v>126.3</v>
      </c>
      <c r="AG143" s="8">
        <v>132.80000000000001</v>
      </c>
    </row>
    <row r="144" spans="1:33" x14ac:dyDescent="0.25">
      <c r="A144" s="25" t="s">
        <v>3</v>
      </c>
      <c r="B144" s="25">
        <v>2016</v>
      </c>
      <c r="C144" s="25" t="s">
        <v>15</v>
      </c>
      <c r="D144" s="25" t="s">
        <v>412</v>
      </c>
      <c r="E144" s="25" t="s">
        <v>662</v>
      </c>
      <c r="F144" s="25">
        <v>1606.7</v>
      </c>
      <c r="G144" s="8">
        <v>131.6</v>
      </c>
      <c r="H144" s="8">
        <v>138.19999999999999</v>
      </c>
      <c r="I144" s="8">
        <v>134.9</v>
      </c>
      <c r="J144" s="8">
        <v>133.1</v>
      </c>
      <c r="K144" s="8">
        <v>113.5</v>
      </c>
      <c r="L144" s="8">
        <v>129.30000000000001</v>
      </c>
      <c r="M144" s="8">
        <v>121.1</v>
      </c>
      <c r="N144" s="8">
        <v>170.3</v>
      </c>
      <c r="O144" s="8">
        <v>115.5</v>
      </c>
      <c r="P144" s="8">
        <v>145.5</v>
      </c>
      <c r="Q144" s="8">
        <v>123.1</v>
      </c>
      <c r="R144" s="8">
        <v>140.9</v>
      </c>
      <c r="S144" s="8">
        <v>132.80000000000001</v>
      </c>
      <c r="T144" s="8">
        <v>145</v>
      </c>
      <c r="U144" s="8">
        <v>130</v>
      </c>
      <c r="V144" s="8">
        <v>122.2</v>
      </c>
      <c r="W144" s="8">
        <v>128.80000000000001</v>
      </c>
      <c r="X144" s="8">
        <v>128.5</v>
      </c>
      <c r="Y144" s="8">
        <v>117.8</v>
      </c>
      <c r="Z144" s="8">
        <v>125</v>
      </c>
      <c r="AA144" s="8">
        <v>122.3</v>
      </c>
      <c r="AB144" s="8">
        <v>113.7</v>
      </c>
      <c r="AC144" s="8">
        <v>121.8</v>
      </c>
      <c r="AD144" s="8">
        <v>132.30000000000001</v>
      </c>
      <c r="AE144" s="8">
        <v>119.9</v>
      </c>
      <c r="AF144" s="8">
        <v>121.4</v>
      </c>
      <c r="AG144" s="8">
        <v>127.6</v>
      </c>
    </row>
    <row r="145" spans="1:33" x14ac:dyDescent="0.25">
      <c r="A145" s="25" t="s">
        <v>4</v>
      </c>
      <c r="B145" s="25">
        <v>2016</v>
      </c>
      <c r="C145" s="25" t="s">
        <v>15</v>
      </c>
      <c r="D145" s="25" t="s">
        <v>413</v>
      </c>
      <c r="E145" s="25" t="s">
        <v>662</v>
      </c>
      <c r="F145" s="25">
        <v>1614.1000000000001</v>
      </c>
      <c r="G145" s="8">
        <v>132.30000000000001</v>
      </c>
      <c r="H145" s="8">
        <v>137.6</v>
      </c>
      <c r="I145" s="8">
        <v>132.9</v>
      </c>
      <c r="J145" s="8">
        <v>135.1</v>
      </c>
      <c r="K145" s="8">
        <v>118.6</v>
      </c>
      <c r="L145" s="8">
        <v>132.69999999999999</v>
      </c>
      <c r="M145" s="8">
        <v>125.3</v>
      </c>
      <c r="N145" s="8">
        <v>168.7</v>
      </c>
      <c r="O145" s="8">
        <v>114.4</v>
      </c>
      <c r="P145" s="8">
        <v>140.19999999999999</v>
      </c>
      <c r="Q145" s="8">
        <v>126.6</v>
      </c>
      <c r="R145" s="8">
        <v>142.30000000000001</v>
      </c>
      <c r="S145" s="8">
        <v>134</v>
      </c>
      <c r="T145" s="8">
        <v>143.1</v>
      </c>
      <c r="U145" s="8">
        <v>136.30000000000001</v>
      </c>
      <c r="V145" s="8">
        <v>129.80000000000001</v>
      </c>
      <c r="W145" s="8">
        <v>135.4</v>
      </c>
      <c r="X145" s="8">
        <v>128.5</v>
      </c>
      <c r="Y145" s="8">
        <v>126.6</v>
      </c>
      <c r="Z145" s="8">
        <v>129.19999999999999</v>
      </c>
      <c r="AA145" s="8">
        <v>126.9</v>
      </c>
      <c r="AB145" s="8">
        <v>116</v>
      </c>
      <c r="AC145" s="8">
        <v>124.2</v>
      </c>
      <c r="AD145" s="8">
        <v>133.1</v>
      </c>
      <c r="AE145" s="8">
        <v>121.1</v>
      </c>
      <c r="AF145" s="8">
        <v>123.9</v>
      </c>
      <c r="AG145" s="8">
        <v>130.4</v>
      </c>
    </row>
    <row r="146" spans="1:33" x14ac:dyDescent="0.25">
      <c r="A146" s="25" t="s">
        <v>0</v>
      </c>
      <c r="B146" s="25">
        <v>2017</v>
      </c>
      <c r="C146" s="25" t="s">
        <v>1</v>
      </c>
      <c r="D146" s="25" t="s">
        <v>414</v>
      </c>
      <c r="E146" s="25" t="s">
        <v>663</v>
      </c>
      <c r="F146" s="25">
        <v>1608.3000000000002</v>
      </c>
      <c r="G146" s="8">
        <v>133.1</v>
      </c>
      <c r="H146" s="8">
        <v>137.80000000000001</v>
      </c>
      <c r="I146" s="8">
        <v>131.9</v>
      </c>
      <c r="J146" s="8">
        <v>136.69999999999999</v>
      </c>
      <c r="K146" s="8">
        <v>122</v>
      </c>
      <c r="L146" s="8">
        <v>136</v>
      </c>
      <c r="M146" s="8">
        <v>119.8</v>
      </c>
      <c r="N146" s="8">
        <v>161.69999999999999</v>
      </c>
      <c r="O146" s="8">
        <v>114.8</v>
      </c>
      <c r="P146" s="8">
        <v>136.9</v>
      </c>
      <c r="Q146" s="8">
        <v>129</v>
      </c>
      <c r="R146" s="8">
        <v>143.9</v>
      </c>
      <c r="S146" s="8">
        <v>133.69999999999999</v>
      </c>
      <c r="T146" s="8">
        <v>143.1</v>
      </c>
      <c r="U146" s="8">
        <v>140.69999999999999</v>
      </c>
      <c r="V146" s="8">
        <v>135.80000000000001</v>
      </c>
      <c r="W146" s="8">
        <v>140</v>
      </c>
      <c r="X146" s="8">
        <v>139.26</v>
      </c>
      <c r="Y146" s="8">
        <v>132.1</v>
      </c>
      <c r="Z146" s="8">
        <v>133.19999999999999</v>
      </c>
      <c r="AA146" s="8">
        <v>129.9</v>
      </c>
      <c r="AB146" s="8">
        <v>119.1</v>
      </c>
      <c r="AC146" s="8">
        <v>127</v>
      </c>
      <c r="AD146" s="8">
        <v>134.6</v>
      </c>
      <c r="AE146" s="8">
        <v>122.3</v>
      </c>
      <c r="AF146" s="8">
        <v>126.6</v>
      </c>
      <c r="AG146" s="8">
        <v>132.4</v>
      </c>
    </row>
    <row r="147" spans="1:33" x14ac:dyDescent="0.25">
      <c r="A147" s="25" t="s">
        <v>3</v>
      </c>
      <c r="B147" s="25">
        <v>2017</v>
      </c>
      <c r="C147" s="25" t="s">
        <v>1</v>
      </c>
      <c r="D147" s="25" t="s">
        <v>415</v>
      </c>
      <c r="E147" s="25" t="s">
        <v>663</v>
      </c>
      <c r="F147" s="25">
        <v>1590</v>
      </c>
      <c r="G147" s="8">
        <v>132.19999999999999</v>
      </c>
      <c r="H147" s="8">
        <v>138.9</v>
      </c>
      <c r="I147" s="8">
        <v>132.6</v>
      </c>
      <c r="J147" s="8">
        <v>133.1</v>
      </c>
      <c r="K147" s="8">
        <v>114</v>
      </c>
      <c r="L147" s="8">
        <v>129.6</v>
      </c>
      <c r="M147" s="8">
        <v>118.7</v>
      </c>
      <c r="N147" s="8">
        <v>155.1</v>
      </c>
      <c r="O147" s="8">
        <v>117.3</v>
      </c>
      <c r="P147" s="8">
        <v>144.9</v>
      </c>
      <c r="Q147" s="8">
        <v>123.2</v>
      </c>
      <c r="R147" s="8">
        <v>141.6</v>
      </c>
      <c r="S147" s="8">
        <v>132</v>
      </c>
      <c r="T147" s="8">
        <v>145.6</v>
      </c>
      <c r="U147" s="8">
        <v>130.19999999999999</v>
      </c>
      <c r="V147" s="8">
        <v>122.3</v>
      </c>
      <c r="W147" s="8">
        <v>129</v>
      </c>
      <c r="X147" s="8">
        <v>129.6</v>
      </c>
      <c r="Y147" s="8">
        <v>118</v>
      </c>
      <c r="Z147" s="8">
        <v>125.1</v>
      </c>
      <c r="AA147" s="8">
        <v>122.6</v>
      </c>
      <c r="AB147" s="8">
        <v>115.2</v>
      </c>
      <c r="AC147" s="8">
        <v>122</v>
      </c>
      <c r="AD147" s="8">
        <v>132.4</v>
      </c>
      <c r="AE147" s="8">
        <v>120.9</v>
      </c>
      <c r="AF147" s="8">
        <v>122.1</v>
      </c>
      <c r="AG147" s="8">
        <v>127.8</v>
      </c>
    </row>
    <row r="148" spans="1:33" x14ac:dyDescent="0.25">
      <c r="A148" s="25" t="s">
        <v>4</v>
      </c>
      <c r="B148" s="25">
        <v>2017</v>
      </c>
      <c r="C148" s="25" t="s">
        <v>1</v>
      </c>
      <c r="D148" s="25" t="s">
        <v>416</v>
      </c>
      <c r="E148" s="25" t="s">
        <v>663</v>
      </c>
      <c r="F148" s="25">
        <v>1600.6999999999996</v>
      </c>
      <c r="G148" s="8">
        <v>132.80000000000001</v>
      </c>
      <c r="H148" s="8">
        <v>138.19999999999999</v>
      </c>
      <c r="I148" s="8">
        <v>132.19999999999999</v>
      </c>
      <c r="J148" s="8">
        <v>135.4</v>
      </c>
      <c r="K148" s="8">
        <v>119.1</v>
      </c>
      <c r="L148" s="8">
        <v>133</v>
      </c>
      <c r="M148" s="8">
        <v>119.4</v>
      </c>
      <c r="N148" s="8">
        <v>159.5</v>
      </c>
      <c r="O148" s="8">
        <v>115.6</v>
      </c>
      <c r="P148" s="8">
        <v>139.6</v>
      </c>
      <c r="Q148" s="8">
        <v>126.6</v>
      </c>
      <c r="R148" s="8">
        <v>142.80000000000001</v>
      </c>
      <c r="S148" s="8">
        <v>133.1</v>
      </c>
      <c r="T148" s="8">
        <v>143.80000000000001</v>
      </c>
      <c r="U148" s="8">
        <v>136.6</v>
      </c>
      <c r="V148" s="8">
        <v>130.19999999999999</v>
      </c>
      <c r="W148" s="8">
        <v>135.6</v>
      </c>
      <c r="X148" s="8">
        <v>129.6</v>
      </c>
      <c r="Y148" s="8">
        <v>126.8</v>
      </c>
      <c r="Z148" s="8">
        <v>129.4</v>
      </c>
      <c r="AA148" s="8">
        <v>127.1</v>
      </c>
      <c r="AB148" s="8">
        <v>117</v>
      </c>
      <c r="AC148" s="8">
        <v>124.2</v>
      </c>
      <c r="AD148" s="8">
        <v>133.30000000000001</v>
      </c>
      <c r="AE148" s="8">
        <v>121.7</v>
      </c>
      <c r="AF148" s="8">
        <v>124.4</v>
      </c>
      <c r="AG148" s="8">
        <v>130.30000000000001</v>
      </c>
    </row>
    <row r="149" spans="1:33" x14ac:dyDescent="0.25">
      <c r="A149" s="25" t="s">
        <v>0</v>
      </c>
      <c r="B149" s="25">
        <v>2017</v>
      </c>
      <c r="C149" s="25" t="s">
        <v>5</v>
      </c>
      <c r="D149" s="25" t="s">
        <v>417</v>
      </c>
      <c r="E149" s="25" t="s">
        <v>664</v>
      </c>
      <c r="F149" s="25">
        <v>1605.1000000000001</v>
      </c>
      <c r="G149" s="8">
        <v>133.30000000000001</v>
      </c>
      <c r="H149" s="8">
        <v>138.30000000000001</v>
      </c>
      <c r="I149" s="8">
        <v>129.30000000000001</v>
      </c>
      <c r="J149" s="8">
        <v>137.19999999999999</v>
      </c>
      <c r="K149" s="8">
        <v>122.1</v>
      </c>
      <c r="L149" s="8">
        <v>138.69999999999999</v>
      </c>
      <c r="M149" s="8">
        <v>119.1</v>
      </c>
      <c r="N149" s="8">
        <v>156.9</v>
      </c>
      <c r="O149" s="8">
        <v>116.2</v>
      </c>
      <c r="P149" s="8">
        <v>136</v>
      </c>
      <c r="Q149" s="8">
        <v>129.4</v>
      </c>
      <c r="R149" s="8">
        <v>144.4</v>
      </c>
      <c r="S149" s="8">
        <v>133.6</v>
      </c>
      <c r="T149" s="8">
        <v>143.69999999999999</v>
      </c>
      <c r="U149" s="8">
        <v>140.9</v>
      </c>
      <c r="V149" s="8">
        <v>135.80000000000001</v>
      </c>
      <c r="W149" s="8">
        <v>140.19999999999999</v>
      </c>
      <c r="X149" s="8">
        <v>139.26</v>
      </c>
      <c r="Y149" s="8">
        <v>133.19999999999999</v>
      </c>
      <c r="Z149" s="8">
        <v>133.6</v>
      </c>
      <c r="AA149" s="8">
        <v>130.1</v>
      </c>
      <c r="AB149" s="8">
        <v>119.5</v>
      </c>
      <c r="AC149" s="8">
        <v>127.7</v>
      </c>
      <c r="AD149" s="8">
        <v>134.9</v>
      </c>
      <c r="AE149" s="8">
        <v>123.2</v>
      </c>
      <c r="AF149" s="8">
        <v>127</v>
      </c>
      <c r="AG149" s="8">
        <v>132.6</v>
      </c>
    </row>
    <row r="150" spans="1:33" x14ac:dyDescent="0.25">
      <c r="A150" s="25" t="s">
        <v>3</v>
      </c>
      <c r="B150" s="25">
        <v>2017</v>
      </c>
      <c r="C150" s="25" t="s">
        <v>5</v>
      </c>
      <c r="D150" s="25" t="s">
        <v>418</v>
      </c>
      <c r="E150" s="25" t="s">
        <v>664</v>
      </c>
      <c r="F150" s="25">
        <v>1581.9</v>
      </c>
      <c r="G150" s="8">
        <v>132.80000000000001</v>
      </c>
      <c r="H150" s="8">
        <v>139.80000000000001</v>
      </c>
      <c r="I150" s="8">
        <v>129.30000000000001</v>
      </c>
      <c r="J150" s="8">
        <v>133.5</v>
      </c>
      <c r="K150" s="8">
        <v>114.3</v>
      </c>
      <c r="L150" s="8">
        <v>131.4</v>
      </c>
      <c r="M150" s="8">
        <v>120.2</v>
      </c>
      <c r="N150" s="8">
        <v>143.1</v>
      </c>
      <c r="O150" s="8">
        <v>119.5</v>
      </c>
      <c r="P150" s="8">
        <v>144</v>
      </c>
      <c r="Q150" s="8">
        <v>123.4</v>
      </c>
      <c r="R150" s="8">
        <v>141.9</v>
      </c>
      <c r="S150" s="8">
        <v>132.1</v>
      </c>
      <c r="T150" s="8">
        <v>146.30000000000001</v>
      </c>
      <c r="U150" s="8">
        <v>130.5</v>
      </c>
      <c r="V150" s="8">
        <v>122.5</v>
      </c>
      <c r="W150" s="8">
        <v>129.30000000000001</v>
      </c>
      <c r="X150" s="8">
        <v>130.5</v>
      </c>
      <c r="Y150" s="8">
        <v>119.2</v>
      </c>
      <c r="Z150" s="8">
        <v>125.3</v>
      </c>
      <c r="AA150" s="8">
        <v>122.9</v>
      </c>
      <c r="AB150" s="8">
        <v>115.5</v>
      </c>
      <c r="AC150" s="8">
        <v>122.2</v>
      </c>
      <c r="AD150" s="8">
        <v>132.4</v>
      </c>
      <c r="AE150" s="8">
        <v>121.7</v>
      </c>
      <c r="AF150" s="8">
        <v>122.4</v>
      </c>
      <c r="AG150" s="8">
        <v>128.19999999999999</v>
      </c>
    </row>
    <row r="151" spans="1:33" x14ac:dyDescent="0.25">
      <c r="A151" s="25" t="s">
        <v>4</v>
      </c>
      <c r="B151" s="25">
        <v>2017</v>
      </c>
      <c r="C151" s="25" t="s">
        <v>5</v>
      </c>
      <c r="D151" s="25" t="s">
        <v>419</v>
      </c>
      <c r="E151" s="25" t="s">
        <v>664</v>
      </c>
      <c r="F151" s="25">
        <v>1595.4</v>
      </c>
      <c r="G151" s="8">
        <v>133.1</v>
      </c>
      <c r="H151" s="8">
        <v>138.80000000000001</v>
      </c>
      <c r="I151" s="8">
        <v>129.30000000000001</v>
      </c>
      <c r="J151" s="8">
        <v>135.80000000000001</v>
      </c>
      <c r="K151" s="8">
        <v>119.2</v>
      </c>
      <c r="L151" s="8">
        <v>135.30000000000001</v>
      </c>
      <c r="M151" s="8">
        <v>119.5</v>
      </c>
      <c r="N151" s="8">
        <v>152.19999999999999</v>
      </c>
      <c r="O151" s="8">
        <v>117.3</v>
      </c>
      <c r="P151" s="8">
        <v>138.69999999999999</v>
      </c>
      <c r="Q151" s="8">
        <v>126.9</v>
      </c>
      <c r="R151" s="8">
        <v>143.19999999999999</v>
      </c>
      <c r="S151" s="8">
        <v>133</v>
      </c>
      <c r="T151" s="8">
        <v>144.4</v>
      </c>
      <c r="U151" s="8">
        <v>136.80000000000001</v>
      </c>
      <c r="V151" s="8">
        <v>130.30000000000001</v>
      </c>
      <c r="W151" s="8">
        <v>135.9</v>
      </c>
      <c r="X151" s="8">
        <v>130.5</v>
      </c>
      <c r="Y151" s="8">
        <v>127.9</v>
      </c>
      <c r="Z151" s="8">
        <v>129.69999999999999</v>
      </c>
      <c r="AA151" s="8">
        <v>127.4</v>
      </c>
      <c r="AB151" s="8">
        <v>117.4</v>
      </c>
      <c r="AC151" s="8">
        <v>124.6</v>
      </c>
      <c r="AD151" s="8">
        <v>133.4</v>
      </c>
      <c r="AE151" s="8">
        <v>122.6</v>
      </c>
      <c r="AF151" s="8">
        <v>124.8</v>
      </c>
      <c r="AG151" s="8">
        <v>130.6</v>
      </c>
    </row>
    <row r="152" spans="1:33" x14ac:dyDescent="0.25">
      <c r="A152" s="25" t="s">
        <v>0</v>
      </c>
      <c r="B152" s="25">
        <v>2017</v>
      </c>
      <c r="C152" s="25" t="s">
        <v>6</v>
      </c>
      <c r="D152" s="25" t="s">
        <v>420</v>
      </c>
      <c r="E152" s="25" t="s">
        <v>665</v>
      </c>
      <c r="F152" s="25">
        <v>1598.7000000000003</v>
      </c>
      <c r="G152" s="8">
        <v>133.6</v>
      </c>
      <c r="H152" s="8">
        <v>138.80000000000001</v>
      </c>
      <c r="I152" s="8">
        <v>128.80000000000001</v>
      </c>
      <c r="J152" s="8">
        <v>137.19999999999999</v>
      </c>
      <c r="K152" s="8">
        <v>121.6</v>
      </c>
      <c r="L152" s="8">
        <v>139.69999999999999</v>
      </c>
      <c r="M152" s="8">
        <v>119.7</v>
      </c>
      <c r="N152" s="8">
        <v>148</v>
      </c>
      <c r="O152" s="8">
        <v>116.9</v>
      </c>
      <c r="P152" s="8">
        <v>135.6</v>
      </c>
      <c r="Q152" s="8">
        <v>129.80000000000001</v>
      </c>
      <c r="R152" s="8">
        <v>145.4</v>
      </c>
      <c r="S152" s="8">
        <v>133.4</v>
      </c>
      <c r="T152" s="8">
        <v>144.19999999999999</v>
      </c>
      <c r="U152" s="8">
        <v>141.6</v>
      </c>
      <c r="V152" s="8">
        <v>136.19999999999999</v>
      </c>
      <c r="W152" s="8">
        <v>140.80000000000001</v>
      </c>
      <c r="X152" s="8">
        <v>139.26</v>
      </c>
      <c r="Y152" s="8">
        <v>134.19999999999999</v>
      </c>
      <c r="Z152" s="8">
        <v>134.1</v>
      </c>
      <c r="AA152" s="8">
        <v>130.6</v>
      </c>
      <c r="AB152" s="8">
        <v>119.8</v>
      </c>
      <c r="AC152" s="8">
        <v>128.30000000000001</v>
      </c>
      <c r="AD152" s="8">
        <v>135.19999999999999</v>
      </c>
      <c r="AE152" s="8">
        <v>123.3</v>
      </c>
      <c r="AF152" s="8">
        <v>127.4</v>
      </c>
      <c r="AG152" s="8">
        <v>132.80000000000001</v>
      </c>
    </row>
    <row r="153" spans="1:33" x14ac:dyDescent="0.25">
      <c r="A153" s="25" t="s">
        <v>3</v>
      </c>
      <c r="B153" s="25">
        <v>2017</v>
      </c>
      <c r="C153" s="25" t="s">
        <v>6</v>
      </c>
      <c r="D153" s="25" t="s">
        <v>421</v>
      </c>
      <c r="E153" s="25" t="s">
        <v>665</v>
      </c>
      <c r="F153" s="25">
        <v>1582.1</v>
      </c>
      <c r="G153" s="8">
        <v>132.69999999999999</v>
      </c>
      <c r="H153" s="8">
        <v>139.4</v>
      </c>
      <c r="I153" s="8">
        <v>128.4</v>
      </c>
      <c r="J153" s="8">
        <v>134.9</v>
      </c>
      <c r="K153" s="8">
        <v>114</v>
      </c>
      <c r="L153" s="8">
        <v>136.80000000000001</v>
      </c>
      <c r="M153" s="8">
        <v>122.2</v>
      </c>
      <c r="N153" s="8">
        <v>135.80000000000001</v>
      </c>
      <c r="O153" s="8">
        <v>120.3</v>
      </c>
      <c r="P153" s="8">
        <v>142.6</v>
      </c>
      <c r="Q153" s="8">
        <v>123.6</v>
      </c>
      <c r="R153" s="8">
        <v>142.4</v>
      </c>
      <c r="S153" s="8">
        <v>132.6</v>
      </c>
      <c r="T153" s="8">
        <v>147.5</v>
      </c>
      <c r="U153" s="8">
        <v>130.80000000000001</v>
      </c>
      <c r="V153" s="8">
        <v>122.8</v>
      </c>
      <c r="W153" s="8">
        <v>129.6</v>
      </c>
      <c r="X153" s="8">
        <v>131.1</v>
      </c>
      <c r="Y153" s="8">
        <v>120.8</v>
      </c>
      <c r="Z153" s="8">
        <v>125.6</v>
      </c>
      <c r="AA153" s="8">
        <v>123.1</v>
      </c>
      <c r="AB153" s="8">
        <v>115.6</v>
      </c>
      <c r="AC153" s="8">
        <v>122.4</v>
      </c>
      <c r="AD153" s="8">
        <v>132.80000000000001</v>
      </c>
      <c r="AE153" s="8">
        <v>121.7</v>
      </c>
      <c r="AF153" s="8">
        <v>122.6</v>
      </c>
      <c r="AG153" s="8">
        <v>128.69999999999999</v>
      </c>
    </row>
    <row r="154" spans="1:33" x14ac:dyDescent="0.25">
      <c r="A154" s="25" t="s">
        <v>4</v>
      </c>
      <c r="B154" s="25">
        <v>2017</v>
      </c>
      <c r="C154" s="25" t="s">
        <v>6</v>
      </c>
      <c r="D154" s="25" t="s">
        <v>422</v>
      </c>
      <c r="E154" s="25" t="s">
        <v>665</v>
      </c>
      <c r="F154" s="25">
        <v>1591.7</v>
      </c>
      <c r="G154" s="8">
        <v>133.30000000000001</v>
      </c>
      <c r="H154" s="8">
        <v>139</v>
      </c>
      <c r="I154" s="8">
        <v>128.6</v>
      </c>
      <c r="J154" s="8">
        <v>136.30000000000001</v>
      </c>
      <c r="K154" s="8">
        <v>118.8</v>
      </c>
      <c r="L154" s="8">
        <v>138.30000000000001</v>
      </c>
      <c r="M154" s="8">
        <v>120.5</v>
      </c>
      <c r="N154" s="8">
        <v>143.9</v>
      </c>
      <c r="O154" s="8">
        <v>118</v>
      </c>
      <c r="P154" s="8">
        <v>137.9</v>
      </c>
      <c r="Q154" s="8">
        <v>127.2</v>
      </c>
      <c r="R154" s="8">
        <v>144</v>
      </c>
      <c r="S154" s="8">
        <v>133.1</v>
      </c>
      <c r="T154" s="8">
        <v>145.1</v>
      </c>
      <c r="U154" s="8">
        <v>137.30000000000001</v>
      </c>
      <c r="V154" s="8">
        <v>130.6</v>
      </c>
      <c r="W154" s="8">
        <v>136.4</v>
      </c>
      <c r="X154" s="8">
        <v>131.1</v>
      </c>
      <c r="Y154" s="8">
        <v>129.1</v>
      </c>
      <c r="Z154" s="8">
        <v>130.1</v>
      </c>
      <c r="AA154" s="8">
        <v>127.8</v>
      </c>
      <c r="AB154" s="8">
        <v>117.6</v>
      </c>
      <c r="AC154" s="8">
        <v>125</v>
      </c>
      <c r="AD154" s="8">
        <v>133.80000000000001</v>
      </c>
      <c r="AE154" s="8">
        <v>122.6</v>
      </c>
      <c r="AF154" s="8">
        <v>125.1</v>
      </c>
      <c r="AG154" s="8">
        <v>130.9</v>
      </c>
    </row>
    <row r="155" spans="1:33" x14ac:dyDescent="0.25">
      <c r="A155" s="25" t="s">
        <v>0</v>
      </c>
      <c r="B155" s="25">
        <v>2017</v>
      </c>
      <c r="C155" s="25" t="s">
        <v>7</v>
      </c>
      <c r="D155" s="25" t="s">
        <v>423</v>
      </c>
      <c r="E155" s="25" t="s">
        <v>666</v>
      </c>
      <c r="F155" s="25">
        <v>1596.3</v>
      </c>
      <c r="G155" s="8">
        <v>133.19999999999999</v>
      </c>
      <c r="H155" s="8">
        <v>138.69999999999999</v>
      </c>
      <c r="I155" s="8">
        <v>127.1</v>
      </c>
      <c r="J155" s="8">
        <v>137.69999999999999</v>
      </c>
      <c r="K155" s="8">
        <v>121.3</v>
      </c>
      <c r="L155" s="8">
        <v>141.80000000000001</v>
      </c>
      <c r="M155" s="8">
        <v>121.5</v>
      </c>
      <c r="N155" s="8">
        <v>144.5</v>
      </c>
      <c r="O155" s="8">
        <v>117.4</v>
      </c>
      <c r="P155" s="8">
        <v>134.1</v>
      </c>
      <c r="Q155" s="8">
        <v>130</v>
      </c>
      <c r="R155" s="8">
        <v>145.5</v>
      </c>
      <c r="S155" s="8">
        <v>133.5</v>
      </c>
      <c r="T155" s="8">
        <v>144.4</v>
      </c>
      <c r="U155" s="8">
        <v>142.4</v>
      </c>
      <c r="V155" s="8">
        <v>136.80000000000001</v>
      </c>
      <c r="W155" s="8">
        <v>141.6</v>
      </c>
      <c r="X155" s="8">
        <v>139.26</v>
      </c>
      <c r="Y155" s="8">
        <v>135</v>
      </c>
      <c r="Z155" s="8">
        <v>134.30000000000001</v>
      </c>
      <c r="AA155" s="8">
        <v>131</v>
      </c>
      <c r="AB155" s="8">
        <v>119.2</v>
      </c>
      <c r="AC155" s="8">
        <v>128.30000000000001</v>
      </c>
      <c r="AD155" s="8">
        <v>135.69999999999999</v>
      </c>
      <c r="AE155" s="8">
        <v>123.7</v>
      </c>
      <c r="AF155" s="8">
        <v>127.5</v>
      </c>
      <c r="AG155" s="8">
        <v>132.9</v>
      </c>
    </row>
    <row r="156" spans="1:33" x14ac:dyDescent="0.25">
      <c r="A156" s="25" t="s">
        <v>3</v>
      </c>
      <c r="B156" s="25">
        <v>2017</v>
      </c>
      <c r="C156" s="25" t="s">
        <v>7</v>
      </c>
      <c r="D156" s="25" t="s">
        <v>424</v>
      </c>
      <c r="E156" s="25" t="s">
        <v>666</v>
      </c>
      <c r="F156" s="25">
        <v>1584.3</v>
      </c>
      <c r="G156" s="8">
        <v>132.69999999999999</v>
      </c>
      <c r="H156" s="8">
        <v>140.6</v>
      </c>
      <c r="I156" s="8">
        <v>124.5</v>
      </c>
      <c r="J156" s="8">
        <v>136.30000000000001</v>
      </c>
      <c r="K156" s="8">
        <v>113.5</v>
      </c>
      <c r="L156" s="8">
        <v>137.69999999999999</v>
      </c>
      <c r="M156" s="8">
        <v>127.1</v>
      </c>
      <c r="N156" s="8">
        <v>133.80000000000001</v>
      </c>
      <c r="O156" s="8">
        <v>120.8</v>
      </c>
      <c r="P156" s="8">
        <v>141.30000000000001</v>
      </c>
      <c r="Q156" s="8">
        <v>123.8</v>
      </c>
      <c r="R156" s="8">
        <v>142.6</v>
      </c>
      <c r="S156" s="8">
        <v>133.4</v>
      </c>
      <c r="T156" s="8">
        <v>148</v>
      </c>
      <c r="U156" s="8">
        <v>131.19999999999999</v>
      </c>
      <c r="V156" s="8">
        <v>123</v>
      </c>
      <c r="W156" s="8">
        <v>130</v>
      </c>
      <c r="X156" s="8">
        <v>131.69999999999999</v>
      </c>
      <c r="Y156" s="8">
        <v>121.4</v>
      </c>
      <c r="Z156" s="8">
        <v>126</v>
      </c>
      <c r="AA156" s="8">
        <v>123.4</v>
      </c>
      <c r="AB156" s="8">
        <v>114.3</v>
      </c>
      <c r="AC156" s="8">
        <v>122.6</v>
      </c>
      <c r="AD156" s="8">
        <v>133.6</v>
      </c>
      <c r="AE156" s="8">
        <v>122.2</v>
      </c>
      <c r="AF156" s="8">
        <v>122.5</v>
      </c>
      <c r="AG156" s="8">
        <v>129.1</v>
      </c>
    </row>
    <row r="157" spans="1:33" x14ac:dyDescent="0.25">
      <c r="A157" s="25" t="s">
        <v>4</v>
      </c>
      <c r="B157" s="25">
        <v>2017</v>
      </c>
      <c r="C157" s="25" t="s">
        <v>7</v>
      </c>
      <c r="D157" s="25" t="s">
        <v>425</v>
      </c>
      <c r="E157" s="25" t="s">
        <v>666</v>
      </c>
      <c r="F157" s="25">
        <v>1591</v>
      </c>
      <c r="G157" s="8">
        <v>133</v>
      </c>
      <c r="H157" s="8">
        <v>139.4</v>
      </c>
      <c r="I157" s="8">
        <v>126.1</v>
      </c>
      <c r="J157" s="8">
        <v>137.19999999999999</v>
      </c>
      <c r="K157" s="8">
        <v>118.4</v>
      </c>
      <c r="L157" s="8">
        <v>139.9</v>
      </c>
      <c r="M157" s="8">
        <v>123.4</v>
      </c>
      <c r="N157" s="8">
        <v>140.9</v>
      </c>
      <c r="O157" s="8">
        <v>118.5</v>
      </c>
      <c r="P157" s="8">
        <v>136.5</v>
      </c>
      <c r="Q157" s="8">
        <v>127.4</v>
      </c>
      <c r="R157" s="8">
        <v>144.19999999999999</v>
      </c>
      <c r="S157" s="8">
        <v>133.5</v>
      </c>
      <c r="T157" s="8">
        <v>145.4</v>
      </c>
      <c r="U157" s="8">
        <v>138</v>
      </c>
      <c r="V157" s="8">
        <v>131.1</v>
      </c>
      <c r="W157" s="8">
        <v>137</v>
      </c>
      <c r="X157" s="8">
        <v>131.69999999999999</v>
      </c>
      <c r="Y157" s="8">
        <v>129.80000000000001</v>
      </c>
      <c r="Z157" s="8">
        <v>130.4</v>
      </c>
      <c r="AA157" s="8">
        <v>128.1</v>
      </c>
      <c r="AB157" s="8">
        <v>116.6</v>
      </c>
      <c r="AC157" s="8">
        <v>125.1</v>
      </c>
      <c r="AD157" s="8">
        <v>134.5</v>
      </c>
      <c r="AE157" s="8">
        <v>123.1</v>
      </c>
      <c r="AF157" s="8">
        <v>125.1</v>
      </c>
      <c r="AG157" s="8">
        <v>131.1</v>
      </c>
    </row>
    <row r="158" spans="1:33" x14ac:dyDescent="0.25">
      <c r="A158" s="25" t="s">
        <v>0</v>
      </c>
      <c r="B158" s="25">
        <v>2017</v>
      </c>
      <c r="C158" s="25" t="s">
        <v>8</v>
      </c>
      <c r="D158" s="25" t="s">
        <v>426</v>
      </c>
      <c r="E158" s="25" t="s">
        <v>667</v>
      </c>
      <c r="F158" s="25">
        <v>1597.1999999999996</v>
      </c>
      <c r="G158" s="8">
        <v>133.1</v>
      </c>
      <c r="H158" s="8">
        <v>140.30000000000001</v>
      </c>
      <c r="I158" s="8">
        <v>126.8</v>
      </c>
      <c r="J158" s="8">
        <v>138.19999999999999</v>
      </c>
      <c r="K158" s="8">
        <v>120.8</v>
      </c>
      <c r="L158" s="8">
        <v>140.19999999999999</v>
      </c>
      <c r="M158" s="8">
        <v>123.8</v>
      </c>
      <c r="N158" s="8">
        <v>141.80000000000001</v>
      </c>
      <c r="O158" s="8">
        <v>118.6</v>
      </c>
      <c r="P158" s="8">
        <v>134</v>
      </c>
      <c r="Q158" s="8">
        <v>130.30000000000001</v>
      </c>
      <c r="R158" s="8">
        <v>145.80000000000001</v>
      </c>
      <c r="S158" s="8">
        <v>133.80000000000001</v>
      </c>
      <c r="T158" s="8">
        <v>145.5</v>
      </c>
      <c r="U158" s="8">
        <v>142.5</v>
      </c>
      <c r="V158" s="8">
        <v>137.30000000000001</v>
      </c>
      <c r="W158" s="8">
        <v>141.80000000000001</v>
      </c>
      <c r="X158" s="8">
        <v>139.26</v>
      </c>
      <c r="Y158" s="8">
        <v>135</v>
      </c>
      <c r="Z158" s="8">
        <v>134.9</v>
      </c>
      <c r="AA158" s="8">
        <v>131.4</v>
      </c>
      <c r="AB158" s="8">
        <v>119.4</v>
      </c>
      <c r="AC158" s="8">
        <v>129.4</v>
      </c>
      <c r="AD158" s="8">
        <v>136.30000000000001</v>
      </c>
      <c r="AE158" s="8">
        <v>123.7</v>
      </c>
      <c r="AF158" s="8">
        <v>127.9</v>
      </c>
      <c r="AG158" s="8">
        <v>133.30000000000001</v>
      </c>
    </row>
    <row r="159" spans="1:33" x14ac:dyDescent="0.25">
      <c r="A159" s="25" t="s">
        <v>3</v>
      </c>
      <c r="B159" s="25">
        <v>2017</v>
      </c>
      <c r="C159" s="25" t="s">
        <v>8</v>
      </c>
      <c r="D159" s="25" t="s">
        <v>427</v>
      </c>
      <c r="E159" s="25" t="s">
        <v>667</v>
      </c>
      <c r="F159" s="25">
        <v>1585.8</v>
      </c>
      <c r="G159" s="8">
        <v>132.6</v>
      </c>
      <c r="H159" s="8">
        <v>144.1</v>
      </c>
      <c r="I159" s="8">
        <v>125.6</v>
      </c>
      <c r="J159" s="8">
        <v>136.80000000000001</v>
      </c>
      <c r="K159" s="8">
        <v>113.4</v>
      </c>
      <c r="L159" s="8">
        <v>135.19999999999999</v>
      </c>
      <c r="M159" s="8">
        <v>129.19999999999999</v>
      </c>
      <c r="N159" s="8">
        <v>131.5</v>
      </c>
      <c r="O159" s="8">
        <v>121</v>
      </c>
      <c r="P159" s="8">
        <v>139.9</v>
      </c>
      <c r="Q159" s="8">
        <v>123.8</v>
      </c>
      <c r="R159" s="8">
        <v>142.9</v>
      </c>
      <c r="S159" s="8">
        <v>133.6</v>
      </c>
      <c r="T159" s="8">
        <v>148.30000000000001</v>
      </c>
      <c r="U159" s="8">
        <v>131.5</v>
      </c>
      <c r="V159" s="8">
        <v>123.2</v>
      </c>
      <c r="W159" s="8">
        <v>130.19999999999999</v>
      </c>
      <c r="X159" s="8">
        <v>132.1</v>
      </c>
      <c r="Y159" s="8">
        <v>120.1</v>
      </c>
      <c r="Z159" s="8">
        <v>126.5</v>
      </c>
      <c r="AA159" s="8">
        <v>123.6</v>
      </c>
      <c r="AB159" s="8">
        <v>114.3</v>
      </c>
      <c r="AC159" s="8">
        <v>122.8</v>
      </c>
      <c r="AD159" s="8">
        <v>133.80000000000001</v>
      </c>
      <c r="AE159" s="8">
        <v>122</v>
      </c>
      <c r="AF159" s="8">
        <v>122.6</v>
      </c>
      <c r="AG159" s="8">
        <v>129.30000000000001</v>
      </c>
    </row>
    <row r="160" spans="1:33" x14ac:dyDescent="0.25">
      <c r="A160" s="25" t="s">
        <v>4</v>
      </c>
      <c r="B160" s="25">
        <v>2017</v>
      </c>
      <c r="C160" s="25" t="s">
        <v>8</v>
      </c>
      <c r="D160" s="25" t="s">
        <v>428</v>
      </c>
      <c r="E160" s="25" t="s">
        <v>667</v>
      </c>
      <c r="F160" s="25">
        <v>1592.0000000000002</v>
      </c>
      <c r="G160" s="8">
        <v>132.9</v>
      </c>
      <c r="H160" s="8">
        <v>141.6</v>
      </c>
      <c r="I160" s="8">
        <v>126.3</v>
      </c>
      <c r="J160" s="8">
        <v>137.69999999999999</v>
      </c>
      <c r="K160" s="8">
        <v>118.1</v>
      </c>
      <c r="L160" s="8">
        <v>137.9</v>
      </c>
      <c r="M160" s="8">
        <v>125.6</v>
      </c>
      <c r="N160" s="8">
        <v>138.30000000000001</v>
      </c>
      <c r="O160" s="8">
        <v>119.4</v>
      </c>
      <c r="P160" s="8">
        <v>136</v>
      </c>
      <c r="Q160" s="8">
        <v>127.6</v>
      </c>
      <c r="R160" s="8">
        <v>144.5</v>
      </c>
      <c r="S160" s="8">
        <v>133.69999999999999</v>
      </c>
      <c r="T160" s="8">
        <v>146.19999999999999</v>
      </c>
      <c r="U160" s="8">
        <v>138.19999999999999</v>
      </c>
      <c r="V160" s="8">
        <v>131.4</v>
      </c>
      <c r="W160" s="8">
        <v>137.19999999999999</v>
      </c>
      <c r="X160" s="8">
        <v>132.1</v>
      </c>
      <c r="Y160" s="8">
        <v>129.4</v>
      </c>
      <c r="Z160" s="8">
        <v>130.9</v>
      </c>
      <c r="AA160" s="8">
        <v>128.4</v>
      </c>
      <c r="AB160" s="8">
        <v>116.7</v>
      </c>
      <c r="AC160" s="8">
        <v>125.7</v>
      </c>
      <c r="AD160" s="8">
        <v>134.80000000000001</v>
      </c>
      <c r="AE160" s="8">
        <v>123</v>
      </c>
      <c r="AF160" s="8">
        <v>125.3</v>
      </c>
      <c r="AG160" s="8">
        <v>131.4</v>
      </c>
    </row>
    <row r="161" spans="1:33" x14ac:dyDescent="0.25">
      <c r="A161" s="25" t="s">
        <v>0</v>
      </c>
      <c r="B161" s="25">
        <v>2017</v>
      </c>
      <c r="C161" s="25" t="s">
        <v>9</v>
      </c>
      <c r="D161" s="25" t="s">
        <v>429</v>
      </c>
      <c r="E161" s="25" t="s">
        <v>668</v>
      </c>
      <c r="F161" s="25">
        <v>1608.4</v>
      </c>
      <c r="G161" s="8">
        <v>133.5</v>
      </c>
      <c r="H161" s="8">
        <v>143.69999999999999</v>
      </c>
      <c r="I161" s="8">
        <v>128</v>
      </c>
      <c r="J161" s="8">
        <v>138.6</v>
      </c>
      <c r="K161" s="8">
        <v>120.9</v>
      </c>
      <c r="L161" s="8">
        <v>140.9</v>
      </c>
      <c r="M161" s="8">
        <v>128.80000000000001</v>
      </c>
      <c r="N161" s="8">
        <v>140.19999999999999</v>
      </c>
      <c r="O161" s="8">
        <v>118.9</v>
      </c>
      <c r="P161" s="8">
        <v>133.5</v>
      </c>
      <c r="Q161" s="8">
        <v>130.4</v>
      </c>
      <c r="R161" s="8">
        <v>146.5</v>
      </c>
      <c r="S161" s="8">
        <v>134.9</v>
      </c>
      <c r="T161" s="8">
        <v>145.80000000000001</v>
      </c>
      <c r="U161" s="8">
        <v>143.1</v>
      </c>
      <c r="V161" s="8">
        <v>137.69999999999999</v>
      </c>
      <c r="W161" s="8">
        <v>142.30000000000001</v>
      </c>
      <c r="X161" s="8">
        <v>139.26</v>
      </c>
      <c r="Y161" s="8">
        <v>134.80000000000001</v>
      </c>
      <c r="Z161" s="8">
        <v>135.19999999999999</v>
      </c>
      <c r="AA161" s="8">
        <v>131.30000000000001</v>
      </c>
      <c r="AB161" s="8">
        <v>119.4</v>
      </c>
      <c r="AC161" s="8">
        <v>129.80000000000001</v>
      </c>
      <c r="AD161" s="8">
        <v>136.9</v>
      </c>
      <c r="AE161" s="8">
        <v>124.1</v>
      </c>
      <c r="AF161" s="8">
        <v>128.1</v>
      </c>
      <c r="AG161" s="8">
        <v>133.9</v>
      </c>
    </row>
    <row r="162" spans="1:33" x14ac:dyDescent="0.25">
      <c r="A162" s="25" t="s">
        <v>3</v>
      </c>
      <c r="B162" s="25">
        <v>2017</v>
      </c>
      <c r="C162" s="25" t="s">
        <v>9</v>
      </c>
      <c r="D162" s="25" t="s">
        <v>430</v>
      </c>
      <c r="E162" s="25" t="s">
        <v>668</v>
      </c>
      <c r="F162" s="25">
        <v>1606.8000000000002</v>
      </c>
      <c r="G162" s="8">
        <v>132.9</v>
      </c>
      <c r="H162" s="8">
        <v>148.69999999999999</v>
      </c>
      <c r="I162" s="8">
        <v>128.30000000000001</v>
      </c>
      <c r="J162" s="8">
        <v>137.30000000000001</v>
      </c>
      <c r="K162" s="8">
        <v>113.5</v>
      </c>
      <c r="L162" s="8">
        <v>137.19999999999999</v>
      </c>
      <c r="M162" s="8">
        <v>142.19999999999999</v>
      </c>
      <c r="N162" s="8">
        <v>128.19999999999999</v>
      </c>
      <c r="O162" s="8">
        <v>120.9</v>
      </c>
      <c r="P162" s="8">
        <v>138.80000000000001</v>
      </c>
      <c r="Q162" s="8">
        <v>124.2</v>
      </c>
      <c r="R162" s="8">
        <v>143.1</v>
      </c>
      <c r="S162" s="8">
        <v>135.69999999999999</v>
      </c>
      <c r="T162" s="8">
        <v>148.6</v>
      </c>
      <c r="U162" s="8">
        <v>131.5</v>
      </c>
      <c r="V162" s="8">
        <v>123.2</v>
      </c>
      <c r="W162" s="8">
        <v>130.19999999999999</v>
      </c>
      <c r="X162" s="8">
        <v>131.4</v>
      </c>
      <c r="Y162" s="8">
        <v>119</v>
      </c>
      <c r="Z162" s="8">
        <v>126.8</v>
      </c>
      <c r="AA162" s="8">
        <v>123.8</v>
      </c>
      <c r="AB162" s="8">
        <v>113.9</v>
      </c>
      <c r="AC162" s="8">
        <v>122.9</v>
      </c>
      <c r="AD162" s="8">
        <v>134.30000000000001</v>
      </c>
      <c r="AE162" s="8">
        <v>122.5</v>
      </c>
      <c r="AF162" s="8">
        <v>122.7</v>
      </c>
      <c r="AG162" s="8">
        <v>129.9</v>
      </c>
    </row>
    <row r="163" spans="1:33" x14ac:dyDescent="0.25">
      <c r="A163" s="25" t="s">
        <v>4</v>
      </c>
      <c r="B163" s="25">
        <v>2017</v>
      </c>
      <c r="C163" s="25" t="s">
        <v>9</v>
      </c>
      <c r="D163" s="25" t="s">
        <v>431</v>
      </c>
      <c r="E163" s="25" t="s">
        <v>668</v>
      </c>
      <c r="F163" s="25">
        <v>1606.9</v>
      </c>
      <c r="G163" s="8">
        <v>133.30000000000001</v>
      </c>
      <c r="H163" s="8">
        <v>145.5</v>
      </c>
      <c r="I163" s="8">
        <v>128.1</v>
      </c>
      <c r="J163" s="8">
        <v>138.1</v>
      </c>
      <c r="K163" s="8">
        <v>118.2</v>
      </c>
      <c r="L163" s="8">
        <v>139.19999999999999</v>
      </c>
      <c r="M163" s="8">
        <v>133.30000000000001</v>
      </c>
      <c r="N163" s="8">
        <v>136.19999999999999</v>
      </c>
      <c r="O163" s="8">
        <v>119.6</v>
      </c>
      <c r="P163" s="8">
        <v>135.30000000000001</v>
      </c>
      <c r="Q163" s="8">
        <v>127.8</v>
      </c>
      <c r="R163" s="8">
        <v>144.9</v>
      </c>
      <c r="S163" s="8">
        <v>135.19999999999999</v>
      </c>
      <c r="T163" s="8">
        <v>146.5</v>
      </c>
      <c r="U163" s="8">
        <v>138.5</v>
      </c>
      <c r="V163" s="8">
        <v>131.69999999999999</v>
      </c>
      <c r="W163" s="8">
        <v>137.5</v>
      </c>
      <c r="X163" s="8">
        <v>131.4</v>
      </c>
      <c r="Y163" s="8">
        <v>128.80000000000001</v>
      </c>
      <c r="Z163" s="8">
        <v>131.19999999999999</v>
      </c>
      <c r="AA163" s="8">
        <v>128.5</v>
      </c>
      <c r="AB163" s="8">
        <v>116.5</v>
      </c>
      <c r="AC163" s="8">
        <v>125.9</v>
      </c>
      <c r="AD163" s="8">
        <v>135.4</v>
      </c>
      <c r="AE163" s="8">
        <v>123.4</v>
      </c>
      <c r="AF163" s="8">
        <v>125.5</v>
      </c>
      <c r="AG163" s="8">
        <v>132</v>
      </c>
    </row>
    <row r="164" spans="1:33" x14ac:dyDescent="0.25">
      <c r="A164" s="25" t="s">
        <v>0</v>
      </c>
      <c r="B164" s="25">
        <v>2017</v>
      </c>
      <c r="C164" s="25" t="s">
        <v>10</v>
      </c>
      <c r="D164" s="25" t="s">
        <v>432</v>
      </c>
      <c r="E164" s="25" t="s">
        <v>669</v>
      </c>
      <c r="F164" s="25">
        <v>1641.5</v>
      </c>
      <c r="G164" s="8">
        <v>134</v>
      </c>
      <c r="H164" s="8">
        <v>144.19999999999999</v>
      </c>
      <c r="I164" s="8">
        <v>129.80000000000001</v>
      </c>
      <c r="J164" s="8">
        <v>139</v>
      </c>
      <c r="K164" s="8">
        <v>120.9</v>
      </c>
      <c r="L164" s="8">
        <v>143.9</v>
      </c>
      <c r="M164" s="8">
        <v>151.5</v>
      </c>
      <c r="N164" s="8">
        <v>138.1</v>
      </c>
      <c r="O164" s="8">
        <v>120</v>
      </c>
      <c r="P164" s="8">
        <v>133.9</v>
      </c>
      <c r="Q164" s="8">
        <v>131.4</v>
      </c>
      <c r="R164" s="8">
        <v>147.69999999999999</v>
      </c>
      <c r="S164" s="8">
        <v>138.5</v>
      </c>
      <c r="T164" s="8">
        <v>147.4</v>
      </c>
      <c r="U164" s="8">
        <v>144.30000000000001</v>
      </c>
      <c r="V164" s="8">
        <v>138.1</v>
      </c>
      <c r="W164" s="8">
        <v>143.5</v>
      </c>
      <c r="X164" s="8">
        <v>139.26</v>
      </c>
      <c r="Y164" s="8">
        <v>135.30000000000001</v>
      </c>
      <c r="Z164" s="8">
        <v>136.1</v>
      </c>
      <c r="AA164" s="8">
        <v>132.1</v>
      </c>
      <c r="AB164" s="8">
        <v>119.1</v>
      </c>
      <c r="AC164" s="8">
        <v>130.6</v>
      </c>
      <c r="AD164" s="8">
        <v>138.6</v>
      </c>
      <c r="AE164" s="8">
        <v>124.4</v>
      </c>
      <c r="AF164" s="8">
        <v>128.6</v>
      </c>
      <c r="AG164" s="8">
        <v>136.19999999999999</v>
      </c>
    </row>
    <row r="165" spans="1:33" x14ac:dyDescent="0.25">
      <c r="A165" s="25" t="s">
        <v>3</v>
      </c>
      <c r="B165" s="25">
        <v>2017</v>
      </c>
      <c r="C165" s="25" t="s">
        <v>10</v>
      </c>
      <c r="D165" s="25" t="s">
        <v>433</v>
      </c>
      <c r="E165" s="25" t="s">
        <v>669</v>
      </c>
      <c r="F165" s="25">
        <v>1643.6999999999998</v>
      </c>
      <c r="G165" s="8">
        <v>132.80000000000001</v>
      </c>
      <c r="H165" s="8">
        <v>148.4</v>
      </c>
      <c r="I165" s="8">
        <v>129.4</v>
      </c>
      <c r="J165" s="8">
        <v>137.69999999999999</v>
      </c>
      <c r="K165" s="8">
        <v>113.4</v>
      </c>
      <c r="L165" s="8">
        <v>139.4</v>
      </c>
      <c r="M165" s="8">
        <v>175.1</v>
      </c>
      <c r="N165" s="8">
        <v>124.7</v>
      </c>
      <c r="O165" s="8">
        <v>121.5</v>
      </c>
      <c r="P165" s="8">
        <v>137.80000000000001</v>
      </c>
      <c r="Q165" s="8">
        <v>124.4</v>
      </c>
      <c r="R165" s="8">
        <v>143.69999999999999</v>
      </c>
      <c r="S165" s="8">
        <v>139.80000000000001</v>
      </c>
      <c r="T165" s="8">
        <v>150.5</v>
      </c>
      <c r="U165" s="8">
        <v>131.6</v>
      </c>
      <c r="V165" s="8">
        <v>123.7</v>
      </c>
      <c r="W165" s="8">
        <v>130.4</v>
      </c>
      <c r="X165" s="8">
        <v>132.6</v>
      </c>
      <c r="Y165" s="8">
        <v>119.7</v>
      </c>
      <c r="Z165" s="8">
        <v>127.2</v>
      </c>
      <c r="AA165" s="8">
        <v>125</v>
      </c>
      <c r="AB165" s="8">
        <v>113.2</v>
      </c>
      <c r="AC165" s="8">
        <v>123.5</v>
      </c>
      <c r="AD165" s="8">
        <v>135.5</v>
      </c>
      <c r="AE165" s="8">
        <v>122.4</v>
      </c>
      <c r="AF165" s="8">
        <v>123</v>
      </c>
      <c r="AG165" s="8">
        <v>131.80000000000001</v>
      </c>
    </row>
    <row r="166" spans="1:33" x14ac:dyDescent="0.25">
      <c r="A166" s="25" t="s">
        <v>4</v>
      </c>
      <c r="B166" s="25">
        <v>2017</v>
      </c>
      <c r="C166" s="25" t="s">
        <v>10</v>
      </c>
      <c r="D166" s="25" t="s">
        <v>434</v>
      </c>
      <c r="E166" s="25" t="s">
        <v>669</v>
      </c>
      <c r="F166" s="25">
        <v>1640.8999999999999</v>
      </c>
      <c r="G166" s="8">
        <v>133.6</v>
      </c>
      <c r="H166" s="8">
        <v>145.69999999999999</v>
      </c>
      <c r="I166" s="8">
        <v>129.6</v>
      </c>
      <c r="J166" s="8">
        <v>138.5</v>
      </c>
      <c r="K166" s="8">
        <v>118.1</v>
      </c>
      <c r="L166" s="8">
        <v>141.80000000000001</v>
      </c>
      <c r="M166" s="8">
        <v>159.5</v>
      </c>
      <c r="N166" s="8">
        <v>133.6</v>
      </c>
      <c r="O166" s="8">
        <v>120.5</v>
      </c>
      <c r="P166" s="8">
        <v>135.19999999999999</v>
      </c>
      <c r="Q166" s="8">
        <v>128.5</v>
      </c>
      <c r="R166" s="8">
        <v>145.80000000000001</v>
      </c>
      <c r="S166" s="8">
        <v>139</v>
      </c>
      <c r="T166" s="8">
        <v>148.19999999999999</v>
      </c>
      <c r="U166" s="8">
        <v>139.30000000000001</v>
      </c>
      <c r="V166" s="8">
        <v>132.1</v>
      </c>
      <c r="W166" s="8">
        <v>138.30000000000001</v>
      </c>
      <c r="X166" s="8">
        <v>132.6</v>
      </c>
      <c r="Y166" s="8">
        <v>129.4</v>
      </c>
      <c r="Z166" s="8">
        <v>131.9</v>
      </c>
      <c r="AA166" s="8">
        <v>129.4</v>
      </c>
      <c r="AB166" s="8">
        <v>116</v>
      </c>
      <c r="AC166" s="8">
        <v>126.6</v>
      </c>
      <c r="AD166" s="8">
        <v>136.80000000000001</v>
      </c>
      <c r="AE166" s="8">
        <v>123.6</v>
      </c>
      <c r="AF166" s="8">
        <v>125.9</v>
      </c>
      <c r="AG166" s="8">
        <v>134.19999999999999</v>
      </c>
    </row>
    <row r="167" spans="1:33" x14ac:dyDescent="0.25">
      <c r="A167" s="25" t="s">
        <v>0</v>
      </c>
      <c r="B167" s="25">
        <v>2017</v>
      </c>
      <c r="C167" s="25" t="s">
        <v>11</v>
      </c>
      <c r="D167" s="25" t="s">
        <v>435</v>
      </c>
      <c r="E167" s="25" t="s">
        <v>670</v>
      </c>
      <c r="F167" s="25">
        <v>1660.8999999999999</v>
      </c>
      <c r="G167" s="8">
        <v>134.80000000000001</v>
      </c>
      <c r="H167" s="8">
        <v>143.1</v>
      </c>
      <c r="I167" s="8">
        <v>130</v>
      </c>
      <c r="J167" s="8">
        <v>139.4</v>
      </c>
      <c r="K167" s="8">
        <v>120.5</v>
      </c>
      <c r="L167" s="8">
        <v>148</v>
      </c>
      <c r="M167" s="8">
        <v>162.9</v>
      </c>
      <c r="N167" s="8">
        <v>137.4</v>
      </c>
      <c r="O167" s="8">
        <v>120.8</v>
      </c>
      <c r="P167" s="8">
        <v>134.69999999999999</v>
      </c>
      <c r="Q167" s="8">
        <v>131.6</v>
      </c>
      <c r="R167" s="8">
        <v>148.69999999999999</v>
      </c>
      <c r="S167" s="8">
        <v>140.6</v>
      </c>
      <c r="T167" s="8">
        <v>149</v>
      </c>
      <c r="U167" s="8">
        <v>145.30000000000001</v>
      </c>
      <c r="V167" s="8">
        <v>139.19999999999999</v>
      </c>
      <c r="W167" s="8">
        <v>144.5</v>
      </c>
      <c r="X167" s="8">
        <v>139.26</v>
      </c>
      <c r="Y167" s="8">
        <v>136.4</v>
      </c>
      <c r="Z167" s="8">
        <v>137.30000000000001</v>
      </c>
      <c r="AA167" s="8">
        <v>133</v>
      </c>
      <c r="AB167" s="8">
        <v>120.3</v>
      </c>
      <c r="AC167" s="8">
        <v>131.5</v>
      </c>
      <c r="AD167" s="8">
        <v>140.19999999999999</v>
      </c>
      <c r="AE167" s="8">
        <v>125.4</v>
      </c>
      <c r="AF167" s="8">
        <v>129.69999999999999</v>
      </c>
      <c r="AG167" s="8">
        <v>137.80000000000001</v>
      </c>
    </row>
    <row r="168" spans="1:33" x14ac:dyDescent="0.25">
      <c r="A168" s="25" t="s">
        <v>3</v>
      </c>
      <c r="B168" s="25">
        <v>2017</v>
      </c>
      <c r="C168" s="25" t="s">
        <v>11</v>
      </c>
      <c r="D168" s="25" t="s">
        <v>436</v>
      </c>
      <c r="E168" s="25" t="s">
        <v>670</v>
      </c>
      <c r="F168" s="25">
        <v>1648.3999999999999</v>
      </c>
      <c r="G168" s="8">
        <v>133.19999999999999</v>
      </c>
      <c r="H168" s="8">
        <v>143.9</v>
      </c>
      <c r="I168" s="8">
        <v>128.30000000000001</v>
      </c>
      <c r="J168" s="8">
        <v>138.30000000000001</v>
      </c>
      <c r="K168" s="8">
        <v>114.1</v>
      </c>
      <c r="L168" s="8">
        <v>142.69999999999999</v>
      </c>
      <c r="M168" s="8">
        <v>179.8</v>
      </c>
      <c r="N168" s="8">
        <v>123.5</v>
      </c>
      <c r="O168" s="8">
        <v>122.1</v>
      </c>
      <c r="P168" s="8">
        <v>137.5</v>
      </c>
      <c r="Q168" s="8">
        <v>124.6</v>
      </c>
      <c r="R168" s="8">
        <v>144.5</v>
      </c>
      <c r="S168" s="8">
        <v>140.5</v>
      </c>
      <c r="T168" s="8">
        <v>152.1</v>
      </c>
      <c r="U168" s="8">
        <v>132.69999999999999</v>
      </c>
      <c r="V168" s="8">
        <v>124.3</v>
      </c>
      <c r="W168" s="8">
        <v>131.4</v>
      </c>
      <c r="X168" s="8">
        <v>134.4</v>
      </c>
      <c r="Y168" s="8">
        <v>118.9</v>
      </c>
      <c r="Z168" s="8">
        <v>127.7</v>
      </c>
      <c r="AA168" s="8">
        <v>125.7</v>
      </c>
      <c r="AB168" s="8">
        <v>114.6</v>
      </c>
      <c r="AC168" s="8">
        <v>124.1</v>
      </c>
      <c r="AD168" s="8">
        <v>135.69999999999999</v>
      </c>
      <c r="AE168" s="8">
        <v>123.3</v>
      </c>
      <c r="AF168" s="8">
        <v>123.8</v>
      </c>
      <c r="AG168" s="8">
        <v>132.69999999999999</v>
      </c>
    </row>
    <row r="169" spans="1:33" x14ac:dyDescent="0.25">
      <c r="A169" s="25" t="s">
        <v>4</v>
      </c>
      <c r="B169" s="25">
        <v>2017</v>
      </c>
      <c r="C169" s="25" t="s">
        <v>11</v>
      </c>
      <c r="D169" s="25" t="s">
        <v>437</v>
      </c>
      <c r="E169" s="25" t="s">
        <v>670</v>
      </c>
      <c r="F169" s="25">
        <v>1655.1</v>
      </c>
      <c r="G169" s="8">
        <v>134.30000000000001</v>
      </c>
      <c r="H169" s="8">
        <v>143.4</v>
      </c>
      <c r="I169" s="8">
        <v>129.30000000000001</v>
      </c>
      <c r="J169" s="8">
        <v>139</v>
      </c>
      <c r="K169" s="8">
        <v>118.1</v>
      </c>
      <c r="L169" s="8">
        <v>145.5</v>
      </c>
      <c r="M169" s="8">
        <v>168.6</v>
      </c>
      <c r="N169" s="8">
        <v>132.69999999999999</v>
      </c>
      <c r="O169" s="8">
        <v>121.2</v>
      </c>
      <c r="P169" s="8">
        <v>135.6</v>
      </c>
      <c r="Q169" s="8">
        <v>128.69999999999999</v>
      </c>
      <c r="R169" s="8">
        <v>146.80000000000001</v>
      </c>
      <c r="S169" s="8">
        <v>140.6</v>
      </c>
      <c r="T169" s="8">
        <v>149.80000000000001</v>
      </c>
      <c r="U169" s="8">
        <v>140.30000000000001</v>
      </c>
      <c r="V169" s="8">
        <v>133</v>
      </c>
      <c r="W169" s="8">
        <v>139.30000000000001</v>
      </c>
      <c r="X169" s="8">
        <v>134.4</v>
      </c>
      <c r="Y169" s="8">
        <v>129.80000000000001</v>
      </c>
      <c r="Z169" s="8">
        <v>132.80000000000001</v>
      </c>
      <c r="AA169" s="8">
        <v>130.19999999999999</v>
      </c>
      <c r="AB169" s="8">
        <v>117.3</v>
      </c>
      <c r="AC169" s="8">
        <v>127.3</v>
      </c>
      <c r="AD169" s="8">
        <v>137.6</v>
      </c>
      <c r="AE169" s="8">
        <v>124.5</v>
      </c>
      <c r="AF169" s="8">
        <v>126.8</v>
      </c>
      <c r="AG169" s="8">
        <v>135.4</v>
      </c>
    </row>
    <row r="170" spans="1:33" x14ac:dyDescent="0.25">
      <c r="A170" s="25" t="s">
        <v>0</v>
      </c>
      <c r="B170" s="25">
        <v>2017</v>
      </c>
      <c r="C170" s="25" t="s">
        <v>12</v>
      </c>
      <c r="D170" s="25" t="s">
        <v>438</v>
      </c>
      <c r="E170" s="25" t="s">
        <v>671</v>
      </c>
      <c r="F170" s="25">
        <v>1652.6</v>
      </c>
      <c r="G170" s="8">
        <v>135.19999999999999</v>
      </c>
      <c r="H170" s="8">
        <v>142</v>
      </c>
      <c r="I170" s="8">
        <v>130.5</v>
      </c>
      <c r="J170" s="8">
        <v>140.19999999999999</v>
      </c>
      <c r="K170" s="8">
        <v>120.7</v>
      </c>
      <c r="L170" s="8">
        <v>147.80000000000001</v>
      </c>
      <c r="M170" s="8">
        <v>154.5</v>
      </c>
      <c r="N170" s="8">
        <v>137.1</v>
      </c>
      <c r="O170" s="8">
        <v>121</v>
      </c>
      <c r="P170" s="8">
        <v>134.69999999999999</v>
      </c>
      <c r="Q170" s="8">
        <v>131.69999999999999</v>
      </c>
      <c r="R170" s="8">
        <v>149.30000000000001</v>
      </c>
      <c r="S170" s="8">
        <v>139.6</v>
      </c>
      <c r="T170" s="8">
        <v>149.80000000000001</v>
      </c>
      <c r="U170" s="8">
        <v>146.1</v>
      </c>
      <c r="V170" s="8">
        <v>139.69999999999999</v>
      </c>
      <c r="W170" s="8">
        <v>145.19999999999999</v>
      </c>
      <c r="X170" s="8">
        <v>139.26</v>
      </c>
      <c r="Y170" s="8">
        <v>137.4</v>
      </c>
      <c r="Z170" s="8">
        <v>137.9</v>
      </c>
      <c r="AA170" s="8">
        <v>133.4</v>
      </c>
      <c r="AB170" s="8">
        <v>121.2</v>
      </c>
      <c r="AC170" s="8">
        <v>132.30000000000001</v>
      </c>
      <c r="AD170" s="8">
        <v>139.6</v>
      </c>
      <c r="AE170" s="8">
        <v>126.7</v>
      </c>
      <c r="AF170" s="8">
        <v>130.30000000000001</v>
      </c>
      <c r="AG170" s="8">
        <v>137.6</v>
      </c>
    </row>
    <row r="171" spans="1:33" x14ac:dyDescent="0.25">
      <c r="A171" s="25" t="s">
        <v>3</v>
      </c>
      <c r="B171" s="25">
        <v>2017</v>
      </c>
      <c r="C171" s="25" t="s">
        <v>12</v>
      </c>
      <c r="D171" s="25" t="s">
        <v>439</v>
      </c>
      <c r="E171" s="25" t="s">
        <v>671</v>
      </c>
      <c r="F171" s="25">
        <v>1624.9</v>
      </c>
      <c r="G171" s="8">
        <v>133.6</v>
      </c>
      <c r="H171" s="8">
        <v>143</v>
      </c>
      <c r="I171" s="8">
        <v>129.69999999999999</v>
      </c>
      <c r="J171" s="8">
        <v>138.69999999999999</v>
      </c>
      <c r="K171" s="8">
        <v>114.5</v>
      </c>
      <c r="L171" s="8">
        <v>137.5</v>
      </c>
      <c r="M171" s="8">
        <v>160.69999999999999</v>
      </c>
      <c r="N171" s="8">
        <v>124.5</v>
      </c>
      <c r="O171" s="8">
        <v>122.4</v>
      </c>
      <c r="P171" s="8">
        <v>137.30000000000001</v>
      </c>
      <c r="Q171" s="8">
        <v>124.8</v>
      </c>
      <c r="R171" s="8">
        <v>145</v>
      </c>
      <c r="S171" s="8">
        <v>138</v>
      </c>
      <c r="T171" s="8">
        <v>153.6</v>
      </c>
      <c r="U171" s="8">
        <v>133.30000000000001</v>
      </c>
      <c r="V171" s="8">
        <v>124.6</v>
      </c>
      <c r="W171" s="8">
        <v>132</v>
      </c>
      <c r="X171" s="8">
        <v>135.69999999999999</v>
      </c>
      <c r="Y171" s="8">
        <v>120.6</v>
      </c>
      <c r="Z171" s="8">
        <v>128.1</v>
      </c>
      <c r="AA171" s="8">
        <v>126.1</v>
      </c>
      <c r="AB171" s="8">
        <v>115.7</v>
      </c>
      <c r="AC171" s="8">
        <v>124.5</v>
      </c>
      <c r="AD171" s="8">
        <v>135.9</v>
      </c>
      <c r="AE171" s="8">
        <v>124.4</v>
      </c>
      <c r="AF171" s="8">
        <v>124.5</v>
      </c>
      <c r="AG171" s="8">
        <v>132.4</v>
      </c>
    </row>
    <row r="172" spans="1:33" x14ac:dyDescent="0.25">
      <c r="A172" s="25" t="s">
        <v>4</v>
      </c>
      <c r="B172" s="25">
        <v>2017</v>
      </c>
      <c r="C172" s="25" t="s">
        <v>12</v>
      </c>
      <c r="D172" s="25" t="s">
        <v>440</v>
      </c>
      <c r="E172" s="25" t="s">
        <v>671</v>
      </c>
      <c r="F172" s="25">
        <v>1641.1999999999998</v>
      </c>
      <c r="G172" s="8">
        <v>134.69999999999999</v>
      </c>
      <c r="H172" s="8">
        <v>142.4</v>
      </c>
      <c r="I172" s="8">
        <v>130.19999999999999</v>
      </c>
      <c r="J172" s="8">
        <v>139.6</v>
      </c>
      <c r="K172" s="8">
        <v>118.4</v>
      </c>
      <c r="L172" s="8">
        <v>143</v>
      </c>
      <c r="M172" s="8">
        <v>156.6</v>
      </c>
      <c r="N172" s="8">
        <v>132.9</v>
      </c>
      <c r="O172" s="8">
        <v>121.5</v>
      </c>
      <c r="P172" s="8">
        <v>135.6</v>
      </c>
      <c r="Q172" s="8">
        <v>128.80000000000001</v>
      </c>
      <c r="R172" s="8">
        <v>147.30000000000001</v>
      </c>
      <c r="S172" s="8">
        <v>139</v>
      </c>
      <c r="T172" s="8">
        <v>150.80000000000001</v>
      </c>
      <c r="U172" s="8">
        <v>141.1</v>
      </c>
      <c r="V172" s="8">
        <v>133.4</v>
      </c>
      <c r="W172" s="8">
        <v>140</v>
      </c>
      <c r="X172" s="8">
        <v>135.69999999999999</v>
      </c>
      <c r="Y172" s="8">
        <v>131</v>
      </c>
      <c r="Z172" s="8">
        <v>133.30000000000001</v>
      </c>
      <c r="AA172" s="8">
        <v>130.6</v>
      </c>
      <c r="AB172" s="8">
        <v>118.3</v>
      </c>
      <c r="AC172" s="8">
        <v>127.9</v>
      </c>
      <c r="AD172" s="8">
        <v>137.4</v>
      </c>
      <c r="AE172" s="8">
        <v>125.7</v>
      </c>
      <c r="AF172" s="8">
        <v>127.5</v>
      </c>
      <c r="AG172" s="8">
        <v>135.19999999999999</v>
      </c>
    </row>
    <row r="173" spans="1:33" x14ac:dyDescent="0.25">
      <c r="A173" s="25" t="s">
        <v>0</v>
      </c>
      <c r="B173" s="25">
        <v>2017</v>
      </c>
      <c r="C173" s="25" t="s">
        <v>13</v>
      </c>
      <c r="D173" s="25" t="s">
        <v>441</v>
      </c>
      <c r="E173" s="25" t="s">
        <v>672</v>
      </c>
      <c r="F173" s="25">
        <v>1659.6</v>
      </c>
      <c r="G173" s="8">
        <v>135.9</v>
      </c>
      <c r="H173" s="8">
        <v>141.9</v>
      </c>
      <c r="I173" s="8">
        <v>131</v>
      </c>
      <c r="J173" s="8">
        <v>141.5</v>
      </c>
      <c r="K173" s="8">
        <v>121.4</v>
      </c>
      <c r="L173" s="8">
        <v>146.69999999999999</v>
      </c>
      <c r="M173" s="8">
        <v>157.1</v>
      </c>
      <c r="N173" s="8">
        <v>136.4</v>
      </c>
      <c r="O173" s="8">
        <v>121.4</v>
      </c>
      <c r="P173" s="8">
        <v>135.6</v>
      </c>
      <c r="Q173" s="8">
        <v>131.30000000000001</v>
      </c>
      <c r="R173" s="8">
        <v>150.30000000000001</v>
      </c>
      <c r="S173" s="8">
        <v>140.4</v>
      </c>
      <c r="T173" s="8">
        <v>150.5</v>
      </c>
      <c r="U173" s="8">
        <v>147.19999999999999</v>
      </c>
      <c r="V173" s="8">
        <v>140.6</v>
      </c>
      <c r="W173" s="8">
        <v>146.19999999999999</v>
      </c>
      <c r="X173" s="8">
        <v>139.26</v>
      </c>
      <c r="Y173" s="8">
        <v>138.1</v>
      </c>
      <c r="Z173" s="8">
        <v>138.4</v>
      </c>
      <c r="AA173" s="8">
        <v>134.19999999999999</v>
      </c>
      <c r="AB173" s="8">
        <v>121</v>
      </c>
      <c r="AC173" s="8">
        <v>133</v>
      </c>
      <c r="AD173" s="8">
        <v>140.1</v>
      </c>
      <c r="AE173" s="8">
        <v>127.4</v>
      </c>
      <c r="AF173" s="8">
        <v>130.69999999999999</v>
      </c>
      <c r="AG173" s="8">
        <v>138.30000000000001</v>
      </c>
    </row>
    <row r="174" spans="1:33" x14ac:dyDescent="0.25">
      <c r="A174" s="25" t="s">
        <v>3</v>
      </c>
      <c r="B174" s="25">
        <v>2017</v>
      </c>
      <c r="C174" s="25" t="s">
        <v>13</v>
      </c>
      <c r="D174" s="25" t="s">
        <v>442</v>
      </c>
      <c r="E174" s="25" t="s">
        <v>672</v>
      </c>
      <c r="F174" s="25">
        <v>1640.6</v>
      </c>
      <c r="G174" s="8">
        <v>133.9</v>
      </c>
      <c r="H174" s="8">
        <v>142.80000000000001</v>
      </c>
      <c r="I174" s="8">
        <v>131.4</v>
      </c>
      <c r="J174" s="8">
        <v>139.1</v>
      </c>
      <c r="K174" s="8">
        <v>114.9</v>
      </c>
      <c r="L174" s="8">
        <v>135.6</v>
      </c>
      <c r="M174" s="8">
        <v>173.2</v>
      </c>
      <c r="N174" s="8">
        <v>124.1</v>
      </c>
      <c r="O174" s="8">
        <v>122.6</v>
      </c>
      <c r="P174" s="8">
        <v>137.80000000000001</v>
      </c>
      <c r="Q174" s="8">
        <v>125.1</v>
      </c>
      <c r="R174" s="8">
        <v>145.5</v>
      </c>
      <c r="S174" s="8">
        <v>139.69999999999999</v>
      </c>
      <c r="T174" s="8">
        <v>154.6</v>
      </c>
      <c r="U174" s="8">
        <v>134</v>
      </c>
      <c r="V174" s="8">
        <v>124.9</v>
      </c>
      <c r="W174" s="8">
        <v>132.6</v>
      </c>
      <c r="X174" s="8">
        <v>137.30000000000001</v>
      </c>
      <c r="Y174" s="8">
        <v>122.6</v>
      </c>
      <c r="Z174" s="8">
        <v>128.30000000000001</v>
      </c>
      <c r="AA174" s="8">
        <v>126.6</v>
      </c>
      <c r="AB174" s="8">
        <v>115</v>
      </c>
      <c r="AC174" s="8">
        <v>124.8</v>
      </c>
      <c r="AD174" s="8">
        <v>136.30000000000001</v>
      </c>
      <c r="AE174" s="8">
        <v>124.6</v>
      </c>
      <c r="AF174" s="8">
        <v>124.5</v>
      </c>
      <c r="AG174" s="8">
        <v>133.5</v>
      </c>
    </row>
    <row r="175" spans="1:33" x14ac:dyDescent="0.25">
      <c r="A175" s="25" t="s">
        <v>4</v>
      </c>
      <c r="B175" s="25">
        <v>2017</v>
      </c>
      <c r="C175" s="25" t="s">
        <v>13</v>
      </c>
      <c r="D175" s="25" t="s">
        <v>443</v>
      </c>
      <c r="E175" s="25" t="s">
        <v>672</v>
      </c>
      <c r="F175" s="25">
        <v>1650.9999999999998</v>
      </c>
      <c r="G175" s="8">
        <v>135.30000000000001</v>
      </c>
      <c r="H175" s="8">
        <v>142.19999999999999</v>
      </c>
      <c r="I175" s="8">
        <v>131.19999999999999</v>
      </c>
      <c r="J175" s="8">
        <v>140.6</v>
      </c>
      <c r="K175" s="8">
        <v>119</v>
      </c>
      <c r="L175" s="8">
        <v>141.5</v>
      </c>
      <c r="M175" s="8">
        <v>162.6</v>
      </c>
      <c r="N175" s="8">
        <v>132.30000000000001</v>
      </c>
      <c r="O175" s="8">
        <v>121.8</v>
      </c>
      <c r="P175" s="8">
        <v>136.30000000000001</v>
      </c>
      <c r="Q175" s="8">
        <v>128.69999999999999</v>
      </c>
      <c r="R175" s="8">
        <v>148.1</v>
      </c>
      <c r="S175" s="8">
        <v>140.1</v>
      </c>
      <c r="T175" s="8">
        <v>151.6</v>
      </c>
      <c r="U175" s="8">
        <v>142</v>
      </c>
      <c r="V175" s="8">
        <v>134.1</v>
      </c>
      <c r="W175" s="8">
        <v>140.80000000000001</v>
      </c>
      <c r="X175" s="8">
        <v>137.30000000000001</v>
      </c>
      <c r="Y175" s="8">
        <v>132.19999999999999</v>
      </c>
      <c r="Z175" s="8">
        <v>133.6</v>
      </c>
      <c r="AA175" s="8">
        <v>131.30000000000001</v>
      </c>
      <c r="AB175" s="8">
        <v>117.8</v>
      </c>
      <c r="AC175" s="8">
        <v>128.4</v>
      </c>
      <c r="AD175" s="8">
        <v>137.9</v>
      </c>
      <c r="AE175" s="8">
        <v>126.2</v>
      </c>
      <c r="AF175" s="8">
        <v>127.7</v>
      </c>
      <c r="AG175" s="8">
        <v>136.1</v>
      </c>
    </row>
    <row r="176" spans="1:33" x14ac:dyDescent="0.25">
      <c r="A176" s="25" t="s">
        <v>0</v>
      </c>
      <c r="B176" s="25">
        <v>2017</v>
      </c>
      <c r="C176" s="25" t="s">
        <v>14</v>
      </c>
      <c r="D176" s="25" t="s">
        <v>444</v>
      </c>
      <c r="E176" s="25" t="s">
        <v>673</v>
      </c>
      <c r="F176" s="25">
        <v>1685.8000000000002</v>
      </c>
      <c r="G176" s="8">
        <v>136.30000000000001</v>
      </c>
      <c r="H176" s="8">
        <v>142.5</v>
      </c>
      <c r="I176" s="8">
        <v>140.5</v>
      </c>
      <c r="J176" s="8">
        <v>141.5</v>
      </c>
      <c r="K176" s="8">
        <v>121.6</v>
      </c>
      <c r="L176" s="8">
        <v>147.30000000000001</v>
      </c>
      <c r="M176" s="8">
        <v>168</v>
      </c>
      <c r="N176" s="8">
        <v>135.80000000000001</v>
      </c>
      <c r="O176" s="8">
        <v>122.5</v>
      </c>
      <c r="P176" s="8">
        <v>136</v>
      </c>
      <c r="Q176" s="8">
        <v>131.9</v>
      </c>
      <c r="R176" s="8">
        <v>151.4</v>
      </c>
      <c r="S176" s="8">
        <v>142.4</v>
      </c>
      <c r="T176" s="8">
        <v>152.1</v>
      </c>
      <c r="U176" s="8">
        <v>148.19999999999999</v>
      </c>
      <c r="V176" s="8">
        <v>141.5</v>
      </c>
      <c r="W176" s="8">
        <v>147.30000000000001</v>
      </c>
      <c r="X176" s="8">
        <v>139.26</v>
      </c>
      <c r="Y176" s="8">
        <v>141.1</v>
      </c>
      <c r="Z176" s="8">
        <v>139.4</v>
      </c>
      <c r="AA176" s="8">
        <v>135.80000000000001</v>
      </c>
      <c r="AB176" s="8">
        <v>121.6</v>
      </c>
      <c r="AC176" s="8">
        <v>133.69999999999999</v>
      </c>
      <c r="AD176" s="8">
        <v>141.5</v>
      </c>
      <c r="AE176" s="8">
        <v>128.1</v>
      </c>
      <c r="AF176" s="8">
        <v>131.69999999999999</v>
      </c>
      <c r="AG176" s="8">
        <v>140</v>
      </c>
    </row>
    <row r="177" spans="1:33" x14ac:dyDescent="0.25">
      <c r="A177" s="25" t="s">
        <v>3</v>
      </c>
      <c r="B177" s="25">
        <v>2017</v>
      </c>
      <c r="C177" s="25" t="s">
        <v>14</v>
      </c>
      <c r="D177" s="25" t="s">
        <v>445</v>
      </c>
      <c r="E177" s="25" t="s">
        <v>673</v>
      </c>
      <c r="F177" s="25">
        <v>1671.3</v>
      </c>
      <c r="G177" s="8">
        <v>134.30000000000001</v>
      </c>
      <c r="H177" s="8">
        <v>142.1</v>
      </c>
      <c r="I177" s="8">
        <v>146.69999999999999</v>
      </c>
      <c r="J177" s="8">
        <v>139.5</v>
      </c>
      <c r="K177" s="8">
        <v>115.2</v>
      </c>
      <c r="L177" s="8">
        <v>136.4</v>
      </c>
      <c r="M177" s="8">
        <v>185.2</v>
      </c>
      <c r="N177" s="8">
        <v>122.2</v>
      </c>
      <c r="O177" s="8">
        <v>123.9</v>
      </c>
      <c r="P177" s="8">
        <v>138.30000000000001</v>
      </c>
      <c r="Q177" s="8">
        <v>125.4</v>
      </c>
      <c r="R177" s="8">
        <v>146</v>
      </c>
      <c r="S177" s="8">
        <v>141.5</v>
      </c>
      <c r="T177" s="8">
        <v>156.19999999999999</v>
      </c>
      <c r="U177" s="8">
        <v>135</v>
      </c>
      <c r="V177" s="8">
        <v>125.4</v>
      </c>
      <c r="W177" s="8">
        <v>133.5</v>
      </c>
      <c r="X177" s="8">
        <v>138.6</v>
      </c>
      <c r="Y177" s="8">
        <v>125.7</v>
      </c>
      <c r="Z177" s="8">
        <v>128.80000000000001</v>
      </c>
      <c r="AA177" s="8">
        <v>127.4</v>
      </c>
      <c r="AB177" s="8">
        <v>115.3</v>
      </c>
      <c r="AC177" s="8">
        <v>125.1</v>
      </c>
      <c r="AD177" s="8">
        <v>136.6</v>
      </c>
      <c r="AE177" s="8">
        <v>124.9</v>
      </c>
      <c r="AF177" s="8">
        <v>124.9</v>
      </c>
      <c r="AG177" s="8">
        <v>134.80000000000001</v>
      </c>
    </row>
    <row r="178" spans="1:33" x14ac:dyDescent="0.25">
      <c r="A178" s="25" t="s">
        <v>4</v>
      </c>
      <c r="B178" s="25">
        <v>2017</v>
      </c>
      <c r="C178" s="25" t="s">
        <v>14</v>
      </c>
      <c r="D178" s="25" t="s">
        <v>446</v>
      </c>
      <c r="E178" s="25" t="s">
        <v>673</v>
      </c>
      <c r="F178" s="25">
        <v>1679</v>
      </c>
      <c r="G178" s="8">
        <v>135.69999999999999</v>
      </c>
      <c r="H178" s="8">
        <v>142.4</v>
      </c>
      <c r="I178" s="8">
        <v>142.9</v>
      </c>
      <c r="J178" s="8">
        <v>140.80000000000001</v>
      </c>
      <c r="K178" s="8">
        <v>119.2</v>
      </c>
      <c r="L178" s="8">
        <v>142.19999999999999</v>
      </c>
      <c r="M178" s="8">
        <v>173.8</v>
      </c>
      <c r="N178" s="8">
        <v>131.19999999999999</v>
      </c>
      <c r="O178" s="8">
        <v>123</v>
      </c>
      <c r="P178" s="8">
        <v>136.80000000000001</v>
      </c>
      <c r="Q178" s="8">
        <v>129.19999999999999</v>
      </c>
      <c r="R178" s="8">
        <v>148.9</v>
      </c>
      <c r="S178" s="8">
        <v>142.1</v>
      </c>
      <c r="T178" s="8">
        <v>153.19999999999999</v>
      </c>
      <c r="U178" s="8">
        <v>143</v>
      </c>
      <c r="V178" s="8">
        <v>134.80000000000001</v>
      </c>
      <c r="W178" s="8">
        <v>141.80000000000001</v>
      </c>
      <c r="X178" s="8">
        <v>138.6</v>
      </c>
      <c r="Y178" s="8">
        <v>135.30000000000001</v>
      </c>
      <c r="Z178" s="8">
        <v>134.4</v>
      </c>
      <c r="AA178" s="8">
        <v>132.6</v>
      </c>
      <c r="AB178" s="8">
        <v>118.3</v>
      </c>
      <c r="AC178" s="8">
        <v>128.9</v>
      </c>
      <c r="AD178" s="8">
        <v>138.6</v>
      </c>
      <c r="AE178" s="8">
        <v>126.8</v>
      </c>
      <c r="AF178" s="8">
        <v>128.4</v>
      </c>
      <c r="AG178" s="8">
        <v>137.6</v>
      </c>
    </row>
    <row r="179" spans="1:33" x14ac:dyDescent="0.25">
      <c r="A179" s="25" t="s">
        <v>0</v>
      </c>
      <c r="B179" s="25">
        <v>2017</v>
      </c>
      <c r="C179" s="25" t="s">
        <v>15</v>
      </c>
      <c r="D179" s="25" t="s">
        <v>447</v>
      </c>
      <c r="E179" s="25" t="s">
        <v>674</v>
      </c>
      <c r="F179" s="25">
        <v>1682.5000000000002</v>
      </c>
      <c r="G179" s="8">
        <v>136.4</v>
      </c>
      <c r="H179" s="8">
        <v>143.69999999999999</v>
      </c>
      <c r="I179" s="8">
        <v>144.80000000000001</v>
      </c>
      <c r="J179" s="8">
        <v>141.9</v>
      </c>
      <c r="K179" s="8">
        <v>123.1</v>
      </c>
      <c r="L179" s="8">
        <v>147.19999999999999</v>
      </c>
      <c r="M179" s="8">
        <v>161</v>
      </c>
      <c r="N179" s="8">
        <v>133.80000000000001</v>
      </c>
      <c r="O179" s="8">
        <v>121.9</v>
      </c>
      <c r="P179" s="8">
        <v>135.80000000000001</v>
      </c>
      <c r="Q179" s="8">
        <v>131.1</v>
      </c>
      <c r="R179" s="8">
        <v>151.4</v>
      </c>
      <c r="S179" s="8">
        <v>141.5</v>
      </c>
      <c r="T179" s="8">
        <v>153.19999999999999</v>
      </c>
      <c r="U179" s="8">
        <v>148</v>
      </c>
      <c r="V179" s="8">
        <v>141.9</v>
      </c>
      <c r="W179" s="8">
        <v>147.19999999999999</v>
      </c>
      <c r="X179" s="8">
        <v>139.26</v>
      </c>
      <c r="Y179" s="8">
        <v>142.6</v>
      </c>
      <c r="Z179" s="8">
        <v>139.5</v>
      </c>
      <c r="AA179" s="8">
        <v>136.1</v>
      </c>
      <c r="AB179" s="8">
        <v>122</v>
      </c>
      <c r="AC179" s="8">
        <v>133.4</v>
      </c>
      <c r="AD179" s="8">
        <v>141.1</v>
      </c>
      <c r="AE179" s="8">
        <v>127.8</v>
      </c>
      <c r="AF179" s="8">
        <v>131.9</v>
      </c>
      <c r="AG179" s="8">
        <v>139.80000000000001</v>
      </c>
    </row>
    <row r="180" spans="1:33" x14ac:dyDescent="0.25">
      <c r="A180" s="25" t="s">
        <v>3</v>
      </c>
      <c r="B180" s="25">
        <v>2017</v>
      </c>
      <c r="C180" s="25" t="s">
        <v>15</v>
      </c>
      <c r="D180" s="25" t="s">
        <v>448</v>
      </c>
      <c r="E180" s="25" t="s">
        <v>674</v>
      </c>
      <c r="F180" s="25">
        <v>1641.8</v>
      </c>
      <c r="G180" s="8">
        <v>134.4</v>
      </c>
      <c r="H180" s="8">
        <v>142.6</v>
      </c>
      <c r="I180" s="8">
        <v>145.9</v>
      </c>
      <c r="J180" s="8">
        <v>139.5</v>
      </c>
      <c r="K180" s="8">
        <v>115.9</v>
      </c>
      <c r="L180" s="8">
        <v>135</v>
      </c>
      <c r="M180" s="8">
        <v>163.19999999999999</v>
      </c>
      <c r="N180" s="8">
        <v>119.8</v>
      </c>
      <c r="O180" s="8">
        <v>120.7</v>
      </c>
      <c r="P180" s="8">
        <v>139.69999999999999</v>
      </c>
      <c r="Q180" s="8">
        <v>125.7</v>
      </c>
      <c r="R180" s="8">
        <v>146.30000000000001</v>
      </c>
      <c r="S180" s="8">
        <v>138.80000000000001</v>
      </c>
      <c r="T180" s="8">
        <v>157</v>
      </c>
      <c r="U180" s="8">
        <v>135.6</v>
      </c>
      <c r="V180" s="8">
        <v>125.6</v>
      </c>
      <c r="W180" s="8">
        <v>134</v>
      </c>
      <c r="X180" s="8">
        <v>139.1</v>
      </c>
      <c r="Y180" s="8">
        <v>126.8</v>
      </c>
      <c r="Z180" s="8">
        <v>129.30000000000001</v>
      </c>
      <c r="AA180" s="8">
        <v>128.19999999999999</v>
      </c>
      <c r="AB180" s="8">
        <v>115.3</v>
      </c>
      <c r="AC180" s="8">
        <v>125.6</v>
      </c>
      <c r="AD180" s="8">
        <v>136.69999999999999</v>
      </c>
      <c r="AE180" s="8">
        <v>124.6</v>
      </c>
      <c r="AF180" s="8">
        <v>125.1</v>
      </c>
      <c r="AG180" s="8">
        <v>134.1</v>
      </c>
    </row>
    <row r="181" spans="1:33" x14ac:dyDescent="0.25">
      <c r="A181" s="25" t="s">
        <v>4</v>
      </c>
      <c r="B181" s="25">
        <v>2017</v>
      </c>
      <c r="C181" s="25" t="s">
        <v>15</v>
      </c>
      <c r="D181" s="25" t="s">
        <v>449</v>
      </c>
      <c r="E181" s="25" t="s">
        <v>674</v>
      </c>
      <c r="F181" s="25">
        <v>1666.1999999999998</v>
      </c>
      <c r="G181" s="8">
        <v>135.80000000000001</v>
      </c>
      <c r="H181" s="8">
        <v>143.30000000000001</v>
      </c>
      <c r="I181" s="8">
        <v>145.19999999999999</v>
      </c>
      <c r="J181" s="8">
        <v>141</v>
      </c>
      <c r="K181" s="8">
        <v>120.5</v>
      </c>
      <c r="L181" s="8">
        <v>141.5</v>
      </c>
      <c r="M181" s="8">
        <v>161.69999999999999</v>
      </c>
      <c r="N181" s="8">
        <v>129.1</v>
      </c>
      <c r="O181" s="8">
        <v>121.5</v>
      </c>
      <c r="P181" s="8">
        <v>137.1</v>
      </c>
      <c r="Q181" s="8">
        <v>128.80000000000001</v>
      </c>
      <c r="R181" s="8">
        <v>149</v>
      </c>
      <c r="S181" s="8">
        <v>140.5</v>
      </c>
      <c r="T181" s="8">
        <v>154.19999999999999</v>
      </c>
      <c r="U181" s="8">
        <v>143.1</v>
      </c>
      <c r="V181" s="8">
        <v>135.1</v>
      </c>
      <c r="W181" s="8">
        <v>142</v>
      </c>
      <c r="X181" s="8">
        <v>139.1</v>
      </c>
      <c r="Y181" s="8">
        <v>136.6</v>
      </c>
      <c r="Z181" s="8">
        <v>134.69999999999999</v>
      </c>
      <c r="AA181" s="8">
        <v>133.1</v>
      </c>
      <c r="AB181" s="8">
        <v>118.5</v>
      </c>
      <c r="AC181" s="8">
        <v>129</v>
      </c>
      <c r="AD181" s="8">
        <v>138.5</v>
      </c>
      <c r="AE181" s="8">
        <v>126.5</v>
      </c>
      <c r="AF181" s="8">
        <v>128.6</v>
      </c>
      <c r="AG181" s="8">
        <v>137.19999999999999</v>
      </c>
    </row>
    <row r="182" spans="1:33" x14ac:dyDescent="0.25">
      <c r="A182" s="25" t="s">
        <v>0</v>
      </c>
      <c r="B182" s="25">
        <v>2018</v>
      </c>
      <c r="C182" s="25" t="s">
        <v>1</v>
      </c>
      <c r="D182" s="25" t="s">
        <v>450</v>
      </c>
      <c r="E182" s="25" t="s">
        <v>675</v>
      </c>
      <c r="F182" s="25">
        <v>1669.5</v>
      </c>
      <c r="G182" s="8">
        <v>136.6</v>
      </c>
      <c r="H182" s="8">
        <v>144.4</v>
      </c>
      <c r="I182" s="8">
        <v>143.80000000000001</v>
      </c>
      <c r="J182" s="8">
        <v>142</v>
      </c>
      <c r="K182" s="8">
        <v>123.2</v>
      </c>
      <c r="L182" s="8">
        <v>147.9</v>
      </c>
      <c r="M182" s="8">
        <v>152.1</v>
      </c>
      <c r="N182" s="8">
        <v>131.80000000000001</v>
      </c>
      <c r="O182" s="8">
        <v>119.5</v>
      </c>
      <c r="P182" s="8">
        <v>136</v>
      </c>
      <c r="Q182" s="8">
        <v>131.19999999999999</v>
      </c>
      <c r="R182" s="8">
        <v>151.80000000000001</v>
      </c>
      <c r="S182" s="8">
        <v>140.4</v>
      </c>
      <c r="T182" s="8">
        <v>153.6</v>
      </c>
      <c r="U182" s="8">
        <v>148.30000000000001</v>
      </c>
      <c r="V182" s="8">
        <v>142.30000000000001</v>
      </c>
      <c r="W182" s="8">
        <v>147.5</v>
      </c>
      <c r="X182" s="8">
        <v>139.26</v>
      </c>
      <c r="Y182" s="8">
        <v>142.30000000000001</v>
      </c>
      <c r="Z182" s="8">
        <v>139.80000000000001</v>
      </c>
      <c r="AA182" s="8">
        <v>136</v>
      </c>
      <c r="AB182" s="8">
        <v>122.7</v>
      </c>
      <c r="AC182" s="8">
        <v>134.30000000000001</v>
      </c>
      <c r="AD182" s="8">
        <v>141.6</v>
      </c>
      <c r="AE182" s="8">
        <v>128.6</v>
      </c>
      <c r="AF182" s="8">
        <v>132.30000000000001</v>
      </c>
      <c r="AG182" s="8">
        <v>139.30000000000001</v>
      </c>
    </row>
    <row r="183" spans="1:33" x14ac:dyDescent="0.25">
      <c r="A183" s="25" t="s">
        <v>3</v>
      </c>
      <c r="B183" s="25">
        <v>2018</v>
      </c>
      <c r="C183" s="25" t="s">
        <v>1</v>
      </c>
      <c r="D183" s="25" t="s">
        <v>451</v>
      </c>
      <c r="E183" s="25" t="s">
        <v>675</v>
      </c>
      <c r="F183" s="25">
        <v>1622.4</v>
      </c>
      <c r="G183" s="8">
        <v>134.6</v>
      </c>
      <c r="H183" s="8">
        <v>143.69999999999999</v>
      </c>
      <c r="I183" s="8">
        <v>143.6</v>
      </c>
      <c r="J183" s="8">
        <v>139.6</v>
      </c>
      <c r="K183" s="8">
        <v>116.4</v>
      </c>
      <c r="L183" s="8">
        <v>133.80000000000001</v>
      </c>
      <c r="M183" s="8">
        <v>150.5</v>
      </c>
      <c r="N183" s="8">
        <v>118.4</v>
      </c>
      <c r="O183" s="8">
        <v>117.3</v>
      </c>
      <c r="P183" s="8">
        <v>140.5</v>
      </c>
      <c r="Q183" s="8">
        <v>125.9</v>
      </c>
      <c r="R183" s="8">
        <v>146.80000000000001</v>
      </c>
      <c r="S183" s="8">
        <v>137.19999999999999</v>
      </c>
      <c r="T183" s="8">
        <v>157.69999999999999</v>
      </c>
      <c r="U183" s="8">
        <v>136</v>
      </c>
      <c r="V183" s="8">
        <v>125.9</v>
      </c>
      <c r="W183" s="8">
        <v>134.4</v>
      </c>
      <c r="X183" s="8">
        <v>140.4</v>
      </c>
      <c r="Y183" s="8">
        <v>127.3</v>
      </c>
      <c r="Z183" s="8">
        <v>129.5</v>
      </c>
      <c r="AA183" s="8">
        <v>129</v>
      </c>
      <c r="AB183" s="8">
        <v>116.3</v>
      </c>
      <c r="AC183" s="8">
        <v>126.2</v>
      </c>
      <c r="AD183" s="8">
        <v>137.1</v>
      </c>
      <c r="AE183" s="8">
        <v>125.5</v>
      </c>
      <c r="AF183" s="8">
        <v>125.8</v>
      </c>
      <c r="AG183" s="8">
        <v>134.1</v>
      </c>
    </row>
    <row r="184" spans="1:33" x14ac:dyDescent="0.25">
      <c r="A184" s="25" t="s">
        <v>4</v>
      </c>
      <c r="B184" s="25">
        <v>2018</v>
      </c>
      <c r="C184" s="25" t="s">
        <v>1</v>
      </c>
      <c r="D184" s="25" t="s">
        <v>452</v>
      </c>
      <c r="E184" s="25" t="s">
        <v>675</v>
      </c>
      <c r="F184" s="25">
        <v>1650.9</v>
      </c>
      <c r="G184" s="8">
        <v>136</v>
      </c>
      <c r="H184" s="8">
        <v>144.19999999999999</v>
      </c>
      <c r="I184" s="8">
        <v>143.69999999999999</v>
      </c>
      <c r="J184" s="8">
        <v>141.1</v>
      </c>
      <c r="K184" s="8">
        <v>120.7</v>
      </c>
      <c r="L184" s="8">
        <v>141.30000000000001</v>
      </c>
      <c r="M184" s="8">
        <v>151.6</v>
      </c>
      <c r="N184" s="8">
        <v>127.3</v>
      </c>
      <c r="O184" s="8">
        <v>118.8</v>
      </c>
      <c r="P184" s="8">
        <v>137.5</v>
      </c>
      <c r="Q184" s="8">
        <v>129</v>
      </c>
      <c r="R184" s="8">
        <v>149.5</v>
      </c>
      <c r="S184" s="8">
        <v>139.19999999999999</v>
      </c>
      <c r="T184" s="8">
        <v>154.69999999999999</v>
      </c>
      <c r="U184" s="8">
        <v>143.5</v>
      </c>
      <c r="V184" s="8">
        <v>135.5</v>
      </c>
      <c r="W184" s="8">
        <v>142.30000000000001</v>
      </c>
      <c r="X184" s="8">
        <v>140.4</v>
      </c>
      <c r="Y184" s="8">
        <v>136.6</v>
      </c>
      <c r="Z184" s="8">
        <v>134.9</v>
      </c>
      <c r="AA184" s="8">
        <v>133.30000000000001</v>
      </c>
      <c r="AB184" s="8">
        <v>119.3</v>
      </c>
      <c r="AC184" s="8">
        <v>129.69999999999999</v>
      </c>
      <c r="AD184" s="8">
        <v>139</v>
      </c>
      <c r="AE184" s="8">
        <v>127.3</v>
      </c>
      <c r="AF184" s="8">
        <v>129.1</v>
      </c>
      <c r="AG184" s="8">
        <v>136.9</v>
      </c>
    </row>
    <row r="185" spans="1:33" x14ac:dyDescent="0.25">
      <c r="A185" s="25" t="s">
        <v>0</v>
      </c>
      <c r="B185" s="25">
        <v>2018</v>
      </c>
      <c r="C185" s="25" t="s">
        <v>5</v>
      </c>
      <c r="D185" s="25" t="s">
        <v>99</v>
      </c>
      <c r="E185" s="25" t="s">
        <v>676</v>
      </c>
      <c r="F185" s="25">
        <v>1651</v>
      </c>
      <c r="G185" s="8">
        <v>136.4</v>
      </c>
      <c r="H185" s="8">
        <v>143.69999999999999</v>
      </c>
      <c r="I185" s="8">
        <v>140.6</v>
      </c>
      <c r="J185" s="8">
        <v>141.5</v>
      </c>
      <c r="K185" s="8">
        <v>122.9</v>
      </c>
      <c r="L185" s="8">
        <v>149.4</v>
      </c>
      <c r="M185" s="8">
        <v>142.4</v>
      </c>
      <c r="N185" s="8">
        <v>130.19999999999999</v>
      </c>
      <c r="O185" s="8">
        <v>117.9</v>
      </c>
      <c r="P185" s="8">
        <v>135.6</v>
      </c>
      <c r="Q185" s="8">
        <v>130.5</v>
      </c>
      <c r="R185" s="8">
        <v>151.69999999999999</v>
      </c>
      <c r="S185" s="8">
        <v>138.69999999999999</v>
      </c>
      <c r="T185" s="8">
        <v>153.30000000000001</v>
      </c>
      <c r="U185" s="8">
        <v>148.69999999999999</v>
      </c>
      <c r="V185" s="8">
        <v>142.4</v>
      </c>
      <c r="W185" s="8">
        <v>147.80000000000001</v>
      </c>
      <c r="X185" s="8">
        <v>139.26</v>
      </c>
      <c r="Y185" s="8">
        <v>142.4</v>
      </c>
      <c r="Z185" s="8">
        <v>139.9</v>
      </c>
      <c r="AA185" s="8">
        <v>136.19999999999999</v>
      </c>
      <c r="AB185" s="8">
        <v>123.3</v>
      </c>
      <c r="AC185" s="8">
        <v>134.30000000000001</v>
      </c>
      <c r="AD185" s="8">
        <v>141.5</v>
      </c>
      <c r="AE185" s="8">
        <v>128.80000000000001</v>
      </c>
      <c r="AF185" s="8">
        <v>132.5</v>
      </c>
      <c r="AG185" s="8">
        <v>138.5</v>
      </c>
    </row>
    <row r="186" spans="1:33" x14ac:dyDescent="0.25">
      <c r="A186" s="25" t="s">
        <v>3</v>
      </c>
      <c r="B186" s="25">
        <v>2018</v>
      </c>
      <c r="C186" s="25" t="s">
        <v>5</v>
      </c>
      <c r="D186" s="25" t="s">
        <v>98</v>
      </c>
      <c r="E186" s="25" t="s">
        <v>676</v>
      </c>
      <c r="F186" s="25">
        <v>1602</v>
      </c>
      <c r="G186" s="8">
        <v>134.80000000000001</v>
      </c>
      <c r="H186" s="8">
        <v>143</v>
      </c>
      <c r="I186" s="8">
        <v>139.9</v>
      </c>
      <c r="J186" s="8">
        <v>139.9</v>
      </c>
      <c r="K186" s="8">
        <v>116.2</v>
      </c>
      <c r="L186" s="8">
        <v>135.5</v>
      </c>
      <c r="M186" s="8">
        <v>136.9</v>
      </c>
      <c r="N186" s="8">
        <v>117</v>
      </c>
      <c r="O186" s="8">
        <v>115.4</v>
      </c>
      <c r="P186" s="8">
        <v>140.69999999999999</v>
      </c>
      <c r="Q186" s="8">
        <v>125.9</v>
      </c>
      <c r="R186" s="8">
        <v>147.1</v>
      </c>
      <c r="S186" s="8">
        <v>135.6</v>
      </c>
      <c r="T186" s="8">
        <v>159.30000000000001</v>
      </c>
      <c r="U186" s="8">
        <v>136.30000000000001</v>
      </c>
      <c r="V186" s="8">
        <v>126.1</v>
      </c>
      <c r="W186" s="8">
        <v>134.69999999999999</v>
      </c>
      <c r="X186" s="8">
        <v>141.30000000000001</v>
      </c>
      <c r="Y186" s="8">
        <v>127.3</v>
      </c>
      <c r="Z186" s="8">
        <v>129.9</v>
      </c>
      <c r="AA186" s="8">
        <v>129.80000000000001</v>
      </c>
      <c r="AB186" s="8">
        <v>117.4</v>
      </c>
      <c r="AC186" s="8">
        <v>126.5</v>
      </c>
      <c r="AD186" s="8">
        <v>137.19999999999999</v>
      </c>
      <c r="AE186" s="8">
        <v>126.2</v>
      </c>
      <c r="AF186" s="8">
        <v>126.5</v>
      </c>
      <c r="AG186" s="8">
        <v>134</v>
      </c>
    </row>
    <row r="187" spans="1:33" x14ac:dyDescent="0.25">
      <c r="A187" s="25" t="s">
        <v>4</v>
      </c>
      <c r="B187" s="25">
        <v>2018</v>
      </c>
      <c r="C187" s="25" t="s">
        <v>5</v>
      </c>
      <c r="D187" s="25" t="s">
        <v>97</v>
      </c>
      <c r="E187" s="25" t="s">
        <v>676</v>
      </c>
      <c r="F187" s="25">
        <v>1631.7999999999997</v>
      </c>
      <c r="G187" s="8">
        <v>135.9</v>
      </c>
      <c r="H187" s="8">
        <v>143.5</v>
      </c>
      <c r="I187" s="8">
        <v>140.30000000000001</v>
      </c>
      <c r="J187" s="8">
        <v>140.9</v>
      </c>
      <c r="K187" s="8">
        <v>120.4</v>
      </c>
      <c r="L187" s="8">
        <v>142.9</v>
      </c>
      <c r="M187" s="8">
        <v>140.5</v>
      </c>
      <c r="N187" s="8">
        <v>125.8</v>
      </c>
      <c r="O187" s="8">
        <v>117.1</v>
      </c>
      <c r="P187" s="8">
        <v>137.30000000000001</v>
      </c>
      <c r="Q187" s="8">
        <v>128.6</v>
      </c>
      <c r="R187" s="8">
        <v>149.6</v>
      </c>
      <c r="S187" s="8">
        <v>137.6</v>
      </c>
      <c r="T187" s="8">
        <v>154.9</v>
      </c>
      <c r="U187" s="8">
        <v>143.80000000000001</v>
      </c>
      <c r="V187" s="8">
        <v>135.6</v>
      </c>
      <c r="W187" s="8">
        <v>142.6</v>
      </c>
      <c r="X187" s="8">
        <v>141.30000000000001</v>
      </c>
      <c r="Y187" s="8">
        <v>136.69999999999999</v>
      </c>
      <c r="Z187" s="8">
        <v>135.19999999999999</v>
      </c>
      <c r="AA187" s="8">
        <v>133.80000000000001</v>
      </c>
      <c r="AB187" s="8">
        <v>120.2</v>
      </c>
      <c r="AC187" s="8">
        <v>129.9</v>
      </c>
      <c r="AD187" s="8">
        <v>139</v>
      </c>
      <c r="AE187" s="8">
        <v>127.7</v>
      </c>
      <c r="AF187" s="8">
        <v>129.6</v>
      </c>
      <c r="AG187" s="8">
        <v>136.4</v>
      </c>
    </row>
    <row r="188" spans="1:33" x14ac:dyDescent="0.25">
      <c r="A188" s="25" t="s">
        <v>0</v>
      </c>
      <c r="B188" s="25">
        <v>2018</v>
      </c>
      <c r="C188" s="25" t="s">
        <v>6</v>
      </c>
      <c r="D188" s="25" t="s">
        <v>453</v>
      </c>
      <c r="E188" s="25" t="s">
        <v>677</v>
      </c>
      <c r="F188" s="25">
        <v>1650.7999999999997</v>
      </c>
      <c r="G188" s="8">
        <v>136.80000000000001</v>
      </c>
      <c r="H188" s="8">
        <v>143.80000000000001</v>
      </c>
      <c r="I188" s="8">
        <v>140</v>
      </c>
      <c r="J188" s="8">
        <v>142</v>
      </c>
      <c r="K188" s="8">
        <v>123.2</v>
      </c>
      <c r="L188" s="8">
        <v>152.9</v>
      </c>
      <c r="M188" s="8">
        <v>138</v>
      </c>
      <c r="N188" s="8">
        <v>129.30000000000001</v>
      </c>
      <c r="O188" s="8">
        <v>117.1</v>
      </c>
      <c r="P188" s="8">
        <v>136.30000000000001</v>
      </c>
      <c r="Q188" s="8">
        <v>131.19999999999999</v>
      </c>
      <c r="R188" s="8">
        <v>152.80000000000001</v>
      </c>
      <c r="S188" s="8">
        <v>138.6</v>
      </c>
      <c r="T188" s="8">
        <v>155.1</v>
      </c>
      <c r="U188" s="8">
        <v>149.19999999999999</v>
      </c>
      <c r="V188" s="8">
        <v>143</v>
      </c>
      <c r="W188" s="8">
        <v>148.30000000000001</v>
      </c>
      <c r="X188" s="8">
        <v>139.26</v>
      </c>
      <c r="Y188" s="8">
        <v>142.6</v>
      </c>
      <c r="Z188" s="8">
        <v>139.9</v>
      </c>
      <c r="AA188" s="8">
        <v>136.69999999999999</v>
      </c>
      <c r="AB188" s="8">
        <v>124.6</v>
      </c>
      <c r="AC188" s="8">
        <v>135.1</v>
      </c>
      <c r="AD188" s="8">
        <v>142.69999999999999</v>
      </c>
      <c r="AE188" s="8">
        <v>129.30000000000001</v>
      </c>
      <c r="AF188" s="8">
        <v>133.30000000000001</v>
      </c>
      <c r="AG188" s="8">
        <v>138.69999999999999</v>
      </c>
    </row>
    <row r="189" spans="1:33" x14ac:dyDescent="0.25">
      <c r="A189" s="25" t="s">
        <v>3</v>
      </c>
      <c r="B189" s="25">
        <v>2018</v>
      </c>
      <c r="C189" s="25" t="s">
        <v>6</v>
      </c>
      <c r="D189" s="25" t="s">
        <v>454</v>
      </c>
      <c r="E189" s="25" t="s">
        <v>677</v>
      </c>
      <c r="F189" s="25">
        <v>1589.3</v>
      </c>
      <c r="G189" s="8">
        <v>135</v>
      </c>
      <c r="H189" s="8">
        <v>143.1</v>
      </c>
      <c r="I189" s="8">
        <v>135.5</v>
      </c>
      <c r="J189" s="8">
        <v>139.9</v>
      </c>
      <c r="K189" s="8">
        <v>116.5</v>
      </c>
      <c r="L189" s="8">
        <v>138.5</v>
      </c>
      <c r="M189" s="8">
        <v>128</v>
      </c>
      <c r="N189" s="8">
        <v>115.5</v>
      </c>
      <c r="O189" s="8">
        <v>114.2</v>
      </c>
      <c r="P189" s="8">
        <v>140.69999999999999</v>
      </c>
      <c r="Q189" s="8">
        <v>126.2</v>
      </c>
      <c r="R189" s="8">
        <v>147.6</v>
      </c>
      <c r="S189" s="8">
        <v>134.80000000000001</v>
      </c>
      <c r="T189" s="8">
        <v>159.69999999999999</v>
      </c>
      <c r="U189" s="8">
        <v>136.69999999999999</v>
      </c>
      <c r="V189" s="8">
        <v>126.7</v>
      </c>
      <c r="W189" s="8">
        <v>135.19999999999999</v>
      </c>
      <c r="X189" s="8">
        <v>142</v>
      </c>
      <c r="Y189" s="8">
        <v>126.4</v>
      </c>
      <c r="Z189" s="8">
        <v>130.80000000000001</v>
      </c>
      <c r="AA189" s="8">
        <v>130.5</v>
      </c>
      <c r="AB189" s="8">
        <v>117.8</v>
      </c>
      <c r="AC189" s="8">
        <v>126.8</v>
      </c>
      <c r="AD189" s="8">
        <v>137.80000000000001</v>
      </c>
      <c r="AE189" s="8">
        <v>126.7</v>
      </c>
      <c r="AF189" s="8">
        <v>127.1</v>
      </c>
      <c r="AG189" s="8">
        <v>134</v>
      </c>
    </row>
    <row r="190" spans="1:33" x14ac:dyDescent="0.25">
      <c r="A190" s="25" t="s">
        <v>4</v>
      </c>
      <c r="B190" s="25">
        <v>2018</v>
      </c>
      <c r="C190" s="25" t="s">
        <v>6</v>
      </c>
      <c r="D190" s="25" t="s">
        <v>455</v>
      </c>
      <c r="E190" s="25" t="s">
        <v>677</v>
      </c>
      <c r="F190" s="25">
        <v>1626.9</v>
      </c>
      <c r="G190" s="8">
        <v>136.19999999999999</v>
      </c>
      <c r="H190" s="8">
        <v>143.6</v>
      </c>
      <c r="I190" s="8">
        <v>138.30000000000001</v>
      </c>
      <c r="J190" s="8">
        <v>141.19999999999999</v>
      </c>
      <c r="K190" s="8">
        <v>120.7</v>
      </c>
      <c r="L190" s="8">
        <v>146.19999999999999</v>
      </c>
      <c r="M190" s="8">
        <v>134.6</v>
      </c>
      <c r="N190" s="8">
        <v>124.6</v>
      </c>
      <c r="O190" s="8">
        <v>116.1</v>
      </c>
      <c r="P190" s="8">
        <v>137.80000000000001</v>
      </c>
      <c r="Q190" s="8">
        <v>129.1</v>
      </c>
      <c r="R190" s="8">
        <v>150.4</v>
      </c>
      <c r="S190" s="8">
        <v>137.19999999999999</v>
      </c>
      <c r="T190" s="8">
        <v>156.30000000000001</v>
      </c>
      <c r="U190" s="8">
        <v>144.30000000000001</v>
      </c>
      <c r="V190" s="8">
        <v>136.19999999999999</v>
      </c>
      <c r="W190" s="8">
        <v>143.1</v>
      </c>
      <c r="X190" s="8">
        <v>142</v>
      </c>
      <c r="Y190" s="8">
        <v>136.5</v>
      </c>
      <c r="Z190" s="8">
        <v>135.6</v>
      </c>
      <c r="AA190" s="8">
        <v>134.30000000000001</v>
      </c>
      <c r="AB190" s="8">
        <v>121</v>
      </c>
      <c r="AC190" s="8">
        <v>130.4</v>
      </c>
      <c r="AD190" s="8">
        <v>139.80000000000001</v>
      </c>
      <c r="AE190" s="8">
        <v>128.19999999999999</v>
      </c>
      <c r="AF190" s="8">
        <v>130.30000000000001</v>
      </c>
      <c r="AG190" s="8">
        <v>136.5</v>
      </c>
    </row>
    <row r="191" spans="1:33" x14ac:dyDescent="0.25">
      <c r="A191" s="25" t="s">
        <v>0</v>
      </c>
      <c r="B191" s="25">
        <v>2018</v>
      </c>
      <c r="C191" s="25" t="s">
        <v>7</v>
      </c>
      <c r="D191" s="25" t="s">
        <v>456</v>
      </c>
      <c r="E191" s="25" t="s">
        <v>678</v>
      </c>
      <c r="F191" s="25">
        <v>1648.1</v>
      </c>
      <c r="G191" s="8">
        <v>137.1</v>
      </c>
      <c r="H191" s="8">
        <v>144.5</v>
      </c>
      <c r="I191" s="8">
        <v>135.9</v>
      </c>
      <c r="J191" s="8">
        <v>142.4</v>
      </c>
      <c r="K191" s="8">
        <v>123.5</v>
      </c>
      <c r="L191" s="8">
        <v>156.4</v>
      </c>
      <c r="M191" s="8">
        <v>135.1</v>
      </c>
      <c r="N191" s="8">
        <v>128.4</v>
      </c>
      <c r="O191" s="8">
        <v>115.2</v>
      </c>
      <c r="P191" s="8">
        <v>137.19999999999999</v>
      </c>
      <c r="Q191" s="8">
        <v>131.9</v>
      </c>
      <c r="R191" s="8">
        <v>153.80000000000001</v>
      </c>
      <c r="S191" s="8">
        <v>138.6</v>
      </c>
      <c r="T191" s="8">
        <v>156.1</v>
      </c>
      <c r="U191" s="8">
        <v>150.1</v>
      </c>
      <c r="V191" s="8">
        <v>143.30000000000001</v>
      </c>
      <c r="W191" s="8">
        <v>149.1</v>
      </c>
      <c r="X191" s="8">
        <v>139.26</v>
      </c>
      <c r="Y191" s="8">
        <v>143.80000000000001</v>
      </c>
      <c r="Z191" s="8">
        <v>140.9</v>
      </c>
      <c r="AA191" s="8">
        <v>137.6</v>
      </c>
      <c r="AB191" s="8">
        <v>125.3</v>
      </c>
      <c r="AC191" s="8">
        <v>136</v>
      </c>
      <c r="AD191" s="8">
        <v>143.69999999999999</v>
      </c>
      <c r="AE191" s="8">
        <v>130.4</v>
      </c>
      <c r="AF191" s="8">
        <v>134.19999999999999</v>
      </c>
      <c r="AG191" s="8">
        <v>139.1</v>
      </c>
    </row>
    <row r="192" spans="1:33" x14ac:dyDescent="0.25">
      <c r="A192" s="25" t="s">
        <v>3</v>
      </c>
      <c r="B192" s="25">
        <v>2018</v>
      </c>
      <c r="C192" s="25" t="s">
        <v>7</v>
      </c>
      <c r="D192" s="25" t="s">
        <v>457</v>
      </c>
      <c r="E192" s="25" t="s">
        <v>678</v>
      </c>
      <c r="F192" s="25">
        <v>1593.5000000000002</v>
      </c>
      <c r="G192" s="8">
        <v>135</v>
      </c>
      <c r="H192" s="8">
        <v>144.30000000000001</v>
      </c>
      <c r="I192" s="8">
        <v>130.80000000000001</v>
      </c>
      <c r="J192" s="8">
        <v>140.30000000000001</v>
      </c>
      <c r="K192" s="8">
        <v>116.6</v>
      </c>
      <c r="L192" s="8">
        <v>150.1</v>
      </c>
      <c r="M192" s="8">
        <v>127.6</v>
      </c>
      <c r="N192" s="8">
        <v>114</v>
      </c>
      <c r="O192" s="8">
        <v>110.6</v>
      </c>
      <c r="P192" s="8">
        <v>140.19999999999999</v>
      </c>
      <c r="Q192" s="8">
        <v>126.5</v>
      </c>
      <c r="R192" s="8">
        <v>148.30000000000001</v>
      </c>
      <c r="S192" s="8">
        <v>135.69999999999999</v>
      </c>
      <c r="T192" s="8">
        <v>159.19999999999999</v>
      </c>
      <c r="U192" s="8">
        <v>137.80000000000001</v>
      </c>
      <c r="V192" s="8">
        <v>127.4</v>
      </c>
      <c r="W192" s="8">
        <v>136.19999999999999</v>
      </c>
      <c r="X192" s="8">
        <v>142.9</v>
      </c>
      <c r="Y192" s="8">
        <v>124.6</v>
      </c>
      <c r="Z192" s="8">
        <v>131.80000000000001</v>
      </c>
      <c r="AA192" s="8">
        <v>131.30000000000001</v>
      </c>
      <c r="AB192" s="8">
        <v>118.9</v>
      </c>
      <c r="AC192" s="8">
        <v>127.6</v>
      </c>
      <c r="AD192" s="8">
        <v>139.69999999999999</v>
      </c>
      <c r="AE192" s="8">
        <v>127.6</v>
      </c>
      <c r="AF192" s="8">
        <v>128.19999999999999</v>
      </c>
      <c r="AG192" s="8">
        <v>134.80000000000001</v>
      </c>
    </row>
    <row r="193" spans="1:33" x14ac:dyDescent="0.25">
      <c r="A193" s="25" t="s">
        <v>4</v>
      </c>
      <c r="B193" s="25">
        <v>2018</v>
      </c>
      <c r="C193" s="25" t="s">
        <v>7</v>
      </c>
      <c r="D193" s="25" t="s">
        <v>458</v>
      </c>
      <c r="E193" s="25" t="s">
        <v>678</v>
      </c>
      <c r="F193" s="25">
        <v>1627.5000000000002</v>
      </c>
      <c r="G193" s="8">
        <v>136.4</v>
      </c>
      <c r="H193" s="8">
        <v>144.4</v>
      </c>
      <c r="I193" s="8">
        <v>133.9</v>
      </c>
      <c r="J193" s="8">
        <v>141.6</v>
      </c>
      <c r="K193" s="8">
        <v>121</v>
      </c>
      <c r="L193" s="8">
        <v>153.5</v>
      </c>
      <c r="M193" s="8">
        <v>132.6</v>
      </c>
      <c r="N193" s="8">
        <v>123.5</v>
      </c>
      <c r="O193" s="8">
        <v>113.7</v>
      </c>
      <c r="P193" s="8">
        <v>138.19999999999999</v>
      </c>
      <c r="Q193" s="8">
        <v>129.6</v>
      </c>
      <c r="R193" s="8">
        <v>151.19999999999999</v>
      </c>
      <c r="S193" s="8">
        <v>137.5</v>
      </c>
      <c r="T193" s="8">
        <v>156.9</v>
      </c>
      <c r="U193" s="8">
        <v>145.30000000000001</v>
      </c>
      <c r="V193" s="8">
        <v>136.69999999999999</v>
      </c>
      <c r="W193" s="8">
        <v>144</v>
      </c>
      <c r="X193" s="8">
        <v>142.9</v>
      </c>
      <c r="Y193" s="8">
        <v>136.5</v>
      </c>
      <c r="Z193" s="8">
        <v>136.6</v>
      </c>
      <c r="AA193" s="8">
        <v>135.19999999999999</v>
      </c>
      <c r="AB193" s="8">
        <v>121.9</v>
      </c>
      <c r="AC193" s="8">
        <v>131.30000000000001</v>
      </c>
      <c r="AD193" s="8">
        <v>141.4</v>
      </c>
      <c r="AE193" s="8">
        <v>129.19999999999999</v>
      </c>
      <c r="AF193" s="8">
        <v>131.30000000000001</v>
      </c>
      <c r="AG193" s="8">
        <v>137.1</v>
      </c>
    </row>
    <row r="194" spans="1:33" x14ac:dyDescent="0.25">
      <c r="A194" s="25" t="s">
        <v>0</v>
      </c>
      <c r="B194" s="25">
        <v>2018</v>
      </c>
      <c r="C194" s="25" t="s">
        <v>8</v>
      </c>
      <c r="D194" s="25" t="s">
        <v>459</v>
      </c>
      <c r="E194" s="25" t="s">
        <v>679</v>
      </c>
      <c r="F194" s="25">
        <v>1650.2</v>
      </c>
      <c r="G194" s="8">
        <v>137.4</v>
      </c>
      <c r="H194" s="8">
        <v>145.69999999999999</v>
      </c>
      <c r="I194" s="8">
        <v>135.5</v>
      </c>
      <c r="J194" s="8">
        <v>142.9</v>
      </c>
      <c r="K194" s="8">
        <v>123.6</v>
      </c>
      <c r="L194" s="8">
        <v>157.5</v>
      </c>
      <c r="M194" s="8">
        <v>137.80000000000001</v>
      </c>
      <c r="N194" s="8">
        <v>127.2</v>
      </c>
      <c r="O194" s="8">
        <v>111.8</v>
      </c>
      <c r="P194" s="8">
        <v>137.4</v>
      </c>
      <c r="Q194" s="8">
        <v>132.19999999999999</v>
      </c>
      <c r="R194" s="8">
        <v>154.30000000000001</v>
      </c>
      <c r="S194" s="8">
        <v>139.1</v>
      </c>
      <c r="T194" s="8">
        <v>157</v>
      </c>
      <c r="U194" s="8">
        <v>150.80000000000001</v>
      </c>
      <c r="V194" s="8">
        <v>144.1</v>
      </c>
      <c r="W194" s="8">
        <v>149.80000000000001</v>
      </c>
      <c r="X194" s="8">
        <v>139.26</v>
      </c>
      <c r="Y194" s="8">
        <v>144.30000000000001</v>
      </c>
      <c r="Z194" s="8">
        <v>141.80000000000001</v>
      </c>
      <c r="AA194" s="8">
        <v>138.4</v>
      </c>
      <c r="AB194" s="8">
        <v>126.4</v>
      </c>
      <c r="AC194" s="8">
        <v>136.80000000000001</v>
      </c>
      <c r="AD194" s="8">
        <v>144.4</v>
      </c>
      <c r="AE194" s="8">
        <v>131.19999999999999</v>
      </c>
      <c r="AF194" s="8">
        <v>135.1</v>
      </c>
      <c r="AG194" s="8">
        <v>139.80000000000001</v>
      </c>
    </row>
    <row r="195" spans="1:33" x14ac:dyDescent="0.25">
      <c r="A195" s="25" t="s">
        <v>3</v>
      </c>
      <c r="B195" s="25">
        <v>2018</v>
      </c>
      <c r="C195" s="25" t="s">
        <v>8</v>
      </c>
      <c r="D195" s="25" t="s">
        <v>460</v>
      </c>
      <c r="E195" s="25" t="s">
        <v>679</v>
      </c>
      <c r="F195" s="25">
        <v>1596.3</v>
      </c>
      <c r="G195" s="8">
        <v>135</v>
      </c>
      <c r="H195" s="8">
        <v>148.19999999999999</v>
      </c>
      <c r="I195" s="8">
        <v>130.5</v>
      </c>
      <c r="J195" s="8">
        <v>140.69999999999999</v>
      </c>
      <c r="K195" s="8">
        <v>116.4</v>
      </c>
      <c r="L195" s="8">
        <v>151.30000000000001</v>
      </c>
      <c r="M195" s="8">
        <v>131.4</v>
      </c>
      <c r="N195" s="8">
        <v>112.8</v>
      </c>
      <c r="O195" s="8">
        <v>105.3</v>
      </c>
      <c r="P195" s="8">
        <v>139.6</v>
      </c>
      <c r="Q195" s="8">
        <v>126.6</v>
      </c>
      <c r="R195" s="8">
        <v>148.69999999999999</v>
      </c>
      <c r="S195" s="8">
        <v>136.4</v>
      </c>
      <c r="T195" s="8">
        <v>160.30000000000001</v>
      </c>
      <c r="U195" s="8">
        <v>138.6</v>
      </c>
      <c r="V195" s="8">
        <v>127.9</v>
      </c>
      <c r="W195" s="8">
        <v>137</v>
      </c>
      <c r="X195" s="8">
        <v>143.19999999999999</v>
      </c>
      <c r="Y195" s="8">
        <v>124.7</v>
      </c>
      <c r="Z195" s="8">
        <v>132.5</v>
      </c>
      <c r="AA195" s="8">
        <v>132</v>
      </c>
      <c r="AB195" s="8">
        <v>119.8</v>
      </c>
      <c r="AC195" s="8">
        <v>128</v>
      </c>
      <c r="AD195" s="8">
        <v>140.4</v>
      </c>
      <c r="AE195" s="8">
        <v>128.1</v>
      </c>
      <c r="AF195" s="8">
        <v>128.9</v>
      </c>
      <c r="AG195" s="8">
        <v>135.4</v>
      </c>
    </row>
    <row r="196" spans="1:33" x14ac:dyDescent="0.25">
      <c r="A196" s="25" t="s">
        <v>4</v>
      </c>
      <c r="B196" s="25">
        <v>2018</v>
      </c>
      <c r="C196" s="25" t="s">
        <v>8</v>
      </c>
      <c r="D196" s="25" t="s">
        <v>461</v>
      </c>
      <c r="E196" s="25" t="s">
        <v>679</v>
      </c>
      <c r="F196" s="25">
        <v>1629.8999999999999</v>
      </c>
      <c r="G196" s="8">
        <v>136.6</v>
      </c>
      <c r="H196" s="8">
        <v>146.6</v>
      </c>
      <c r="I196" s="8">
        <v>133.6</v>
      </c>
      <c r="J196" s="8">
        <v>142.1</v>
      </c>
      <c r="K196" s="8">
        <v>121</v>
      </c>
      <c r="L196" s="8">
        <v>154.6</v>
      </c>
      <c r="M196" s="8">
        <v>135.6</v>
      </c>
      <c r="N196" s="8">
        <v>122.3</v>
      </c>
      <c r="O196" s="8">
        <v>109.6</v>
      </c>
      <c r="P196" s="8">
        <v>138.1</v>
      </c>
      <c r="Q196" s="8">
        <v>129.9</v>
      </c>
      <c r="R196" s="8">
        <v>151.69999999999999</v>
      </c>
      <c r="S196" s="8">
        <v>138.1</v>
      </c>
      <c r="T196" s="8">
        <v>157.9</v>
      </c>
      <c r="U196" s="8">
        <v>146</v>
      </c>
      <c r="V196" s="8">
        <v>137.4</v>
      </c>
      <c r="W196" s="8">
        <v>144.69999999999999</v>
      </c>
      <c r="X196" s="8">
        <v>143.19999999999999</v>
      </c>
      <c r="Y196" s="8">
        <v>136.9</v>
      </c>
      <c r="Z196" s="8">
        <v>137.4</v>
      </c>
      <c r="AA196" s="8">
        <v>136</v>
      </c>
      <c r="AB196" s="8">
        <v>122.9</v>
      </c>
      <c r="AC196" s="8">
        <v>131.80000000000001</v>
      </c>
      <c r="AD196" s="8">
        <v>142.1</v>
      </c>
      <c r="AE196" s="8">
        <v>129.9</v>
      </c>
      <c r="AF196" s="8">
        <v>132.1</v>
      </c>
      <c r="AG196" s="8">
        <v>137.80000000000001</v>
      </c>
    </row>
    <row r="197" spans="1:33" x14ac:dyDescent="0.25">
      <c r="A197" s="25" t="s">
        <v>0</v>
      </c>
      <c r="B197" s="25">
        <v>2018</v>
      </c>
      <c r="C197" s="25" t="s">
        <v>9</v>
      </c>
      <c r="D197" s="25" t="s">
        <v>462</v>
      </c>
      <c r="E197" s="25" t="s">
        <v>680</v>
      </c>
      <c r="F197" s="25">
        <v>1657.4999999999998</v>
      </c>
      <c r="G197" s="8">
        <v>137.6</v>
      </c>
      <c r="H197" s="8">
        <v>148.1</v>
      </c>
      <c r="I197" s="8">
        <v>136.69999999999999</v>
      </c>
      <c r="J197" s="8">
        <v>143.19999999999999</v>
      </c>
      <c r="K197" s="8">
        <v>124</v>
      </c>
      <c r="L197" s="8">
        <v>154.1</v>
      </c>
      <c r="M197" s="8">
        <v>143.5</v>
      </c>
      <c r="N197" s="8">
        <v>126</v>
      </c>
      <c r="O197" s="8">
        <v>112.4</v>
      </c>
      <c r="P197" s="8">
        <v>137.6</v>
      </c>
      <c r="Q197" s="8">
        <v>132.80000000000001</v>
      </c>
      <c r="R197" s="8">
        <v>154.30000000000001</v>
      </c>
      <c r="S197" s="8">
        <v>140</v>
      </c>
      <c r="T197" s="8">
        <v>157.30000000000001</v>
      </c>
      <c r="U197" s="8">
        <v>151.30000000000001</v>
      </c>
      <c r="V197" s="8">
        <v>144.69999999999999</v>
      </c>
      <c r="W197" s="8">
        <v>150.30000000000001</v>
      </c>
      <c r="X197" s="8">
        <v>139.26</v>
      </c>
      <c r="Y197" s="8">
        <v>145.1</v>
      </c>
      <c r="Z197" s="8">
        <v>142.19999999999999</v>
      </c>
      <c r="AA197" s="8">
        <v>138.4</v>
      </c>
      <c r="AB197" s="8">
        <v>127.4</v>
      </c>
      <c r="AC197" s="8">
        <v>137.80000000000001</v>
      </c>
      <c r="AD197" s="8">
        <v>145.1</v>
      </c>
      <c r="AE197" s="8">
        <v>131.4</v>
      </c>
      <c r="AF197" s="8">
        <v>135.6</v>
      </c>
      <c r="AG197" s="8">
        <v>140.5</v>
      </c>
    </row>
    <row r="198" spans="1:33" x14ac:dyDescent="0.25">
      <c r="A198" s="25" t="s">
        <v>3</v>
      </c>
      <c r="B198" s="25">
        <v>2018</v>
      </c>
      <c r="C198" s="25" t="s">
        <v>9</v>
      </c>
      <c r="D198" s="25" t="s">
        <v>463</v>
      </c>
      <c r="E198" s="25" t="s">
        <v>680</v>
      </c>
      <c r="F198" s="25">
        <v>1620.6000000000001</v>
      </c>
      <c r="G198" s="8">
        <v>135.30000000000001</v>
      </c>
      <c r="H198" s="8">
        <v>149.69999999999999</v>
      </c>
      <c r="I198" s="8">
        <v>133.9</v>
      </c>
      <c r="J198" s="8">
        <v>140.80000000000001</v>
      </c>
      <c r="K198" s="8">
        <v>116.6</v>
      </c>
      <c r="L198" s="8">
        <v>152.19999999999999</v>
      </c>
      <c r="M198" s="8">
        <v>144</v>
      </c>
      <c r="N198" s="8">
        <v>112.3</v>
      </c>
      <c r="O198" s="8">
        <v>108.4</v>
      </c>
      <c r="P198" s="8">
        <v>140</v>
      </c>
      <c r="Q198" s="8">
        <v>126.7</v>
      </c>
      <c r="R198" s="8">
        <v>149</v>
      </c>
      <c r="S198" s="8">
        <v>138.4</v>
      </c>
      <c r="T198" s="8">
        <v>161</v>
      </c>
      <c r="U198" s="8">
        <v>138.9</v>
      </c>
      <c r="V198" s="8">
        <v>128.69999999999999</v>
      </c>
      <c r="W198" s="8">
        <v>137.4</v>
      </c>
      <c r="X198" s="8">
        <v>142.5</v>
      </c>
      <c r="Y198" s="8">
        <v>126.5</v>
      </c>
      <c r="Z198" s="8">
        <v>133.1</v>
      </c>
      <c r="AA198" s="8">
        <v>132.6</v>
      </c>
      <c r="AB198" s="8">
        <v>120.4</v>
      </c>
      <c r="AC198" s="8">
        <v>128.5</v>
      </c>
      <c r="AD198" s="8">
        <v>141.19999999999999</v>
      </c>
      <c r="AE198" s="8">
        <v>128.19999999999999</v>
      </c>
      <c r="AF198" s="8">
        <v>129.5</v>
      </c>
      <c r="AG198" s="8">
        <v>136.19999999999999</v>
      </c>
    </row>
    <row r="199" spans="1:33" x14ac:dyDescent="0.25">
      <c r="A199" s="25" t="s">
        <v>4</v>
      </c>
      <c r="B199" s="25">
        <v>2018</v>
      </c>
      <c r="C199" s="25" t="s">
        <v>9</v>
      </c>
      <c r="D199" s="25" t="s">
        <v>464</v>
      </c>
      <c r="E199" s="25" t="s">
        <v>680</v>
      </c>
      <c r="F199" s="25">
        <v>1643.8000000000002</v>
      </c>
      <c r="G199" s="8">
        <v>136.9</v>
      </c>
      <c r="H199" s="8">
        <v>148.69999999999999</v>
      </c>
      <c r="I199" s="8">
        <v>135.6</v>
      </c>
      <c r="J199" s="8">
        <v>142.30000000000001</v>
      </c>
      <c r="K199" s="8">
        <v>121.3</v>
      </c>
      <c r="L199" s="8">
        <v>153.19999999999999</v>
      </c>
      <c r="M199" s="8">
        <v>143.69999999999999</v>
      </c>
      <c r="N199" s="8">
        <v>121.4</v>
      </c>
      <c r="O199" s="8">
        <v>111.1</v>
      </c>
      <c r="P199" s="8">
        <v>138.4</v>
      </c>
      <c r="Q199" s="8">
        <v>130.30000000000001</v>
      </c>
      <c r="R199" s="8">
        <v>151.80000000000001</v>
      </c>
      <c r="S199" s="8">
        <v>139.4</v>
      </c>
      <c r="T199" s="8">
        <v>158.30000000000001</v>
      </c>
      <c r="U199" s="8">
        <v>146.4</v>
      </c>
      <c r="V199" s="8">
        <v>138.1</v>
      </c>
      <c r="W199" s="8">
        <v>145.19999999999999</v>
      </c>
      <c r="X199" s="8">
        <v>142.5</v>
      </c>
      <c r="Y199" s="8">
        <v>138.1</v>
      </c>
      <c r="Z199" s="8">
        <v>137.9</v>
      </c>
      <c r="AA199" s="8">
        <v>136.19999999999999</v>
      </c>
      <c r="AB199" s="8">
        <v>123.7</v>
      </c>
      <c r="AC199" s="8">
        <v>132.6</v>
      </c>
      <c r="AD199" s="8">
        <v>142.80000000000001</v>
      </c>
      <c r="AE199" s="8">
        <v>130.1</v>
      </c>
      <c r="AF199" s="8">
        <v>132.6</v>
      </c>
      <c r="AG199" s="8">
        <v>138.5</v>
      </c>
    </row>
    <row r="200" spans="1:33" x14ac:dyDescent="0.25">
      <c r="A200" s="25" t="s">
        <v>0</v>
      </c>
      <c r="B200" s="25">
        <v>2018</v>
      </c>
      <c r="C200" s="25" t="s">
        <v>10</v>
      </c>
      <c r="D200" s="25" t="s">
        <v>465</v>
      </c>
      <c r="E200" s="25" t="s">
        <v>681</v>
      </c>
      <c r="F200" s="25">
        <v>1677.7000000000003</v>
      </c>
      <c r="G200" s="8">
        <v>138.4</v>
      </c>
      <c r="H200" s="8">
        <v>149.30000000000001</v>
      </c>
      <c r="I200" s="8">
        <v>139.30000000000001</v>
      </c>
      <c r="J200" s="8">
        <v>143.4</v>
      </c>
      <c r="K200" s="8">
        <v>124.1</v>
      </c>
      <c r="L200" s="8">
        <v>153.30000000000001</v>
      </c>
      <c r="M200" s="8">
        <v>154.19999999999999</v>
      </c>
      <c r="N200" s="8">
        <v>126.4</v>
      </c>
      <c r="O200" s="8">
        <v>114.3</v>
      </c>
      <c r="P200" s="8">
        <v>138.19999999999999</v>
      </c>
      <c r="Q200" s="8">
        <v>132.80000000000001</v>
      </c>
      <c r="R200" s="8">
        <v>154.80000000000001</v>
      </c>
      <c r="S200" s="8">
        <v>142</v>
      </c>
      <c r="T200" s="8">
        <v>156.1</v>
      </c>
      <c r="U200" s="8">
        <v>151.5</v>
      </c>
      <c r="V200" s="8">
        <v>145.1</v>
      </c>
      <c r="W200" s="8">
        <v>150.6</v>
      </c>
      <c r="X200" s="8">
        <v>139.26</v>
      </c>
      <c r="Y200" s="8">
        <v>146.80000000000001</v>
      </c>
      <c r="Z200" s="8">
        <v>143.1</v>
      </c>
      <c r="AA200" s="8">
        <v>139</v>
      </c>
      <c r="AB200" s="8">
        <v>127.5</v>
      </c>
      <c r="AC200" s="8">
        <v>138.4</v>
      </c>
      <c r="AD200" s="8">
        <v>145.80000000000001</v>
      </c>
      <c r="AE200" s="8">
        <v>131.4</v>
      </c>
      <c r="AF200" s="8">
        <v>136</v>
      </c>
      <c r="AG200" s="8">
        <v>141.80000000000001</v>
      </c>
    </row>
    <row r="201" spans="1:33" x14ac:dyDescent="0.25">
      <c r="A201" s="25" t="s">
        <v>3</v>
      </c>
      <c r="B201" s="25">
        <v>2018</v>
      </c>
      <c r="C201" s="25" t="s">
        <v>10</v>
      </c>
      <c r="D201" s="25" t="s">
        <v>466</v>
      </c>
      <c r="E201" s="25" t="s">
        <v>681</v>
      </c>
      <c r="F201" s="25">
        <v>1644.3</v>
      </c>
      <c r="G201" s="8">
        <v>135.6</v>
      </c>
      <c r="H201" s="8">
        <v>148.6</v>
      </c>
      <c r="I201" s="8">
        <v>139.1</v>
      </c>
      <c r="J201" s="8">
        <v>141</v>
      </c>
      <c r="K201" s="8">
        <v>116.7</v>
      </c>
      <c r="L201" s="8">
        <v>149.69999999999999</v>
      </c>
      <c r="M201" s="8">
        <v>159.19999999999999</v>
      </c>
      <c r="N201" s="8">
        <v>112.6</v>
      </c>
      <c r="O201" s="8">
        <v>111.8</v>
      </c>
      <c r="P201" s="8">
        <v>140.30000000000001</v>
      </c>
      <c r="Q201" s="8">
        <v>126.8</v>
      </c>
      <c r="R201" s="8">
        <v>149.4</v>
      </c>
      <c r="S201" s="8">
        <v>140.30000000000001</v>
      </c>
      <c r="T201" s="8">
        <v>161.4</v>
      </c>
      <c r="U201" s="8">
        <v>139.6</v>
      </c>
      <c r="V201" s="8">
        <v>128.9</v>
      </c>
      <c r="W201" s="8">
        <v>137.9</v>
      </c>
      <c r="X201" s="8">
        <v>143.6</v>
      </c>
      <c r="Y201" s="8">
        <v>128.1</v>
      </c>
      <c r="Z201" s="8">
        <v>133.6</v>
      </c>
      <c r="AA201" s="8">
        <v>133.6</v>
      </c>
      <c r="AB201" s="8">
        <v>120.1</v>
      </c>
      <c r="AC201" s="8">
        <v>129</v>
      </c>
      <c r="AD201" s="8">
        <v>144</v>
      </c>
      <c r="AE201" s="8">
        <v>128.19999999999999</v>
      </c>
      <c r="AF201" s="8">
        <v>130.19999999999999</v>
      </c>
      <c r="AG201" s="8">
        <v>137.5</v>
      </c>
    </row>
    <row r="202" spans="1:33" x14ac:dyDescent="0.25">
      <c r="A202" s="25" t="s">
        <v>4</v>
      </c>
      <c r="B202" s="25">
        <v>2018</v>
      </c>
      <c r="C202" s="25" t="s">
        <v>10</v>
      </c>
      <c r="D202" s="25" t="s">
        <v>467</v>
      </c>
      <c r="E202" s="25" t="s">
        <v>681</v>
      </c>
      <c r="F202" s="25">
        <v>1665</v>
      </c>
      <c r="G202" s="8">
        <v>137.5</v>
      </c>
      <c r="H202" s="8">
        <v>149.1</v>
      </c>
      <c r="I202" s="8">
        <v>139.19999999999999</v>
      </c>
      <c r="J202" s="8">
        <v>142.5</v>
      </c>
      <c r="K202" s="8">
        <v>121.4</v>
      </c>
      <c r="L202" s="8">
        <v>151.6</v>
      </c>
      <c r="M202" s="8">
        <v>155.9</v>
      </c>
      <c r="N202" s="8">
        <v>121.7</v>
      </c>
      <c r="O202" s="8">
        <v>113.5</v>
      </c>
      <c r="P202" s="8">
        <v>138.9</v>
      </c>
      <c r="Q202" s="8">
        <v>130.30000000000001</v>
      </c>
      <c r="R202" s="8">
        <v>152.30000000000001</v>
      </c>
      <c r="S202" s="8">
        <v>141.4</v>
      </c>
      <c r="T202" s="8">
        <v>157.5</v>
      </c>
      <c r="U202" s="8">
        <v>146.80000000000001</v>
      </c>
      <c r="V202" s="8">
        <v>138.4</v>
      </c>
      <c r="W202" s="8">
        <v>145.6</v>
      </c>
      <c r="X202" s="8">
        <v>143.6</v>
      </c>
      <c r="Y202" s="8">
        <v>139.69999999999999</v>
      </c>
      <c r="Z202" s="8">
        <v>138.6</v>
      </c>
      <c r="AA202" s="8">
        <v>137</v>
      </c>
      <c r="AB202" s="8">
        <v>123.6</v>
      </c>
      <c r="AC202" s="8">
        <v>133.1</v>
      </c>
      <c r="AD202" s="8">
        <v>144.69999999999999</v>
      </c>
      <c r="AE202" s="8">
        <v>130.1</v>
      </c>
      <c r="AF202" s="8">
        <v>133.19999999999999</v>
      </c>
      <c r="AG202" s="8">
        <v>139.80000000000001</v>
      </c>
    </row>
    <row r="203" spans="1:33" x14ac:dyDescent="0.25">
      <c r="A203" s="25" t="s">
        <v>0</v>
      </c>
      <c r="B203" s="25">
        <v>2018</v>
      </c>
      <c r="C203" s="25" t="s">
        <v>11</v>
      </c>
      <c r="D203" s="25" t="s">
        <v>468</v>
      </c>
      <c r="E203" s="25" t="s">
        <v>682</v>
      </c>
      <c r="F203" s="25">
        <v>1685</v>
      </c>
      <c r="G203" s="8">
        <v>139.19999999999999</v>
      </c>
      <c r="H203" s="8">
        <v>148.80000000000001</v>
      </c>
      <c r="I203" s="8">
        <v>139.1</v>
      </c>
      <c r="J203" s="8">
        <v>143.5</v>
      </c>
      <c r="K203" s="8">
        <v>125</v>
      </c>
      <c r="L203" s="8">
        <v>154.4</v>
      </c>
      <c r="M203" s="8">
        <v>156.30000000000001</v>
      </c>
      <c r="N203" s="8">
        <v>126.8</v>
      </c>
      <c r="O203" s="8">
        <v>115.4</v>
      </c>
      <c r="P203" s="8">
        <v>138.6</v>
      </c>
      <c r="Q203" s="8">
        <v>133.80000000000001</v>
      </c>
      <c r="R203" s="8">
        <v>155.19999999999999</v>
      </c>
      <c r="S203" s="8">
        <v>142.69999999999999</v>
      </c>
      <c r="T203" s="8">
        <v>156.4</v>
      </c>
      <c r="U203" s="8">
        <v>152.1</v>
      </c>
      <c r="V203" s="8">
        <v>145.80000000000001</v>
      </c>
      <c r="W203" s="8">
        <v>151.30000000000001</v>
      </c>
      <c r="X203" s="8">
        <v>139.26</v>
      </c>
      <c r="Y203" s="8">
        <v>147.69999999999999</v>
      </c>
      <c r="Z203" s="8">
        <v>143.80000000000001</v>
      </c>
      <c r="AA203" s="8">
        <v>139.4</v>
      </c>
      <c r="AB203" s="8">
        <v>128.30000000000001</v>
      </c>
      <c r="AC203" s="8">
        <v>138.6</v>
      </c>
      <c r="AD203" s="8">
        <v>146.9</v>
      </c>
      <c r="AE203" s="8">
        <v>131.30000000000001</v>
      </c>
      <c r="AF203" s="8">
        <v>136.6</v>
      </c>
      <c r="AG203" s="8">
        <v>142.5</v>
      </c>
    </row>
    <row r="204" spans="1:33" x14ac:dyDescent="0.25">
      <c r="A204" s="25" t="s">
        <v>3</v>
      </c>
      <c r="B204" s="25">
        <v>2018</v>
      </c>
      <c r="C204" s="25" t="s">
        <v>11</v>
      </c>
      <c r="D204" s="25" t="s">
        <v>469</v>
      </c>
      <c r="E204" s="25" t="s">
        <v>682</v>
      </c>
      <c r="F204" s="25">
        <v>1640.1999999999998</v>
      </c>
      <c r="G204" s="8">
        <v>136.5</v>
      </c>
      <c r="H204" s="8">
        <v>146.4</v>
      </c>
      <c r="I204" s="8">
        <v>136.6</v>
      </c>
      <c r="J204" s="8">
        <v>141.19999999999999</v>
      </c>
      <c r="K204" s="8">
        <v>117.4</v>
      </c>
      <c r="L204" s="8">
        <v>146.30000000000001</v>
      </c>
      <c r="M204" s="8">
        <v>157.30000000000001</v>
      </c>
      <c r="N204" s="8">
        <v>113.6</v>
      </c>
      <c r="O204" s="8">
        <v>113.3</v>
      </c>
      <c r="P204" s="8">
        <v>141.1</v>
      </c>
      <c r="Q204" s="8">
        <v>127.4</v>
      </c>
      <c r="R204" s="8">
        <v>150.4</v>
      </c>
      <c r="S204" s="8">
        <v>140.1</v>
      </c>
      <c r="T204" s="8">
        <v>162.1</v>
      </c>
      <c r="U204" s="8">
        <v>140</v>
      </c>
      <c r="V204" s="8">
        <v>129</v>
      </c>
      <c r="W204" s="8">
        <v>138.30000000000001</v>
      </c>
      <c r="X204" s="8">
        <v>144.6</v>
      </c>
      <c r="Y204" s="8">
        <v>129.80000000000001</v>
      </c>
      <c r="Z204" s="8">
        <v>134.4</v>
      </c>
      <c r="AA204" s="8">
        <v>134.9</v>
      </c>
      <c r="AB204" s="8">
        <v>120.7</v>
      </c>
      <c r="AC204" s="8">
        <v>129.80000000000001</v>
      </c>
      <c r="AD204" s="8">
        <v>145.30000000000001</v>
      </c>
      <c r="AE204" s="8">
        <v>128.30000000000001</v>
      </c>
      <c r="AF204" s="8">
        <v>131</v>
      </c>
      <c r="AG204" s="8">
        <v>138</v>
      </c>
    </row>
    <row r="205" spans="1:33" x14ac:dyDescent="0.25">
      <c r="A205" s="25" t="s">
        <v>4</v>
      </c>
      <c r="B205" s="25">
        <v>2018</v>
      </c>
      <c r="C205" s="25" t="s">
        <v>11</v>
      </c>
      <c r="D205" s="25" t="s">
        <v>470</v>
      </c>
      <c r="E205" s="25" t="s">
        <v>682</v>
      </c>
      <c r="F205" s="25">
        <v>1667.6000000000004</v>
      </c>
      <c r="G205" s="8">
        <v>138.30000000000001</v>
      </c>
      <c r="H205" s="8">
        <v>148</v>
      </c>
      <c r="I205" s="8">
        <v>138.1</v>
      </c>
      <c r="J205" s="8">
        <v>142.6</v>
      </c>
      <c r="K205" s="8">
        <v>122.2</v>
      </c>
      <c r="L205" s="8">
        <v>150.6</v>
      </c>
      <c r="M205" s="8">
        <v>156.6</v>
      </c>
      <c r="N205" s="8">
        <v>122.4</v>
      </c>
      <c r="O205" s="8">
        <v>114.7</v>
      </c>
      <c r="P205" s="8">
        <v>139.4</v>
      </c>
      <c r="Q205" s="8">
        <v>131.1</v>
      </c>
      <c r="R205" s="8">
        <v>153</v>
      </c>
      <c r="S205" s="8">
        <v>141.69999999999999</v>
      </c>
      <c r="T205" s="8">
        <v>157.9</v>
      </c>
      <c r="U205" s="8">
        <v>147.30000000000001</v>
      </c>
      <c r="V205" s="8">
        <v>138.80000000000001</v>
      </c>
      <c r="W205" s="8">
        <v>146.1</v>
      </c>
      <c r="X205" s="8">
        <v>144.6</v>
      </c>
      <c r="Y205" s="8">
        <v>140.9</v>
      </c>
      <c r="Z205" s="8">
        <v>139.4</v>
      </c>
      <c r="AA205" s="8">
        <v>137.69999999999999</v>
      </c>
      <c r="AB205" s="8">
        <v>124.3</v>
      </c>
      <c r="AC205" s="8">
        <v>133.6</v>
      </c>
      <c r="AD205" s="8">
        <v>146</v>
      </c>
      <c r="AE205" s="8">
        <v>130.1</v>
      </c>
      <c r="AF205" s="8">
        <v>133.9</v>
      </c>
      <c r="AG205" s="8">
        <v>140.4</v>
      </c>
    </row>
    <row r="206" spans="1:33" x14ac:dyDescent="0.25">
      <c r="A206" s="25" t="s">
        <v>0</v>
      </c>
      <c r="B206" s="25">
        <v>2018</v>
      </c>
      <c r="C206" s="25" t="s">
        <v>12</v>
      </c>
      <c r="D206" s="25" t="s">
        <v>107</v>
      </c>
      <c r="E206" s="25" t="s">
        <v>683</v>
      </c>
      <c r="F206" s="25">
        <v>1666.7000000000003</v>
      </c>
      <c r="G206" s="8">
        <v>139.4</v>
      </c>
      <c r="H206" s="8">
        <v>147.19999999999999</v>
      </c>
      <c r="I206" s="8">
        <v>136.6</v>
      </c>
      <c r="J206" s="8">
        <v>143.69999999999999</v>
      </c>
      <c r="K206" s="8">
        <v>124.6</v>
      </c>
      <c r="L206" s="8">
        <v>150.1</v>
      </c>
      <c r="M206" s="8">
        <v>149.4</v>
      </c>
      <c r="N206" s="8">
        <v>125.4</v>
      </c>
      <c r="O206" s="8">
        <v>114.4</v>
      </c>
      <c r="P206" s="8">
        <v>138.69999999999999</v>
      </c>
      <c r="Q206" s="8">
        <v>133.1</v>
      </c>
      <c r="R206" s="8">
        <v>155.9</v>
      </c>
      <c r="S206" s="8">
        <v>141.30000000000001</v>
      </c>
      <c r="T206" s="8">
        <v>157.69999999999999</v>
      </c>
      <c r="U206" s="8">
        <v>152.1</v>
      </c>
      <c r="V206" s="8">
        <v>146.1</v>
      </c>
      <c r="W206" s="8">
        <v>151.30000000000001</v>
      </c>
      <c r="X206" s="8">
        <v>139.26</v>
      </c>
      <c r="Y206" s="8">
        <v>149</v>
      </c>
      <c r="Z206" s="8">
        <v>144</v>
      </c>
      <c r="AA206" s="8">
        <v>140</v>
      </c>
      <c r="AB206" s="8">
        <v>129.9</v>
      </c>
      <c r="AC206" s="8">
        <v>140</v>
      </c>
      <c r="AD206" s="8">
        <v>147.6</v>
      </c>
      <c r="AE206" s="8">
        <v>132</v>
      </c>
      <c r="AF206" s="8">
        <v>137.4</v>
      </c>
      <c r="AG206" s="8">
        <v>142.1</v>
      </c>
    </row>
    <row r="207" spans="1:33" x14ac:dyDescent="0.25">
      <c r="A207" s="25" t="s">
        <v>3</v>
      </c>
      <c r="B207" s="25">
        <v>2018</v>
      </c>
      <c r="C207" s="25" t="s">
        <v>12</v>
      </c>
      <c r="D207" s="25" t="s">
        <v>106</v>
      </c>
      <c r="E207" s="25" t="s">
        <v>683</v>
      </c>
      <c r="F207" s="25">
        <v>1620.7</v>
      </c>
      <c r="G207" s="8">
        <v>137</v>
      </c>
      <c r="H207" s="8">
        <v>143.1</v>
      </c>
      <c r="I207" s="8">
        <v>132.80000000000001</v>
      </c>
      <c r="J207" s="8">
        <v>141.5</v>
      </c>
      <c r="K207" s="8">
        <v>117.8</v>
      </c>
      <c r="L207" s="8">
        <v>140</v>
      </c>
      <c r="M207" s="8">
        <v>151.30000000000001</v>
      </c>
      <c r="N207" s="8">
        <v>113.5</v>
      </c>
      <c r="O207" s="8">
        <v>112.3</v>
      </c>
      <c r="P207" s="8">
        <v>141.19999999999999</v>
      </c>
      <c r="Q207" s="8">
        <v>127.7</v>
      </c>
      <c r="R207" s="8">
        <v>151.30000000000001</v>
      </c>
      <c r="S207" s="8">
        <v>138.9</v>
      </c>
      <c r="T207" s="8">
        <v>163.30000000000001</v>
      </c>
      <c r="U207" s="8">
        <v>140.80000000000001</v>
      </c>
      <c r="V207" s="8">
        <v>129.30000000000001</v>
      </c>
      <c r="W207" s="8">
        <v>139.1</v>
      </c>
      <c r="X207" s="8">
        <v>145.30000000000001</v>
      </c>
      <c r="Y207" s="8">
        <v>131.19999999999999</v>
      </c>
      <c r="Z207" s="8">
        <v>134.9</v>
      </c>
      <c r="AA207" s="8">
        <v>135.69999999999999</v>
      </c>
      <c r="AB207" s="8">
        <v>122.5</v>
      </c>
      <c r="AC207" s="8">
        <v>130.19999999999999</v>
      </c>
      <c r="AD207" s="8">
        <v>145.19999999999999</v>
      </c>
      <c r="AE207" s="8">
        <v>129.30000000000001</v>
      </c>
      <c r="AF207" s="8">
        <v>131.9</v>
      </c>
      <c r="AG207" s="8">
        <v>138.1</v>
      </c>
    </row>
    <row r="208" spans="1:33" x14ac:dyDescent="0.25">
      <c r="A208" s="25" t="s">
        <v>4</v>
      </c>
      <c r="B208" s="25">
        <v>2018</v>
      </c>
      <c r="C208" s="25" t="s">
        <v>12</v>
      </c>
      <c r="D208" s="25" t="s">
        <v>108</v>
      </c>
      <c r="E208" s="25" t="s">
        <v>683</v>
      </c>
      <c r="F208" s="25">
        <v>1648.7</v>
      </c>
      <c r="G208" s="8">
        <v>138.6</v>
      </c>
      <c r="H208" s="8">
        <v>145.80000000000001</v>
      </c>
      <c r="I208" s="8">
        <v>135.1</v>
      </c>
      <c r="J208" s="8">
        <v>142.9</v>
      </c>
      <c r="K208" s="8">
        <v>122.1</v>
      </c>
      <c r="L208" s="8">
        <v>145.4</v>
      </c>
      <c r="M208" s="8">
        <v>150</v>
      </c>
      <c r="N208" s="8">
        <v>121.4</v>
      </c>
      <c r="O208" s="8">
        <v>113.7</v>
      </c>
      <c r="P208" s="8">
        <v>139.5</v>
      </c>
      <c r="Q208" s="8">
        <v>130.80000000000001</v>
      </c>
      <c r="R208" s="8">
        <v>153.80000000000001</v>
      </c>
      <c r="S208" s="8">
        <v>140.4</v>
      </c>
      <c r="T208" s="8">
        <v>159.19999999999999</v>
      </c>
      <c r="U208" s="8">
        <v>147.69999999999999</v>
      </c>
      <c r="V208" s="8">
        <v>139.1</v>
      </c>
      <c r="W208" s="8">
        <v>146.5</v>
      </c>
      <c r="X208" s="8">
        <v>145.30000000000001</v>
      </c>
      <c r="Y208" s="8">
        <v>142.30000000000001</v>
      </c>
      <c r="Z208" s="8">
        <v>139.69999999999999</v>
      </c>
      <c r="AA208" s="8">
        <v>138.4</v>
      </c>
      <c r="AB208" s="8">
        <v>126</v>
      </c>
      <c r="AC208" s="8">
        <v>134.5</v>
      </c>
      <c r="AD208" s="8">
        <v>146.19999999999999</v>
      </c>
      <c r="AE208" s="8">
        <v>130.9</v>
      </c>
      <c r="AF208" s="8">
        <v>134.69999999999999</v>
      </c>
      <c r="AG208" s="8">
        <v>140.19999999999999</v>
      </c>
    </row>
    <row r="209" spans="1:33" x14ac:dyDescent="0.25">
      <c r="A209" s="25" t="s">
        <v>0</v>
      </c>
      <c r="B209" s="25">
        <v>2018</v>
      </c>
      <c r="C209" s="25" t="s">
        <v>13</v>
      </c>
      <c r="D209" s="25" t="s">
        <v>471</v>
      </c>
      <c r="E209" s="25" t="s">
        <v>684</v>
      </c>
      <c r="F209" s="25">
        <v>1647.6000000000001</v>
      </c>
      <c r="G209" s="8">
        <v>139.30000000000001</v>
      </c>
      <c r="H209" s="8">
        <v>147.6</v>
      </c>
      <c r="I209" s="8">
        <v>134.6</v>
      </c>
      <c r="J209" s="8">
        <v>141.9</v>
      </c>
      <c r="K209" s="8">
        <v>123.5</v>
      </c>
      <c r="L209" s="8">
        <v>144.5</v>
      </c>
      <c r="M209" s="8">
        <v>147.6</v>
      </c>
      <c r="N209" s="8">
        <v>121.4</v>
      </c>
      <c r="O209" s="8">
        <v>112.3</v>
      </c>
      <c r="P209" s="8">
        <v>139.5</v>
      </c>
      <c r="Q209" s="8">
        <v>134.6</v>
      </c>
      <c r="R209" s="8">
        <v>155.19999999999999</v>
      </c>
      <c r="S209" s="8">
        <v>140.19999999999999</v>
      </c>
      <c r="T209" s="8">
        <v>159.6</v>
      </c>
      <c r="U209" s="8">
        <v>150.69999999999999</v>
      </c>
      <c r="V209" s="8">
        <v>144.5</v>
      </c>
      <c r="W209" s="8">
        <v>149.80000000000001</v>
      </c>
      <c r="X209" s="8">
        <v>139.26</v>
      </c>
      <c r="Y209" s="8">
        <v>149.69999999999999</v>
      </c>
      <c r="Z209" s="8">
        <v>147.5</v>
      </c>
      <c r="AA209" s="8">
        <v>144.80000000000001</v>
      </c>
      <c r="AB209" s="8">
        <v>130.80000000000001</v>
      </c>
      <c r="AC209" s="8">
        <v>140.1</v>
      </c>
      <c r="AD209" s="8">
        <v>148</v>
      </c>
      <c r="AE209" s="8">
        <v>134.4</v>
      </c>
      <c r="AF209" s="8">
        <v>139.80000000000001</v>
      </c>
      <c r="AG209" s="8">
        <v>142.19999999999999</v>
      </c>
    </row>
    <row r="210" spans="1:33" x14ac:dyDescent="0.25">
      <c r="A210" s="25" t="s">
        <v>3</v>
      </c>
      <c r="B210" s="25">
        <v>2018</v>
      </c>
      <c r="C210" s="25" t="s">
        <v>13</v>
      </c>
      <c r="D210" s="25" t="s">
        <v>472</v>
      </c>
      <c r="E210" s="25" t="s">
        <v>684</v>
      </c>
      <c r="F210" s="25">
        <v>1626.5</v>
      </c>
      <c r="G210" s="8">
        <v>137.6</v>
      </c>
      <c r="H210" s="8">
        <v>144.9</v>
      </c>
      <c r="I210" s="8">
        <v>133.5</v>
      </c>
      <c r="J210" s="8">
        <v>141.5</v>
      </c>
      <c r="K210" s="8">
        <v>118</v>
      </c>
      <c r="L210" s="8">
        <v>139.5</v>
      </c>
      <c r="M210" s="8">
        <v>153</v>
      </c>
      <c r="N210" s="8">
        <v>113.2</v>
      </c>
      <c r="O210" s="8">
        <v>112.8</v>
      </c>
      <c r="P210" s="8">
        <v>141.1</v>
      </c>
      <c r="Q210" s="8">
        <v>127.6</v>
      </c>
      <c r="R210" s="8">
        <v>152</v>
      </c>
      <c r="S210" s="8">
        <v>139.4</v>
      </c>
      <c r="T210" s="8">
        <v>164</v>
      </c>
      <c r="U210" s="8">
        <v>141.5</v>
      </c>
      <c r="V210" s="8">
        <v>129.80000000000001</v>
      </c>
      <c r="W210" s="8">
        <v>139.69999999999999</v>
      </c>
      <c r="X210" s="8">
        <v>146.30000000000001</v>
      </c>
      <c r="Y210" s="8">
        <v>133.4</v>
      </c>
      <c r="Z210" s="8">
        <v>135.1</v>
      </c>
      <c r="AA210" s="8">
        <v>136.19999999999999</v>
      </c>
      <c r="AB210" s="8">
        <v>123.3</v>
      </c>
      <c r="AC210" s="8">
        <v>130.69999999999999</v>
      </c>
      <c r="AD210" s="8">
        <v>145.5</v>
      </c>
      <c r="AE210" s="8">
        <v>130.4</v>
      </c>
      <c r="AF210" s="8">
        <v>132.5</v>
      </c>
      <c r="AG210" s="8">
        <v>138.9</v>
      </c>
    </row>
    <row r="211" spans="1:33" x14ac:dyDescent="0.25">
      <c r="A211" s="25" t="s">
        <v>4</v>
      </c>
      <c r="B211" s="25">
        <v>2018</v>
      </c>
      <c r="C211" s="25" t="s">
        <v>13</v>
      </c>
      <c r="D211" s="25" t="s">
        <v>473</v>
      </c>
      <c r="E211" s="25" t="s">
        <v>684</v>
      </c>
      <c r="F211" s="25">
        <v>1642.6000000000001</v>
      </c>
      <c r="G211" s="8">
        <v>137.4</v>
      </c>
      <c r="H211" s="8">
        <v>149.5</v>
      </c>
      <c r="I211" s="8">
        <v>137.30000000000001</v>
      </c>
      <c r="J211" s="8">
        <v>141.9</v>
      </c>
      <c r="K211" s="8">
        <v>121.1</v>
      </c>
      <c r="L211" s="8">
        <v>142.5</v>
      </c>
      <c r="M211" s="8">
        <v>146.69999999999999</v>
      </c>
      <c r="N211" s="8">
        <v>119.1</v>
      </c>
      <c r="O211" s="8">
        <v>111.9</v>
      </c>
      <c r="P211" s="8">
        <v>141</v>
      </c>
      <c r="Q211" s="8">
        <v>133.6</v>
      </c>
      <c r="R211" s="8">
        <v>154.5</v>
      </c>
      <c r="S211" s="8">
        <v>139.69999999999999</v>
      </c>
      <c r="T211" s="8">
        <v>162.6</v>
      </c>
      <c r="U211" s="8">
        <v>148</v>
      </c>
      <c r="V211" s="8">
        <v>139.19999999999999</v>
      </c>
      <c r="W211" s="8">
        <v>146.80000000000001</v>
      </c>
      <c r="X211" s="8">
        <v>146.9</v>
      </c>
      <c r="Y211" s="8">
        <v>145.30000000000001</v>
      </c>
      <c r="Z211" s="8">
        <v>142.19999999999999</v>
      </c>
      <c r="AA211" s="8">
        <v>142.1</v>
      </c>
      <c r="AB211" s="8">
        <v>125.5</v>
      </c>
      <c r="AC211" s="8">
        <v>136.5</v>
      </c>
      <c r="AD211" s="8">
        <v>147.80000000000001</v>
      </c>
      <c r="AE211" s="8">
        <v>132</v>
      </c>
      <c r="AF211" s="8">
        <v>136.30000000000001</v>
      </c>
      <c r="AG211" s="8">
        <v>140.80000000000001</v>
      </c>
    </row>
    <row r="212" spans="1:33" x14ac:dyDescent="0.25">
      <c r="A212" s="25" t="s">
        <v>0</v>
      </c>
      <c r="B212" s="25">
        <v>2018</v>
      </c>
      <c r="C212" s="25" t="s">
        <v>14</v>
      </c>
      <c r="D212" s="25" t="s">
        <v>474</v>
      </c>
      <c r="E212" s="25" t="s">
        <v>685</v>
      </c>
      <c r="F212" s="25">
        <v>1649.9999999999995</v>
      </c>
      <c r="G212" s="8">
        <v>137.1</v>
      </c>
      <c r="H212" s="8">
        <v>150.80000000000001</v>
      </c>
      <c r="I212" s="8">
        <v>136.69999999999999</v>
      </c>
      <c r="J212" s="8">
        <v>141.9</v>
      </c>
      <c r="K212" s="8">
        <v>122.8</v>
      </c>
      <c r="L212" s="8">
        <v>143.9</v>
      </c>
      <c r="M212" s="8">
        <v>147.5</v>
      </c>
      <c r="N212" s="8">
        <v>121</v>
      </c>
      <c r="O212" s="8">
        <v>111.6</v>
      </c>
      <c r="P212" s="8">
        <v>140.6</v>
      </c>
      <c r="Q212" s="8">
        <v>137.5</v>
      </c>
      <c r="R212" s="8">
        <v>156.1</v>
      </c>
      <c r="S212" s="8">
        <v>140</v>
      </c>
      <c r="T212" s="8">
        <v>161.9</v>
      </c>
      <c r="U212" s="8">
        <v>151.69999999999999</v>
      </c>
      <c r="V212" s="8">
        <v>145.5</v>
      </c>
      <c r="W212" s="8">
        <v>150.80000000000001</v>
      </c>
      <c r="X212" s="8">
        <v>139.26</v>
      </c>
      <c r="Y212" s="8">
        <v>150.30000000000001</v>
      </c>
      <c r="Z212" s="8">
        <v>148</v>
      </c>
      <c r="AA212" s="8">
        <v>145.4</v>
      </c>
      <c r="AB212" s="8">
        <v>130.30000000000001</v>
      </c>
      <c r="AC212" s="8">
        <v>143.1</v>
      </c>
      <c r="AD212" s="8">
        <v>150.19999999999999</v>
      </c>
      <c r="AE212" s="8">
        <v>133.1</v>
      </c>
      <c r="AF212" s="8">
        <v>140.1</v>
      </c>
      <c r="AG212" s="8">
        <v>142.4</v>
      </c>
    </row>
    <row r="213" spans="1:33" x14ac:dyDescent="0.25">
      <c r="A213" s="25" t="s">
        <v>3</v>
      </c>
      <c r="B213" s="25">
        <v>2018</v>
      </c>
      <c r="C213" s="25" t="s">
        <v>14</v>
      </c>
      <c r="D213" s="25" t="s">
        <v>475</v>
      </c>
      <c r="E213" s="25" t="s">
        <v>685</v>
      </c>
      <c r="F213" s="25">
        <v>1629.4999999999998</v>
      </c>
      <c r="G213" s="8">
        <v>138.1</v>
      </c>
      <c r="H213" s="8">
        <v>146.30000000000001</v>
      </c>
      <c r="I213" s="8">
        <v>137.80000000000001</v>
      </c>
      <c r="J213" s="8">
        <v>141.6</v>
      </c>
      <c r="K213" s="8">
        <v>118.1</v>
      </c>
      <c r="L213" s="8">
        <v>141.5</v>
      </c>
      <c r="M213" s="8">
        <v>145.19999999999999</v>
      </c>
      <c r="N213" s="8">
        <v>115.3</v>
      </c>
      <c r="O213" s="8">
        <v>112.5</v>
      </c>
      <c r="P213" s="8">
        <v>141.4</v>
      </c>
      <c r="Q213" s="8">
        <v>128</v>
      </c>
      <c r="R213" s="8">
        <v>152.6</v>
      </c>
      <c r="S213" s="8">
        <v>139.1</v>
      </c>
      <c r="T213" s="8">
        <v>164.4</v>
      </c>
      <c r="U213" s="8">
        <v>142.4</v>
      </c>
      <c r="V213" s="8">
        <v>130.19999999999999</v>
      </c>
      <c r="W213" s="8">
        <v>140.5</v>
      </c>
      <c r="X213" s="8">
        <v>146.9</v>
      </c>
      <c r="Y213" s="8">
        <v>136.69999999999999</v>
      </c>
      <c r="Z213" s="8">
        <v>135.80000000000001</v>
      </c>
      <c r="AA213" s="8">
        <v>136.80000000000001</v>
      </c>
      <c r="AB213" s="8">
        <v>121.2</v>
      </c>
      <c r="AC213" s="8">
        <v>131.30000000000001</v>
      </c>
      <c r="AD213" s="8">
        <v>146.1</v>
      </c>
      <c r="AE213" s="8">
        <v>130.5</v>
      </c>
      <c r="AF213" s="8">
        <v>132.19999999999999</v>
      </c>
      <c r="AG213" s="8">
        <v>139</v>
      </c>
    </row>
    <row r="214" spans="1:33" x14ac:dyDescent="0.25">
      <c r="A214" s="25" t="s">
        <v>4</v>
      </c>
      <c r="B214" s="25">
        <v>2018</v>
      </c>
      <c r="C214" s="25" t="s">
        <v>14</v>
      </c>
      <c r="D214" s="25" t="s">
        <v>476</v>
      </c>
      <c r="E214" s="25" t="s">
        <v>685</v>
      </c>
      <c r="F214" s="25">
        <v>1642.2000000000003</v>
      </c>
      <c r="G214" s="8">
        <v>137.4</v>
      </c>
      <c r="H214" s="8">
        <v>149.19999999999999</v>
      </c>
      <c r="I214" s="8">
        <v>137.1</v>
      </c>
      <c r="J214" s="8">
        <v>141.80000000000001</v>
      </c>
      <c r="K214" s="8">
        <v>121.1</v>
      </c>
      <c r="L214" s="8">
        <v>142.80000000000001</v>
      </c>
      <c r="M214" s="8">
        <v>146.69999999999999</v>
      </c>
      <c r="N214" s="8">
        <v>119.1</v>
      </c>
      <c r="O214" s="8">
        <v>111.9</v>
      </c>
      <c r="P214" s="8">
        <v>140.9</v>
      </c>
      <c r="Q214" s="8">
        <v>133.5</v>
      </c>
      <c r="R214" s="8">
        <v>154.5</v>
      </c>
      <c r="S214" s="8">
        <v>139.69999999999999</v>
      </c>
      <c r="T214" s="8">
        <v>162.6</v>
      </c>
      <c r="U214" s="8">
        <v>148</v>
      </c>
      <c r="V214" s="8">
        <v>139.1</v>
      </c>
      <c r="W214" s="8">
        <v>146.69999999999999</v>
      </c>
      <c r="X214" s="8">
        <v>146.9</v>
      </c>
      <c r="Y214" s="8">
        <v>145.1</v>
      </c>
      <c r="Z214" s="8">
        <v>142.19999999999999</v>
      </c>
      <c r="AA214" s="8">
        <v>142.1</v>
      </c>
      <c r="AB214" s="8">
        <v>125.5</v>
      </c>
      <c r="AC214" s="8">
        <v>136.5</v>
      </c>
      <c r="AD214" s="8">
        <v>147.80000000000001</v>
      </c>
      <c r="AE214" s="8">
        <v>132</v>
      </c>
      <c r="AF214" s="8">
        <v>136.30000000000001</v>
      </c>
      <c r="AG214" s="8">
        <v>140.80000000000001</v>
      </c>
    </row>
    <row r="215" spans="1:33" x14ac:dyDescent="0.25">
      <c r="A215" s="25" t="s">
        <v>0</v>
      </c>
      <c r="B215" s="25">
        <v>2018</v>
      </c>
      <c r="C215" s="25" t="s">
        <v>15</v>
      </c>
      <c r="D215" s="25" t="s">
        <v>477</v>
      </c>
      <c r="E215" s="25" t="s">
        <v>686</v>
      </c>
      <c r="F215" s="25">
        <v>1635.3000000000002</v>
      </c>
      <c r="G215" s="8">
        <v>137.1</v>
      </c>
      <c r="H215" s="8">
        <v>151.9</v>
      </c>
      <c r="I215" s="8">
        <v>137.4</v>
      </c>
      <c r="J215" s="8">
        <v>142.4</v>
      </c>
      <c r="K215" s="8">
        <v>124.2</v>
      </c>
      <c r="L215" s="8">
        <v>140.19999999999999</v>
      </c>
      <c r="M215" s="8">
        <v>136.6</v>
      </c>
      <c r="N215" s="8">
        <v>120.9</v>
      </c>
      <c r="O215" s="8">
        <v>109.9</v>
      </c>
      <c r="P215" s="8">
        <v>140.19999999999999</v>
      </c>
      <c r="Q215" s="8">
        <v>137.80000000000001</v>
      </c>
      <c r="R215" s="8">
        <v>156</v>
      </c>
      <c r="S215" s="8">
        <v>138.5</v>
      </c>
      <c r="T215" s="8">
        <v>162.4</v>
      </c>
      <c r="U215" s="8">
        <v>151.6</v>
      </c>
      <c r="V215" s="8">
        <v>145.9</v>
      </c>
      <c r="W215" s="8">
        <v>150.80000000000001</v>
      </c>
      <c r="X215" s="8">
        <v>139.26</v>
      </c>
      <c r="Y215" s="8">
        <v>149</v>
      </c>
      <c r="Z215" s="8">
        <v>149.5</v>
      </c>
      <c r="AA215" s="8">
        <v>149.6</v>
      </c>
      <c r="AB215" s="8">
        <v>128.9</v>
      </c>
      <c r="AC215" s="8">
        <v>143.30000000000001</v>
      </c>
      <c r="AD215" s="8">
        <v>155.1</v>
      </c>
      <c r="AE215" s="8">
        <v>133.19999999999999</v>
      </c>
      <c r="AF215" s="8">
        <v>141.6</v>
      </c>
      <c r="AG215" s="8">
        <v>141.9</v>
      </c>
    </row>
    <row r="216" spans="1:33" x14ac:dyDescent="0.25">
      <c r="A216" s="25" t="s">
        <v>3</v>
      </c>
      <c r="B216" s="25">
        <v>2018</v>
      </c>
      <c r="C216" s="25" t="s">
        <v>15</v>
      </c>
      <c r="D216" s="25" t="s">
        <v>478</v>
      </c>
      <c r="E216" s="25" t="s">
        <v>686</v>
      </c>
      <c r="F216" s="25">
        <v>1618.5</v>
      </c>
      <c r="G216" s="8">
        <v>138.5</v>
      </c>
      <c r="H216" s="8">
        <v>147.80000000000001</v>
      </c>
      <c r="I216" s="8">
        <v>141.1</v>
      </c>
      <c r="J216" s="8">
        <v>141.6</v>
      </c>
      <c r="K216" s="8">
        <v>118.1</v>
      </c>
      <c r="L216" s="8">
        <v>138.5</v>
      </c>
      <c r="M216" s="8">
        <v>132.4</v>
      </c>
      <c r="N216" s="8">
        <v>117.5</v>
      </c>
      <c r="O216" s="8">
        <v>111</v>
      </c>
      <c r="P216" s="8">
        <v>141.5</v>
      </c>
      <c r="Q216" s="8">
        <v>128.1</v>
      </c>
      <c r="R216" s="8">
        <v>152.9</v>
      </c>
      <c r="S216" s="8">
        <v>137.6</v>
      </c>
      <c r="T216" s="8">
        <v>164.6</v>
      </c>
      <c r="U216" s="8">
        <v>142.69999999999999</v>
      </c>
      <c r="V216" s="8">
        <v>130.30000000000001</v>
      </c>
      <c r="W216" s="8">
        <v>140.80000000000001</v>
      </c>
      <c r="X216" s="8">
        <v>146.5</v>
      </c>
      <c r="Y216" s="8">
        <v>132.4</v>
      </c>
      <c r="Z216" s="8">
        <v>136.19999999999999</v>
      </c>
      <c r="AA216" s="8">
        <v>137.30000000000001</v>
      </c>
      <c r="AB216" s="8">
        <v>118.8</v>
      </c>
      <c r="AC216" s="8">
        <v>131.69999999999999</v>
      </c>
      <c r="AD216" s="8">
        <v>146.5</v>
      </c>
      <c r="AE216" s="8">
        <v>130.80000000000001</v>
      </c>
      <c r="AF216" s="8">
        <v>131.69999999999999</v>
      </c>
      <c r="AG216" s="8">
        <v>138</v>
      </c>
    </row>
    <row r="217" spans="1:33" x14ac:dyDescent="0.25">
      <c r="A217" s="25" t="s">
        <v>4</v>
      </c>
      <c r="B217" s="25">
        <v>2018</v>
      </c>
      <c r="C217" s="25" t="s">
        <v>15</v>
      </c>
      <c r="D217" s="25" t="s">
        <v>479</v>
      </c>
      <c r="E217" s="25" t="s">
        <v>686</v>
      </c>
      <c r="F217" s="25">
        <v>1628.9999999999998</v>
      </c>
      <c r="G217" s="8">
        <v>137.5</v>
      </c>
      <c r="H217" s="8">
        <v>150.5</v>
      </c>
      <c r="I217" s="8">
        <v>138.80000000000001</v>
      </c>
      <c r="J217" s="8">
        <v>142.1</v>
      </c>
      <c r="K217" s="8">
        <v>122</v>
      </c>
      <c r="L217" s="8">
        <v>139.4</v>
      </c>
      <c r="M217" s="8">
        <v>135.19999999999999</v>
      </c>
      <c r="N217" s="8">
        <v>119.8</v>
      </c>
      <c r="O217" s="8">
        <v>110.3</v>
      </c>
      <c r="P217" s="8">
        <v>140.6</v>
      </c>
      <c r="Q217" s="8">
        <v>133.80000000000001</v>
      </c>
      <c r="R217" s="8">
        <v>154.6</v>
      </c>
      <c r="S217" s="8">
        <v>138.19999999999999</v>
      </c>
      <c r="T217" s="8">
        <v>163</v>
      </c>
      <c r="U217" s="8">
        <v>148.1</v>
      </c>
      <c r="V217" s="8">
        <v>139.4</v>
      </c>
      <c r="W217" s="8">
        <v>146.80000000000001</v>
      </c>
      <c r="X217" s="8">
        <v>146.5</v>
      </c>
      <c r="Y217" s="8">
        <v>142.69999999999999</v>
      </c>
      <c r="Z217" s="8">
        <v>143.19999999999999</v>
      </c>
      <c r="AA217" s="8">
        <v>144.9</v>
      </c>
      <c r="AB217" s="8">
        <v>123.6</v>
      </c>
      <c r="AC217" s="8">
        <v>136.80000000000001</v>
      </c>
      <c r="AD217" s="8">
        <v>150.1</v>
      </c>
      <c r="AE217" s="8">
        <v>132.19999999999999</v>
      </c>
      <c r="AF217" s="8">
        <v>136.80000000000001</v>
      </c>
      <c r="AG217" s="8">
        <v>140.1</v>
      </c>
    </row>
    <row r="218" spans="1:33" x14ac:dyDescent="0.25">
      <c r="A218" s="25" t="s">
        <v>0</v>
      </c>
      <c r="B218" s="25">
        <v>2019</v>
      </c>
      <c r="C218" s="25" t="s">
        <v>1</v>
      </c>
      <c r="D218" s="25" t="s">
        <v>480</v>
      </c>
      <c r="E218" s="25" t="s">
        <v>687</v>
      </c>
      <c r="F218" s="25">
        <v>1622.6000000000001</v>
      </c>
      <c r="G218" s="8">
        <v>136.6</v>
      </c>
      <c r="H218" s="8">
        <v>152.5</v>
      </c>
      <c r="I218" s="8">
        <v>138.19999999999999</v>
      </c>
      <c r="J218" s="8">
        <v>142.4</v>
      </c>
      <c r="K218" s="8">
        <v>123.9</v>
      </c>
      <c r="L218" s="8">
        <v>135.5</v>
      </c>
      <c r="M218" s="8">
        <v>131.69999999999999</v>
      </c>
      <c r="N218" s="8">
        <v>121.3</v>
      </c>
      <c r="O218" s="8">
        <v>108.4</v>
      </c>
      <c r="P218" s="8">
        <v>138.9</v>
      </c>
      <c r="Q218" s="8">
        <v>137</v>
      </c>
      <c r="R218" s="8">
        <v>155.80000000000001</v>
      </c>
      <c r="S218" s="8">
        <v>137.4</v>
      </c>
      <c r="T218" s="8">
        <v>162.69999999999999</v>
      </c>
      <c r="U218" s="8">
        <v>150.6</v>
      </c>
      <c r="V218" s="8">
        <v>145.1</v>
      </c>
      <c r="W218" s="8">
        <v>149.9</v>
      </c>
      <c r="X218" s="8">
        <v>139.26</v>
      </c>
      <c r="Y218" s="8">
        <v>146.19999999999999</v>
      </c>
      <c r="Z218" s="8">
        <v>150.1</v>
      </c>
      <c r="AA218" s="8">
        <v>149.6</v>
      </c>
      <c r="AB218" s="8">
        <v>128.6</v>
      </c>
      <c r="AC218" s="8">
        <v>142.9</v>
      </c>
      <c r="AD218" s="8">
        <v>155.19999999999999</v>
      </c>
      <c r="AE218" s="8">
        <v>133.5</v>
      </c>
      <c r="AF218" s="8">
        <v>141.69999999999999</v>
      </c>
      <c r="AG218" s="8">
        <v>141</v>
      </c>
    </row>
    <row r="219" spans="1:33" x14ac:dyDescent="0.25">
      <c r="A219" s="25" t="s">
        <v>3</v>
      </c>
      <c r="B219" s="25">
        <v>2019</v>
      </c>
      <c r="C219" s="25" t="s">
        <v>1</v>
      </c>
      <c r="D219" s="25" t="s">
        <v>481</v>
      </c>
      <c r="E219" s="25" t="s">
        <v>687</v>
      </c>
      <c r="F219" s="25">
        <v>1616.2000000000003</v>
      </c>
      <c r="G219" s="8">
        <v>138.30000000000001</v>
      </c>
      <c r="H219" s="8">
        <v>149.4</v>
      </c>
      <c r="I219" s="8">
        <v>143.5</v>
      </c>
      <c r="J219" s="8">
        <v>141.69999999999999</v>
      </c>
      <c r="K219" s="8">
        <v>118.1</v>
      </c>
      <c r="L219" s="8">
        <v>135.19999999999999</v>
      </c>
      <c r="M219" s="8">
        <v>130.5</v>
      </c>
      <c r="N219" s="8">
        <v>118.2</v>
      </c>
      <c r="O219" s="8">
        <v>110.4</v>
      </c>
      <c r="P219" s="8">
        <v>140.4</v>
      </c>
      <c r="Q219" s="8">
        <v>128.1</v>
      </c>
      <c r="R219" s="8">
        <v>153.19999999999999</v>
      </c>
      <c r="S219" s="8">
        <v>137.30000000000001</v>
      </c>
      <c r="T219" s="8">
        <v>164.7</v>
      </c>
      <c r="U219" s="8">
        <v>143</v>
      </c>
      <c r="V219" s="8">
        <v>130.4</v>
      </c>
      <c r="W219" s="8">
        <v>141.1</v>
      </c>
      <c r="X219" s="8">
        <v>147.69999999999999</v>
      </c>
      <c r="Y219" s="8">
        <v>128.6</v>
      </c>
      <c r="Z219" s="8">
        <v>136.30000000000001</v>
      </c>
      <c r="AA219" s="8">
        <v>137.80000000000001</v>
      </c>
      <c r="AB219" s="8">
        <v>118.6</v>
      </c>
      <c r="AC219" s="8">
        <v>131.9</v>
      </c>
      <c r="AD219" s="8">
        <v>146.6</v>
      </c>
      <c r="AE219" s="8">
        <v>131.69999999999999</v>
      </c>
      <c r="AF219" s="8">
        <v>131.80000000000001</v>
      </c>
      <c r="AG219" s="8">
        <v>138</v>
      </c>
    </row>
    <row r="220" spans="1:33" x14ac:dyDescent="0.25">
      <c r="A220" s="25" t="s">
        <v>4</v>
      </c>
      <c r="B220" s="25">
        <v>2019</v>
      </c>
      <c r="C220" s="25" t="s">
        <v>1</v>
      </c>
      <c r="D220" s="25" t="s">
        <v>65</v>
      </c>
      <c r="E220" s="25" t="s">
        <v>687</v>
      </c>
      <c r="F220" s="25">
        <v>1620.1</v>
      </c>
      <c r="G220" s="8">
        <v>137.1</v>
      </c>
      <c r="H220" s="8">
        <v>151.4</v>
      </c>
      <c r="I220" s="8">
        <v>140.19999999999999</v>
      </c>
      <c r="J220" s="8">
        <v>142.1</v>
      </c>
      <c r="K220" s="8">
        <v>121.8</v>
      </c>
      <c r="L220" s="8">
        <v>135.4</v>
      </c>
      <c r="M220" s="8">
        <v>131.30000000000001</v>
      </c>
      <c r="N220" s="8">
        <v>120.3</v>
      </c>
      <c r="O220" s="8">
        <v>109.1</v>
      </c>
      <c r="P220" s="8">
        <v>139.4</v>
      </c>
      <c r="Q220" s="8">
        <v>133.30000000000001</v>
      </c>
      <c r="R220" s="8">
        <v>154.6</v>
      </c>
      <c r="S220" s="8">
        <v>137.4</v>
      </c>
      <c r="T220" s="8">
        <v>163.19999999999999</v>
      </c>
      <c r="U220" s="8">
        <v>147.6</v>
      </c>
      <c r="V220" s="8">
        <v>139</v>
      </c>
      <c r="W220" s="8">
        <v>146.4</v>
      </c>
      <c r="X220" s="8">
        <v>147.69999999999999</v>
      </c>
      <c r="Y220" s="8">
        <v>139.5</v>
      </c>
      <c r="Z220" s="8">
        <v>143.6</v>
      </c>
      <c r="AA220" s="8">
        <v>145.1</v>
      </c>
      <c r="AB220" s="8">
        <v>123.3</v>
      </c>
      <c r="AC220" s="8">
        <v>136.69999999999999</v>
      </c>
      <c r="AD220" s="8">
        <v>150.19999999999999</v>
      </c>
      <c r="AE220" s="8">
        <v>132.80000000000001</v>
      </c>
      <c r="AF220" s="8">
        <v>136.9</v>
      </c>
      <c r="AG220" s="8">
        <v>139.6</v>
      </c>
    </row>
    <row r="221" spans="1:33" x14ac:dyDescent="0.25">
      <c r="A221" s="25" t="s">
        <v>0</v>
      </c>
      <c r="B221" s="25">
        <v>2019</v>
      </c>
      <c r="C221" s="25" t="s">
        <v>5</v>
      </c>
      <c r="D221" s="25" t="s">
        <v>82</v>
      </c>
      <c r="E221" s="25" t="s">
        <v>688</v>
      </c>
      <c r="F221" s="25">
        <v>1622.4</v>
      </c>
      <c r="G221" s="8">
        <v>136.80000000000001</v>
      </c>
      <c r="H221" s="8">
        <v>153</v>
      </c>
      <c r="I221" s="8">
        <v>139.1</v>
      </c>
      <c r="J221" s="8">
        <v>142.5</v>
      </c>
      <c r="K221" s="8">
        <v>124.1</v>
      </c>
      <c r="L221" s="8">
        <v>135.80000000000001</v>
      </c>
      <c r="M221" s="8">
        <v>128.69999999999999</v>
      </c>
      <c r="N221" s="8">
        <v>121.5</v>
      </c>
      <c r="O221" s="8">
        <v>108.3</v>
      </c>
      <c r="P221" s="8">
        <v>139.19999999999999</v>
      </c>
      <c r="Q221" s="8">
        <v>137.4</v>
      </c>
      <c r="R221" s="8">
        <v>156.19999999999999</v>
      </c>
      <c r="S221" s="8">
        <v>137.19999999999999</v>
      </c>
      <c r="T221" s="8">
        <v>162.80000000000001</v>
      </c>
      <c r="U221" s="8">
        <v>150.5</v>
      </c>
      <c r="V221" s="8">
        <v>146.1</v>
      </c>
      <c r="W221" s="8">
        <v>149.9</v>
      </c>
      <c r="X221" s="8">
        <v>139.26</v>
      </c>
      <c r="Y221" s="8">
        <v>145.30000000000001</v>
      </c>
      <c r="Z221" s="8">
        <v>150.1</v>
      </c>
      <c r="AA221" s="8">
        <v>149.9</v>
      </c>
      <c r="AB221" s="8">
        <v>129.19999999999999</v>
      </c>
      <c r="AC221" s="8">
        <v>143.4</v>
      </c>
      <c r="AD221" s="8">
        <v>155.5</v>
      </c>
      <c r="AE221" s="8">
        <v>134.9</v>
      </c>
      <c r="AF221" s="8">
        <v>142.19999999999999</v>
      </c>
      <c r="AG221" s="8">
        <v>141</v>
      </c>
    </row>
    <row r="222" spans="1:33" x14ac:dyDescent="0.25">
      <c r="A222" s="25" t="s">
        <v>3</v>
      </c>
      <c r="B222" s="25">
        <v>2019</v>
      </c>
      <c r="C222" s="25" t="s">
        <v>5</v>
      </c>
      <c r="D222" s="25" t="s">
        <v>83</v>
      </c>
      <c r="E222" s="25" t="s">
        <v>688</v>
      </c>
      <c r="F222" s="25">
        <v>1626.1000000000001</v>
      </c>
      <c r="G222" s="8">
        <v>139.4</v>
      </c>
      <c r="H222" s="8">
        <v>150.1</v>
      </c>
      <c r="I222" s="8">
        <v>145.30000000000001</v>
      </c>
      <c r="J222" s="8">
        <v>141.69999999999999</v>
      </c>
      <c r="K222" s="8">
        <v>118.4</v>
      </c>
      <c r="L222" s="8">
        <v>137</v>
      </c>
      <c r="M222" s="8">
        <v>131.6</v>
      </c>
      <c r="N222" s="8">
        <v>119.9</v>
      </c>
      <c r="O222" s="8">
        <v>110.4</v>
      </c>
      <c r="P222" s="8">
        <v>140.80000000000001</v>
      </c>
      <c r="Q222" s="8">
        <v>128.30000000000001</v>
      </c>
      <c r="R222" s="8">
        <v>153.5</v>
      </c>
      <c r="S222" s="8">
        <v>138</v>
      </c>
      <c r="T222" s="8">
        <v>164.9</v>
      </c>
      <c r="U222" s="8">
        <v>143.30000000000001</v>
      </c>
      <c r="V222" s="8">
        <v>130.80000000000001</v>
      </c>
      <c r="W222" s="8">
        <v>141.4</v>
      </c>
      <c r="X222" s="8">
        <v>148.5</v>
      </c>
      <c r="Y222" s="8">
        <v>127.1</v>
      </c>
      <c r="Z222" s="8">
        <v>136.6</v>
      </c>
      <c r="AA222" s="8">
        <v>138.5</v>
      </c>
      <c r="AB222" s="8">
        <v>119.2</v>
      </c>
      <c r="AC222" s="8">
        <v>132.19999999999999</v>
      </c>
      <c r="AD222" s="8">
        <v>146.6</v>
      </c>
      <c r="AE222" s="8">
        <v>133</v>
      </c>
      <c r="AF222" s="8">
        <v>132.4</v>
      </c>
      <c r="AG222" s="8">
        <v>138.6</v>
      </c>
    </row>
    <row r="223" spans="1:33" x14ac:dyDescent="0.25">
      <c r="A223" s="25" t="s">
        <v>4</v>
      </c>
      <c r="B223" s="25">
        <v>2019</v>
      </c>
      <c r="C223" s="25" t="s">
        <v>5</v>
      </c>
      <c r="D223" s="25" t="s">
        <v>84</v>
      </c>
      <c r="E223" s="25" t="s">
        <v>688</v>
      </c>
      <c r="F223" s="25">
        <v>1623.5</v>
      </c>
      <c r="G223" s="8">
        <v>137.6</v>
      </c>
      <c r="H223" s="8">
        <v>152</v>
      </c>
      <c r="I223" s="8">
        <v>141.5</v>
      </c>
      <c r="J223" s="8">
        <v>142.19999999999999</v>
      </c>
      <c r="K223" s="8">
        <v>122</v>
      </c>
      <c r="L223" s="8">
        <v>136.4</v>
      </c>
      <c r="M223" s="8">
        <v>129.69999999999999</v>
      </c>
      <c r="N223" s="8">
        <v>121</v>
      </c>
      <c r="O223" s="8">
        <v>109</v>
      </c>
      <c r="P223" s="8">
        <v>139.69999999999999</v>
      </c>
      <c r="Q223" s="8">
        <v>133.6</v>
      </c>
      <c r="R223" s="8">
        <v>154.9</v>
      </c>
      <c r="S223" s="8">
        <v>137.5</v>
      </c>
      <c r="T223" s="8">
        <v>163.4</v>
      </c>
      <c r="U223" s="8">
        <v>147.69999999999999</v>
      </c>
      <c r="V223" s="8">
        <v>139.69999999999999</v>
      </c>
      <c r="W223" s="8">
        <v>146.5</v>
      </c>
      <c r="X223" s="8">
        <v>148.5</v>
      </c>
      <c r="Y223" s="8">
        <v>138.4</v>
      </c>
      <c r="Z223" s="8">
        <v>143.69999999999999</v>
      </c>
      <c r="AA223" s="8">
        <v>145.6</v>
      </c>
      <c r="AB223" s="8">
        <v>123.9</v>
      </c>
      <c r="AC223" s="8">
        <v>137.1</v>
      </c>
      <c r="AD223" s="8">
        <v>150.30000000000001</v>
      </c>
      <c r="AE223" s="8">
        <v>134.1</v>
      </c>
      <c r="AF223" s="8">
        <v>137.4</v>
      </c>
      <c r="AG223" s="8">
        <v>139.9</v>
      </c>
    </row>
    <row r="224" spans="1:33" x14ac:dyDescent="0.25">
      <c r="A224" s="25" t="s">
        <v>0</v>
      </c>
      <c r="B224" s="25">
        <v>2019</v>
      </c>
      <c r="C224" s="25" t="s">
        <v>6</v>
      </c>
      <c r="D224" s="25" t="s">
        <v>482</v>
      </c>
      <c r="E224" s="25" t="s">
        <v>689</v>
      </c>
      <c r="F224" s="25">
        <v>1623.8000000000002</v>
      </c>
      <c r="G224" s="8">
        <v>136.9</v>
      </c>
      <c r="H224" s="8">
        <v>154.1</v>
      </c>
      <c r="I224" s="8">
        <v>138.69999999999999</v>
      </c>
      <c r="J224" s="8">
        <v>142.5</v>
      </c>
      <c r="K224" s="8">
        <v>124.1</v>
      </c>
      <c r="L224" s="8">
        <v>136.1</v>
      </c>
      <c r="M224" s="8">
        <v>128.19999999999999</v>
      </c>
      <c r="N224" s="8">
        <v>122.3</v>
      </c>
      <c r="O224" s="8">
        <v>108.3</v>
      </c>
      <c r="P224" s="8">
        <v>138.9</v>
      </c>
      <c r="Q224" s="8">
        <v>137.4</v>
      </c>
      <c r="R224" s="8">
        <v>156.4</v>
      </c>
      <c r="S224" s="8">
        <v>137.30000000000001</v>
      </c>
      <c r="T224" s="8">
        <v>162.9</v>
      </c>
      <c r="U224" s="8">
        <v>150.80000000000001</v>
      </c>
      <c r="V224" s="8">
        <v>146.1</v>
      </c>
      <c r="W224" s="8">
        <v>150.1</v>
      </c>
      <c r="X224" s="8">
        <v>139.26</v>
      </c>
      <c r="Y224" s="8">
        <v>146.4</v>
      </c>
      <c r="Z224" s="8">
        <v>150</v>
      </c>
      <c r="AA224" s="8">
        <v>150.4</v>
      </c>
      <c r="AB224" s="8">
        <v>129.9</v>
      </c>
      <c r="AC224" s="8">
        <v>143.80000000000001</v>
      </c>
      <c r="AD224" s="8">
        <v>155.5</v>
      </c>
      <c r="AE224" s="8">
        <v>134</v>
      </c>
      <c r="AF224" s="8">
        <v>142.4</v>
      </c>
      <c r="AG224" s="8">
        <v>141.19999999999999</v>
      </c>
    </row>
    <row r="225" spans="1:33" x14ac:dyDescent="0.25">
      <c r="A225" s="25" t="s">
        <v>3</v>
      </c>
      <c r="B225" s="25">
        <v>2019</v>
      </c>
      <c r="C225" s="25" t="s">
        <v>6</v>
      </c>
      <c r="D225" s="25" t="s">
        <v>483</v>
      </c>
      <c r="E225" s="25" t="s">
        <v>689</v>
      </c>
      <c r="F225" s="25">
        <v>1639.9</v>
      </c>
      <c r="G225" s="8">
        <v>139.69999999999999</v>
      </c>
      <c r="H225" s="8">
        <v>151.1</v>
      </c>
      <c r="I225" s="8">
        <v>142.9</v>
      </c>
      <c r="J225" s="8">
        <v>141.9</v>
      </c>
      <c r="K225" s="8">
        <v>118.4</v>
      </c>
      <c r="L225" s="8">
        <v>139.4</v>
      </c>
      <c r="M225" s="8">
        <v>141.19999999999999</v>
      </c>
      <c r="N225" s="8">
        <v>120.7</v>
      </c>
      <c r="O225" s="8">
        <v>110.4</v>
      </c>
      <c r="P225" s="8">
        <v>140.69999999999999</v>
      </c>
      <c r="Q225" s="8">
        <v>128.5</v>
      </c>
      <c r="R225" s="8">
        <v>153.9</v>
      </c>
      <c r="S225" s="8">
        <v>139.6</v>
      </c>
      <c r="T225" s="8">
        <v>165.3</v>
      </c>
      <c r="U225" s="8">
        <v>143.5</v>
      </c>
      <c r="V225" s="8">
        <v>131.19999999999999</v>
      </c>
      <c r="W225" s="8">
        <v>141.6</v>
      </c>
      <c r="X225" s="8">
        <v>149</v>
      </c>
      <c r="Y225" s="8">
        <v>128.80000000000001</v>
      </c>
      <c r="Z225" s="8">
        <v>136.80000000000001</v>
      </c>
      <c r="AA225" s="8">
        <v>139.19999999999999</v>
      </c>
      <c r="AB225" s="8">
        <v>119.9</v>
      </c>
      <c r="AC225" s="8">
        <v>133</v>
      </c>
      <c r="AD225" s="8">
        <v>146.69999999999999</v>
      </c>
      <c r="AE225" s="8">
        <v>132.5</v>
      </c>
      <c r="AF225" s="8">
        <v>132.80000000000001</v>
      </c>
      <c r="AG225" s="8">
        <v>139.5</v>
      </c>
    </row>
    <row r="226" spans="1:33" x14ac:dyDescent="0.25">
      <c r="A226" s="25" t="s">
        <v>4</v>
      </c>
      <c r="B226" s="25">
        <v>2019</v>
      </c>
      <c r="C226" s="25" t="s">
        <v>6</v>
      </c>
      <c r="D226" s="25" t="s">
        <v>484</v>
      </c>
      <c r="E226" s="25" t="s">
        <v>689</v>
      </c>
      <c r="F226" s="25">
        <v>1629.2</v>
      </c>
      <c r="G226" s="8">
        <v>137.80000000000001</v>
      </c>
      <c r="H226" s="8">
        <v>153</v>
      </c>
      <c r="I226" s="8">
        <v>140.30000000000001</v>
      </c>
      <c r="J226" s="8">
        <v>142.30000000000001</v>
      </c>
      <c r="K226" s="8">
        <v>122</v>
      </c>
      <c r="L226" s="8">
        <v>137.6</v>
      </c>
      <c r="M226" s="8">
        <v>132.6</v>
      </c>
      <c r="N226" s="8">
        <v>121.8</v>
      </c>
      <c r="O226" s="8">
        <v>109</v>
      </c>
      <c r="P226" s="8">
        <v>139.5</v>
      </c>
      <c r="Q226" s="8">
        <v>133.69999999999999</v>
      </c>
      <c r="R226" s="8">
        <v>155.19999999999999</v>
      </c>
      <c r="S226" s="8">
        <v>138.1</v>
      </c>
      <c r="T226" s="8">
        <v>163.5</v>
      </c>
      <c r="U226" s="8">
        <v>147.9</v>
      </c>
      <c r="V226" s="8">
        <v>139.9</v>
      </c>
      <c r="W226" s="8">
        <v>146.69999999999999</v>
      </c>
      <c r="X226" s="8">
        <v>149</v>
      </c>
      <c r="Y226" s="8">
        <v>139.69999999999999</v>
      </c>
      <c r="Z226" s="8">
        <v>143.80000000000001</v>
      </c>
      <c r="AA226" s="8">
        <v>146.19999999999999</v>
      </c>
      <c r="AB226" s="8">
        <v>124.6</v>
      </c>
      <c r="AC226" s="8">
        <v>137.69999999999999</v>
      </c>
      <c r="AD226" s="8">
        <v>150.30000000000001</v>
      </c>
      <c r="AE226" s="8">
        <v>133.4</v>
      </c>
      <c r="AF226" s="8">
        <v>137.69999999999999</v>
      </c>
      <c r="AG226" s="8">
        <v>140.4</v>
      </c>
    </row>
    <row r="227" spans="1:33" x14ac:dyDescent="0.25">
      <c r="A227" s="25" t="s">
        <v>0</v>
      </c>
      <c r="B227" s="25">
        <v>2019</v>
      </c>
      <c r="C227" s="25" t="s">
        <v>8</v>
      </c>
      <c r="D227" s="25" t="s">
        <v>485</v>
      </c>
      <c r="E227" s="25" t="s">
        <v>690</v>
      </c>
      <c r="F227" s="25">
        <v>1644.4</v>
      </c>
      <c r="G227" s="8">
        <v>137.4</v>
      </c>
      <c r="H227" s="8">
        <v>159.5</v>
      </c>
      <c r="I227" s="8">
        <v>134.5</v>
      </c>
      <c r="J227" s="8">
        <v>142.6</v>
      </c>
      <c r="K227" s="8">
        <v>124</v>
      </c>
      <c r="L227" s="8">
        <v>143.69999999999999</v>
      </c>
      <c r="M227" s="8">
        <v>133.4</v>
      </c>
      <c r="N227" s="8">
        <v>125.1</v>
      </c>
      <c r="O227" s="8">
        <v>109.3</v>
      </c>
      <c r="P227" s="8">
        <v>139.30000000000001</v>
      </c>
      <c r="Q227" s="8">
        <v>137.69999999999999</v>
      </c>
      <c r="R227" s="8">
        <v>156.4</v>
      </c>
      <c r="S227" s="8">
        <v>139.19999999999999</v>
      </c>
      <c r="T227" s="8">
        <v>163.30000000000001</v>
      </c>
      <c r="U227" s="8">
        <v>151.30000000000001</v>
      </c>
      <c r="V227" s="8">
        <v>146.6</v>
      </c>
      <c r="W227" s="8">
        <v>150.69999999999999</v>
      </c>
      <c r="X227" s="8">
        <v>139.26</v>
      </c>
      <c r="Y227" s="8">
        <v>146.9</v>
      </c>
      <c r="Z227" s="8">
        <v>149.5</v>
      </c>
      <c r="AA227" s="8">
        <v>151.30000000000001</v>
      </c>
      <c r="AB227" s="8">
        <v>130.19999999999999</v>
      </c>
      <c r="AC227" s="8">
        <v>145.9</v>
      </c>
      <c r="AD227" s="8">
        <v>156.69999999999999</v>
      </c>
      <c r="AE227" s="8">
        <v>133.9</v>
      </c>
      <c r="AF227" s="8">
        <v>142.9</v>
      </c>
      <c r="AG227" s="8">
        <v>142.4</v>
      </c>
    </row>
    <row r="228" spans="1:33" x14ac:dyDescent="0.25">
      <c r="A228" s="25" t="s">
        <v>3</v>
      </c>
      <c r="B228" s="25">
        <v>2019</v>
      </c>
      <c r="C228" s="25" t="s">
        <v>8</v>
      </c>
      <c r="D228" s="25" t="s">
        <v>486</v>
      </c>
      <c r="E228" s="25" t="s">
        <v>690</v>
      </c>
      <c r="F228" s="25">
        <v>1682.6000000000001</v>
      </c>
      <c r="G228" s="8">
        <v>140.4</v>
      </c>
      <c r="H228" s="8">
        <v>156.69999999999999</v>
      </c>
      <c r="I228" s="8">
        <v>138.30000000000001</v>
      </c>
      <c r="J228" s="8">
        <v>142.4</v>
      </c>
      <c r="K228" s="8">
        <v>118.6</v>
      </c>
      <c r="L228" s="8">
        <v>149.69999999999999</v>
      </c>
      <c r="M228" s="8">
        <v>161.6</v>
      </c>
      <c r="N228" s="8">
        <v>124.4</v>
      </c>
      <c r="O228" s="8">
        <v>111.2</v>
      </c>
      <c r="P228" s="8">
        <v>141</v>
      </c>
      <c r="Q228" s="8">
        <v>128.9</v>
      </c>
      <c r="R228" s="8">
        <v>154.5</v>
      </c>
      <c r="S228" s="8">
        <v>143.80000000000001</v>
      </c>
      <c r="T228" s="8">
        <v>166.2</v>
      </c>
      <c r="U228" s="8">
        <v>144</v>
      </c>
      <c r="V228" s="8">
        <v>131.69999999999999</v>
      </c>
      <c r="W228" s="8">
        <v>142.19999999999999</v>
      </c>
      <c r="X228" s="8">
        <v>150.1</v>
      </c>
      <c r="Y228" s="8">
        <v>129.4</v>
      </c>
      <c r="Z228" s="8">
        <v>137.19999999999999</v>
      </c>
      <c r="AA228" s="8">
        <v>139.80000000000001</v>
      </c>
      <c r="AB228" s="8">
        <v>120.1</v>
      </c>
      <c r="AC228" s="8">
        <v>134</v>
      </c>
      <c r="AD228" s="8">
        <v>148</v>
      </c>
      <c r="AE228" s="8">
        <v>132.6</v>
      </c>
      <c r="AF228" s="8">
        <v>133.30000000000001</v>
      </c>
      <c r="AG228" s="8">
        <v>141.5</v>
      </c>
    </row>
    <row r="229" spans="1:33" x14ac:dyDescent="0.25">
      <c r="A229" s="25" t="s">
        <v>4</v>
      </c>
      <c r="B229" s="25">
        <v>2019</v>
      </c>
      <c r="C229" s="25" t="s">
        <v>8</v>
      </c>
      <c r="D229" s="25" t="s">
        <v>487</v>
      </c>
      <c r="E229" s="25" t="s">
        <v>690</v>
      </c>
      <c r="F229" s="25">
        <v>1657.9000000000003</v>
      </c>
      <c r="G229" s="8">
        <v>138.30000000000001</v>
      </c>
      <c r="H229" s="8">
        <v>158.5</v>
      </c>
      <c r="I229" s="8">
        <v>136</v>
      </c>
      <c r="J229" s="8">
        <v>142.5</v>
      </c>
      <c r="K229" s="8">
        <v>122</v>
      </c>
      <c r="L229" s="8">
        <v>146.5</v>
      </c>
      <c r="M229" s="8">
        <v>143</v>
      </c>
      <c r="N229" s="8">
        <v>124.9</v>
      </c>
      <c r="O229" s="8">
        <v>109.9</v>
      </c>
      <c r="P229" s="8">
        <v>139.9</v>
      </c>
      <c r="Q229" s="8">
        <v>134</v>
      </c>
      <c r="R229" s="8">
        <v>155.5</v>
      </c>
      <c r="S229" s="8">
        <v>140.9</v>
      </c>
      <c r="T229" s="8">
        <v>164.1</v>
      </c>
      <c r="U229" s="8">
        <v>148.4</v>
      </c>
      <c r="V229" s="8">
        <v>140.4</v>
      </c>
      <c r="W229" s="8">
        <v>147.30000000000001</v>
      </c>
      <c r="X229" s="8">
        <v>150.1</v>
      </c>
      <c r="Y229" s="8">
        <v>140.30000000000001</v>
      </c>
      <c r="Z229" s="8">
        <v>143.69999999999999</v>
      </c>
      <c r="AA229" s="8">
        <v>146.9</v>
      </c>
      <c r="AB229" s="8">
        <v>124.9</v>
      </c>
      <c r="AC229" s="8">
        <v>139.19999999999999</v>
      </c>
      <c r="AD229" s="8">
        <v>151.6</v>
      </c>
      <c r="AE229" s="8">
        <v>133.4</v>
      </c>
      <c r="AF229" s="8">
        <v>138.19999999999999</v>
      </c>
      <c r="AG229" s="8">
        <v>142</v>
      </c>
    </row>
    <row r="230" spans="1:33" x14ac:dyDescent="0.25">
      <c r="A230" s="25" t="s">
        <v>0</v>
      </c>
      <c r="B230" s="25">
        <v>2019</v>
      </c>
      <c r="C230" s="25" t="s">
        <v>9</v>
      </c>
      <c r="D230" s="25" t="s">
        <v>488</v>
      </c>
      <c r="E230" s="25" t="s">
        <v>691</v>
      </c>
      <c r="F230" s="25">
        <v>1666.1999999999998</v>
      </c>
      <c r="G230" s="8">
        <v>137.80000000000001</v>
      </c>
      <c r="H230" s="8">
        <v>163.5</v>
      </c>
      <c r="I230" s="8">
        <v>136.19999999999999</v>
      </c>
      <c r="J230" s="8">
        <v>143.19999999999999</v>
      </c>
      <c r="K230" s="8">
        <v>124.3</v>
      </c>
      <c r="L230" s="8">
        <v>143.30000000000001</v>
      </c>
      <c r="M230" s="8">
        <v>140.6</v>
      </c>
      <c r="N230" s="8">
        <v>128.69999999999999</v>
      </c>
      <c r="O230" s="8">
        <v>110.6</v>
      </c>
      <c r="P230" s="8">
        <v>140.4</v>
      </c>
      <c r="Q230" s="8">
        <v>138</v>
      </c>
      <c r="R230" s="8">
        <v>156.6</v>
      </c>
      <c r="S230" s="8">
        <v>141</v>
      </c>
      <c r="T230" s="8">
        <v>164.2</v>
      </c>
      <c r="U230" s="8">
        <v>151.4</v>
      </c>
      <c r="V230" s="8">
        <v>146.5</v>
      </c>
      <c r="W230" s="8">
        <v>150.69999999999999</v>
      </c>
      <c r="X230" s="8">
        <v>139.26</v>
      </c>
      <c r="Y230" s="8">
        <v>147.80000000000001</v>
      </c>
      <c r="Z230" s="8">
        <v>149.6</v>
      </c>
      <c r="AA230" s="8">
        <v>151.69999999999999</v>
      </c>
      <c r="AB230" s="8">
        <v>130.19999999999999</v>
      </c>
      <c r="AC230" s="8">
        <v>146.4</v>
      </c>
      <c r="AD230" s="8">
        <v>157.69999999999999</v>
      </c>
      <c r="AE230" s="8">
        <v>134.80000000000001</v>
      </c>
      <c r="AF230" s="8">
        <v>143.30000000000001</v>
      </c>
      <c r="AG230" s="8">
        <v>143.6</v>
      </c>
    </row>
    <row r="231" spans="1:33" x14ac:dyDescent="0.25">
      <c r="A231" s="25" t="s">
        <v>3</v>
      </c>
      <c r="B231" s="25">
        <v>2019</v>
      </c>
      <c r="C231" s="25" t="s">
        <v>9</v>
      </c>
      <c r="D231" s="25" t="s">
        <v>489</v>
      </c>
      <c r="E231" s="25" t="s">
        <v>691</v>
      </c>
      <c r="F231" s="25">
        <v>1704.2999999999997</v>
      </c>
      <c r="G231" s="8">
        <v>140.69999999999999</v>
      </c>
      <c r="H231" s="8">
        <v>159.6</v>
      </c>
      <c r="I231" s="8">
        <v>140.4</v>
      </c>
      <c r="J231" s="8">
        <v>143.4</v>
      </c>
      <c r="K231" s="8">
        <v>118.6</v>
      </c>
      <c r="L231" s="8">
        <v>150.9</v>
      </c>
      <c r="M231" s="8">
        <v>169.8</v>
      </c>
      <c r="N231" s="8">
        <v>127.4</v>
      </c>
      <c r="O231" s="8">
        <v>111.8</v>
      </c>
      <c r="P231" s="8">
        <v>141</v>
      </c>
      <c r="Q231" s="8">
        <v>129</v>
      </c>
      <c r="R231" s="8">
        <v>155.1</v>
      </c>
      <c r="S231" s="8">
        <v>145.6</v>
      </c>
      <c r="T231" s="8">
        <v>166.7</v>
      </c>
      <c r="U231" s="8">
        <v>144.30000000000001</v>
      </c>
      <c r="V231" s="8">
        <v>131.69999999999999</v>
      </c>
      <c r="W231" s="8">
        <v>142.4</v>
      </c>
      <c r="X231" s="8">
        <v>149.4</v>
      </c>
      <c r="Y231" s="8">
        <v>130.5</v>
      </c>
      <c r="Z231" s="8">
        <v>137.4</v>
      </c>
      <c r="AA231" s="8">
        <v>140.30000000000001</v>
      </c>
      <c r="AB231" s="8">
        <v>119.6</v>
      </c>
      <c r="AC231" s="8">
        <v>134.30000000000001</v>
      </c>
      <c r="AD231" s="8">
        <v>148.9</v>
      </c>
      <c r="AE231" s="8">
        <v>133.69999999999999</v>
      </c>
      <c r="AF231" s="8">
        <v>133.6</v>
      </c>
      <c r="AG231" s="8">
        <v>142.1</v>
      </c>
    </row>
    <row r="232" spans="1:33" x14ac:dyDescent="0.25">
      <c r="A232" s="25" t="s">
        <v>4</v>
      </c>
      <c r="B232" s="25">
        <v>2019</v>
      </c>
      <c r="C232" s="25" t="s">
        <v>9</v>
      </c>
      <c r="D232" s="25" t="s">
        <v>490</v>
      </c>
      <c r="E232" s="25" t="s">
        <v>691</v>
      </c>
      <c r="F232" s="25">
        <v>1679.9</v>
      </c>
      <c r="G232" s="8">
        <v>138.69999999999999</v>
      </c>
      <c r="H232" s="8">
        <v>162.1</v>
      </c>
      <c r="I232" s="8">
        <v>137.80000000000001</v>
      </c>
      <c r="J232" s="8">
        <v>143.30000000000001</v>
      </c>
      <c r="K232" s="8">
        <v>122.2</v>
      </c>
      <c r="L232" s="8">
        <v>146.80000000000001</v>
      </c>
      <c r="M232" s="8">
        <v>150.5</v>
      </c>
      <c r="N232" s="8">
        <v>128.30000000000001</v>
      </c>
      <c r="O232" s="8">
        <v>111</v>
      </c>
      <c r="P232" s="8">
        <v>140.6</v>
      </c>
      <c r="Q232" s="8">
        <v>134.19999999999999</v>
      </c>
      <c r="R232" s="8">
        <v>155.9</v>
      </c>
      <c r="S232" s="8">
        <v>142.69999999999999</v>
      </c>
      <c r="T232" s="8">
        <v>164.9</v>
      </c>
      <c r="U232" s="8">
        <v>148.6</v>
      </c>
      <c r="V232" s="8">
        <v>140.4</v>
      </c>
      <c r="W232" s="8">
        <v>147.4</v>
      </c>
      <c r="X232" s="8">
        <v>149.4</v>
      </c>
      <c r="Y232" s="8">
        <v>141.19999999999999</v>
      </c>
      <c r="Z232" s="8">
        <v>143.80000000000001</v>
      </c>
      <c r="AA232" s="8">
        <v>147.4</v>
      </c>
      <c r="AB232" s="8">
        <v>124.6</v>
      </c>
      <c r="AC232" s="8">
        <v>139.6</v>
      </c>
      <c r="AD232" s="8">
        <v>152.5</v>
      </c>
      <c r="AE232" s="8">
        <v>134.30000000000001</v>
      </c>
      <c r="AF232" s="8">
        <v>138.6</v>
      </c>
      <c r="AG232" s="8">
        <v>142.9</v>
      </c>
    </row>
    <row r="233" spans="1:33" x14ac:dyDescent="0.25">
      <c r="A233" s="25" t="s">
        <v>0</v>
      </c>
      <c r="B233" s="25">
        <v>2019</v>
      </c>
      <c r="C233" s="25" t="s">
        <v>10</v>
      </c>
      <c r="D233" s="25" t="s">
        <v>491</v>
      </c>
      <c r="E233" s="25" t="s">
        <v>692</v>
      </c>
      <c r="F233" s="25">
        <v>1688.3999999999999</v>
      </c>
      <c r="G233" s="8">
        <v>138.4</v>
      </c>
      <c r="H233" s="8">
        <v>164</v>
      </c>
      <c r="I233" s="8">
        <v>138.4</v>
      </c>
      <c r="J233" s="8">
        <v>143.9</v>
      </c>
      <c r="K233" s="8">
        <v>124.4</v>
      </c>
      <c r="L233" s="8">
        <v>146.4</v>
      </c>
      <c r="M233" s="8">
        <v>150.1</v>
      </c>
      <c r="N233" s="8">
        <v>130.6</v>
      </c>
      <c r="O233" s="8">
        <v>110.8</v>
      </c>
      <c r="P233" s="8">
        <v>141.69999999999999</v>
      </c>
      <c r="Q233" s="8">
        <v>138.5</v>
      </c>
      <c r="R233" s="8">
        <v>156.69999999999999</v>
      </c>
      <c r="S233" s="8">
        <v>143</v>
      </c>
      <c r="T233" s="8">
        <v>164.5</v>
      </c>
      <c r="U233" s="8">
        <v>151.6</v>
      </c>
      <c r="V233" s="8">
        <v>146.6</v>
      </c>
      <c r="W233" s="8">
        <v>150.9</v>
      </c>
      <c r="X233" s="8">
        <v>139.26</v>
      </c>
      <c r="Y233" s="8">
        <v>146.80000000000001</v>
      </c>
      <c r="Z233" s="8">
        <v>150</v>
      </c>
      <c r="AA233" s="8">
        <v>152.19999999999999</v>
      </c>
      <c r="AB233" s="8">
        <v>131.19999999999999</v>
      </c>
      <c r="AC233" s="8">
        <v>147.5</v>
      </c>
      <c r="AD233" s="8">
        <v>159.1</v>
      </c>
      <c r="AE233" s="8">
        <v>136.1</v>
      </c>
      <c r="AF233" s="8">
        <v>144.19999999999999</v>
      </c>
      <c r="AG233" s="8">
        <v>144.9</v>
      </c>
    </row>
    <row r="234" spans="1:33" x14ac:dyDescent="0.25">
      <c r="A234" s="25" t="s">
        <v>3</v>
      </c>
      <c r="B234" s="25">
        <v>2019</v>
      </c>
      <c r="C234" s="25" t="s">
        <v>10</v>
      </c>
      <c r="D234" s="25" t="s">
        <v>492</v>
      </c>
      <c r="E234" s="25" t="s">
        <v>692</v>
      </c>
      <c r="F234" s="25">
        <v>1727.8999999999999</v>
      </c>
      <c r="G234" s="8">
        <v>141.4</v>
      </c>
      <c r="H234" s="8">
        <v>160.19999999999999</v>
      </c>
      <c r="I234" s="8">
        <v>142.5</v>
      </c>
      <c r="J234" s="8">
        <v>144.1</v>
      </c>
      <c r="K234" s="8">
        <v>119.3</v>
      </c>
      <c r="L234" s="8">
        <v>154.69999999999999</v>
      </c>
      <c r="M234" s="8">
        <v>180.1</v>
      </c>
      <c r="N234" s="8">
        <v>128.9</v>
      </c>
      <c r="O234" s="8">
        <v>111.8</v>
      </c>
      <c r="P234" s="8">
        <v>141.6</v>
      </c>
      <c r="Q234" s="8">
        <v>129.5</v>
      </c>
      <c r="R234" s="8">
        <v>155.6</v>
      </c>
      <c r="S234" s="8">
        <v>147.69999999999999</v>
      </c>
      <c r="T234" s="8">
        <v>167.2</v>
      </c>
      <c r="U234" s="8">
        <v>144.69999999999999</v>
      </c>
      <c r="V234" s="8">
        <v>131.9</v>
      </c>
      <c r="W234" s="8">
        <v>142.69999999999999</v>
      </c>
      <c r="X234" s="8">
        <v>150.6</v>
      </c>
      <c r="Y234" s="8">
        <v>127</v>
      </c>
      <c r="Z234" s="8">
        <v>137.69999999999999</v>
      </c>
      <c r="AA234" s="8">
        <v>140.80000000000001</v>
      </c>
      <c r="AB234" s="8">
        <v>120.6</v>
      </c>
      <c r="AC234" s="8">
        <v>135</v>
      </c>
      <c r="AD234" s="8">
        <v>150.4</v>
      </c>
      <c r="AE234" s="8">
        <v>135.1</v>
      </c>
      <c r="AF234" s="8">
        <v>134.5</v>
      </c>
      <c r="AG234" s="8">
        <v>143.30000000000001</v>
      </c>
    </row>
    <row r="235" spans="1:33" x14ac:dyDescent="0.25">
      <c r="A235" s="25" t="s">
        <v>4</v>
      </c>
      <c r="B235" s="25">
        <v>2019</v>
      </c>
      <c r="C235" s="25" t="s">
        <v>10</v>
      </c>
      <c r="D235" s="25" t="s">
        <v>493</v>
      </c>
      <c r="E235" s="25" t="s">
        <v>692</v>
      </c>
      <c r="F235" s="25">
        <v>1702.8</v>
      </c>
      <c r="G235" s="8">
        <v>139.30000000000001</v>
      </c>
      <c r="H235" s="8">
        <v>162.69999999999999</v>
      </c>
      <c r="I235" s="8">
        <v>140</v>
      </c>
      <c r="J235" s="8">
        <v>144</v>
      </c>
      <c r="K235" s="8">
        <v>122.5</v>
      </c>
      <c r="L235" s="8">
        <v>150.30000000000001</v>
      </c>
      <c r="M235" s="8">
        <v>160.30000000000001</v>
      </c>
      <c r="N235" s="8">
        <v>130</v>
      </c>
      <c r="O235" s="8">
        <v>111.1</v>
      </c>
      <c r="P235" s="8">
        <v>141.69999999999999</v>
      </c>
      <c r="Q235" s="8">
        <v>134.69999999999999</v>
      </c>
      <c r="R235" s="8">
        <v>156.19999999999999</v>
      </c>
      <c r="S235" s="8">
        <v>144.69999999999999</v>
      </c>
      <c r="T235" s="8">
        <v>165.2</v>
      </c>
      <c r="U235" s="8">
        <v>148.9</v>
      </c>
      <c r="V235" s="8">
        <v>140.5</v>
      </c>
      <c r="W235" s="8">
        <v>147.6</v>
      </c>
      <c r="X235" s="8">
        <v>150.6</v>
      </c>
      <c r="Y235" s="8">
        <v>139.30000000000001</v>
      </c>
      <c r="Z235" s="8">
        <v>144.19999999999999</v>
      </c>
      <c r="AA235" s="8">
        <v>147.9</v>
      </c>
      <c r="AB235" s="8">
        <v>125.6</v>
      </c>
      <c r="AC235" s="8">
        <v>140.5</v>
      </c>
      <c r="AD235" s="8">
        <v>154</v>
      </c>
      <c r="AE235" s="8">
        <v>135.69999999999999</v>
      </c>
      <c r="AF235" s="8">
        <v>139.5</v>
      </c>
      <c r="AG235" s="8">
        <v>144.19999999999999</v>
      </c>
    </row>
    <row r="236" spans="1:33" x14ac:dyDescent="0.25">
      <c r="A236" s="25" t="s">
        <v>0</v>
      </c>
      <c r="B236" s="25">
        <v>2019</v>
      </c>
      <c r="C236" s="25" t="s">
        <v>11</v>
      </c>
      <c r="D236" s="25" t="s">
        <v>494</v>
      </c>
      <c r="E236" s="25" t="s">
        <v>693</v>
      </c>
      <c r="F236" s="25">
        <v>1696.0000000000002</v>
      </c>
      <c r="G236" s="8">
        <v>139.19999999999999</v>
      </c>
      <c r="H236" s="8">
        <v>161.9</v>
      </c>
      <c r="I236" s="8">
        <v>137.1</v>
      </c>
      <c r="J236" s="8">
        <v>144.6</v>
      </c>
      <c r="K236" s="8">
        <v>124.7</v>
      </c>
      <c r="L236" s="8">
        <v>145.5</v>
      </c>
      <c r="M236" s="8">
        <v>156.19999999999999</v>
      </c>
      <c r="N236" s="8">
        <v>131.5</v>
      </c>
      <c r="O236" s="8">
        <v>111.7</v>
      </c>
      <c r="P236" s="8">
        <v>142.69999999999999</v>
      </c>
      <c r="Q236" s="8">
        <v>138.5</v>
      </c>
      <c r="R236" s="8">
        <v>156.9</v>
      </c>
      <c r="S236" s="8">
        <v>144</v>
      </c>
      <c r="T236" s="8">
        <v>165.1</v>
      </c>
      <c r="U236" s="8">
        <v>151.80000000000001</v>
      </c>
      <c r="V236" s="8">
        <v>146.6</v>
      </c>
      <c r="W236" s="8">
        <v>151.1</v>
      </c>
      <c r="X236" s="8">
        <v>139.26</v>
      </c>
      <c r="Y236" s="8">
        <v>146.4</v>
      </c>
      <c r="Z236" s="8">
        <v>150.19999999999999</v>
      </c>
      <c r="AA236" s="8">
        <v>152.69999999999999</v>
      </c>
      <c r="AB236" s="8">
        <v>131.4</v>
      </c>
      <c r="AC236" s="8">
        <v>148</v>
      </c>
      <c r="AD236" s="8">
        <v>159.69999999999999</v>
      </c>
      <c r="AE236" s="8">
        <v>138.80000000000001</v>
      </c>
      <c r="AF236" s="8">
        <v>144.9</v>
      </c>
      <c r="AG236" s="8">
        <v>145.69999999999999</v>
      </c>
    </row>
    <row r="237" spans="1:33" x14ac:dyDescent="0.25">
      <c r="A237" s="25" t="s">
        <v>3</v>
      </c>
      <c r="B237" s="25">
        <v>2019</v>
      </c>
      <c r="C237" s="25" t="s">
        <v>11</v>
      </c>
      <c r="D237" s="25" t="s">
        <v>495</v>
      </c>
      <c r="E237" s="25" t="s">
        <v>693</v>
      </c>
      <c r="F237" s="25">
        <v>1739.3</v>
      </c>
      <c r="G237" s="8">
        <v>142.1</v>
      </c>
      <c r="H237" s="8">
        <v>158.30000000000001</v>
      </c>
      <c r="I237" s="8">
        <v>140.80000000000001</v>
      </c>
      <c r="J237" s="8">
        <v>144.9</v>
      </c>
      <c r="K237" s="8">
        <v>119.9</v>
      </c>
      <c r="L237" s="8">
        <v>153.9</v>
      </c>
      <c r="M237" s="8">
        <v>189.1</v>
      </c>
      <c r="N237" s="8">
        <v>129.80000000000001</v>
      </c>
      <c r="O237" s="8">
        <v>112.7</v>
      </c>
      <c r="P237" s="8">
        <v>142.5</v>
      </c>
      <c r="Q237" s="8">
        <v>129.80000000000001</v>
      </c>
      <c r="R237" s="8">
        <v>156.19999999999999</v>
      </c>
      <c r="S237" s="8">
        <v>149.1</v>
      </c>
      <c r="T237" s="8">
        <v>167.9</v>
      </c>
      <c r="U237" s="8">
        <v>145</v>
      </c>
      <c r="V237" s="8">
        <v>132.19999999999999</v>
      </c>
      <c r="W237" s="8">
        <v>143</v>
      </c>
      <c r="X237" s="8">
        <v>151.6</v>
      </c>
      <c r="Y237" s="8">
        <v>125.5</v>
      </c>
      <c r="Z237" s="8">
        <v>138.1</v>
      </c>
      <c r="AA237" s="8">
        <v>141.5</v>
      </c>
      <c r="AB237" s="8">
        <v>120.8</v>
      </c>
      <c r="AC237" s="8">
        <v>135.4</v>
      </c>
      <c r="AD237" s="8">
        <v>151.5</v>
      </c>
      <c r="AE237" s="8">
        <v>137.80000000000001</v>
      </c>
      <c r="AF237" s="8">
        <v>135.30000000000001</v>
      </c>
      <c r="AG237" s="8">
        <v>144.19999999999999</v>
      </c>
    </row>
    <row r="238" spans="1:33" x14ac:dyDescent="0.25">
      <c r="A238" s="25" t="s">
        <v>4</v>
      </c>
      <c r="B238" s="25">
        <v>2019</v>
      </c>
      <c r="C238" s="25" t="s">
        <v>11</v>
      </c>
      <c r="D238" s="25" t="s">
        <v>496</v>
      </c>
      <c r="E238" s="25" t="s">
        <v>693</v>
      </c>
      <c r="F238" s="25">
        <v>1711.6</v>
      </c>
      <c r="G238" s="8">
        <v>140.1</v>
      </c>
      <c r="H238" s="8">
        <v>160.6</v>
      </c>
      <c r="I238" s="8">
        <v>138.5</v>
      </c>
      <c r="J238" s="8">
        <v>144.69999999999999</v>
      </c>
      <c r="K238" s="8">
        <v>122.9</v>
      </c>
      <c r="L238" s="8">
        <v>149.4</v>
      </c>
      <c r="M238" s="8">
        <v>167.4</v>
      </c>
      <c r="N238" s="8">
        <v>130.9</v>
      </c>
      <c r="O238" s="8">
        <v>112</v>
      </c>
      <c r="P238" s="8">
        <v>142.6</v>
      </c>
      <c r="Q238" s="8">
        <v>134.9</v>
      </c>
      <c r="R238" s="8">
        <v>156.6</v>
      </c>
      <c r="S238" s="8">
        <v>145.9</v>
      </c>
      <c r="T238" s="8">
        <v>165.8</v>
      </c>
      <c r="U238" s="8">
        <v>149.1</v>
      </c>
      <c r="V238" s="8">
        <v>140.6</v>
      </c>
      <c r="W238" s="8">
        <v>147.9</v>
      </c>
      <c r="X238" s="8">
        <v>151.6</v>
      </c>
      <c r="Y238" s="8">
        <v>138.5</v>
      </c>
      <c r="Z238" s="8">
        <v>144.5</v>
      </c>
      <c r="AA238" s="8">
        <v>148.5</v>
      </c>
      <c r="AB238" s="8">
        <v>125.8</v>
      </c>
      <c r="AC238" s="8">
        <v>140.9</v>
      </c>
      <c r="AD238" s="8">
        <v>154.9</v>
      </c>
      <c r="AE238" s="8">
        <v>138.4</v>
      </c>
      <c r="AF238" s="8">
        <v>140.19999999999999</v>
      </c>
      <c r="AG238" s="8">
        <v>145</v>
      </c>
    </row>
    <row r="239" spans="1:33" x14ac:dyDescent="0.25">
      <c r="A239" s="25" t="s">
        <v>0</v>
      </c>
      <c r="B239" s="25">
        <v>2019</v>
      </c>
      <c r="C239" s="25" t="s">
        <v>12</v>
      </c>
      <c r="D239" s="25" t="s">
        <v>85</v>
      </c>
      <c r="E239" s="25" t="s">
        <v>694</v>
      </c>
      <c r="F239" s="25">
        <v>1710.2</v>
      </c>
      <c r="G239" s="8">
        <v>140.1</v>
      </c>
      <c r="H239" s="8">
        <v>161.9</v>
      </c>
      <c r="I239" s="8">
        <v>138.30000000000001</v>
      </c>
      <c r="J239" s="8">
        <v>145.69999999999999</v>
      </c>
      <c r="K239" s="8">
        <v>125.1</v>
      </c>
      <c r="L239" s="8">
        <v>143.80000000000001</v>
      </c>
      <c r="M239" s="8">
        <v>163.4</v>
      </c>
      <c r="N239" s="8">
        <v>132.19999999999999</v>
      </c>
      <c r="O239" s="8">
        <v>112.8</v>
      </c>
      <c r="P239" s="8">
        <v>144.19999999999999</v>
      </c>
      <c r="Q239" s="8">
        <v>138.5</v>
      </c>
      <c r="R239" s="8">
        <v>157.19999999999999</v>
      </c>
      <c r="S239" s="8">
        <v>145.5</v>
      </c>
      <c r="T239" s="8">
        <v>165.7</v>
      </c>
      <c r="U239" s="8">
        <v>151.69999999999999</v>
      </c>
      <c r="V239" s="8">
        <v>146.6</v>
      </c>
      <c r="W239" s="8">
        <v>151</v>
      </c>
      <c r="X239" s="8">
        <v>139.26</v>
      </c>
      <c r="Y239" s="8">
        <v>146.9</v>
      </c>
      <c r="Z239" s="8">
        <v>150.30000000000001</v>
      </c>
      <c r="AA239" s="8">
        <v>153.4</v>
      </c>
      <c r="AB239" s="8">
        <v>131.6</v>
      </c>
      <c r="AC239" s="8">
        <v>148.30000000000001</v>
      </c>
      <c r="AD239" s="8">
        <v>160.19999999999999</v>
      </c>
      <c r="AE239" s="8">
        <v>140.19999999999999</v>
      </c>
      <c r="AF239" s="8">
        <v>145.4</v>
      </c>
      <c r="AG239" s="8">
        <v>146.69999999999999</v>
      </c>
    </row>
    <row r="240" spans="1:33" x14ac:dyDescent="0.25">
      <c r="A240" s="25" t="s">
        <v>3</v>
      </c>
      <c r="B240" s="25">
        <v>2019</v>
      </c>
      <c r="C240" s="25" t="s">
        <v>12</v>
      </c>
      <c r="D240" s="25" t="s">
        <v>86</v>
      </c>
      <c r="E240" s="25" t="s">
        <v>694</v>
      </c>
      <c r="F240" s="25">
        <v>1744.9</v>
      </c>
      <c r="G240" s="8">
        <v>142.69999999999999</v>
      </c>
      <c r="H240" s="8">
        <v>158.69999999999999</v>
      </c>
      <c r="I240" s="8">
        <v>141.6</v>
      </c>
      <c r="J240" s="8">
        <v>144.9</v>
      </c>
      <c r="K240" s="8">
        <v>120.8</v>
      </c>
      <c r="L240" s="8">
        <v>149.80000000000001</v>
      </c>
      <c r="M240" s="8">
        <v>192.4</v>
      </c>
      <c r="N240" s="8">
        <v>130.30000000000001</v>
      </c>
      <c r="O240" s="8">
        <v>114</v>
      </c>
      <c r="P240" s="8">
        <v>143.80000000000001</v>
      </c>
      <c r="Q240" s="8">
        <v>130</v>
      </c>
      <c r="R240" s="8">
        <v>156.4</v>
      </c>
      <c r="S240" s="8">
        <v>149.5</v>
      </c>
      <c r="T240" s="8">
        <v>168.6</v>
      </c>
      <c r="U240" s="8">
        <v>145.30000000000001</v>
      </c>
      <c r="V240" s="8">
        <v>132.19999999999999</v>
      </c>
      <c r="W240" s="8">
        <v>143.30000000000001</v>
      </c>
      <c r="X240" s="8">
        <v>152.19999999999999</v>
      </c>
      <c r="Y240" s="8">
        <v>126.6</v>
      </c>
      <c r="Z240" s="8">
        <v>138.30000000000001</v>
      </c>
      <c r="AA240" s="8">
        <v>141.9</v>
      </c>
      <c r="AB240" s="8">
        <v>121.2</v>
      </c>
      <c r="AC240" s="8">
        <v>135.9</v>
      </c>
      <c r="AD240" s="8">
        <v>151.6</v>
      </c>
      <c r="AE240" s="8">
        <v>139</v>
      </c>
      <c r="AF240" s="8">
        <v>135.69999999999999</v>
      </c>
      <c r="AG240" s="8">
        <v>144.69999999999999</v>
      </c>
    </row>
    <row r="241" spans="1:33" x14ac:dyDescent="0.25">
      <c r="A241" s="25" t="s">
        <v>4</v>
      </c>
      <c r="B241" s="25">
        <v>2019</v>
      </c>
      <c r="C241" s="25" t="s">
        <v>12</v>
      </c>
      <c r="D241" s="25" t="s">
        <v>87</v>
      </c>
      <c r="E241" s="25" t="s">
        <v>694</v>
      </c>
      <c r="F241" s="25">
        <v>1722.6999999999998</v>
      </c>
      <c r="G241" s="8">
        <v>140.9</v>
      </c>
      <c r="H241" s="8">
        <v>160.80000000000001</v>
      </c>
      <c r="I241" s="8">
        <v>139.6</v>
      </c>
      <c r="J241" s="8">
        <v>145.4</v>
      </c>
      <c r="K241" s="8">
        <v>123.5</v>
      </c>
      <c r="L241" s="8">
        <v>146.6</v>
      </c>
      <c r="M241" s="8">
        <v>173.2</v>
      </c>
      <c r="N241" s="8">
        <v>131.6</v>
      </c>
      <c r="O241" s="8">
        <v>113.2</v>
      </c>
      <c r="P241" s="8">
        <v>144.1</v>
      </c>
      <c r="Q241" s="8">
        <v>135</v>
      </c>
      <c r="R241" s="8">
        <v>156.80000000000001</v>
      </c>
      <c r="S241" s="8">
        <v>147</v>
      </c>
      <c r="T241" s="8">
        <v>166.5</v>
      </c>
      <c r="U241" s="8">
        <v>149.19999999999999</v>
      </c>
      <c r="V241" s="8">
        <v>140.6</v>
      </c>
      <c r="W241" s="8">
        <v>147.9</v>
      </c>
      <c r="X241" s="8">
        <v>152.19999999999999</v>
      </c>
      <c r="Y241" s="8">
        <v>139.19999999999999</v>
      </c>
      <c r="Z241" s="8">
        <v>144.6</v>
      </c>
      <c r="AA241" s="8">
        <v>149</v>
      </c>
      <c r="AB241" s="8">
        <v>126.1</v>
      </c>
      <c r="AC241" s="8">
        <v>141.30000000000001</v>
      </c>
      <c r="AD241" s="8">
        <v>155.19999999999999</v>
      </c>
      <c r="AE241" s="8">
        <v>139.69999999999999</v>
      </c>
      <c r="AF241" s="8">
        <v>140.69999999999999</v>
      </c>
      <c r="AG241" s="8">
        <v>145.80000000000001</v>
      </c>
    </row>
    <row r="242" spans="1:33" x14ac:dyDescent="0.25">
      <c r="A242" s="25" t="s">
        <v>0</v>
      </c>
      <c r="B242" s="25">
        <v>2019</v>
      </c>
      <c r="C242" s="25" t="s">
        <v>13</v>
      </c>
      <c r="D242" s="25" t="s">
        <v>497</v>
      </c>
      <c r="E242" s="25" t="s">
        <v>695</v>
      </c>
      <c r="F242" s="25">
        <v>1738.2999999999997</v>
      </c>
      <c r="G242" s="8">
        <v>141</v>
      </c>
      <c r="H242" s="8">
        <v>161.6</v>
      </c>
      <c r="I242" s="8">
        <v>141.19999999999999</v>
      </c>
      <c r="J242" s="8">
        <v>146.5</v>
      </c>
      <c r="K242" s="8">
        <v>125.6</v>
      </c>
      <c r="L242" s="8">
        <v>145.69999999999999</v>
      </c>
      <c r="M242" s="8">
        <v>178.8</v>
      </c>
      <c r="N242" s="8">
        <v>133.1</v>
      </c>
      <c r="O242" s="8">
        <v>113.6</v>
      </c>
      <c r="P242" s="8">
        <v>145.5</v>
      </c>
      <c r="Q242" s="8">
        <v>138.6</v>
      </c>
      <c r="R242" s="8">
        <v>157.4</v>
      </c>
      <c r="S242" s="8">
        <v>148.30000000000001</v>
      </c>
      <c r="T242" s="8">
        <v>166.3</v>
      </c>
      <c r="U242" s="8">
        <v>151.69999999999999</v>
      </c>
      <c r="V242" s="8">
        <v>146.69999999999999</v>
      </c>
      <c r="W242" s="8">
        <v>151</v>
      </c>
      <c r="X242" s="8">
        <v>139.26</v>
      </c>
      <c r="Y242" s="8">
        <v>147.69999999999999</v>
      </c>
      <c r="Z242" s="8">
        <v>150.6</v>
      </c>
      <c r="AA242" s="8">
        <v>153.69999999999999</v>
      </c>
      <c r="AB242" s="8">
        <v>131.69999999999999</v>
      </c>
      <c r="AC242" s="8">
        <v>148.69999999999999</v>
      </c>
      <c r="AD242" s="8">
        <v>160.69999999999999</v>
      </c>
      <c r="AE242" s="8">
        <v>140.30000000000001</v>
      </c>
      <c r="AF242" s="8">
        <v>145.69999999999999</v>
      </c>
      <c r="AG242" s="8">
        <v>148.30000000000001</v>
      </c>
    </row>
    <row r="243" spans="1:33" x14ac:dyDescent="0.25">
      <c r="A243" s="25" t="s">
        <v>3</v>
      </c>
      <c r="B243" s="25">
        <v>2019</v>
      </c>
      <c r="C243" s="25" t="s">
        <v>13</v>
      </c>
      <c r="D243" s="25" t="s">
        <v>498</v>
      </c>
      <c r="E243" s="25" t="s">
        <v>695</v>
      </c>
      <c r="F243" s="25">
        <v>1772.4</v>
      </c>
      <c r="G243" s="8">
        <v>143.5</v>
      </c>
      <c r="H243" s="8">
        <v>159.80000000000001</v>
      </c>
      <c r="I243" s="8">
        <v>144.69999999999999</v>
      </c>
      <c r="J243" s="8">
        <v>145.6</v>
      </c>
      <c r="K243" s="8">
        <v>121.1</v>
      </c>
      <c r="L243" s="8">
        <v>150.6</v>
      </c>
      <c r="M243" s="8">
        <v>207.2</v>
      </c>
      <c r="N243" s="8">
        <v>131.19999999999999</v>
      </c>
      <c r="O243" s="8">
        <v>114.8</v>
      </c>
      <c r="P243" s="8">
        <v>145.19999999999999</v>
      </c>
      <c r="Q243" s="8">
        <v>130.19999999999999</v>
      </c>
      <c r="R243" s="8">
        <v>156.80000000000001</v>
      </c>
      <c r="S243" s="8">
        <v>151.9</v>
      </c>
      <c r="T243" s="8">
        <v>169.3</v>
      </c>
      <c r="U243" s="8">
        <v>145.9</v>
      </c>
      <c r="V243" s="8">
        <v>132.4</v>
      </c>
      <c r="W243" s="8">
        <v>143.9</v>
      </c>
      <c r="X243" s="8">
        <v>153</v>
      </c>
      <c r="Y243" s="8">
        <v>128.9</v>
      </c>
      <c r="Z243" s="8">
        <v>138.69999999999999</v>
      </c>
      <c r="AA243" s="8">
        <v>142.4</v>
      </c>
      <c r="AB243" s="8">
        <v>121.5</v>
      </c>
      <c r="AC243" s="8">
        <v>136.19999999999999</v>
      </c>
      <c r="AD243" s="8">
        <v>151.69999999999999</v>
      </c>
      <c r="AE243" s="8">
        <v>139.5</v>
      </c>
      <c r="AF243" s="8">
        <v>136</v>
      </c>
      <c r="AG243" s="8">
        <v>146</v>
      </c>
    </row>
    <row r="244" spans="1:33" x14ac:dyDescent="0.25">
      <c r="A244" s="25" t="s">
        <v>4</v>
      </c>
      <c r="B244" s="25">
        <v>2019</v>
      </c>
      <c r="C244" s="25" t="s">
        <v>13</v>
      </c>
      <c r="D244" s="25" t="s">
        <v>499</v>
      </c>
      <c r="E244" s="25" t="s">
        <v>695</v>
      </c>
      <c r="F244" s="25">
        <v>1750.4999999999998</v>
      </c>
      <c r="G244" s="8">
        <v>141.80000000000001</v>
      </c>
      <c r="H244" s="8">
        <v>161</v>
      </c>
      <c r="I244" s="8">
        <v>142.6</v>
      </c>
      <c r="J244" s="8">
        <v>146.19999999999999</v>
      </c>
      <c r="K244" s="8">
        <v>123.9</v>
      </c>
      <c r="L244" s="8">
        <v>148</v>
      </c>
      <c r="M244" s="8">
        <v>188.4</v>
      </c>
      <c r="N244" s="8">
        <v>132.5</v>
      </c>
      <c r="O244" s="8">
        <v>114</v>
      </c>
      <c r="P244" s="8">
        <v>145.4</v>
      </c>
      <c r="Q244" s="8">
        <v>135.1</v>
      </c>
      <c r="R244" s="8">
        <v>157.1</v>
      </c>
      <c r="S244" s="8">
        <v>149.6</v>
      </c>
      <c r="T244" s="8">
        <v>167.1</v>
      </c>
      <c r="U244" s="8">
        <v>149.4</v>
      </c>
      <c r="V244" s="8">
        <v>140.80000000000001</v>
      </c>
      <c r="W244" s="8">
        <v>148.19999999999999</v>
      </c>
      <c r="X244" s="8">
        <v>153</v>
      </c>
      <c r="Y244" s="8">
        <v>140.6</v>
      </c>
      <c r="Z244" s="8">
        <v>145</v>
      </c>
      <c r="AA244" s="8">
        <v>149.4</v>
      </c>
      <c r="AB244" s="8">
        <v>126.3</v>
      </c>
      <c r="AC244" s="8">
        <v>141.69999999999999</v>
      </c>
      <c r="AD244" s="8">
        <v>155.4</v>
      </c>
      <c r="AE244" s="8">
        <v>140</v>
      </c>
      <c r="AF244" s="8">
        <v>141</v>
      </c>
      <c r="AG244" s="8">
        <v>147.19999999999999</v>
      </c>
    </row>
    <row r="245" spans="1:33" x14ac:dyDescent="0.25">
      <c r="A245" s="25" t="s">
        <v>0</v>
      </c>
      <c r="B245" s="25">
        <v>2019</v>
      </c>
      <c r="C245" s="25" t="s">
        <v>14</v>
      </c>
      <c r="D245" s="25" t="s">
        <v>500</v>
      </c>
      <c r="E245" s="25" t="s">
        <v>696</v>
      </c>
      <c r="F245" s="25">
        <v>1765.9</v>
      </c>
      <c r="G245" s="8">
        <v>141.80000000000001</v>
      </c>
      <c r="H245" s="8">
        <v>163.69999999999999</v>
      </c>
      <c r="I245" s="8">
        <v>143.80000000000001</v>
      </c>
      <c r="J245" s="8">
        <v>147.1</v>
      </c>
      <c r="K245" s="8">
        <v>126</v>
      </c>
      <c r="L245" s="8">
        <v>146.19999999999999</v>
      </c>
      <c r="M245" s="8">
        <v>191.4</v>
      </c>
      <c r="N245" s="8">
        <v>136.19999999999999</v>
      </c>
      <c r="O245" s="8">
        <v>113.8</v>
      </c>
      <c r="P245" s="8">
        <v>147.30000000000001</v>
      </c>
      <c r="Q245" s="8">
        <v>138.69999999999999</v>
      </c>
      <c r="R245" s="8">
        <v>157.69999999999999</v>
      </c>
      <c r="S245" s="8">
        <v>150.9</v>
      </c>
      <c r="T245" s="8">
        <v>167.2</v>
      </c>
      <c r="U245" s="8">
        <v>152.30000000000001</v>
      </c>
      <c r="V245" s="8">
        <v>147</v>
      </c>
      <c r="W245" s="8">
        <v>151.5</v>
      </c>
      <c r="X245" s="8">
        <v>139.26</v>
      </c>
      <c r="Y245" s="8">
        <v>148.4</v>
      </c>
      <c r="Z245" s="8">
        <v>150.9</v>
      </c>
      <c r="AA245" s="8">
        <v>154.30000000000001</v>
      </c>
      <c r="AB245" s="8">
        <v>132.1</v>
      </c>
      <c r="AC245" s="8">
        <v>149.1</v>
      </c>
      <c r="AD245" s="8">
        <v>160.80000000000001</v>
      </c>
      <c r="AE245" s="8">
        <v>140.6</v>
      </c>
      <c r="AF245" s="8">
        <v>146.1</v>
      </c>
      <c r="AG245" s="8">
        <v>149.9</v>
      </c>
    </row>
    <row r="246" spans="1:33" x14ac:dyDescent="0.25">
      <c r="A246" s="25" t="s">
        <v>3</v>
      </c>
      <c r="B246" s="25">
        <v>2019</v>
      </c>
      <c r="C246" s="25" t="s">
        <v>14</v>
      </c>
      <c r="D246" s="25" t="s">
        <v>501</v>
      </c>
      <c r="E246" s="25" t="s">
        <v>696</v>
      </c>
      <c r="F246" s="25">
        <v>1793.4999999999998</v>
      </c>
      <c r="G246" s="8">
        <v>144.1</v>
      </c>
      <c r="H246" s="8">
        <v>162.4</v>
      </c>
      <c r="I246" s="8">
        <v>148.4</v>
      </c>
      <c r="J246" s="8">
        <v>145.9</v>
      </c>
      <c r="K246" s="8">
        <v>121.5</v>
      </c>
      <c r="L246" s="8">
        <v>148.80000000000001</v>
      </c>
      <c r="M246" s="8">
        <v>215.7</v>
      </c>
      <c r="N246" s="8">
        <v>134.6</v>
      </c>
      <c r="O246" s="8">
        <v>115</v>
      </c>
      <c r="P246" s="8">
        <v>146.30000000000001</v>
      </c>
      <c r="Q246" s="8">
        <v>130.5</v>
      </c>
      <c r="R246" s="8">
        <v>157.19999999999999</v>
      </c>
      <c r="S246" s="8">
        <v>153.6</v>
      </c>
      <c r="T246" s="8">
        <v>169.9</v>
      </c>
      <c r="U246" s="8">
        <v>146.30000000000001</v>
      </c>
      <c r="V246" s="8">
        <v>132.6</v>
      </c>
      <c r="W246" s="8">
        <v>144.19999999999999</v>
      </c>
      <c r="X246" s="8">
        <v>153.5</v>
      </c>
      <c r="Y246" s="8">
        <v>132.19999999999999</v>
      </c>
      <c r="Z246" s="8">
        <v>139.1</v>
      </c>
      <c r="AA246" s="8">
        <v>142.80000000000001</v>
      </c>
      <c r="AB246" s="8">
        <v>121.7</v>
      </c>
      <c r="AC246" s="8">
        <v>136.69999999999999</v>
      </c>
      <c r="AD246" s="8">
        <v>151.80000000000001</v>
      </c>
      <c r="AE246" s="8">
        <v>139.80000000000001</v>
      </c>
      <c r="AF246" s="8">
        <v>136.30000000000001</v>
      </c>
      <c r="AG246" s="8">
        <v>147</v>
      </c>
    </row>
    <row r="247" spans="1:33" x14ac:dyDescent="0.25">
      <c r="A247" s="25" t="s">
        <v>4</v>
      </c>
      <c r="B247" s="25">
        <v>2019</v>
      </c>
      <c r="C247" s="25" t="s">
        <v>14</v>
      </c>
      <c r="D247" s="25" t="s">
        <v>502</v>
      </c>
      <c r="E247" s="25" t="s">
        <v>696</v>
      </c>
      <c r="F247" s="25">
        <v>1775.6000000000001</v>
      </c>
      <c r="G247" s="8">
        <v>142.5</v>
      </c>
      <c r="H247" s="8">
        <v>163.19999999999999</v>
      </c>
      <c r="I247" s="8">
        <v>145.6</v>
      </c>
      <c r="J247" s="8">
        <v>146.69999999999999</v>
      </c>
      <c r="K247" s="8">
        <v>124.3</v>
      </c>
      <c r="L247" s="8">
        <v>147.4</v>
      </c>
      <c r="M247" s="8">
        <v>199.6</v>
      </c>
      <c r="N247" s="8">
        <v>135.69999999999999</v>
      </c>
      <c r="O247" s="8">
        <v>114.2</v>
      </c>
      <c r="P247" s="8">
        <v>147</v>
      </c>
      <c r="Q247" s="8">
        <v>135.30000000000001</v>
      </c>
      <c r="R247" s="8">
        <v>157.5</v>
      </c>
      <c r="S247" s="8">
        <v>151.9</v>
      </c>
      <c r="T247" s="8">
        <v>167.9</v>
      </c>
      <c r="U247" s="8">
        <v>149.9</v>
      </c>
      <c r="V247" s="8">
        <v>141</v>
      </c>
      <c r="W247" s="8">
        <v>148.6</v>
      </c>
      <c r="X247" s="8">
        <v>153.5</v>
      </c>
      <c r="Y247" s="8">
        <v>142.30000000000001</v>
      </c>
      <c r="Z247" s="8">
        <v>145.30000000000001</v>
      </c>
      <c r="AA247" s="8">
        <v>149.9</v>
      </c>
      <c r="AB247" s="8">
        <v>126.6</v>
      </c>
      <c r="AC247" s="8">
        <v>142.1</v>
      </c>
      <c r="AD247" s="8">
        <v>155.5</v>
      </c>
      <c r="AE247" s="8">
        <v>140.30000000000001</v>
      </c>
      <c r="AF247" s="8">
        <v>141.30000000000001</v>
      </c>
      <c r="AG247" s="8">
        <v>148.6</v>
      </c>
    </row>
    <row r="248" spans="1:33" x14ac:dyDescent="0.25">
      <c r="A248" s="25" t="s">
        <v>0</v>
      </c>
      <c r="B248" s="25">
        <v>2019</v>
      </c>
      <c r="C248" s="25" t="s">
        <v>15</v>
      </c>
      <c r="D248" s="25" t="s">
        <v>503</v>
      </c>
      <c r="E248" s="25" t="s">
        <v>697</v>
      </c>
      <c r="F248" s="25">
        <v>1801.6999999999996</v>
      </c>
      <c r="G248" s="8">
        <v>142.80000000000001</v>
      </c>
      <c r="H248" s="8">
        <v>165.3</v>
      </c>
      <c r="I248" s="8">
        <v>149.5</v>
      </c>
      <c r="J248" s="8">
        <v>148.69999999999999</v>
      </c>
      <c r="K248" s="8">
        <v>127.5</v>
      </c>
      <c r="L248" s="8">
        <v>144.30000000000001</v>
      </c>
      <c r="M248" s="8">
        <v>209.5</v>
      </c>
      <c r="N248" s="8">
        <v>138.80000000000001</v>
      </c>
      <c r="O248" s="8">
        <v>113.6</v>
      </c>
      <c r="P248" s="8">
        <v>149.1</v>
      </c>
      <c r="Q248" s="8">
        <v>139.30000000000001</v>
      </c>
      <c r="R248" s="8">
        <v>158.30000000000001</v>
      </c>
      <c r="S248" s="8">
        <v>154.30000000000001</v>
      </c>
      <c r="T248" s="8">
        <v>167.8</v>
      </c>
      <c r="U248" s="8">
        <v>152.6</v>
      </c>
      <c r="V248" s="8">
        <v>147.30000000000001</v>
      </c>
      <c r="W248" s="8">
        <v>151.9</v>
      </c>
      <c r="X248" s="8">
        <v>139.26</v>
      </c>
      <c r="Y248" s="8">
        <v>149.9</v>
      </c>
      <c r="Z248" s="8">
        <v>151.19999999999999</v>
      </c>
      <c r="AA248" s="8">
        <v>154.80000000000001</v>
      </c>
      <c r="AB248" s="8">
        <v>135</v>
      </c>
      <c r="AC248" s="8">
        <v>149.5</v>
      </c>
      <c r="AD248" s="8">
        <v>161.1</v>
      </c>
      <c r="AE248" s="8">
        <v>140.6</v>
      </c>
      <c r="AF248" s="8">
        <v>147.1</v>
      </c>
      <c r="AG248" s="8">
        <v>152.30000000000001</v>
      </c>
    </row>
    <row r="249" spans="1:33" x14ac:dyDescent="0.25">
      <c r="A249" s="25" t="s">
        <v>3</v>
      </c>
      <c r="B249" s="25">
        <v>2019</v>
      </c>
      <c r="C249" s="25" t="s">
        <v>15</v>
      </c>
      <c r="D249" s="25" t="s">
        <v>504</v>
      </c>
      <c r="E249" s="25" t="s">
        <v>697</v>
      </c>
      <c r="F249" s="25">
        <v>1825.9</v>
      </c>
      <c r="G249" s="8">
        <v>144.9</v>
      </c>
      <c r="H249" s="8">
        <v>164.5</v>
      </c>
      <c r="I249" s="8">
        <v>153.69999999999999</v>
      </c>
      <c r="J249" s="8">
        <v>147.5</v>
      </c>
      <c r="K249" s="8">
        <v>122.7</v>
      </c>
      <c r="L249" s="8">
        <v>147.19999999999999</v>
      </c>
      <c r="M249" s="8">
        <v>231.5</v>
      </c>
      <c r="N249" s="8">
        <v>137.19999999999999</v>
      </c>
      <c r="O249" s="8">
        <v>114.7</v>
      </c>
      <c r="P249" s="8">
        <v>148</v>
      </c>
      <c r="Q249" s="8">
        <v>130.80000000000001</v>
      </c>
      <c r="R249" s="8">
        <v>157.69999999999999</v>
      </c>
      <c r="S249" s="8">
        <v>156.30000000000001</v>
      </c>
      <c r="T249" s="8">
        <v>170.4</v>
      </c>
      <c r="U249" s="8">
        <v>146.80000000000001</v>
      </c>
      <c r="V249" s="8">
        <v>132.80000000000001</v>
      </c>
      <c r="W249" s="8">
        <v>144.6</v>
      </c>
      <c r="X249" s="8">
        <v>152.80000000000001</v>
      </c>
      <c r="Y249" s="8">
        <v>133.6</v>
      </c>
      <c r="Z249" s="8">
        <v>139.80000000000001</v>
      </c>
      <c r="AA249" s="8">
        <v>143.19999999999999</v>
      </c>
      <c r="AB249" s="8">
        <v>125.2</v>
      </c>
      <c r="AC249" s="8">
        <v>136.80000000000001</v>
      </c>
      <c r="AD249" s="8">
        <v>151.9</v>
      </c>
      <c r="AE249" s="8">
        <v>140.19999999999999</v>
      </c>
      <c r="AF249" s="8">
        <v>137.69999999999999</v>
      </c>
      <c r="AG249" s="8">
        <v>148.30000000000001</v>
      </c>
    </row>
    <row r="250" spans="1:33" x14ac:dyDescent="0.25">
      <c r="A250" s="25" t="s">
        <v>4</v>
      </c>
      <c r="B250" s="25">
        <v>2019</v>
      </c>
      <c r="C250" s="25" t="s">
        <v>15</v>
      </c>
      <c r="D250" s="25" t="s">
        <v>66</v>
      </c>
      <c r="E250" s="25" t="s">
        <v>697</v>
      </c>
      <c r="F250" s="25">
        <v>1810.3000000000002</v>
      </c>
      <c r="G250" s="8">
        <v>143.5</v>
      </c>
      <c r="H250" s="8">
        <v>165</v>
      </c>
      <c r="I250" s="8">
        <v>151.1</v>
      </c>
      <c r="J250" s="8">
        <v>148.30000000000001</v>
      </c>
      <c r="K250" s="8">
        <v>125.7</v>
      </c>
      <c r="L250" s="8">
        <v>145.69999999999999</v>
      </c>
      <c r="M250" s="8">
        <v>217</v>
      </c>
      <c r="N250" s="8">
        <v>138.30000000000001</v>
      </c>
      <c r="O250" s="8">
        <v>114</v>
      </c>
      <c r="P250" s="8">
        <v>148.69999999999999</v>
      </c>
      <c r="Q250" s="8">
        <v>135.80000000000001</v>
      </c>
      <c r="R250" s="8">
        <v>158</v>
      </c>
      <c r="S250" s="8">
        <v>155</v>
      </c>
      <c r="T250" s="8">
        <v>168.5</v>
      </c>
      <c r="U250" s="8">
        <v>150.30000000000001</v>
      </c>
      <c r="V250" s="8">
        <v>141.30000000000001</v>
      </c>
      <c r="W250" s="8">
        <v>149</v>
      </c>
      <c r="X250" s="8">
        <v>152.80000000000001</v>
      </c>
      <c r="Y250" s="8">
        <v>143.69999999999999</v>
      </c>
      <c r="Z250" s="8">
        <v>145.80000000000001</v>
      </c>
      <c r="AA250" s="8">
        <v>150.4</v>
      </c>
      <c r="AB250" s="8">
        <v>129.80000000000001</v>
      </c>
      <c r="AC250" s="8">
        <v>142.30000000000001</v>
      </c>
      <c r="AD250" s="8">
        <v>155.69999999999999</v>
      </c>
      <c r="AE250" s="8">
        <v>140.4</v>
      </c>
      <c r="AF250" s="8">
        <v>142.5</v>
      </c>
      <c r="AG250" s="8">
        <v>150.4</v>
      </c>
    </row>
    <row r="251" spans="1:33" x14ac:dyDescent="0.25">
      <c r="A251" s="25" t="s">
        <v>0</v>
      </c>
      <c r="B251" s="25">
        <v>2020</v>
      </c>
      <c r="C251" s="25" t="s">
        <v>1</v>
      </c>
      <c r="D251" s="25" t="s">
        <v>505</v>
      </c>
      <c r="E251" s="25" t="s">
        <v>698</v>
      </c>
      <c r="F251" s="25">
        <v>1798.8999999999999</v>
      </c>
      <c r="G251" s="8">
        <v>143.69999999999999</v>
      </c>
      <c r="H251" s="8">
        <v>167.3</v>
      </c>
      <c r="I251" s="8">
        <v>153.5</v>
      </c>
      <c r="J251" s="8">
        <v>150.5</v>
      </c>
      <c r="K251" s="8">
        <v>132</v>
      </c>
      <c r="L251" s="8">
        <v>142.19999999999999</v>
      </c>
      <c r="M251" s="8">
        <v>191.5</v>
      </c>
      <c r="N251" s="8">
        <v>141.1</v>
      </c>
      <c r="O251" s="8">
        <v>113.8</v>
      </c>
      <c r="P251" s="8">
        <v>151.6</v>
      </c>
      <c r="Q251" s="8">
        <v>139.69999999999999</v>
      </c>
      <c r="R251" s="8">
        <v>158.69999999999999</v>
      </c>
      <c r="S251" s="8">
        <v>153</v>
      </c>
      <c r="T251" s="8">
        <v>168.6</v>
      </c>
      <c r="U251" s="8">
        <v>152.80000000000001</v>
      </c>
      <c r="V251" s="8">
        <v>147.4</v>
      </c>
      <c r="W251" s="8">
        <v>152.1</v>
      </c>
      <c r="X251" s="8">
        <v>139.26</v>
      </c>
      <c r="Y251" s="8">
        <v>150.4</v>
      </c>
      <c r="Z251" s="8">
        <v>151.69999999999999</v>
      </c>
      <c r="AA251" s="8">
        <v>155.69999999999999</v>
      </c>
      <c r="AB251" s="8">
        <v>136.30000000000001</v>
      </c>
      <c r="AC251" s="8">
        <v>150.1</v>
      </c>
      <c r="AD251" s="8">
        <v>161.69999999999999</v>
      </c>
      <c r="AE251" s="8">
        <v>142.5</v>
      </c>
      <c r="AF251" s="8">
        <v>148.1</v>
      </c>
      <c r="AG251" s="8">
        <v>151.9</v>
      </c>
    </row>
    <row r="252" spans="1:33" x14ac:dyDescent="0.25">
      <c r="A252" s="25" t="s">
        <v>3</v>
      </c>
      <c r="B252" s="25">
        <v>2020</v>
      </c>
      <c r="C252" s="25" t="s">
        <v>1</v>
      </c>
      <c r="D252" s="25" t="s">
        <v>506</v>
      </c>
      <c r="E252" s="25" t="s">
        <v>698</v>
      </c>
      <c r="F252" s="25">
        <v>1814.3</v>
      </c>
      <c r="G252" s="8">
        <v>145.6</v>
      </c>
      <c r="H252" s="8">
        <v>167.6</v>
      </c>
      <c r="I252" s="8">
        <v>157</v>
      </c>
      <c r="J252" s="8">
        <v>149.30000000000001</v>
      </c>
      <c r="K252" s="8">
        <v>126.3</v>
      </c>
      <c r="L252" s="8">
        <v>144.4</v>
      </c>
      <c r="M252" s="8">
        <v>207.8</v>
      </c>
      <c r="N252" s="8">
        <v>139.1</v>
      </c>
      <c r="O252" s="8">
        <v>114.8</v>
      </c>
      <c r="P252" s="8">
        <v>149.5</v>
      </c>
      <c r="Q252" s="8">
        <v>131.1</v>
      </c>
      <c r="R252" s="8">
        <v>158.5</v>
      </c>
      <c r="S252" s="8">
        <v>154.4</v>
      </c>
      <c r="T252" s="8">
        <v>170.8</v>
      </c>
      <c r="U252" s="8">
        <v>147</v>
      </c>
      <c r="V252" s="8">
        <v>133.19999999999999</v>
      </c>
      <c r="W252" s="8">
        <v>144.9</v>
      </c>
      <c r="X252" s="8">
        <v>153.9</v>
      </c>
      <c r="Y252" s="8">
        <v>135.1</v>
      </c>
      <c r="Z252" s="8">
        <v>140.1</v>
      </c>
      <c r="AA252" s="8">
        <v>143.80000000000001</v>
      </c>
      <c r="AB252" s="8">
        <v>126.1</v>
      </c>
      <c r="AC252" s="8">
        <v>137.19999999999999</v>
      </c>
      <c r="AD252" s="8">
        <v>152.1</v>
      </c>
      <c r="AE252" s="8">
        <v>142.1</v>
      </c>
      <c r="AF252" s="8">
        <v>138.4</v>
      </c>
      <c r="AG252" s="8">
        <v>148.19999999999999</v>
      </c>
    </row>
    <row r="253" spans="1:33" x14ac:dyDescent="0.25">
      <c r="A253" s="25" t="s">
        <v>4</v>
      </c>
      <c r="B253" s="25">
        <v>2020</v>
      </c>
      <c r="C253" s="25" t="s">
        <v>1</v>
      </c>
      <c r="D253" s="25" t="s">
        <v>507</v>
      </c>
      <c r="E253" s="25" t="s">
        <v>698</v>
      </c>
      <c r="F253" s="25">
        <v>1804.3</v>
      </c>
      <c r="G253" s="8">
        <v>144.30000000000001</v>
      </c>
      <c r="H253" s="8">
        <v>167.4</v>
      </c>
      <c r="I253" s="8">
        <v>154.9</v>
      </c>
      <c r="J253" s="8">
        <v>150.1</v>
      </c>
      <c r="K253" s="8">
        <v>129.9</v>
      </c>
      <c r="L253" s="8">
        <v>143.19999999999999</v>
      </c>
      <c r="M253" s="8">
        <v>197</v>
      </c>
      <c r="N253" s="8">
        <v>140.4</v>
      </c>
      <c r="O253" s="8">
        <v>114.1</v>
      </c>
      <c r="P253" s="8">
        <v>150.9</v>
      </c>
      <c r="Q253" s="8">
        <v>136.1</v>
      </c>
      <c r="R253" s="8">
        <v>158.6</v>
      </c>
      <c r="S253" s="8">
        <v>153.5</v>
      </c>
      <c r="T253" s="8">
        <v>169.2</v>
      </c>
      <c r="U253" s="8">
        <v>150.5</v>
      </c>
      <c r="V253" s="8">
        <v>141.5</v>
      </c>
      <c r="W253" s="8">
        <v>149.19999999999999</v>
      </c>
      <c r="X253" s="8">
        <v>153.9</v>
      </c>
      <c r="Y253" s="8">
        <v>144.6</v>
      </c>
      <c r="Z253" s="8">
        <v>146.19999999999999</v>
      </c>
      <c r="AA253" s="8">
        <v>151.19999999999999</v>
      </c>
      <c r="AB253" s="8">
        <v>130.9</v>
      </c>
      <c r="AC253" s="8">
        <v>142.80000000000001</v>
      </c>
      <c r="AD253" s="8">
        <v>156.1</v>
      </c>
      <c r="AE253" s="8">
        <v>142.30000000000001</v>
      </c>
      <c r="AF253" s="8">
        <v>143.4</v>
      </c>
      <c r="AG253" s="8">
        <v>150.19999999999999</v>
      </c>
    </row>
    <row r="254" spans="1:33" x14ac:dyDescent="0.25">
      <c r="A254" s="25" t="s">
        <v>0</v>
      </c>
      <c r="B254" s="25">
        <v>2020</v>
      </c>
      <c r="C254" s="25" t="s">
        <v>5</v>
      </c>
      <c r="D254" s="25" t="s">
        <v>508</v>
      </c>
      <c r="E254" s="25" t="s">
        <v>699</v>
      </c>
      <c r="F254" s="25">
        <v>1769.6999999999998</v>
      </c>
      <c r="G254" s="8">
        <v>144.19999999999999</v>
      </c>
      <c r="H254" s="8">
        <v>167.5</v>
      </c>
      <c r="I254" s="8">
        <v>150.9</v>
      </c>
      <c r="J254" s="8">
        <v>150.9</v>
      </c>
      <c r="K254" s="8">
        <v>133.69999999999999</v>
      </c>
      <c r="L254" s="8">
        <v>140.69999999999999</v>
      </c>
      <c r="M254" s="8">
        <v>165.1</v>
      </c>
      <c r="N254" s="8">
        <v>141.80000000000001</v>
      </c>
      <c r="O254" s="8">
        <v>113.1</v>
      </c>
      <c r="P254" s="8">
        <v>152.80000000000001</v>
      </c>
      <c r="Q254" s="8">
        <v>140.1</v>
      </c>
      <c r="R254" s="8">
        <v>159.19999999999999</v>
      </c>
      <c r="S254" s="8">
        <v>149.80000000000001</v>
      </c>
      <c r="T254" s="8">
        <v>169.4</v>
      </c>
      <c r="U254" s="8">
        <v>153</v>
      </c>
      <c r="V254" s="8">
        <v>147.5</v>
      </c>
      <c r="W254" s="8">
        <v>152.30000000000001</v>
      </c>
      <c r="X254" s="8">
        <v>139.26</v>
      </c>
      <c r="Y254" s="8">
        <v>152.30000000000001</v>
      </c>
      <c r="Z254" s="8">
        <v>151.80000000000001</v>
      </c>
      <c r="AA254" s="8">
        <v>156.19999999999999</v>
      </c>
      <c r="AB254" s="8">
        <v>136</v>
      </c>
      <c r="AC254" s="8">
        <v>150.4</v>
      </c>
      <c r="AD254" s="8">
        <v>161.9</v>
      </c>
      <c r="AE254" s="8">
        <v>143.4</v>
      </c>
      <c r="AF254" s="8">
        <v>148.4</v>
      </c>
      <c r="AG254" s="8">
        <v>150.4</v>
      </c>
    </row>
    <row r="255" spans="1:33" x14ac:dyDescent="0.25">
      <c r="A255" s="25" t="s">
        <v>3</v>
      </c>
      <c r="B255" s="25">
        <v>2020</v>
      </c>
      <c r="C255" s="25" t="s">
        <v>5</v>
      </c>
      <c r="D255" s="25" t="s">
        <v>509</v>
      </c>
      <c r="E255" s="25" t="s">
        <v>699</v>
      </c>
      <c r="F255" s="25">
        <v>1785.1</v>
      </c>
      <c r="G255" s="8">
        <v>146.19999999999999</v>
      </c>
      <c r="H255" s="8">
        <v>167.6</v>
      </c>
      <c r="I255" s="8">
        <v>153.1</v>
      </c>
      <c r="J255" s="8">
        <v>150.69999999999999</v>
      </c>
      <c r="K255" s="8">
        <v>127.4</v>
      </c>
      <c r="L255" s="8">
        <v>143.1</v>
      </c>
      <c r="M255" s="8">
        <v>181.7</v>
      </c>
      <c r="N255" s="8">
        <v>139.6</v>
      </c>
      <c r="O255" s="8">
        <v>114.6</v>
      </c>
      <c r="P255" s="8">
        <v>150.4</v>
      </c>
      <c r="Q255" s="8">
        <v>131.5</v>
      </c>
      <c r="R255" s="8">
        <v>159</v>
      </c>
      <c r="S255" s="8">
        <v>151.69999999999999</v>
      </c>
      <c r="T255" s="8">
        <v>172</v>
      </c>
      <c r="U255" s="8">
        <v>147.30000000000001</v>
      </c>
      <c r="V255" s="8">
        <v>133.5</v>
      </c>
      <c r="W255" s="8">
        <v>145.19999999999999</v>
      </c>
      <c r="X255" s="8">
        <v>154.80000000000001</v>
      </c>
      <c r="Y255" s="8">
        <v>138.9</v>
      </c>
      <c r="Z255" s="8">
        <v>140.4</v>
      </c>
      <c r="AA255" s="8">
        <v>144.4</v>
      </c>
      <c r="AB255" s="8">
        <v>125.2</v>
      </c>
      <c r="AC255" s="8">
        <v>137.69999999999999</v>
      </c>
      <c r="AD255" s="8">
        <v>152.19999999999999</v>
      </c>
      <c r="AE255" s="8">
        <v>143.5</v>
      </c>
      <c r="AF255" s="8">
        <v>138.4</v>
      </c>
      <c r="AG255" s="8">
        <v>147.69999999999999</v>
      </c>
    </row>
    <row r="256" spans="1:33" x14ac:dyDescent="0.25">
      <c r="A256" s="25" t="s">
        <v>4</v>
      </c>
      <c r="B256" s="25">
        <v>2020</v>
      </c>
      <c r="C256" s="25" t="s">
        <v>5</v>
      </c>
      <c r="D256" s="25" t="s">
        <v>510</v>
      </c>
      <c r="E256" s="25" t="s">
        <v>699</v>
      </c>
      <c r="F256" s="25">
        <v>1775.1</v>
      </c>
      <c r="G256" s="8">
        <v>144.80000000000001</v>
      </c>
      <c r="H256" s="8">
        <v>167.5</v>
      </c>
      <c r="I256" s="8">
        <v>151.80000000000001</v>
      </c>
      <c r="J256" s="8">
        <v>150.80000000000001</v>
      </c>
      <c r="K256" s="8">
        <v>131.4</v>
      </c>
      <c r="L256" s="8">
        <v>141.80000000000001</v>
      </c>
      <c r="M256" s="8">
        <v>170.7</v>
      </c>
      <c r="N256" s="8">
        <v>141.1</v>
      </c>
      <c r="O256" s="8">
        <v>113.6</v>
      </c>
      <c r="P256" s="8">
        <v>152</v>
      </c>
      <c r="Q256" s="8">
        <v>136.5</v>
      </c>
      <c r="R256" s="8">
        <v>159.1</v>
      </c>
      <c r="S256" s="8">
        <v>150.5</v>
      </c>
      <c r="T256" s="8">
        <v>170.1</v>
      </c>
      <c r="U256" s="8">
        <v>150.80000000000001</v>
      </c>
      <c r="V256" s="8">
        <v>141.69999999999999</v>
      </c>
      <c r="W256" s="8">
        <v>149.5</v>
      </c>
      <c r="X256" s="8">
        <v>154.80000000000001</v>
      </c>
      <c r="Y256" s="8">
        <v>147.19999999999999</v>
      </c>
      <c r="Z256" s="8">
        <v>146.4</v>
      </c>
      <c r="AA256" s="8">
        <v>151.69999999999999</v>
      </c>
      <c r="AB256" s="8">
        <v>130.30000000000001</v>
      </c>
      <c r="AC256" s="8">
        <v>143.19999999999999</v>
      </c>
      <c r="AD256" s="8">
        <v>156.19999999999999</v>
      </c>
      <c r="AE256" s="8">
        <v>143.4</v>
      </c>
      <c r="AF256" s="8">
        <v>143.6</v>
      </c>
      <c r="AG256" s="8">
        <v>149.1</v>
      </c>
    </row>
    <row r="257" spans="1:33" x14ac:dyDescent="0.25">
      <c r="A257" s="25" t="s">
        <v>0</v>
      </c>
      <c r="B257" s="25">
        <v>2020</v>
      </c>
      <c r="C257" s="25" t="s">
        <v>6</v>
      </c>
      <c r="D257" s="25" t="s">
        <v>88</v>
      </c>
      <c r="E257" s="25" t="s">
        <v>700</v>
      </c>
      <c r="F257" s="25">
        <v>1754.4999999999998</v>
      </c>
      <c r="G257" s="8">
        <v>144.4</v>
      </c>
      <c r="H257" s="8">
        <v>166.8</v>
      </c>
      <c r="I257" s="8">
        <v>147.6</v>
      </c>
      <c r="J257" s="8">
        <v>151.69999999999999</v>
      </c>
      <c r="K257" s="8">
        <v>133.30000000000001</v>
      </c>
      <c r="L257" s="8">
        <v>141.80000000000001</v>
      </c>
      <c r="M257" s="8">
        <v>152.30000000000001</v>
      </c>
      <c r="N257" s="8">
        <v>141.80000000000001</v>
      </c>
      <c r="O257" s="8">
        <v>112.6</v>
      </c>
      <c r="P257" s="8">
        <v>154</v>
      </c>
      <c r="Q257" s="8">
        <v>140.1</v>
      </c>
      <c r="R257" s="8">
        <v>160</v>
      </c>
      <c r="S257" s="8">
        <v>148.19999999999999</v>
      </c>
      <c r="T257" s="8">
        <v>170.5</v>
      </c>
      <c r="U257" s="8">
        <v>153.4</v>
      </c>
      <c r="V257" s="8">
        <v>147.6</v>
      </c>
      <c r="W257" s="8">
        <v>152.5</v>
      </c>
      <c r="X257" s="8">
        <v>139.26</v>
      </c>
      <c r="Y257" s="8">
        <v>153.4</v>
      </c>
      <c r="Z257" s="8">
        <v>151.5</v>
      </c>
      <c r="AA257" s="8">
        <v>156.69999999999999</v>
      </c>
      <c r="AB257" s="8">
        <v>135.80000000000001</v>
      </c>
      <c r="AC257" s="8">
        <v>151.19999999999999</v>
      </c>
      <c r="AD257" s="8">
        <v>161.19999999999999</v>
      </c>
      <c r="AE257" s="8">
        <v>145.1</v>
      </c>
      <c r="AF257" s="8">
        <v>148.6</v>
      </c>
      <c r="AG257" s="8">
        <v>149.80000000000001</v>
      </c>
    </row>
    <row r="258" spans="1:33" x14ac:dyDescent="0.25">
      <c r="A258" s="25" t="s">
        <v>3</v>
      </c>
      <c r="B258" s="25">
        <v>2020</v>
      </c>
      <c r="C258" s="25" t="s">
        <v>6</v>
      </c>
      <c r="D258" s="25" t="s">
        <v>89</v>
      </c>
      <c r="E258" s="25" t="s">
        <v>700</v>
      </c>
      <c r="F258" s="25">
        <v>1766.6</v>
      </c>
      <c r="G258" s="8">
        <v>146.5</v>
      </c>
      <c r="H258" s="8">
        <v>167.5</v>
      </c>
      <c r="I258" s="8">
        <v>148.9</v>
      </c>
      <c r="J258" s="8">
        <v>151.1</v>
      </c>
      <c r="K258" s="8">
        <v>127.5</v>
      </c>
      <c r="L258" s="8">
        <v>143.30000000000001</v>
      </c>
      <c r="M258" s="8">
        <v>167</v>
      </c>
      <c r="N258" s="8">
        <v>139.69999999999999</v>
      </c>
      <c r="O258" s="8">
        <v>114.4</v>
      </c>
      <c r="P258" s="8">
        <v>151.5</v>
      </c>
      <c r="Q258" s="8">
        <v>131.9</v>
      </c>
      <c r="R258" s="8">
        <v>159.1</v>
      </c>
      <c r="S258" s="8">
        <v>150.1</v>
      </c>
      <c r="T258" s="8">
        <v>173.3</v>
      </c>
      <c r="U258" s="8">
        <v>147.69999999999999</v>
      </c>
      <c r="V258" s="8">
        <v>133.80000000000001</v>
      </c>
      <c r="W258" s="8">
        <v>145.6</v>
      </c>
      <c r="X258" s="8">
        <v>154.5</v>
      </c>
      <c r="Y258" s="8">
        <v>141.4</v>
      </c>
      <c r="Z258" s="8">
        <v>140.80000000000001</v>
      </c>
      <c r="AA258" s="8">
        <v>145</v>
      </c>
      <c r="AB258" s="8">
        <v>124.6</v>
      </c>
      <c r="AC258" s="8">
        <v>137.9</v>
      </c>
      <c r="AD258" s="8">
        <v>152.5</v>
      </c>
      <c r="AE258" s="8">
        <v>145.30000000000001</v>
      </c>
      <c r="AF258" s="8">
        <v>138.69999999999999</v>
      </c>
      <c r="AG258" s="8">
        <v>147.30000000000001</v>
      </c>
    </row>
    <row r="259" spans="1:33" x14ac:dyDescent="0.25">
      <c r="A259" s="25" t="s">
        <v>4</v>
      </c>
      <c r="B259" s="25">
        <v>2020</v>
      </c>
      <c r="C259" s="25" t="s">
        <v>6</v>
      </c>
      <c r="D259" s="25" t="s">
        <v>90</v>
      </c>
      <c r="E259" s="25" t="s">
        <v>700</v>
      </c>
      <c r="F259" s="25">
        <v>1758.7</v>
      </c>
      <c r="G259" s="8">
        <v>145.1</v>
      </c>
      <c r="H259" s="8">
        <v>167</v>
      </c>
      <c r="I259" s="8">
        <v>148.1</v>
      </c>
      <c r="J259" s="8">
        <v>151.5</v>
      </c>
      <c r="K259" s="8">
        <v>131.19999999999999</v>
      </c>
      <c r="L259" s="8">
        <v>142.5</v>
      </c>
      <c r="M259" s="8">
        <v>157.30000000000001</v>
      </c>
      <c r="N259" s="8">
        <v>141.1</v>
      </c>
      <c r="O259" s="8">
        <v>113.2</v>
      </c>
      <c r="P259" s="8">
        <v>153.19999999999999</v>
      </c>
      <c r="Q259" s="8">
        <v>136.69999999999999</v>
      </c>
      <c r="R259" s="8">
        <v>159.6</v>
      </c>
      <c r="S259" s="8">
        <v>148.9</v>
      </c>
      <c r="T259" s="8">
        <v>171.2</v>
      </c>
      <c r="U259" s="8">
        <v>151.19999999999999</v>
      </c>
      <c r="V259" s="8">
        <v>141.9</v>
      </c>
      <c r="W259" s="8">
        <v>149.80000000000001</v>
      </c>
      <c r="X259" s="8">
        <v>154.5</v>
      </c>
      <c r="Y259" s="8">
        <v>148.9</v>
      </c>
      <c r="Z259" s="8">
        <v>146.4</v>
      </c>
      <c r="AA259" s="8">
        <v>152.30000000000001</v>
      </c>
      <c r="AB259" s="8">
        <v>129.9</v>
      </c>
      <c r="AC259" s="8">
        <v>143.69999999999999</v>
      </c>
      <c r="AD259" s="8">
        <v>156.1</v>
      </c>
      <c r="AE259" s="8">
        <v>145.19999999999999</v>
      </c>
      <c r="AF259" s="8">
        <v>143.80000000000001</v>
      </c>
      <c r="AG259" s="8">
        <v>148.6</v>
      </c>
    </row>
    <row r="260" spans="1:33" x14ac:dyDescent="0.25">
      <c r="A260" s="25" t="s">
        <v>0</v>
      </c>
      <c r="B260" s="25">
        <v>2020</v>
      </c>
      <c r="C260" s="25" t="s">
        <v>7</v>
      </c>
      <c r="D260" s="25" t="s">
        <v>511</v>
      </c>
      <c r="E260" s="25" t="s">
        <v>701</v>
      </c>
      <c r="F260" s="25">
        <v>1780.95</v>
      </c>
      <c r="G260" s="8">
        <v>147.19999999999999</v>
      </c>
      <c r="H260" s="8">
        <v>156.26</v>
      </c>
      <c r="I260" s="8">
        <v>146.9</v>
      </c>
      <c r="J260" s="8">
        <v>155.6</v>
      </c>
      <c r="K260" s="8">
        <v>137.1</v>
      </c>
      <c r="L260" s="8">
        <v>147.30000000000001</v>
      </c>
      <c r="M260" s="8">
        <v>162.69999999999999</v>
      </c>
      <c r="N260" s="8">
        <v>150.19999999999999</v>
      </c>
      <c r="O260" s="8">
        <v>119.8</v>
      </c>
      <c r="P260" s="8">
        <v>158.69999999999999</v>
      </c>
      <c r="Q260" s="8">
        <v>139.19999999999999</v>
      </c>
      <c r="R260" s="8">
        <v>149.09</v>
      </c>
      <c r="S260" s="8">
        <v>150.1</v>
      </c>
      <c r="T260" s="233">
        <v>155.38999999999999</v>
      </c>
      <c r="U260" s="233">
        <v>142.66</v>
      </c>
      <c r="V260" s="233">
        <v>135.97999999999999</v>
      </c>
      <c r="W260" s="233">
        <v>141.66999999999999</v>
      </c>
      <c r="X260" s="8">
        <v>139.26</v>
      </c>
      <c r="Y260" s="8">
        <v>148.4</v>
      </c>
      <c r="Z260" s="233">
        <v>136.69</v>
      </c>
      <c r="AA260" s="8">
        <v>154.30000000000001</v>
      </c>
      <c r="AB260" s="233">
        <v>127.17</v>
      </c>
      <c r="AC260" s="233">
        <v>133.88999999999999</v>
      </c>
      <c r="AD260" s="233">
        <v>141.13</v>
      </c>
      <c r="AE260" s="233">
        <v>133.35</v>
      </c>
      <c r="AF260" s="233">
        <v>134.24</v>
      </c>
      <c r="AG260" s="233">
        <v>139.56</v>
      </c>
    </row>
    <row r="261" spans="1:33" x14ac:dyDescent="0.25">
      <c r="A261" s="25" t="s">
        <v>3</v>
      </c>
      <c r="B261" s="25">
        <v>2020</v>
      </c>
      <c r="C261" s="25" t="s">
        <v>7</v>
      </c>
      <c r="D261" s="25" t="s">
        <v>512</v>
      </c>
      <c r="E261" s="25" t="s">
        <v>701</v>
      </c>
      <c r="F261" s="25">
        <v>1808.55</v>
      </c>
      <c r="G261" s="8">
        <v>151.80000000000001</v>
      </c>
      <c r="H261" s="8">
        <v>156.26</v>
      </c>
      <c r="I261" s="8">
        <v>151.9</v>
      </c>
      <c r="J261" s="8">
        <v>155.5</v>
      </c>
      <c r="K261" s="8">
        <v>131.6</v>
      </c>
      <c r="L261" s="8">
        <v>152.9</v>
      </c>
      <c r="M261" s="8">
        <v>180</v>
      </c>
      <c r="N261" s="8">
        <v>150.80000000000001</v>
      </c>
      <c r="O261" s="8">
        <v>121.2</v>
      </c>
      <c r="P261" s="8">
        <v>154</v>
      </c>
      <c r="Q261" s="8">
        <v>133.5</v>
      </c>
      <c r="R261" s="8">
        <v>149.09</v>
      </c>
      <c r="S261" s="8">
        <v>153.5</v>
      </c>
      <c r="T261" s="233">
        <v>155.38999999999999</v>
      </c>
      <c r="U261" s="233">
        <v>142.66</v>
      </c>
      <c r="V261" s="233">
        <v>135.97999999999999</v>
      </c>
      <c r="W261" s="233">
        <v>141.66999999999999</v>
      </c>
      <c r="X261" s="8">
        <v>155.6</v>
      </c>
      <c r="Y261" s="8">
        <v>137.1</v>
      </c>
      <c r="Z261" s="233">
        <v>136.69</v>
      </c>
      <c r="AA261" s="8">
        <v>144.80000000000001</v>
      </c>
      <c r="AB261" s="233">
        <v>127.17</v>
      </c>
      <c r="AC261" s="233">
        <v>133.88999999999999</v>
      </c>
      <c r="AD261" s="233">
        <v>141.13</v>
      </c>
      <c r="AE261" s="233">
        <v>133.35</v>
      </c>
      <c r="AF261" s="233">
        <v>134.24</v>
      </c>
      <c r="AG261" s="233">
        <v>139.56</v>
      </c>
    </row>
    <row r="262" spans="1:33" x14ac:dyDescent="0.25">
      <c r="A262" s="25" t="s">
        <v>4</v>
      </c>
      <c r="B262" s="25">
        <v>2020</v>
      </c>
      <c r="C262" s="25" t="s">
        <v>7</v>
      </c>
      <c r="D262" s="25" t="s">
        <v>513</v>
      </c>
      <c r="E262" s="25" t="s">
        <v>701</v>
      </c>
      <c r="F262" s="25">
        <v>1791.25</v>
      </c>
      <c r="G262" s="8">
        <v>148.69999999999999</v>
      </c>
      <c r="H262" s="8">
        <v>156.26</v>
      </c>
      <c r="I262" s="8">
        <v>148.80000000000001</v>
      </c>
      <c r="J262" s="8">
        <v>155.6</v>
      </c>
      <c r="K262" s="8">
        <v>135.1</v>
      </c>
      <c r="L262" s="8">
        <v>149.9</v>
      </c>
      <c r="M262" s="8">
        <v>168.6</v>
      </c>
      <c r="N262" s="8">
        <v>150.4</v>
      </c>
      <c r="O262" s="8">
        <v>120.3</v>
      </c>
      <c r="P262" s="8">
        <v>157.1</v>
      </c>
      <c r="Q262" s="8">
        <v>136.80000000000001</v>
      </c>
      <c r="R262" s="8">
        <v>149.09</v>
      </c>
      <c r="S262" s="8">
        <v>151.4</v>
      </c>
      <c r="T262" s="233">
        <v>155.38999999999999</v>
      </c>
      <c r="U262" s="233">
        <v>142.66</v>
      </c>
      <c r="V262" s="233">
        <v>135.97999999999999</v>
      </c>
      <c r="W262" s="233">
        <v>141.66999999999999</v>
      </c>
      <c r="X262" s="8">
        <v>155.6</v>
      </c>
      <c r="Y262" s="8">
        <v>144.1</v>
      </c>
      <c r="Z262" s="233">
        <v>136.69</v>
      </c>
      <c r="AA262" s="8">
        <v>150.69999999999999</v>
      </c>
      <c r="AB262" s="233">
        <v>127.17</v>
      </c>
      <c r="AC262" s="233">
        <v>133.88999999999999</v>
      </c>
      <c r="AD262" s="233">
        <v>141.13</v>
      </c>
      <c r="AE262" s="233">
        <v>133.35</v>
      </c>
      <c r="AF262" s="233">
        <v>134.24</v>
      </c>
      <c r="AG262" s="233">
        <v>139.56</v>
      </c>
    </row>
    <row r="263" spans="1:33" x14ac:dyDescent="0.25">
      <c r="A263" s="25" t="s">
        <v>0</v>
      </c>
      <c r="B263" s="25">
        <v>2020</v>
      </c>
      <c r="C263" s="25" t="s">
        <v>8</v>
      </c>
      <c r="D263" s="25" t="s">
        <v>514</v>
      </c>
      <c r="E263" s="25" t="s">
        <v>702</v>
      </c>
      <c r="F263" s="25">
        <v>1691.2659079</v>
      </c>
      <c r="G263" s="232">
        <v>136.68590789999999</v>
      </c>
      <c r="H263" s="233">
        <v>156.26</v>
      </c>
      <c r="I263" s="233">
        <v>140.80000000000001</v>
      </c>
      <c r="J263" s="233">
        <v>140.33000000000001</v>
      </c>
      <c r="K263" s="233">
        <v>132.13</v>
      </c>
      <c r="L263" s="233">
        <v>140.84</v>
      </c>
      <c r="M263" s="233">
        <v>155.75</v>
      </c>
      <c r="N263" s="233">
        <v>141.43</v>
      </c>
      <c r="O263" s="233">
        <v>110.92</v>
      </c>
      <c r="P263" s="233">
        <v>144.52000000000001</v>
      </c>
      <c r="Q263" s="233">
        <v>134.09</v>
      </c>
      <c r="R263" s="233">
        <v>149.09</v>
      </c>
      <c r="S263" s="233">
        <v>142.51</v>
      </c>
      <c r="T263" s="233">
        <v>155.38999999999999</v>
      </c>
      <c r="U263" s="233">
        <v>142.66</v>
      </c>
      <c r="V263" s="233">
        <v>135.97999999999999</v>
      </c>
      <c r="W263" s="233">
        <v>141.66999999999999</v>
      </c>
      <c r="X263" s="8">
        <v>139.26</v>
      </c>
      <c r="Y263" s="233">
        <v>136.51</v>
      </c>
      <c r="Z263" s="233">
        <v>136.69</v>
      </c>
      <c r="AA263" s="233">
        <v>138.52000000000001</v>
      </c>
      <c r="AB263" s="233">
        <v>127.17</v>
      </c>
      <c r="AC263" s="233">
        <v>133.88999999999999</v>
      </c>
      <c r="AD263" s="233">
        <v>141.13</v>
      </c>
      <c r="AE263" s="233">
        <v>133.35</v>
      </c>
      <c r="AF263" s="233">
        <v>134.24</v>
      </c>
      <c r="AG263" s="233">
        <v>139.56</v>
      </c>
    </row>
    <row r="264" spans="1:33" x14ac:dyDescent="0.25">
      <c r="A264" s="25" t="s">
        <v>3</v>
      </c>
      <c r="B264" s="25">
        <v>2020</v>
      </c>
      <c r="C264" s="25" t="s">
        <v>8</v>
      </c>
      <c r="D264" s="25" t="s">
        <v>515</v>
      </c>
      <c r="E264" s="25" t="s">
        <v>702</v>
      </c>
      <c r="F264" s="25">
        <v>1691.2659079</v>
      </c>
      <c r="G264" s="232">
        <v>136.68590789999999</v>
      </c>
      <c r="H264" s="233">
        <v>156.26</v>
      </c>
      <c r="I264" s="233">
        <v>140.80000000000001</v>
      </c>
      <c r="J264" s="233">
        <v>140.33000000000001</v>
      </c>
      <c r="K264" s="233">
        <v>132.13</v>
      </c>
      <c r="L264" s="233">
        <v>140.84</v>
      </c>
      <c r="M264" s="233">
        <v>155.75</v>
      </c>
      <c r="N264" s="233">
        <v>141.43</v>
      </c>
      <c r="O264" s="233">
        <v>110.92</v>
      </c>
      <c r="P264" s="233">
        <v>144.52000000000001</v>
      </c>
      <c r="Q264" s="233">
        <v>134.09</v>
      </c>
      <c r="R264" s="233">
        <v>149.09</v>
      </c>
      <c r="S264" s="233">
        <v>142.51</v>
      </c>
      <c r="T264" s="233">
        <v>155.38999999999999</v>
      </c>
      <c r="U264" s="233">
        <v>142.66</v>
      </c>
      <c r="V264" s="233">
        <v>135.97999999999999</v>
      </c>
      <c r="W264" s="233">
        <v>141.66999999999999</v>
      </c>
      <c r="X264" s="8">
        <v>139.26</v>
      </c>
      <c r="Y264" s="233">
        <v>136.51</v>
      </c>
      <c r="Z264" s="233">
        <v>136.69</v>
      </c>
      <c r="AA264" s="233">
        <v>138.52000000000001</v>
      </c>
      <c r="AB264" s="233">
        <v>127.17</v>
      </c>
      <c r="AC264" s="233">
        <v>133.88999999999999</v>
      </c>
      <c r="AD264" s="233">
        <v>141.13</v>
      </c>
      <c r="AE264" s="233">
        <v>133.35</v>
      </c>
      <c r="AF264" s="233">
        <v>134.24</v>
      </c>
      <c r="AG264" s="233">
        <v>139.56</v>
      </c>
    </row>
    <row r="265" spans="1:33" x14ac:dyDescent="0.25">
      <c r="A265" s="25" t="s">
        <v>4</v>
      </c>
      <c r="B265" s="25">
        <v>2020</v>
      </c>
      <c r="C265" s="25" t="s">
        <v>8</v>
      </c>
      <c r="D265" s="25" t="s">
        <v>516</v>
      </c>
      <c r="E265" s="25" t="s">
        <v>702</v>
      </c>
      <c r="F265" s="25">
        <v>1691.2659079</v>
      </c>
      <c r="G265" s="232">
        <v>136.68590789999999</v>
      </c>
      <c r="H265" s="233">
        <v>156.26</v>
      </c>
      <c r="I265" s="233">
        <v>140.80000000000001</v>
      </c>
      <c r="J265" s="233">
        <v>140.33000000000001</v>
      </c>
      <c r="K265" s="233">
        <v>132.13</v>
      </c>
      <c r="L265" s="233">
        <v>140.84</v>
      </c>
      <c r="M265" s="233">
        <v>155.75</v>
      </c>
      <c r="N265" s="233">
        <v>141.43</v>
      </c>
      <c r="O265" s="233">
        <v>110.92</v>
      </c>
      <c r="P265" s="233">
        <v>144.52000000000001</v>
      </c>
      <c r="Q265" s="233">
        <v>134.09</v>
      </c>
      <c r="R265" s="233">
        <v>149.09</v>
      </c>
      <c r="S265" s="233">
        <v>142.51</v>
      </c>
      <c r="T265" s="8">
        <v>155.38999999999999</v>
      </c>
      <c r="U265" s="8">
        <v>142.66</v>
      </c>
      <c r="V265" s="8">
        <v>135.97999999999999</v>
      </c>
      <c r="W265" s="8">
        <v>141.66999999999999</v>
      </c>
      <c r="X265" s="8">
        <v>139.26</v>
      </c>
      <c r="Y265" s="233">
        <v>136.51</v>
      </c>
      <c r="Z265" s="233">
        <v>136.69</v>
      </c>
      <c r="AA265" s="233">
        <v>138.52000000000001</v>
      </c>
      <c r="AB265" s="233">
        <v>127.17</v>
      </c>
      <c r="AC265" s="233">
        <v>133.88999999999999</v>
      </c>
      <c r="AD265" s="233">
        <v>141.13</v>
      </c>
      <c r="AE265" s="233">
        <v>133.35</v>
      </c>
      <c r="AF265" s="233">
        <v>134.24</v>
      </c>
      <c r="AG265" s="233">
        <v>139.56</v>
      </c>
    </row>
    <row r="266" spans="1:33" x14ac:dyDescent="0.25">
      <c r="A266" s="25" t="s">
        <v>0</v>
      </c>
      <c r="B266" s="25">
        <v>2020</v>
      </c>
      <c r="C266" s="25" t="s">
        <v>9</v>
      </c>
      <c r="D266" s="25" t="s">
        <v>517</v>
      </c>
      <c r="E266" s="25" t="s">
        <v>703</v>
      </c>
      <c r="F266" s="25">
        <v>1808.9</v>
      </c>
      <c r="G266" s="8">
        <v>148.19999999999999</v>
      </c>
      <c r="H266" s="8">
        <v>190.3</v>
      </c>
      <c r="I266" s="8">
        <v>149.4</v>
      </c>
      <c r="J266" s="8">
        <v>153.30000000000001</v>
      </c>
      <c r="K266" s="8">
        <v>138.19999999999999</v>
      </c>
      <c r="L266" s="8">
        <v>143.19999999999999</v>
      </c>
      <c r="M266" s="8">
        <v>148.9</v>
      </c>
      <c r="N266" s="8">
        <v>150.30000000000001</v>
      </c>
      <c r="O266" s="8">
        <v>113.2</v>
      </c>
      <c r="P266" s="8">
        <v>159.80000000000001</v>
      </c>
      <c r="Q266" s="8">
        <v>142.1</v>
      </c>
      <c r="R266" s="8">
        <v>161.80000000000001</v>
      </c>
      <c r="S266" s="8">
        <v>152.30000000000001</v>
      </c>
      <c r="T266" s="8">
        <v>182.4</v>
      </c>
      <c r="U266" s="8">
        <v>154.69999999999999</v>
      </c>
      <c r="V266" s="8">
        <v>150</v>
      </c>
      <c r="W266" s="8">
        <v>154.1</v>
      </c>
      <c r="X266" s="8">
        <v>139.26</v>
      </c>
      <c r="Y266" s="8">
        <v>144.9</v>
      </c>
      <c r="Z266" s="8">
        <v>151.69999999999999</v>
      </c>
      <c r="AA266" s="8">
        <v>158.19999999999999</v>
      </c>
      <c r="AB266" s="8">
        <v>141.4</v>
      </c>
      <c r="AC266" s="8">
        <v>153.19999999999999</v>
      </c>
      <c r="AD266" s="8">
        <v>161.80000000000001</v>
      </c>
      <c r="AE266" s="8">
        <v>151.19999999999999</v>
      </c>
      <c r="AF266" s="8">
        <v>151.69999999999999</v>
      </c>
      <c r="AG266" s="8">
        <v>152.69999999999999</v>
      </c>
    </row>
    <row r="267" spans="1:33" x14ac:dyDescent="0.25">
      <c r="A267" s="25" t="s">
        <v>3</v>
      </c>
      <c r="B267" s="25">
        <v>2020</v>
      </c>
      <c r="C267" s="25" t="s">
        <v>9</v>
      </c>
      <c r="D267" s="25" t="s">
        <v>518</v>
      </c>
      <c r="E267" s="25" t="s">
        <v>703</v>
      </c>
      <c r="F267" s="25">
        <v>1859.3999999999999</v>
      </c>
      <c r="G267" s="8">
        <v>152.69999999999999</v>
      </c>
      <c r="H267" s="8">
        <v>197</v>
      </c>
      <c r="I267" s="8">
        <v>154.6</v>
      </c>
      <c r="J267" s="8">
        <v>153.4</v>
      </c>
      <c r="K267" s="8">
        <v>132.9</v>
      </c>
      <c r="L267" s="8">
        <v>151.80000000000001</v>
      </c>
      <c r="M267" s="8">
        <v>171.2</v>
      </c>
      <c r="N267" s="8">
        <v>152</v>
      </c>
      <c r="O267" s="8">
        <v>116.3</v>
      </c>
      <c r="P267" s="8">
        <v>158.80000000000001</v>
      </c>
      <c r="Q267" s="8">
        <v>135.6</v>
      </c>
      <c r="R267" s="8">
        <v>161.69999999999999</v>
      </c>
      <c r="S267" s="8">
        <v>157</v>
      </c>
      <c r="T267" s="8">
        <v>186.7</v>
      </c>
      <c r="U267" s="8">
        <v>149.1</v>
      </c>
      <c r="V267" s="8">
        <v>136.6</v>
      </c>
      <c r="W267" s="8">
        <v>147.19999999999999</v>
      </c>
      <c r="X267" s="8">
        <v>154.69999999999999</v>
      </c>
      <c r="Y267" s="8">
        <v>137.1</v>
      </c>
      <c r="Z267" s="8">
        <v>140.4</v>
      </c>
      <c r="AA267" s="8">
        <v>148.1</v>
      </c>
      <c r="AB267" s="8">
        <v>129.30000000000001</v>
      </c>
      <c r="AC267" s="8">
        <v>144.5</v>
      </c>
      <c r="AD267" s="8">
        <v>152.5</v>
      </c>
      <c r="AE267" s="8">
        <v>152.19999999999999</v>
      </c>
      <c r="AF267" s="8">
        <v>142</v>
      </c>
      <c r="AG267" s="8">
        <v>150.80000000000001</v>
      </c>
    </row>
    <row r="268" spans="1:33" x14ac:dyDescent="0.25">
      <c r="A268" s="25" t="s">
        <v>4</v>
      </c>
      <c r="B268" s="25">
        <v>2020</v>
      </c>
      <c r="C268" s="25" t="s">
        <v>9</v>
      </c>
      <c r="D268" s="25" t="s">
        <v>519</v>
      </c>
      <c r="E268" s="25" t="s">
        <v>703</v>
      </c>
      <c r="F268" s="25">
        <v>1827.4</v>
      </c>
      <c r="G268" s="8">
        <v>149.6</v>
      </c>
      <c r="H268" s="8">
        <v>192.7</v>
      </c>
      <c r="I268" s="8">
        <v>151.4</v>
      </c>
      <c r="J268" s="8">
        <v>153.30000000000001</v>
      </c>
      <c r="K268" s="8">
        <v>136.30000000000001</v>
      </c>
      <c r="L268" s="8">
        <v>147.19999999999999</v>
      </c>
      <c r="M268" s="8">
        <v>156.5</v>
      </c>
      <c r="N268" s="8">
        <v>150.9</v>
      </c>
      <c r="O268" s="8">
        <v>114.2</v>
      </c>
      <c r="P268" s="8">
        <v>159.5</v>
      </c>
      <c r="Q268" s="8">
        <v>139.4</v>
      </c>
      <c r="R268" s="8">
        <v>161.80000000000001</v>
      </c>
      <c r="S268" s="8">
        <v>154</v>
      </c>
      <c r="T268" s="8">
        <v>183.5</v>
      </c>
      <c r="U268" s="8">
        <v>152.5</v>
      </c>
      <c r="V268" s="8">
        <v>144.4</v>
      </c>
      <c r="W268" s="8">
        <v>151.4</v>
      </c>
      <c r="X268" s="8">
        <v>154.69999999999999</v>
      </c>
      <c r="Y268" s="8">
        <v>141.9</v>
      </c>
      <c r="Z268" s="8">
        <v>146.4</v>
      </c>
      <c r="AA268" s="8">
        <v>154.4</v>
      </c>
      <c r="AB268" s="8">
        <v>135</v>
      </c>
      <c r="AC268" s="8">
        <v>148.30000000000001</v>
      </c>
      <c r="AD268" s="8">
        <v>156.4</v>
      </c>
      <c r="AE268" s="8">
        <v>151.6</v>
      </c>
      <c r="AF268" s="8">
        <v>147</v>
      </c>
      <c r="AG268" s="8">
        <v>151.80000000000001</v>
      </c>
    </row>
    <row r="269" spans="1:33" x14ac:dyDescent="0.25">
      <c r="A269" s="25" t="s">
        <v>0</v>
      </c>
      <c r="B269" s="25">
        <v>2020</v>
      </c>
      <c r="C269" s="25" t="s">
        <v>10</v>
      </c>
      <c r="D269" s="25" t="s">
        <v>520</v>
      </c>
      <c r="E269" s="25" t="s">
        <v>704</v>
      </c>
      <c r="F269" s="25">
        <v>1808.9</v>
      </c>
      <c r="G269" s="8">
        <v>148.19999999999999</v>
      </c>
      <c r="H269" s="8">
        <v>190.3</v>
      </c>
      <c r="I269" s="8">
        <v>149.4</v>
      </c>
      <c r="J269" s="8">
        <v>153.30000000000001</v>
      </c>
      <c r="K269" s="8">
        <v>138.19999999999999</v>
      </c>
      <c r="L269" s="8">
        <v>143.19999999999999</v>
      </c>
      <c r="M269" s="8">
        <v>148.9</v>
      </c>
      <c r="N269" s="8">
        <v>150.30000000000001</v>
      </c>
      <c r="O269" s="8">
        <v>113.2</v>
      </c>
      <c r="P269" s="8">
        <v>159.80000000000001</v>
      </c>
      <c r="Q269" s="8">
        <v>142.1</v>
      </c>
      <c r="R269" s="8">
        <v>161.80000000000001</v>
      </c>
      <c r="S269" s="8">
        <v>152.30000000000001</v>
      </c>
      <c r="T269" s="8">
        <v>182.4</v>
      </c>
      <c r="U269" s="8">
        <v>154.69999999999999</v>
      </c>
      <c r="V269" s="8">
        <v>150</v>
      </c>
      <c r="W269" s="8">
        <v>154.1</v>
      </c>
      <c r="X269" s="8">
        <v>139.26</v>
      </c>
      <c r="Y269" s="8">
        <v>144.9</v>
      </c>
      <c r="Z269" s="8">
        <v>151.69999999999999</v>
      </c>
      <c r="AA269" s="8">
        <v>158.19999999999999</v>
      </c>
      <c r="AB269" s="8">
        <v>141.4</v>
      </c>
      <c r="AC269" s="8">
        <v>153.19999999999999</v>
      </c>
      <c r="AD269" s="8">
        <v>161.80000000000001</v>
      </c>
      <c r="AE269" s="8">
        <v>151.19999999999999</v>
      </c>
      <c r="AF269" s="8">
        <v>151.69999999999999</v>
      </c>
      <c r="AG269" s="8">
        <v>152.69999999999999</v>
      </c>
    </row>
    <row r="270" spans="1:33" x14ac:dyDescent="0.25">
      <c r="A270" s="25" t="s">
        <v>3</v>
      </c>
      <c r="B270" s="25">
        <v>2020</v>
      </c>
      <c r="C270" s="25" t="s">
        <v>10</v>
      </c>
      <c r="D270" s="25" t="s">
        <v>521</v>
      </c>
      <c r="E270" s="25" t="s">
        <v>704</v>
      </c>
      <c r="F270" s="25">
        <v>1859.3999999999999</v>
      </c>
      <c r="G270" s="8">
        <v>152.69999999999999</v>
      </c>
      <c r="H270" s="8">
        <v>197</v>
      </c>
      <c r="I270" s="8">
        <v>154.6</v>
      </c>
      <c r="J270" s="8">
        <v>153.4</v>
      </c>
      <c r="K270" s="8">
        <v>132.9</v>
      </c>
      <c r="L270" s="8">
        <v>151.80000000000001</v>
      </c>
      <c r="M270" s="8">
        <v>171.2</v>
      </c>
      <c r="N270" s="8">
        <v>152</v>
      </c>
      <c r="O270" s="8">
        <v>116.3</v>
      </c>
      <c r="P270" s="8">
        <v>158.80000000000001</v>
      </c>
      <c r="Q270" s="8">
        <v>135.6</v>
      </c>
      <c r="R270" s="8">
        <v>161.69999999999999</v>
      </c>
      <c r="S270" s="8">
        <v>157</v>
      </c>
      <c r="T270" s="8">
        <v>186.7</v>
      </c>
      <c r="U270" s="8">
        <v>149.1</v>
      </c>
      <c r="V270" s="8">
        <v>136.6</v>
      </c>
      <c r="W270" s="8">
        <v>147.19999999999999</v>
      </c>
      <c r="X270" s="8">
        <v>154.69999999999999</v>
      </c>
      <c r="Y270" s="8">
        <v>137.1</v>
      </c>
      <c r="Z270" s="8">
        <v>140.4</v>
      </c>
      <c r="AA270" s="8">
        <v>148.1</v>
      </c>
      <c r="AB270" s="8">
        <v>129.30000000000001</v>
      </c>
      <c r="AC270" s="8">
        <v>144.5</v>
      </c>
      <c r="AD270" s="8">
        <v>152.5</v>
      </c>
      <c r="AE270" s="8">
        <v>152.19999999999999</v>
      </c>
      <c r="AF270" s="8">
        <v>142</v>
      </c>
      <c r="AG270" s="8">
        <v>150.80000000000001</v>
      </c>
    </row>
    <row r="271" spans="1:33" x14ac:dyDescent="0.25">
      <c r="A271" s="25" t="s">
        <v>4</v>
      </c>
      <c r="B271" s="25">
        <v>2020</v>
      </c>
      <c r="C271" s="25" t="s">
        <v>10</v>
      </c>
      <c r="D271" s="25" t="s">
        <v>522</v>
      </c>
      <c r="E271" s="25" t="s">
        <v>704</v>
      </c>
      <c r="F271" s="25">
        <v>1827.4</v>
      </c>
      <c r="G271" s="8">
        <v>149.6</v>
      </c>
      <c r="H271" s="8">
        <v>192.7</v>
      </c>
      <c r="I271" s="8">
        <v>151.4</v>
      </c>
      <c r="J271" s="8">
        <v>153.30000000000001</v>
      </c>
      <c r="K271" s="8">
        <v>136.30000000000001</v>
      </c>
      <c r="L271" s="8">
        <v>147.19999999999999</v>
      </c>
      <c r="M271" s="8">
        <v>156.5</v>
      </c>
      <c r="N271" s="8">
        <v>150.9</v>
      </c>
      <c r="O271" s="8">
        <v>114.2</v>
      </c>
      <c r="P271" s="8">
        <v>159.5</v>
      </c>
      <c r="Q271" s="8">
        <v>139.4</v>
      </c>
      <c r="R271" s="8">
        <v>161.80000000000001</v>
      </c>
      <c r="S271" s="8">
        <v>154</v>
      </c>
      <c r="T271" s="8">
        <v>183.5</v>
      </c>
      <c r="U271" s="8">
        <v>152.5</v>
      </c>
      <c r="V271" s="8">
        <v>144.4</v>
      </c>
      <c r="W271" s="8">
        <v>151.4</v>
      </c>
      <c r="X271" s="8">
        <v>154.69999999999999</v>
      </c>
      <c r="Y271" s="8">
        <v>141.9</v>
      </c>
      <c r="Z271" s="8">
        <v>146.4</v>
      </c>
      <c r="AA271" s="8">
        <v>154.4</v>
      </c>
      <c r="AB271" s="8">
        <v>135</v>
      </c>
      <c r="AC271" s="8">
        <v>148.30000000000001</v>
      </c>
      <c r="AD271" s="8">
        <v>156.4</v>
      </c>
      <c r="AE271" s="8">
        <v>151.6</v>
      </c>
      <c r="AF271" s="8">
        <v>147</v>
      </c>
      <c r="AG271" s="8">
        <v>151.80000000000001</v>
      </c>
    </row>
    <row r="272" spans="1:33" x14ac:dyDescent="0.25">
      <c r="A272" s="25" t="s">
        <v>0</v>
      </c>
      <c r="B272" s="25">
        <v>2020</v>
      </c>
      <c r="C272" s="25" t="s">
        <v>11</v>
      </c>
      <c r="D272" s="25" t="s">
        <v>523</v>
      </c>
      <c r="E272" s="25" t="s">
        <v>705</v>
      </c>
      <c r="F272" s="25">
        <v>1835.1</v>
      </c>
      <c r="G272" s="8">
        <v>147.6</v>
      </c>
      <c r="H272" s="8">
        <v>187.2</v>
      </c>
      <c r="I272" s="8">
        <v>148.4</v>
      </c>
      <c r="J272" s="8">
        <v>153.30000000000001</v>
      </c>
      <c r="K272" s="8">
        <v>139.80000000000001</v>
      </c>
      <c r="L272" s="8">
        <v>146.9</v>
      </c>
      <c r="M272" s="8">
        <v>171</v>
      </c>
      <c r="N272" s="8">
        <v>149.9</v>
      </c>
      <c r="O272" s="8">
        <v>114.2</v>
      </c>
      <c r="P272" s="8">
        <v>160</v>
      </c>
      <c r="Q272" s="8">
        <v>143.5</v>
      </c>
      <c r="R272" s="8">
        <v>161.5</v>
      </c>
      <c r="S272" s="8">
        <v>155.30000000000001</v>
      </c>
      <c r="T272" s="8">
        <v>180.9</v>
      </c>
      <c r="U272" s="8">
        <v>155.1</v>
      </c>
      <c r="V272" s="8">
        <v>149.30000000000001</v>
      </c>
      <c r="W272" s="8">
        <v>154.30000000000001</v>
      </c>
      <c r="X272" s="8">
        <v>139.26</v>
      </c>
      <c r="Y272" s="8">
        <v>145.80000000000001</v>
      </c>
      <c r="Z272" s="8">
        <v>151.9</v>
      </c>
      <c r="AA272" s="8">
        <v>158.80000000000001</v>
      </c>
      <c r="AB272" s="8">
        <v>143.6</v>
      </c>
      <c r="AC272" s="8">
        <v>152.19999999999999</v>
      </c>
      <c r="AD272" s="8">
        <v>162.69999999999999</v>
      </c>
      <c r="AE272" s="8">
        <v>153.6</v>
      </c>
      <c r="AF272" s="8">
        <v>153</v>
      </c>
      <c r="AG272" s="8">
        <v>154.69999999999999</v>
      </c>
    </row>
    <row r="273" spans="1:33" x14ac:dyDescent="0.25">
      <c r="A273" s="25" t="s">
        <v>3</v>
      </c>
      <c r="B273" s="25">
        <v>2020</v>
      </c>
      <c r="C273" s="25" t="s">
        <v>11</v>
      </c>
      <c r="D273" s="25" t="s">
        <v>524</v>
      </c>
      <c r="E273" s="25" t="s">
        <v>705</v>
      </c>
      <c r="F273" s="25">
        <v>1888.3999999999999</v>
      </c>
      <c r="G273" s="8">
        <v>151.6</v>
      </c>
      <c r="H273" s="8">
        <v>197.8</v>
      </c>
      <c r="I273" s="8">
        <v>154.5</v>
      </c>
      <c r="J273" s="8">
        <v>153.4</v>
      </c>
      <c r="K273" s="8">
        <v>133.4</v>
      </c>
      <c r="L273" s="8">
        <v>154.5</v>
      </c>
      <c r="M273" s="8">
        <v>191.9</v>
      </c>
      <c r="N273" s="8">
        <v>151.30000000000001</v>
      </c>
      <c r="O273" s="8">
        <v>116.8</v>
      </c>
      <c r="P273" s="8">
        <v>160</v>
      </c>
      <c r="Q273" s="8">
        <v>136.5</v>
      </c>
      <c r="R273" s="8">
        <v>163.30000000000001</v>
      </c>
      <c r="S273" s="8">
        <v>159.9</v>
      </c>
      <c r="T273" s="8">
        <v>187.2</v>
      </c>
      <c r="U273" s="8">
        <v>150</v>
      </c>
      <c r="V273" s="8">
        <v>135.19999999999999</v>
      </c>
      <c r="W273" s="8">
        <v>147.80000000000001</v>
      </c>
      <c r="X273" s="8">
        <v>155.5</v>
      </c>
      <c r="Y273" s="8">
        <v>138.30000000000001</v>
      </c>
      <c r="Z273" s="8">
        <v>144.5</v>
      </c>
      <c r="AA273" s="8">
        <v>148.69999999999999</v>
      </c>
      <c r="AB273" s="8">
        <v>133.9</v>
      </c>
      <c r="AC273" s="8">
        <v>141.19999999999999</v>
      </c>
      <c r="AD273" s="8">
        <v>155.5</v>
      </c>
      <c r="AE273" s="8">
        <v>155.19999999999999</v>
      </c>
      <c r="AF273" s="8">
        <v>144.80000000000001</v>
      </c>
      <c r="AG273" s="8">
        <v>152.9</v>
      </c>
    </row>
    <row r="274" spans="1:33" x14ac:dyDescent="0.25">
      <c r="A274" s="25" t="s">
        <v>4</v>
      </c>
      <c r="B274" s="25">
        <v>2020</v>
      </c>
      <c r="C274" s="25" t="s">
        <v>11</v>
      </c>
      <c r="D274" s="25" t="s">
        <v>525</v>
      </c>
      <c r="E274" s="25" t="s">
        <v>705</v>
      </c>
      <c r="F274" s="25">
        <v>1854.6</v>
      </c>
      <c r="G274" s="8">
        <v>148.9</v>
      </c>
      <c r="H274" s="8">
        <v>190.9</v>
      </c>
      <c r="I274" s="8">
        <v>150.80000000000001</v>
      </c>
      <c r="J274" s="8">
        <v>153.30000000000001</v>
      </c>
      <c r="K274" s="8">
        <v>137.4</v>
      </c>
      <c r="L274" s="8">
        <v>150.4</v>
      </c>
      <c r="M274" s="8">
        <v>178.1</v>
      </c>
      <c r="N274" s="8">
        <v>150.4</v>
      </c>
      <c r="O274" s="8">
        <v>115.1</v>
      </c>
      <c r="P274" s="8">
        <v>160</v>
      </c>
      <c r="Q274" s="8">
        <v>140.6</v>
      </c>
      <c r="R274" s="8">
        <v>162.30000000000001</v>
      </c>
      <c r="S274" s="8">
        <v>157</v>
      </c>
      <c r="T274" s="8">
        <v>182.6</v>
      </c>
      <c r="U274" s="8">
        <v>153.1</v>
      </c>
      <c r="V274" s="8">
        <v>143.4</v>
      </c>
      <c r="W274" s="8">
        <v>151.69999999999999</v>
      </c>
      <c r="X274" s="8">
        <v>155.5</v>
      </c>
      <c r="Y274" s="8">
        <v>143</v>
      </c>
      <c r="Z274" s="8">
        <v>148.4</v>
      </c>
      <c r="AA274" s="8">
        <v>155</v>
      </c>
      <c r="AB274" s="8">
        <v>138.5</v>
      </c>
      <c r="AC274" s="8">
        <v>146</v>
      </c>
      <c r="AD274" s="8">
        <v>158.5</v>
      </c>
      <c r="AE274" s="8">
        <v>154.30000000000001</v>
      </c>
      <c r="AF274" s="8">
        <v>149</v>
      </c>
      <c r="AG274" s="8">
        <v>153.9</v>
      </c>
    </row>
    <row r="275" spans="1:33" x14ac:dyDescent="0.25">
      <c r="A275" s="25" t="s">
        <v>0</v>
      </c>
      <c r="B275" s="25">
        <v>2020</v>
      </c>
      <c r="C275" s="25" t="s">
        <v>12</v>
      </c>
      <c r="D275" s="25" t="s">
        <v>91</v>
      </c>
      <c r="E275" s="25" t="s">
        <v>706</v>
      </c>
      <c r="F275" s="25">
        <v>1841.9999999999998</v>
      </c>
      <c r="G275" s="8">
        <v>146.9</v>
      </c>
      <c r="H275" s="8">
        <v>183.9</v>
      </c>
      <c r="I275" s="8">
        <v>149.5</v>
      </c>
      <c r="J275" s="8">
        <v>153.4</v>
      </c>
      <c r="K275" s="8">
        <v>140.4</v>
      </c>
      <c r="L275" s="8">
        <v>147</v>
      </c>
      <c r="M275" s="8">
        <v>178.8</v>
      </c>
      <c r="N275" s="8">
        <v>149.30000000000001</v>
      </c>
      <c r="O275" s="8">
        <v>115.1</v>
      </c>
      <c r="P275" s="8">
        <v>160</v>
      </c>
      <c r="Q275" s="8">
        <v>145.4</v>
      </c>
      <c r="R275" s="8">
        <v>161.6</v>
      </c>
      <c r="S275" s="8">
        <v>156.1</v>
      </c>
      <c r="T275" s="8">
        <v>182.9</v>
      </c>
      <c r="U275" s="8">
        <v>155.4</v>
      </c>
      <c r="V275" s="8">
        <v>149.9</v>
      </c>
      <c r="W275" s="8">
        <v>154.6</v>
      </c>
      <c r="X275" s="8">
        <v>139.26</v>
      </c>
      <c r="Y275" s="8">
        <v>146.4</v>
      </c>
      <c r="Z275" s="8">
        <v>151.6</v>
      </c>
      <c r="AA275" s="8">
        <v>159.1</v>
      </c>
      <c r="AB275" s="8">
        <v>144.6</v>
      </c>
      <c r="AC275" s="8">
        <v>152.80000000000001</v>
      </c>
      <c r="AD275" s="8">
        <v>161.1</v>
      </c>
      <c r="AE275" s="8">
        <v>157.4</v>
      </c>
      <c r="AF275" s="8">
        <v>153.69999999999999</v>
      </c>
      <c r="AG275" s="8">
        <v>155.4</v>
      </c>
    </row>
    <row r="276" spans="1:33" x14ac:dyDescent="0.25">
      <c r="A276" s="25" t="s">
        <v>3</v>
      </c>
      <c r="B276" s="25">
        <v>2020</v>
      </c>
      <c r="C276" s="25" t="s">
        <v>12</v>
      </c>
      <c r="D276" s="25" t="s">
        <v>92</v>
      </c>
      <c r="E276" s="25" t="s">
        <v>706</v>
      </c>
      <c r="F276" s="25">
        <v>1903.9</v>
      </c>
      <c r="G276" s="8">
        <v>151.5</v>
      </c>
      <c r="H276" s="8">
        <v>193.1</v>
      </c>
      <c r="I276" s="8">
        <v>157.30000000000001</v>
      </c>
      <c r="J276" s="8">
        <v>153.9</v>
      </c>
      <c r="K276" s="8">
        <v>134.4</v>
      </c>
      <c r="L276" s="8">
        <v>155.4</v>
      </c>
      <c r="M276" s="8">
        <v>202</v>
      </c>
      <c r="N276" s="8">
        <v>150.80000000000001</v>
      </c>
      <c r="O276" s="8">
        <v>118.9</v>
      </c>
      <c r="P276" s="8">
        <v>160.9</v>
      </c>
      <c r="Q276" s="8">
        <v>137.69999999999999</v>
      </c>
      <c r="R276" s="8">
        <v>164.4</v>
      </c>
      <c r="S276" s="8">
        <v>161.30000000000001</v>
      </c>
      <c r="T276" s="8">
        <v>188.7</v>
      </c>
      <c r="U276" s="8">
        <v>150.19999999999999</v>
      </c>
      <c r="V276" s="8">
        <v>136.30000000000001</v>
      </c>
      <c r="W276" s="8">
        <v>148.1</v>
      </c>
      <c r="X276" s="8">
        <v>156.30000000000001</v>
      </c>
      <c r="Y276" s="8">
        <v>137.19999999999999</v>
      </c>
      <c r="Z276" s="8">
        <v>145.4</v>
      </c>
      <c r="AA276" s="8">
        <v>150</v>
      </c>
      <c r="AB276" s="8">
        <v>135.1</v>
      </c>
      <c r="AC276" s="8">
        <v>141.80000000000001</v>
      </c>
      <c r="AD276" s="8">
        <v>154.9</v>
      </c>
      <c r="AE276" s="8">
        <v>159.80000000000001</v>
      </c>
      <c r="AF276" s="8">
        <v>146</v>
      </c>
      <c r="AG276" s="8">
        <v>154</v>
      </c>
    </row>
    <row r="277" spans="1:33" x14ac:dyDescent="0.25">
      <c r="A277" s="25" t="s">
        <v>4</v>
      </c>
      <c r="B277" s="25">
        <v>2020</v>
      </c>
      <c r="C277" s="25" t="s">
        <v>12</v>
      </c>
      <c r="D277" s="25" t="s">
        <v>93</v>
      </c>
      <c r="E277" s="25" t="s">
        <v>706</v>
      </c>
      <c r="F277" s="25">
        <v>1864.8</v>
      </c>
      <c r="G277" s="8">
        <v>148.4</v>
      </c>
      <c r="H277" s="8">
        <v>187.1</v>
      </c>
      <c r="I277" s="8">
        <v>152.5</v>
      </c>
      <c r="J277" s="8">
        <v>153.6</v>
      </c>
      <c r="K277" s="8">
        <v>138.19999999999999</v>
      </c>
      <c r="L277" s="8">
        <v>150.9</v>
      </c>
      <c r="M277" s="8">
        <v>186.7</v>
      </c>
      <c r="N277" s="8">
        <v>149.80000000000001</v>
      </c>
      <c r="O277" s="8">
        <v>116.4</v>
      </c>
      <c r="P277" s="8">
        <v>160.30000000000001</v>
      </c>
      <c r="Q277" s="8">
        <v>142.19999999999999</v>
      </c>
      <c r="R277" s="8">
        <v>162.9</v>
      </c>
      <c r="S277" s="8">
        <v>158</v>
      </c>
      <c r="T277" s="8">
        <v>184.4</v>
      </c>
      <c r="U277" s="8">
        <v>153.4</v>
      </c>
      <c r="V277" s="8">
        <v>144.30000000000001</v>
      </c>
      <c r="W277" s="8">
        <v>152</v>
      </c>
      <c r="X277" s="8">
        <v>156.30000000000001</v>
      </c>
      <c r="Y277" s="8">
        <v>142.9</v>
      </c>
      <c r="Z277" s="8">
        <v>148.69999999999999</v>
      </c>
      <c r="AA277" s="8">
        <v>155.6</v>
      </c>
      <c r="AB277" s="8">
        <v>139.6</v>
      </c>
      <c r="AC277" s="8">
        <v>146.6</v>
      </c>
      <c r="AD277" s="8">
        <v>157.5</v>
      </c>
      <c r="AE277" s="8">
        <v>158.4</v>
      </c>
      <c r="AF277" s="8">
        <v>150</v>
      </c>
      <c r="AG277" s="8">
        <v>154.69999999999999</v>
      </c>
    </row>
    <row r="278" spans="1:33" x14ac:dyDescent="0.25">
      <c r="A278" s="25" t="s">
        <v>0</v>
      </c>
      <c r="B278" s="25">
        <v>2020</v>
      </c>
      <c r="C278" s="25" t="s">
        <v>13</v>
      </c>
      <c r="D278" s="25" t="s">
        <v>526</v>
      </c>
      <c r="E278" s="25" t="s">
        <v>707</v>
      </c>
      <c r="F278" s="25">
        <v>1883.5</v>
      </c>
      <c r="G278" s="8">
        <v>146</v>
      </c>
      <c r="H278" s="8">
        <v>186.3</v>
      </c>
      <c r="I278" s="8">
        <v>159.19999999999999</v>
      </c>
      <c r="J278" s="8">
        <v>153.6</v>
      </c>
      <c r="K278" s="8">
        <v>142.6</v>
      </c>
      <c r="L278" s="8">
        <v>147.19999999999999</v>
      </c>
      <c r="M278" s="8">
        <v>200.6</v>
      </c>
      <c r="N278" s="8">
        <v>150.30000000000001</v>
      </c>
      <c r="O278" s="8">
        <v>115.3</v>
      </c>
      <c r="P278" s="8">
        <v>160.9</v>
      </c>
      <c r="Q278" s="8">
        <v>147.4</v>
      </c>
      <c r="R278" s="8">
        <v>161.9</v>
      </c>
      <c r="S278" s="8">
        <v>159.6</v>
      </c>
      <c r="T278" s="8">
        <v>182.7</v>
      </c>
      <c r="U278" s="8">
        <v>155.69999999999999</v>
      </c>
      <c r="V278" s="8">
        <v>150.6</v>
      </c>
      <c r="W278" s="8">
        <v>155</v>
      </c>
      <c r="X278" s="8">
        <v>139.26</v>
      </c>
      <c r="Y278" s="8">
        <v>146.80000000000001</v>
      </c>
      <c r="Z278" s="8">
        <v>152</v>
      </c>
      <c r="AA278" s="8">
        <v>159.5</v>
      </c>
      <c r="AB278" s="8">
        <v>146.4</v>
      </c>
      <c r="AC278" s="8">
        <v>152.4</v>
      </c>
      <c r="AD278" s="8">
        <v>162.5</v>
      </c>
      <c r="AE278" s="8">
        <v>156.19999999999999</v>
      </c>
      <c r="AF278" s="8">
        <v>154.30000000000001</v>
      </c>
      <c r="AG278" s="8">
        <v>157.5</v>
      </c>
    </row>
    <row r="279" spans="1:33" x14ac:dyDescent="0.25">
      <c r="A279" s="25" t="s">
        <v>3</v>
      </c>
      <c r="B279" s="25">
        <v>2020</v>
      </c>
      <c r="C279" s="25" t="s">
        <v>13</v>
      </c>
      <c r="D279" s="25" t="s">
        <v>527</v>
      </c>
      <c r="E279" s="25" t="s">
        <v>707</v>
      </c>
      <c r="F279" s="25">
        <v>1941</v>
      </c>
      <c r="G279" s="8">
        <v>150.6</v>
      </c>
      <c r="H279" s="8">
        <v>193.7</v>
      </c>
      <c r="I279" s="8">
        <v>164.8</v>
      </c>
      <c r="J279" s="8">
        <v>153.69999999999999</v>
      </c>
      <c r="K279" s="8">
        <v>135.69999999999999</v>
      </c>
      <c r="L279" s="8">
        <v>155.69999999999999</v>
      </c>
      <c r="M279" s="8">
        <v>226</v>
      </c>
      <c r="N279" s="8">
        <v>152.19999999999999</v>
      </c>
      <c r="O279" s="8">
        <v>118.1</v>
      </c>
      <c r="P279" s="8">
        <v>161.30000000000001</v>
      </c>
      <c r="Q279" s="8">
        <v>139.19999999999999</v>
      </c>
      <c r="R279" s="8">
        <v>164.8</v>
      </c>
      <c r="S279" s="8">
        <v>164.4</v>
      </c>
      <c r="T279" s="8">
        <v>188.7</v>
      </c>
      <c r="U279" s="8">
        <v>150.5</v>
      </c>
      <c r="V279" s="8">
        <v>136.1</v>
      </c>
      <c r="W279" s="8">
        <v>148.30000000000001</v>
      </c>
      <c r="X279" s="8">
        <v>156.5</v>
      </c>
      <c r="Y279" s="8">
        <v>137.1</v>
      </c>
      <c r="Z279" s="8">
        <v>145.1</v>
      </c>
      <c r="AA279" s="8">
        <v>151</v>
      </c>
      <c r="AB279" s="8">
        <v>135.4</v>
      </c>
      <c r="AC279" s="8">
        <v>142</v>
      </c>
      <c r="AD279" s="8">
        <v>155.69999999999999</v>
      </c>
      <c r="AE279" s="8">
        <v>158.1</v>
      </c>
      <c r="AF279" s="8">
        <v>146.19999999999999</v>
      </c>
      <c r="AG279" s="8">
        <v>155.19999999999999</v>
      </c>
    </row>
    <row r="280" spans="1:33" x14ac:dyDescent="0.25">
      <c r="A280" s="25" t="s">
        <v>4</v>
      </c>
      <c r="B280" s="25">
        <v>2020</v>
      </c>
      <c r="C280" s="25" t="s">
        <v>13</v>
      </c>
      <c r="D280" s="25" t="s">
        <v>528</v>
      </c>
      <c r="E280" s="25" t="s">
        <v>707</v>
      </c>
      <c r="F280" s="25">
        <v>1904.6000000000004</v>
      </c>
      <c r="G280" s="8">
        <v>147.5</v>
      </c>
      <c r="H280" s="8">
        <v>188.9</v>
      </c>
      <c r="I280" s="8">
        <v>161.4</v>
      </c>
      <c r="J280" s="8">
        <v>153.6</v>
      </c>
      <c r="K280" s="8">
        <v>140.1</v>
      </c>
      <c r="L280" s="8">
        <v>151.19999999999999</v>
      </c>
      <c r="M280" s="8">
        <v>209.2</v>
      </c>
      <c r="N280" s="8">
        <v>150.9</v>
      </c>
      <c r="O280" s="8">
        <v>116.2</v>
      </c>
      <c r="P280" s="8">
        <v>161</v>
      </c>
      <c r="Q280" s="8">
        <v>144</v>
      </c>
      <c r="R280" s="8">
        <v>163.19999999999999</v>
      </c>
      <c r="S280" s="8">
        <v>161.4</v>
      </c>
      <c r="T280" s="8">
        <v>184.3</v>
      </c>
      <c r="U280" s="8">
        <v>153.69999999999999</v>
      </c>
      <c r="V280" s="8">
        <v>144.6</v>
      </c>
      <c r="W280" s="8">
        <v>152.30000000000001</v>
      </c>
      <c r="X280" s="8">
        <v>156.5</v>
      </c>
      <c r="Y280" s="8">
        <v>143.1</v>
      </c>
      <c r="Z280" s="8">
        <v>148.69999999999999</v>
      </c>
      <c r="AA280" s="8">
        <v>156.30000000000001</v>
      </c>
      <c r="AB280" s="8">
        <v>140.6</v>
      </c>
      <c r="AC280" s="8">
        <v>146.5</v>
      </c>
      <c r="AD280" s="8">
        <v>158.5</v>
      </c>
      <c r="AE280" s="8">
        <v>157</v>
      </c>
      <c r="AF280" s="8">
        <v>150.4</v>
      </c>
      <c r="AG280" s="8">
        <v>156.4</v>
      </c>
    </row>
    <row r="281" spans="1:33" x14ac:dyDescent="0.25">
      <c r="A281" s="25" t="s">
        <v>0</v>
      </c>
      <c r="B281" s="25">
        <v>2020</v>
      </c>
      <c r="C281" s="25" t="s">
        <v>14</v>
      </c>
      <c r="D281" s="25" t="s">
        <v>529</v>
      </c>
      <c r="E281" s="25" t="s">
        <v>708</v>
      </c>
      <c r="F281" s="25">
        <v>1932.4000000000003</v>
      </c>
      <c r="G281" s="8">
        <v>145.4</v>
      </c>
      <c r="H281" s="8">
        <v>188.6</v>
      </c>
      <c r="I281" s="8">
        <v>171.6</v>
      </c>
      <c r="J281" s="8">
        <v>153.80000000000001</v>
      </c>
      <c r="K281" s="8">
        <v>145.4</v>
      </c>
      <c r="L281" s="8">
        <v>146.5</v>
      </c>
      <c r="M281" s="8">
        <v>222.2</v>
      </c>
      <c r="N281" s="8">
        <v>155.9</v>
      </c>
      <c r="O281" s="8">
        <v>114.9</v>
      </c>
      <c r="P281" s="8">
        <v>162</v>
      </c>
      <c r="Q281" s="8">
        <v>150</v>
      </c>
      <c r="R281" s="8">
        <v>162.69999999999999</v>
      </c>
      <c r="S281" s="8">
        <v>163.4</v>
      </c>
      <c r="T281" s="8">
        <v>183.4</v>
      </c>
      <c r="U281" s="8">
        <v>156.30000000000001</v>
      </c>
      <c r="V281" s="8">
        <v>151</v>
      </c>
      <c r="W281" s="8">
        <v>155.5</v>
      </c>
      <c r="X281" s="8">
        <v>139.26</v>
      </c>
      <c r="Y281" s="8">
        <v>147.5</v>
      </c>
      <c r="Z281" s="8">
        <v>152.80000000000001</v>
      </c>
      <c r="AA281" s="8">
        <v>160.4</v>
      </c>
      <c r="AB281" s="8">
        <v>146.1</v>
      </c>
      <c r="AC281" s="8">
        <v>153.6</v>
      </c>
      <c r="AD281" s="8">
        <v>161.6</v>
      </c>
      <c r="AE281" s="8">
        <v>156.19999999999999</v>
      </c>
      <c r="AF281" s="8">
        <v>154.5</v>
      </c>
      <c r="AG281" s="8">
        <v>159.80000000000001</v>
      </c>
    </row>
    <row r="282" spans="1:33" x14ac:dyDescent="0.25">
      <c r="A282" s="25" t="s">
        <v>3</v>
      </c>
      <c r="B282" s="25">
        <v>2020</v>
      </c>
      <c r="C282" s="25" t="s">
        <v>14</v>
      </c>
      <c r="D282" s="25" t="s">
        <v>530</v>
      </c>
      <c r="E282" s="25" t="s">
        <v>708</v>
      </c>
      <c r="F282" s="25">
        <v>1979.2</v>
      </c>
      <c r="G282" s="8">
        <v>149.69999999999999</v>
      </c>
      <c r="H282" s="8">
        <v>195.5</v>
      </c>
      <c r="I282" s="8">
        <v>176.9</v>
      </c>
      <c r="J282" s="8">
        <v>153.9</v>
      </c>
      <c r="K282" s="8">
        <v>138</v>
      </c>
      <c r="L282" s="8">
        <v>150.5</v>
      </c>
      <c r="M282" s="8">
        <v>245.3</v>
      </c>
      <c r="N282" s="8">
        <v>158.69999999999999</v>
      </c>
      <c r="O282" s="8">
        <v>117.2</v>
      </c>
      <c r="P282" s="8">
        <v>161.4</v>
      </c>
      <c r="Q282" s="8">
        <v>141.5</v>
      </c>
      <c r="R282" s="8">
        <v>165.1</v>
      </c>
      <c r="S282" s="8">
        <v>167</v>
      </c>
      <c r="T282" s="8">
        <v>188.8</v>
      </c>
      <c r="U282" s="8">
        <v>151.1</v>
      </c>
      <c r="V282" s="8">
        <v>136.4</v>
      </c>
      <c r="W282" s="8">
        <v>148.80000000000001</v>
      </c>
      <c r="X282" s="8">
        <v>158</v>
      </c>
      <c r="Y282" s="8">
        <v>137.30000000000001</v>
      </c>
      <c r="Z282" s="8">
        <v>145.1</v>
      </c>
      <c r="AA282" s="8">
        <v>152</v>
      </c>
      <c r="AB282" s="8">
        <v>135.19999999999999</v>
      </c>
      <c r="AC282" s="8">
        <v>144.4</v>
      </c>
      <c r="AD282" s="8">
        <v>156.4</v>
      </c>
      <c r="AE282" s="8">
        <v>157.9</v>
      </c>
      <c r="AF282" s="8">
        <v>146.6</v>
      </c>
      <c r="AG282" s="8">
        <v>156.69999999999999</v>
      </c>
    </row>
    <row r="283" spans="1:33" x14ac:dyDescent="0.25">
      <c r="A283" s="25" t="s">
        <v>4</v>
      </c>
      <c r="B283" s="25">
        <v>2020</v>
      </c>
      <c r="C283" s="25" t="s">
        <v>14</v>
      </c>
      <c r="D283" s="25" t="s">
        <v>531</v>
      </c>
      <c r="E283" s="25" t="s">
        <v>708</v>
      </c>
      <c r="F283" s="25">
        <v>1949.1000000000001</v>
      </c>
      <c r="G283" s="8">
        <v>146.80000000000001</v>
      </c>
      <c r="H283" s="8">
        <v>191</v>
      </c>
      <c r="I283" s="8">
        <v>173.6</v>
      </c>
      <c r="J283" s="8">
        <v>153.80000000000001</v>
      </c>
      <c r="K283" s="8">
        <v>142.69999999999999</v>
      </c>
      <c r="L283" s="8">
        <v>148.4</v>
      </c>
      <c r="M283" s="8">
        <v>230</v>
      </c>
      <c r="N283" s="8">
        <v>156.80000000000001</v>
      </c>
      <c r="O283" s="8">
        <v>115.7</v>
      </c>
      <c r="P283" s="8">
        <v>161.80000000000001</v>
      </c>
      <c r="Q283" s="8">
        <v>146.5</v>
      </c>
      <c r="R283" s="8">
        <v>163.80000000000001</v>
      </c>
      <c r="S283" s="8">
        <v>164.7</v>
      </c>
      <c r="T283" s="8">
        <v>184.8</v>
      </c>
      <c r="U283" s="8">
        <v>154.30000000000001</v>
      </c>
      <c r="V283" s="8">
        <v>144.9</v>
      </c>
      <c r="W283" s="8">
        <v>152.80000000000001</v>
      </c>
      <c r="X283" s="8">
        <v>158</v>
      </c>
      <c r="Y283" s="8">
        <v>143.6</v>
      </c>
      <c r="Z283" s="8">
        <v>149.19999999999999</v>
      </c>
      <c r="AA283" s="8">
        <v>157.19999999999999</v>
      </c>
      <c r="AB283" s="8">
        <v>140.4</v>
      </c>
      <c r="AC283" s="8">
        <v>148.4</v>
      </c>
      <c r="AD283" s="8">
        <v>158.6</v>
      </c>
      <c r="AE283" s="8">
        <v>156.9</v>
      </c>
      <c r="AF283" s="8">
        <v>150.69999999999999</v>
      </c>
      <c r="AG283" s="8">
        <v>158.4</v>
      </c>
    </row>
    <row r="284" spans="1:33" x14ac:dyDescent="0.25">
      <c r="A284" s="25" t="s">
        <v>0</v>
      </c>
      <c r="B284" s="25">
        <v>2020</v>
      </c>
      <c r="C284" s="25" t="s">
        <v>15</v>
      </c>
      <c r="D284" s="25" t="s">
        <v>532</v>
      </c>
      <c r="E284" s="25" t="s">
        <v>709</v>
      </c>
      <c r="F284" s="25">
        <v>1947.1</v>
      </c>
      <c r="G284" s="8">
        <v>144.6</v>
      </c>
      <c r="H284" s="8">
        <v>188.5</v>
      </c>
      <c r="I284" s="8">
        <v>173.4</v>
      </c>
      <c r="J284" s="8">
        <v>154</v>
      </c>
      <c r="K284" s="8">
        <v>150</v>
      </c>
      <c r="L284" s="8">
        <v>145.9</v>
      </c>
      <c r="M284" s="8">
        <v>225.2</v>
      </c>
      <c r="N284" s="8">
        <v>159.5</v>
      </c>
      <c r="O284" s="8">
        <v>114.4</v>
      </c>
      <c r="P284" s="8">
        <v>163.5</v>
      </c>
      <c r="Q284" s="8">
        <v>153.4</v>
      </c>
      <c r="R284" s="8">
        <v>163.6</v>
      </c>
      <c r="S284" s="8">
        <v>164.5</v>
      </c>
      <c r="T284" s="8">
        <v>183.6</v>
      </c>
      <c r="U284" s="8">
        <v>157</v>
      </c>
      <c r="V284" s="8">
        <v>151.6</v>
      </c>
      <c r="W284" s="8">
        <v>156.30000000000001</v>
      </c>
      <c r="X284" s="8">
        <v>139.26</v>
      </c>
      <c r="Y284" s="8">
        <v>148.69999999999999</v>
      </c>
      <c r="Z284" s="8">
        <v>153.4</v>
      </c>
      <c r="AA284" s="8">
        <v>161.6</v>
      </c>
      <c r="AB284" s="8">
        <v>146.4</v>
      </c>
      <c r="AC284" s="8">
        <v>153.9</v>
      </c>
      <c r="AD284" s="8">
        <v>162.9</v>
      </c>
      <c r="AE284" s="8">
        <v>156.6</v>
      </c>
      <c r="AF284" s="8">
        <v>155.19999999999999</v>
      </c>
      <c r="AG284" s="8">
        <v>160.69999999999999</v>
      </c>
    </row>
    <row r="285" spans="1:33" x14ac:dyDescent="0.25">
      <c r="A285" s="25" t="s">
        <v>3</v>
      </c>
      <c r="B285" s="25">
        <v>2020</v>
      </c>
      <c r="C285" s="25" t="s">
        <v>15</v>
      </c>
      <c r="D285" s="25" t="s">
        <v>533</v>
      </c>
      <c r="E285" s="25" t="s">
        <v>709</v>
      </c>
      <c r="F285" s="25">
        <v>1982.1000000000001</v>
      </c>
      <c r="G285" s="8">
        <v>149</v>
      </c>
      <c r="H285" s="8">
        <v>195.7</v>
      </c>
      <c r="I285" s="8">
        <v>178.3</v>
      </c>
      <c r="J285" s="8">
        <v>154.19999999999999</v>
      </c>
      <c r="K285" s="8">
        <v>140.69999999999999</v>
      </c>
      <c r="L285" s="8">
        <v>149.69999999999999</v>
      </c>
      <c r="M285" s="8">
        <v>240.9</v>
      </c>
      <c r="N285" s="8">
        <v>161.5</v>
      </c>
      <c r="O285" s="8">
        <v>117.1</v>
      </c>
      <c r="P285" s="8">
        <v>161.9</v>
      </c>
      <c r="Q285" s="8">
        <v>143.30000000000001</v>
      </c>
      <c r="R285" s="8">
        <v>166.1</v>
      </c>
      <c r="S285" s="8">
        <v>167</v>
      </c>
      <c r="T285" s="8">
        <v>190.2</v>
      </c>
      <c r="U285" s="8">
        <v>151.9</v>
      </c>
      <c r="V285" s="8">
        <v>136.69999999999999</v>
      </c>
      <c r="W285" s="8">
        <v>149.6</v>
      </c>
      <c r="X285" s="8">
        <v>158.4</v>
      </c>
      <c r="Y285" s="8">
        <v>137.9</v>
      </c>
      <c r="Z285" s="8">
        <v>145.5</v>
      </c>
      <c r="AA285" s="8">
        <v>152.9</v>
      </c>
      <c r="AB285" s="8">
        <v>135.5</v>
      </c>
      <c r="AC285" s="8">
        <v>144.30000000000001</v>
      </c>
      <c r="AD285" s="8">
        <v>156.9</v>
      </c>
      <c r="AE285" s="8">
        <v>157.9</v>
      </c>
      <c r="AF285" s="8">
        <v>146.9</v>
      </c>
      <c r="AG285" s="8">
        <v>156.9</v>
      </c>
    </row>
    <row r="286" spans="1:33" x14ac:dyDescent="0.25">
      <c r="A286" s="25" t="s">
        <v>4</v>
      </c>
      <c r="B286" s="25">
        <v>2020</v>
      </c>
      <c r="C286" s="25" t="s">
        <v>15</v>
      </c>
      <c r="D286" s="25" t="s">
        <v>534</v>
      </c>
      <c r="E286" s="25" t="s">
        <v>709</v>
      </c>
      <c r="F286" s="25">
        <v>1959.9</v>
      </c>
      <c r="G286" s="8">
        <v>146</v>
      </c>
      <c r="H286" s="8">
        <v>191</v>
      </c>
      <c r="I286" s="8">
        <v>175.3</v>
      </c>
      <c r="J286" s="8">
        <v>154.1</v>
      </c>
      <c r="K286" s="8">
        <v>146.6</v>
      </c>
      <c r="L286" s="8">
        <v>147.69999999999999</v>
      </c>
      <c r="M286" s="8">
        <v>230.5</v>
      </c>
      <c r="N286" s="8">
        <v>160.19999999999999</v>
      </c>
      <c r="O286" s="8">
        <v>115.3</v>
      </c>
      <c r="P286" s="8">
        <v>163</v>
      </c>
      <c r="Q286" s="8">
        <v>149.19999999999999</v>
      </c>
      <c r="R286" s="8">
        <v>164.8</v>
      </c>
      <c r="S286" s="8">
        <v>165.4</v>
      </c>
      <c r="T286" s="8">
        <v>185.4</v>
      </c>
      <c r="U286" s="8">
        <v>155</v>
      </c>
      <c r="V286" s="8">
        <v>145.4</v>
      </c>
      <c r="W286" s="8">
        <v>153.6</v>
      </c>
      <c r="X286" s="8">
        <v>158.4</v>
      </c>
      <c r="Y286" s="8">
        <v>144.6</v>
      </c>
      <c r="Z286" s="8">
        <v>149.69999999999999</v>
      </c>
      <c r="AA286" s="8">
        <v>158.30000000000001</v>
      </c>
      <c r="AB286" s="8">
        <v>140.69999999999999</v>
      </c>
      <c r="AC286" s="8">
        <v>148.5</v>
      </c>
      <c r="AD286" s="8">
        <v>159.4</v>
      </c>
      <c r="AE286" s="8">
        <v>157.1</v>
      </c>
      <c r="AF286" s="8">
        <v>151.19999999999999</v>
      </c>
      <c r="AG286" s="8">
        <v>158.9</v>
      </c>
    </row>
    <row r="287" spans="1:33" x14ac:dyDescent="0.25">
      <c r="A287" s="25" t="s">
        <v>0</v>
      </c>
      <c r="B287" s="25">
        <v>2021</v>
      </c>
      <c r="C287" s="25" t="s">
        <v>1</v>
      </c>
      <c r="D287" s="123" t="s">
        <v>535</v>
      </c>
      <c r="E287" s="123" t="s">
        <v>139</v>
      </c>
      <c r="F287" s="123">
        <v>1909.5999999999997</v>
      </c>
      <c r="G287" s="8">
        <v>143.4</v>
      </c>
      <c r="H287" s="8">
        <v>187.5</v>
      </c>
      <c r="I287" s="8">
        <v>173.4</v>
      </c>
      <c r="J287" s="8">
        <v>154</v>
      </c>
      <c r="K287" s="8">
        <v>154.80000000000001</v>
      </c>
      <c r="L287" s="8">
        <v>147</v>
      </c>
      <c r="M287" s="8">
        <v>187.8</v>
      </c>
      <c r="N287" s="8">
        <v>159.5</v>
      </c>
      <c r="O287" s="8">
        <v>113.8</v>
      </c>
      <c r="P287" s="8">
        <v>164.5</v>
      </c>
      <c r="Q287" s="8">
        <v>156.1</v>
      </c>
      <c r="R287" s="8">
        <v>164.3</v>
      </c>
      <c r="S287" s="8">
        <v>159.6</v>
      </c>
      <c r="T287" s="8">
        <v>184.6</v>
      </c>
      <c r="U287" s="8">
        <v>157.5</v>
      </c>
      <c r="V287" s="8">
        <v>152.4</v>
      </c>
      <c r="W287" s="8">
        <v>156.80000000000001</v>
      </c>
      <c r="X287" s="8">
        <v>139.26</v>
      </c>
      <c r="Y287" s="8">
        <v>150.9</v>
      </c>
      <c r="Z287" s="8">
        <v>153.9</v>
      </c>
      <c r="AA287" s="8">
        <v>162.5</v>
      </c>
      <c r="AB287" s="8">
        <v>147.5</v>
      </c>
      <c r="AC287" s="8">
        <v>155.1</v>
      </c>
      <c r="AD287" s="8">
        <v>163.5</v>
      </c>
      <c r="AE287" s="8">
        <v>156.19999999999999</v>
      </c>
      <c r="AF287" s="8">
        <v>155.9</v>
      </c>
      <c r="AG287" s="8">
        <v>158.5</v>
      </c>
    </row>
    <row r="288" spans="1:33" x14ac:dyDescent="0.25">
      <c r="A288" s="25" t="s">
        <v>3</v>
      </c>
      <c r="B288" s="25">
        <v>2021</v>
      </c>
      <c r="C288" s="25" t="s">
        <v>1</v>
      </c>
      <c r="D288" s="25" t="s">
        <v>536</v>
      </c>
      <c r="E288" s="25" t="s">
        <v>139</v>
      </c>
      <c r="F288" s="25">
        <v>1951.1000000000001</v>
      </c>
      <c r="G288" s="8">
        <v>148</v>
      </c>
      <c r="H288" s="8">
        <v>194.8</v>
      </c>
      <c r="I288" s="8">
        <v>178.4</v>
      </c>
      <c r="J288" s="8">
        <v>154.4</v>
      </c>
      <c r="K288" s="8">
        <v>144.1</v>
      </c>
      <c r="L288" s="8">
        <v>152.6</v>
      </c>
      <c r="M288" s="8">
        <v>206.8</v>
      </c>
      <c r="N288" s="8">
        <v>162.1</v>
      </c>
      <c r="O288" s="8">
        <v>116.3</v>
      </c>
      <c r="P288" s="8">
        <v>163</v>
      </c>
      <c r="Q288" s="8">
        <v>145.9</v>
      </c>
      <c r="R288" s="8">
        <v>167.2</v>
      </c>
      <c r="S288" s="8">
        <v>163.4</v>
      </c>
      <c r="T288" s="8">
        <v>191.8</v>
      </c>
      <c r="U288" s="8">
        <v>152.5</v>
      </c>
      <c r="V288" s="8">
        <v>137.30000000000001</v>
      </c>
      <c r="W288" s="8">
        <v>150.19999999999999</v>
      </c>
      <c r="X288" s="8">
        <v>157.69999999999999</v>
      </c>
      <c r="Y288" s="8">
        <v>142.9</v>
      </c>
      <c r="Z288" s="8">
        <v>145.69999999999999</v>
      </c>
      <c r="AA288" s="8">
        <v>154.1</v>
      </c>
      <c r="AB288" s="8">
        <v>136.9</v>
      </c>
      <c r="AC288" s="8">
        <v>145.4</v>
      </c>
      <c r="AD288" s="8">
        <v>156.1</v>
      </c>
      <c r="AE288" s="8">
        <v>157.69999999999999</v>
      </c>
      <c r="AF288" s="8">
        <v>147.6</v>
      </c>
      <c r="AG288" s="8">
        <v>156</v>
      </c>
    </row>
    <row r="289" spans="1:33" x14ac:dyDescent="0.25">
      <c r="A289" s="25" t="s">
        <v>4</v>
      </c>
      <c r="B289" s="25">
        <v>2021</v>
      </c>
      <c r="C289" s="25" t="s">
        <v>1</v>
      </c>
      <c r="D289" s="25" t="s">
        <v>537</v>
      </c>
      <c r="E289" s="25" t="s">
        <v>139</v>
      </c>
      <c r="F289" s="25">
        <v>1924.6999999999998</v>
      </c>
      <c r="G289" s="8">
        <v>144.9</v>
      </c>
      <c r="H289" s="8">
        <v>190.1</v>
      </c>
      <c r="I289" s="8">
        <v>175.3</v>
      </c>
      <c r="J289" s="8">
        <v>154.1</v>
      </c>
      <c r="K289" s="8">
        <v>150.9</v>
      </c>
      <c r="L289" s="8">
        <v>149.6</v>
      </c>
      <c r="M289" s="8">
        <v>194.2</v>
      </c>
      <c r="N289" s="8">
        <v>160.4</v>
      </c>
      <c r="O289" s="8">
        <v>114.6</v>
      </c>
      <c r="P289" s="8">
        <v>164</v>
      </c>
      <c r="Q289" s="8">
        <v>151.80000000000001</v>
      </c>
      <c r="R289" s="8">
        <v>165.6</v>
      </c>
      <c r="S289" s="8">
        <v>161</v>
      </c>
      <c r="T289" s="8">
        <v>186.5</v>
      </c>
      <c r="U289" s="8">
        <v>155.5</v>
      </c>
      <c r="V289" s="8">
        <v>146.1</v>
      </c>
      <c r="W289" s="8">
        <v>154.19999999999999</v>
      </c>
      <c r="X289" s="8">
        <v>157.69999999999999</v>
      </c>
      <c r="Y289" s="8">
        <v>147.9</v>
      </c>
      <c r="Z289" s="8">
        <v>150</v>
      </c>
      <c r="AA289" s="8">
        <v>159.30000000000001</v>
      </c>
      <c r="AB289" s="8">
        <v>141.9</v>
      </c>
      <c r="AC289" s="8">
        <v>149.6</v>
      </c>
      <c r="AD289" s="8">
        <v>159.19999999999999</v>
      </c>
      <c r="AE289" s="8">
        <v>156.80000000000001</v>
      </c>
      <c r="AF289" s="8">
        <v>151.9</v>
      </c>
      <c r="AG289" s="8">
        <v>157.30000000000001</v>
      </c>
    </row>
    <row r="290" spans="1:33" x14ac:dyDescent="0.25">
      <c r="A290" s="25" t="s">
        <v>0</v>
      </c>
      <c r="B290" s="25">
        <v>2021</v>
      </c>
      <c r="C290" s="25" t="s">
        <v>5</v>
      </c>
      <c r="D290" s="25" t="s">
        <v>94</v>
      </c>
      <c r="E290" s="25" t="s">
        <v>140</v>
      </c>
      <c r="F290" s="25">
        <v>1865.3</v>
      </c>
      <c r="G290" s="8">
        <v>142.80000000000001</v>
      </c>
      <c r="H290" s="8">
        <v>184</v>
      </c>
      <c r="I290" s="8">
        <v>168</v>
      </c>
      <c r="J290" s="8">
        <v>154.4</v>
      </c>
      <c r="K290" s="8">
        <v>163</v>
      </c>
      <c r="L290" s="8">
        <v>147.80000000000001</v>
      </c>
      <c r="M290" s="8">
        <v>149.69999999999999</v>
      </c>
      <c r="N290" s="8">
        <v>158.30000000000001</v>
      </c>
      <c r="O290" s="8">
        <v>111.8</v>
      </c>
      <c r="P290" s="8">
        <v>165</v>
      </c>
      <c r="Q290" s="8">
        <v>160</v>
      </c>
      <c r="R290" s="8">
        <v>165.8</v>
      </c>
      <c r="S290" s="8">
        <v>154.69999999999999</v>
      </c>
      <c r="T290" s="8">
        <v>186.5</v>
      </c>
      <c r="U290" s="8">
        <v>159.1</v>
      </c>
      <c r="V290" s="8">
        <v>153.9</v>
      </c>
      <c r="W290" s="8">
        <v>158.4</v>
      </c>
      <c r="X290" s="8">
        <v>139.26</v>
      </c>
      <c r="Y290" s="8">
        <v>154.4</v>
      </c>
      <c r="Z290" s="8">
        <v>154.80000000000001</v>
      </c>
      <c r="AA290" s="8">
        <v>164.3</v>
      </c>
      <c r="AB290" s="8">
        <v>150.19999999999999</v>
      </c>
      <c r="AC290" s="8">
        <v>157</v>
      </c>
      <c r="AD290" s="8">
        <v>163.6</v>
      </c>
      <c r="AE290" s="8">
        <v>155.19999999999999</v>
      </c>
      <c r="AF290" s="8">
        <v>157.19999999999999</v>
      </c>
      <c r="AG290" s="8">
        <v>156.69999999999999</v>
      </c>
    </row>
    <row r="291" spans="1:33" x14ac:dyDescent="0.25">
      <c r="A291" s="25" t="s">
        <v>3</v>
      </c>
      <c r="B291" s="25">
        <v>2021</v>
      </c>
      <c r="C291" s="25" t="s">
        <v>5</v>
      </c>
      <c r="D291" s="25" t="s">
        <v>95</v>
      </c>
      <c r="E291" s="25" t="s">
        <v>140</v>
      </c>
      <c r="F291" s="25">
        <v>1916.8</v>
      </c>
      <c r="G291" s="8">
        <v>147.6</v>
      </c>
      <c r="H291" s="8">
        <v>191.2</v>
      </c>
      <c r="I291" s="8">
        <v>169.9</v>
      </c>
      <c r="J291" s="8">
        <v>155.1</v>
      </c>
      <c r="K291" s="8">
        <v>151.4</v>
      </c>
      <c r="L291" s="8">
        <v>154</v>
      </c>
      <c r="M291" s="8">
        <v>180.2</v>
      </c>
      <c r="N291" s="8">
        <v>159.80000000000001</v>
      </c>
      <c r="O291" s="8">
        <v>114.9</v>
      </c>
      <c r="P291" s="8">
        <v>162.5</v>
      </c>
      <c r="Q291" s="8">
        <v>149.19999999999999</v>
      </c>
      <c r="R291" s="8">
        <v>169.4</v>
      </c>
      <c r="S291" s="8">
        <v>160.80000000000001</v>
      </c>
      <c r="T291" s="8">
        <v>193.3</v>
      </c>
      <c r="U291" s="8">
        <v>154.19999999999999</v>
      </c>
      <c r="V291" s="8">
        <v>138.19999999999999</v>
      </c>
      <c r="W291" s="8">
        <v>151.80000000000001</v>
      </c>
      <c r="X291" s="8">
        <v>159.80000000000001</v>
      </c>
      <c r="Y291" s="8">
        <v>149.1</v>
      </c>
      <c r="Z291" s="8">
        <v>146.5</v>
      </c>
      <c r="AA291" s="8">
        <v>156.30000000000001</v>
      </c>
      <c r="AB291" s="8">
        <v>140.5</v>
      </c>
      <c r="AC291" s="8">
        <v>147.30000000000001</v>
      </c>
      <c r="AD291" s="8">
        <v>156.6</v>
      </c>
      <c r="AE291" s="8">
        <v>156.69999999999999</v>
      </c>
      <c r="AF291" s="8">
        <v>149.30000000000001</v>
      </c>
      <c r="AG291" s="8">
        <v>156.5</v>
      </c>
    </row>
    <row r="292" spans="1:33" x14ac:dyDescent="0.25">
      <c r="A292" s="25" t="s">
        <v>4</v>
      </c>
      <c r="B292" s="25">
        <v>2021</v>
      </c>
      <c r="C292" s="25" t="s">
        <v>5</v>
      </c>
      <c r="D292" s="25" t="s">
        <v>96</v>
      </c>
      <c r="E292" s="25" t="s">
        <v>140</v>
      </c>
      <c r="F292" s="25">
        <v>1883.8000000000002</v>
      </c>
      <c r="G292" s="8">
        <v>144.30000000000001</v>
      </c>
      <c r="H292" s="8">
        <v>186.5</v>
      </c>
      <c r="I292" s="8">
        <v>168.7</v>
      </c>
      <c r="J292" s="8">
        <v>154.69999999999999</v>
      </c>
      <c r="K292" s="8">
        <v>158.69999999999999</v>
      </c>
      <c r="L292" s="8">
        <v>150.69999999999999</v>
      </c>
      <c r="M292" s="8">
        <v>160</v>
      </c>
      <c r="N292" s="8">
        <v>158.80000000000001</v>
      </c>
      <c r="O292" s="8">
        <v>112.8</v>
      </c>
      <c r="P292" s="8">
        <v>164.2</v>
      </c>
      <c r="Q292" s="8">
        <v>155.5</v>
      </c>
      <c r="R292" s="8">
        <v>167.5</v>
      </c>
      <c r="S292" s="8">
        <v>156.9</v>
      </c>
      <c r="T292" s="8">
        <v>188.3</v>
      </c>
      <c r="U292" s="8">
        <v>157.19999999999999</v>
      </c>
      <c r="V292" s="8">
        <v>147.4</v>
      </c>
      <c r="W292" s="8">
        <v>155.80000000000001</v>
      </c>
      <c r="X292" s="8">
        <v>159.80000000000001</v>
      </c>
      <c r="Y292" s="8">
        <v>152.4</v>
      </c>
      <c r="Z292" s="8">
        <v>150.9</v>
      </c>
      <c r="AA292" s="8">
        <v>161.30000000000001</v>
      </c>
      <c r="AB292" s="8">
        <v>145.1</v>
      </c>
      <c r="AC292" s="8">
        <v>151.5</v>
      </c>
      <c r="AD292" s="8">
        <v>159.5</v>
      </c>
      <c r="AE292" s="8">
        <v>155.80000000000001</v>
      </c>
      <c r="AF292" s="8">
        <v>153.4</v>
      </c>
      <c r="AG292" s="8">
        <v>156.6</v>
      </c>
    </row>
    <row r="293" spans="1:33" x14ac:dyDescent="0.25">
      <c r="A293" s="25" t="s">
        <v>0</v>
      </c>
      <c r="B293" s="25">
        <v>2021</v>
      </c>
      <c r="C293" s="25" t="s">
        <v>6</v>
      </c>
      <c r="D293" s="25" t="s">
        <v>538</v>
      </c>
      <c r="E293" s="25" t="s">
        <v>141</v>
      </c>
      <c r="F293" s="25">
        <v>1865.1000000000001</v>
      </c>
      <c r="G293" s="8">
        <v>142.5</v>
      </c>
      <c r="H293" s="8">
        <v>189.4</v>
      </c>
      <c r="I293" s="8">
        <v>163.19999999999999</v>
      </c>
      <c r="J293" s="8">
        <v>154.5</v>
      </c>
      <c r="K293" s="8">
        <v>168.2</v>
      </c>
      <c r="L293" s="8">
        <v>150.5</v>
      </c>
      <c r="M293" s="8">
        <v>141</v>
      </c>
      <c r="N293" s="8">
        <v>159.19999999999999</v>
      </c>
      <c r="O293" s="8">
        <v>111.7</v>
      </c>
      <c r="P293" s="8">
        <v>164</v>
      </c>
      <c r="Q293" s="8">
        <v>160.6</v>
      </c>
      <c r="R293" s="8">
        <v>166.4</v>
      </c>
      <c r="S293" s="8">
        <v>154.5</v>
      </c>
      <c r="T293" s="8">
        <v>186.1</v>
      </c>
      <c r="U293" s="8">
        <v>159.6</v>
      </c>
      <c r="V293" s="8">
        <v>154.4</v>
      </c>
      <c r="W293" s="8">
        <v>158.9</v>
      </c>
      <c r="X293" s="8">
        <v>139.26</v>
      </c>
      <c r="Y293" s="8">
        <v>156</v>
      </c>
      <c r="Z293" s="8">
        <v>154.80000000000001</v>
      </c>
      <c r="AA293" s="8">
        <v>164.6</v>
      </c>
      <c r="AB293" s="8">
        <v>151.30000000000001</v>
      </c>
      <c r="AC293" s="8">
        <v>157.80000000000001</v>
      </c>
      <c r="AD293" s="8">
        <v>163.80000000000001</v>
      </c>
      <c r="AE293" s="8">
        <v>153.1</v>
      </c>
      <c r="AF293" s="8">
        <v>157.30000000000001</v>
      </c>
      <c r="AG293" s="8">
        <v>156.69999999999999</v>
      </c>
    </row>
    <row r="294" spans="1:33" x14ac:dyDescent="0.25">
      <c r="A294" s="25" t="s">
        <v>3</v>
      </c>
      <c r="B294" s="25">
        <v>2021</v>
      </c>
      <c r="C294" s="25" t="s">
        <v>6</v>
      </c>
      <c r="D294" s="25" t="s">
        <v>539</v>
      </c>
      <c r="E294" s="25" t="s">
        <v>141</v>
      </c>
      <c r="F294" s="25">
        <v>1913.7999999999997</v>
      </c>
      <c r="G294" s="8">
        <v>147.5</v>
      </c>
      <c r="H294" s="8">
        <v>197.5</v>
      </c>
      <c r="I294" s="8">
        <v>164.7</v>
      </c>
      <c r="J294" s="8">
        <v>155.6</v>
      </c>
      <c r="K294" s="8">
        <v>156.4</v>
      </c>
      <c r="L294" s="8">
        <v>157.30000000000001</v>
      </c>
      <c r="M294" s="8">
        <v>166.1</v>
      </c>
      <c r="N294" s="8">
        <v>161.1</v>
      </c>
      <c r="O294" s="8">
        <v>114.3</v>
      </c>
      <c r="P294" s="8">
        <v>162.6</v>
      </c>
      <c r="Q294" s="8">
        <v>150.69999999999999</v>
      </c>
      <c r="R294" s="8">
        <v>170.3</v>
      </c>
      <c r="S294" s="8">
        <v>160.4</v>
      </c>
      <c r="T294" s="8">
        <v>193.5</v>
      </c>
      <c r="U294" s="8">
        <v>155.1</v>
      </c>
      <c r="V294" s="8">
        <v>138.69999999999999</v>
      </c>
      <c r="W294" s="8">
        <v>152.6</v>
      </c>
      <c r="X294" s="8">
        <v>159.9</v>
      </c>
      <c r="Y294" s="8">
        <v>154.80000000000001</v>
      </c>
      <c r="Z294" s="8">
        <v>147.19999999999999</v>
      </c>
      <c r="AA294" s="8">
        <v>156.9</v>
      </c>
      <c r="AB294" s="8">
        <v>141.69999999999999</v>
      </c>
      <c r="AC294" s="8">
        <v>148.6</v>
      </c>
      <c r="AD294" s="8">
        <v>157.6</v>
      </c>
      <c r="AE294" s="8">
        <v>154.9</v>
      </c>
      <c r="AF294" s="8">
        <v>150</v>
      </c>
      <c r="AG294" s="8">
        <v>156.9</v>
      </c>
    </row>
    <row r="295" spans="1:33" x14ac:dyDescent="0.25">
      <c r="A295" s="25" t="s">
        <v>4</v>
      </c>
      <c r="B295" s="25">
        <v>2021</v>
      </c>
      <c r="C295" s="25" t="s">
        <v>6</v>
      </c>
      <c r="D295" s="25" t="s">
        <v>540</v>
      </c>
      <c r="E295" s="25" t="s">
        <v>141</v>
      </c>
      <c r="F295" s="25">
        <v>1882.8999999999999</v>
      </c>
      <c r="G295" s="8">
        <v>144.1</v>
      </c>
      <c r="H295" s="8">
        <v>192.2</v>
      </c>
      <c r="I295" s="8">
        <v>163.80000000000001</v>
      </c>
      <c r="J295" s="8">
        <v>154.9</v>
      </c>
      <c r="K295" s="8">
        <v>163.9</v>
      </c>
      <c r="L295" s="8">
        <v>153.69999999999999</v>
      </c>
      <c r="M295" s="8">
        <v>149.5</v>
      </c>
      <c r="N295" s="8">
        <v>159.80000000000001</v>
      </c>
      <c r="O295" s="8">
        <v>112.6</v>
      </c>
      <c r="P295" s="8">
        <v>163.5</v>
      </c>
      <c r="Q295" s="8">
        <v>156.5</v>
      </c>
      <c r="R295" s="8">
        <v>168.2</v>
      </c>
      <c r="S295" s="8">
        <v>156.69999999999999</v>
      </c>
      <c r="T295" s="8">
        <v>188.1</v>
      </c>
      <c r="U295" s="8">
        <v>157.80000000000001</v>
      </c>
      <c r="V295" s="8">
        <v>147.9</v>
      </c>
      <c r="W295" s="8">
        <v>156.4</v>
      </c>
      <c r="X295" s="8">
        <v>159.9</v>
      </c>
      <c r="Y295" s="8">
        <v>155.5</v>
      </c>
      <c r="Z295" s="8">
        <v>151.19999999999999</v>
      </c>
      <c r="AA295" s="8">
        <v>161.69999999999999</v>
      </c>
      <c r="AB295" s="8">
        <v>146.19999999999999</v>
      </c>
      <c r="AC295" s="8">
        <v>152.6</v>
      </c>
      <c r="AD295" s="8">
        <v>160.19999999999999</v>
      </c>
      <c r="AE295" s="8">
        <v>153.80000000000001</v>
      </c>
      <c r="AF295" s="8">
        <v>153.80000000000001</v>
      </c>
      <c r="AG295" s="8">
        <v>156.80000000000001</v>
      </c>
    </row>
    <row r="296" spans="1:33" x14ac:dyDescent="0.25">
      <c r="A296" s="25" t="s">
        <v>0</v>
      </c>
      <c r="B296" s="25">
        <v>2021</v>
      </c>
      <c r="C296" s="25" t="s">
        <v>7</v>
      </c>
      <c r="D296" s="25" t="s">
        <v>541</v>
      </c>
      <c r="E296" s="25" t="s">
        <v>142</v>
      </c>
      <c r="F296" s="25">
        <v>1887.6</v>
      </c>
      <c r="G296" s="8">
        <v>142.69999999999999</v>
      </c>
      <c r="H296" s="8">
        <v>195.5</v>
      </c>
      <c r="I296" s="8">
        <v>163.4</v>
      </c>
      <c r="J296" s="8">
        <v>155</v>
      </c>
      <c r="K296" s="8">
        <v>175.2</v>
      </c>
      <c r="L296" s="8">
        <v>160.6</v>
      </c>
      <c r="M296" s="8">
        <v>135.1</v>
      </c>
      <c r="N296" s="8">
        <v>161.1</v>
      </c>
      <c r="O296" s="8">
        <v>112.2</v>
      </c>
      <c r="P296" s="8">
        <v>164.4</v>
      </c>
      <c r="Q296" s="8">
        <v>161.9</v>
      </c>
      <c r="R296" s="8">
        <v>166.8</v>
      </c>
      <c r="S296" s="8">
        <v>155.6</v>
      </c>
      <c r="T296" s="8">
        <v>186.8</v>
      </c>
      <c r="U296" s="8">
        <v>160.69999999999999</v>
      </c>
      <c r="V296" s="8">
        <v>155.1</v>
      </c>
      <c r="W296" s="8">
        <v>159.9</v>
      </c>
      <c r="X296" s="8">
        <v>139.26</v>
      </c>
      <c r="Y296" s="8">
        <v>156</v>
      </c>
      <c r="Z296" s="8">
        <v>155.5</v>
      </c>
      <c r="AA296" s="8">
        <v>165.3</v>
      </c>
      <c r="AB296" s="8">
        <v>151.69999999999999</v>
      </c>
      <c r="AC296" s="8">
        <v>158.6</v>
      </c>
      <c r="AD296" s="8">
        <v>164.1</v>
      </c>
      <c r="AE296" s="8">
        <v>154.6</v>
      </c>
      <c r="AF296" s="8">
        <v>158</v>
      </c>
      <c r="AG296" s="8">
        <v>157.6</v>
      </c>
    </row>
    <row r="297" spans="1:33" x14ac:dyDescent="0.25">
      <c r="A297" s="25" t="s">
        <v>3</v>
      </c>
      <c r="B297" s="25">
        <v>2021</v>
      </c>
      <c r="C297" s="25" t="s">
        <v>7</v>
      </c>
      <c r="D297" s="25" t="s">
        <v>542</v>
      </c>
      <c r="E297" s="25" t="s">
        <v>142</v>
      </c>
      <c r="F297" s="25">
        <v>1938.1</v>
      </c>
      <c r="G297" s="8">
        <v>147.6</v>
      </c>
      <c r="H297" s="8">
        <v>202.5</v>
      </c>
      <c r="I297" s="8">
        <v>166.4</v>
      </c>
      <c r="J297" s="8">
        <v>156</v>
      </c>
      <c r="K297" s="8">
        <v>161.4</v>
      </c>
      <c r="L297" s="8">
        <v>168.8</v>
      </c>
      <c r="M297" s="8">
        <v>161.6</v>
      </c>
      <c r="N297" s="8">
        <v>162.80000000000001</v>
      </c>
      <c r="O297" s="8">
        <v>114.8</v>
      </c>
      <c r="P297" s="8">
        <v>162.80000000000001</v>
      </c>
      <c r="Q297" s="8">
        <v>151.5</v>
      </c>
      <c r="R297" s="8">
        <v>171.4</v>
      </c>
      <c r="S297" s="8">
        <v>162</v>
      </c>
      <c r="T297" s="8">
        <v>194.4</v>
      </c>
      <c r="U297" s="8">
        <v>155.9</v>
      </c>
      <c r="V297" s="8">
        <v>139.30000000000001</v>
      </c>
      <c r="W297" s="8">
        <v>153.4</v>
      </c>
      <c r="X297" s="8">
        <v>161.4</v>
      </c>
      <c r="Y297" s="8">
        <v>154.9</v>
      </c>
      <c r="Z297" s="8">
        <v>147.6</v>
      </c>
      <c r="AA297" s="8">
        <v>157.5</v>
      </c>
      <c r="AB297" s="8">
        <v>142.1</v>
      </c>
      <c r="AC297" s="8">
        <v>149.1</v>
      </c>
      <c r="AD297" s="8">
        <v>157.6</v>
      </c>
      <c r="AE297" s="8">
        <v>156.6</v>
      </c>
      <c r="AF297" s="8">
        <v>150.5</v>
      </c>
      <c r="AG297" s="8">
        <v>158</v>
      </c>
    </row>
    <row r="298" spans="1:33" x14ac:dyDescent="0.25">
      <c r="A298" s="25" t="s">
        <v>4</v>
      </c>
      <c r="B298" s="25">
        <v>2021</v>
      </c>
      <c r="C298" s="25" t="s">
        <v>7</v>
      </c>
      <c r="D298" s="25" t="s">
        <v>543</v>
      </c>
      <c r="E298" s="25" t="s">
        <v>142</v>
      </c>
      <c r="F298" s="25">
        <v>1906.5</v>
      </c>
      <c r="G298" s="8">
        <v>144.30000000000001</v>
      </c>
      <c r="H298" s="8">
        <v>198</v>
      </c>
      <c r="I298" s="8">
        <v>164.6</v>
      </c>
      <c r="J298" s="8">
        <v>155.4</v>
      </c>
      <c r="K298" s="8">
        <v>170.1</v>
      </c>
      <c r="L298" s="8">
        <v>164.4</v>
      </c>
      <c r="M298" s="8">
        <v>144.1</v>
      </c>
      <c r="N298" s="8">
        <v>161.69999999999999</v>
      </c>
      <c r="O298" s="8">
        <v>113.1</v>
      </c>
      <c r="P298" s="8">
        <v>163.9</v>
      </c>
      <c r="Q298" s="8">
        <v>157.6</v>
      </c>
      <c r="R298" s="8">
        <v>168.9</v>
      </c>
      <c r="S298" s="8">
        <v>158</v>
      </c>
      <c r="T298" s="8">
        <v>188.8</v>
      </c>
      <c r="U298" s="8">
        <v>158.80000000000001</v>
      </c>
      <c r="V298" s="8">
        <v>148.5</v>
      </c>
      <c r="W298" s="8">
        <v>157.30000000000001</v>
      </c>
      <c r="X298" s="8">
        <v>161.4</v>
      </c>
      <c r="Y298" s="8">
        <v>155.6</v>
      </c>
      <c r="Z298" s="8">
        <v>151.80000000000001</v>
      </c>
      <c r="AA298" s="8">
        <v>162.30000000000001</v>
      </c>
      <c r="AB298" s="8">
        <v>146.6</v>
      </c>
      <c r="AC298" s="8">
        <v>153.19999999999999</v>
      </c>
      <c r="AD298" s="8">
        <v>160.30000000000001</v>
      </c>
      <c r="AE298" s="8">
        <v>155.4</v>
      </c>
      <c r="AF298" s="8">
        <v>154.4</v>
      </c>
      <c r="AG298" s="8">
        <v>157.80000000000001</v>
      </c>
    </row>
    <row r="299" spans="1:33" x14ac:dyDescent="0.25">
      <c r="A299" s="25" t="s">
        <v>0</v>
      </c>
      <c r="B299" s="25">
        <v>2021</v>
      </c>
      <c r="C299" s="25" t="s">
        <v>8</v>
      </c>
      <c r="D299" s="25" t="s">
        <v>544</v>
      </c>
      <c r="E299" s="25" t="s">
        <v>143</v>
      </c>
      <c r="F299" s="25">
        <v>1930.7</v>
      </c>
      <c r="G299" s="8">
        <v>145.1</v>
      </c>
      <c r="H299" s="8">
        <v>198.5</v>
      </c>
      <c r="I299" s="8">
        <v>168.6</v>
      </c>
      <c r="J299" s="8">
        <v>155.80000000000001</v>
      </c>
      <c r="K299" s="8">
        <v>184.4</v>
      </c>
      <c r="L299" s="8">
        <v>162.30000000000001</v>
      </c>
      <c r="M299" s="8">
        <v>138.4</v>
      </c>
      <c r="N299" s="8">
        <v>165.1</v>
      </c>
      <c r="O299" s="8">
        <v>114.3</v>
      </c>
      <c r="P299" s="8">
        <v>169.7</v>
      </c>
      <c r="Q299" s="8">
        <v>164.6</v>
      </c>
      <c r="R299" s="8">
        <v>169.8</v>
      </c>
      <c r="S299" s="8">
        <v>158.69999999999999</v>
      </c>
      <c r="T299" s="8">
        <v>189.6</v>
      </c>
      <c r="U299" s="8">
        <v>165.3</v>
      </c>
      <c r="V299" s="8">
        <v>160.6</v>
      </c>
      <c r="W299" s="8">
        <v>164.5</v>
      </c>
      <c r="X299" s="8">
        <v>139.26</v>
      </c>
      <c r="Y299" s="8">
        <v>161.69999999999999</v>
      </c>
      <c r="Z299" s="8">
        <v>158.80000000000001</v>
      </c>
      <c r="AA299" s="8">
        <v>169.1</v>
      </c>
      <c r="AB299" s="8">
        <v>153.19999999999999</v>
      </c>
      <c r="AC299" s="8">
        <v>160</v>
      </c>
      <c r="AD299" s="8">
        <v>167.6</v>
      </c>
      <c r="AE299" s="8">
        <v>159.30000000000001</v>
      </c>
      <c r="AF299" s="8">
        <v>161.1</v>
      </c>
      <c r="AG299" s="8">
        <v>161.1</v>
      </c>
    </row>
    <row r="300" spans="1:33" x14ac:dyDescent="0.25">
      <c r="A300" s="25" t="s">
        <v>3</v>
      </c>
      <c r="B300" s="25">
        <v>2021</v>
      </c>
      <c r="C300" s="25" t="s">
        <v>8</v>
      </c>
      <c r="D300" s="25" t="s">
        <v>545</v>
      </c>
      <c r="E300" s="25" t="s">
        <v>143</v>
      </c>
      <c r="F300" s="25">
        <v>1972.7000000000003</v>
      </c>
      <c r="G300" s="8">
        <v>148.80000000000001</v>
      </c>
      <c r="H300" s="8">
        <v>204.3</v>
      </c>
      <c r="I300" s="8">
        <v>173</v>
      </c>
      <c r="J300" s="8">
        <v>156.5</v>
      </c>
      <c r="K300" s="8">
        <v>168.8</v>
      </c>
      <c r="L300" s="8">
        <v>172.5</v>
      </c>
      <c r="M300" s="8">
        <v>166.5</v>
      </c>
      <c r="N300" s="8">
        <v>165.9</v>
      </c>
      <c r="O300" s="8">
        <v>115.9</v>
      </c>
      <c r="P300" s="8">
        <v>165.2</v>
      </c>
      <c r="Q300" s="8">
        <v>152</v>
      </c>
      <c r="R300" s="8">
        <v>171.1</v>
      </c>
      <c r="S300" s="8">
        <v>164.2</v>
      </c>
      <c r="T300" s="8">
        <v>198.2</v>
      </c>
      <c r="U300" s="8">
        <v>156.5</v>
      </c>
      <c r="V300" s="8">
        <v>140.19999999999999</v>
      </c>
      <c r="W300" s="8">
        <v>154.1</v>
      </c>
      <c r="X300" s="8">
        <v>161.6</v>
      </c>
      <c r="Y300" s="8">
        <v>155.5</v>
      </c>
      <c r="Z300" s="8">
        <v>150.1</v>
      </c>
      <c r="AA300" s="8">
        <v>160.4</v>
      </c>
      <c r="AB300" s="8">
        <v>145</v>
      </c>
      <c r="AC300" s="8">
        <v>152.6</v>
      </c>
      <c r="AD300" s="8">
        <v>156.6</v>
      </c>
      <c r="AE300" s="8">
        <v>157.5</v>
      </c>
      <c r="AF300" s="8">
        <v>152.30000000000001</v>
      </c>
      <c r="AG300" s="8">
        <v>159.5</v>
      </c>
    </row>
    <row r="301" spans="1:33" x14ac:dyDescent="0.25">
      <c r="A301" s="25" t="s">
        <v>4</v>
      </c>
      <c r="B301" s="25">
        <v>2021</v>
      </c>
      <c r="C301" s="25" t="s">
        <v>8</v>
      </c>
      <c r="D301" s="25" t="s">
        <v>546</v>
      </c>
      <c r="E301" s="25" t="s">
        <v>143</v>
      </c>
      <c r="F301" s="25">
        <v>1946.4000000000003</v>
      </c>
      <c r="G301" s="8">
        <v>146.30000000000001</v>
      </c>
      <c r="H301" s="8">
        <v>200.5</v>
      </c>
      <c r="I301" s="8">
        <v>170.3</v>
      </c>
      <c r="J301" s="8">
        <v>156.1</v>
      </c>
      <c r="K301" s="8">
        <v>178.7</v>
      </c>
      <c r="L301" s="8">
        <v>167.1</v>
      </c>
      <c r="M301" s="8">
        <v>147.9</v>
      </c>
      <c r="N301" s="8">
        <v>165.4</v>
      </c>
      <c r="O301" s="8">
        <v>114.8</v>
      </c>
      <c r="P301" s="8">
        <v>168.2</v>
      </c>
      <c r="Q301" s="8">
        <v>159.30000000000001</v>
      </c>
      <c r="R301" s="8">
        <v>170.4</v>
      </c>
      <c r="S301" s="8">
        <v>160.69999999999999</v>
      </c>
      <c r="T301" s="8">
        <v>191.9</v>
      </c>
      <c r="U301" s="8">
        <v>161.80000000000001</v>
      </c>
      <c r="V301" s="8">
        <v>152.1</v>
      </c>
      <c r="W301" s="8">
        <v>160.4</v>
      </c>
      <c r="X301" s="8">
        <v>161.6</v>
      </c>
      <c r="Y301" s="8">
        <v>159.4</v>
      </c>
      <c r="Z301" s="8">
        <v>154.69999999999999</v>
      </c>
      <c r="AA301" s="8">
        <v>165.8</v>
      </c>
      <c r="AB301" s="8">
        <v>148.9</v>
      </c>
      <c r="AC301" s="8">
        <v>155.80000000000001</v>
      </c>
      <c r="AD301" s="8">
        <v>161.19999999999999</v>
      </c>
      <c r="AE301" s="8">
        <v>158.6</v>
      </c>
      <c r="AF301" s="8">
        <v>156.80000000000001</v>
      </c>
      <c r="AG301" s="8">
        <v>160.4</v>
      </c>
    </row>
    <row r="302" spans="1:33" x14ac:dyDescent="0.25">
      <c r="A302" s="25" t="s">
        <v>0</v>
      </c>
      <c r="B302" s="25">
        <v>2021</v>
      </c>
      <c r="C302" s="25" t="s">
        <v>9</v>
      </c>
      <c r="D302" s="25" t="s">
        <v>547</v>
      </c>
      <c r="E302" s="25" t="s">
        <v>144</v>
      </c>
      <c r="F302" s="25">
        <v>1957.1</v>
      </c>
      <c r="G302" s="8">
        <v>145.6</v>
      </c>
      <c r="H302" s="8">
        <v>200.1</v>
      </c>
      <c r="I302" s="8">
        <v>179.3</v>
      </c>
      <c r="J302" s="8">
        <v>156.1</v>
      </c>
      <c r="K302" s="8">
        <v>190.4</v>
      </c>
      <c r="L302" s="8">
        <v>158.6</v>
      </c>
      <c r="M302" s="8">
        <v>144.69999999999999</v>
      </c>
      <c r="N302" s="8">
        <v>165.5</v>
      </c>
      <c r="O302" s="8">
        <v>114.6</v>
      </c>
      <c r="P302" s="8">
        <v>170</v>
      </c>
      <c r="Q302" s="8">
        <v>165.5</v>
      </c>
      <c r="R302" s="8">
        <v>171.7</v>
      </c>
      <c r="S302" s="8">
        <v>160.5</v>
      </c>
      <c r="T302" s="8">
        <v>189.1</v>
      </c>
      <c r="U302" s="8">
        <v>165.3</v>
      </c>
      <c r="V302" s="8">
        <v>159.9</v>
      </c>
      <c r="W302" s="8">
        <v>164.6</v>
      </c>
      <c r="X302" s="8">
        <v>139.26</v>
      </c>
      <c r="Y302" s="8">
        <v>162.1</v>
      </c>
      <c r="Z302" s="8">
        <v>159.19999999999999</v>
      </c>
      <c r="AA302" s="8">
        <v>169.7</v>
      </c>
      <c r="AB302" s="8">
        <v>154.19999999999999</v>
      </c>
      <c r="AC302" s="8">
        <v>160.4</v>
      </c>
      <c r="AD302" s="8">
        <v>166.8</v>
      </c>
      <c r="AE302" s="8">
        <v>159.4</v>
      </c>
      <c r="AF302" s="8">
        <v>161.5</v>
      </c>
      <c r="AG302" s="8">
        <v>162.1</v>
      </c>
    </row>
    <row r="303" spans="1:33" x14ac:dyDescent="0.25">
      <c r="A303" s="25" t="s">
        <v>3</v>
      </c>
      <c r="B303" s="25">
        <v>2021</v>
      </c>
      <c r="C303" s="25" t="s">
        <v>9</v>
      </c>
      <c r="D303" s="25" t="s">
        <v>548</v>
      </c>
      <c r="E303" s="25" t="s">
        <v>144</v>
      </c>
      <c r="F303" s="25">
        <v>2001.9</v>
      </c>
      <c r="G303" s="8">
        <v>149.19999999999999</v>
      </c>
      <c r="H303" s="8">
        <v>205.5</v>
      </c>
      <c r="I303" s="8">
        <v>182.8</v>
      </c>
      <c r="J303" s="8">
        <v>156.5</v>
      </c>
      <c r="K303" s="8">
        <v>172.2</v>
      </c>
      <c r="L303" s="8">
        <v>171.5</v>
      </c>
      <c r="M303" s="8">
        <v>176.2</v>
      </c>
      <c r="N303" s="8">
        <v>166.9</v>
      </c>
      <c r="O303" s="8">
        <v>116.1</v>
      </c>
      <c r="P303" s="8">
        <v>165.5</v>
      </c>
      <c r="Q303" s="8">
        <v>152.30000000000001</v>
      </c>
      <c r="R303" s="8">
        <v>173.3</v>
      </c>
      <c r="S303" s="8">
        <v>166.2</v>
      </c>
      <c r="T303" s="8">
        <v>195.6</v>
      </c>
      <c r="U303" s="8">
        <v>157.30000000000001</v>
      </c>
      <c r="V303" s="8">
        <v>140.5</v>
      </c>
      <c r="W303" s="8">
        <v>154.80000000000001</v>
      </c>
      <c r="X303" s="8">
        <v>160.5</v>
      </c>
      <c r="Y303" s="8">
        <v>156.1</v>
      </c>
      <c r="Z303" s="8">
        <v>149.80000000000001</v>
      </c>
      <c r="AA303" s="8">
        <v>160.80000000000001</v>
      </c>
      <c r="AB303" s="8">
        <v>147.5</v>
      </c>
      <c r="AC303" s="8">
        <v>150.69999999999999</v>
      </c>
      <c r="AD303" s="8">
        <v>158.1</v>
      </c>
      <c r="AE303" s="8">
        <v>158</v>
      </c>
      <c r="AF303" s="8">
        <v>153.4</v>
      </c>
      <c r="AG303" s="8">
        <v>160.4</v>
      </c>
    </row>
    <row r="304" spans="1:33" x14ac:dyDescent="0.25">
      <c r="A304" s="25" t="s">
        <v>4</v>
      </c>
      <c r="B304" s="25">
        <v>2021</v>
      </c>
      <c r="C304" s="25" t="s">
        <v>9</v>
      </c>
      <c r="D304" s="25" t="s">
        <v>549</v>
      </c>
      <c r="E304" s="25" t="s">
        <v>144</v>
      </c>
      <c r="F304" s="25">
        <v>1973.8999999999999</v>
      </c>
      <c r="G304" s="8">
        <v>146.69999999999999</v>
      </c>
      <c r="H304" s="8">
        <v>202</v>
      </c>
      <c r="I304" s="8">
        <v>180.7</v>
      </c>
      <c r="J304" s="8">
        <v>156.19999999999999</v>
      </c>
      <c r="K304" s="8">
        <v>183.7</v>
      </c>
      <c r="L304" s="8">
        <v>164.6</v>
      </c>
      <c r="M304" s="8">
        <v>155.4</v>
      </c>
      <c r="N304" s="8">
        <v>166</v>
      </c>
      <c r="O304" s="8">
        <v>115.1</v>
      </c>
      <c r="P304" s="8">
        <v>168.5</v>
      </c>
      <c r="Q304" s="8">
        <v>160</v>
      </c>
      <c r="R304" s="8">
        <v>172.4</v>
      </c>
      <c r="S304" s="8">
        <v>162.6</v>
      </c>
      <c r="T304" s="8">
        <v>190.8</v>
      </c>
      <c r="U304" s="8">
        <v>162.19999999999999</v>
      </c>
      <c r="V304" s="8">
        <v>151.80000000000001</v>
      </c>
      <c r="W304" s="8">
        <v>160.69999999999999</v>
      </c>
      <c r="X304" s="8">
        <v>160.5</v>
      </c>
      <c r="Y304" s="8">
        <v>159.80000000000001</v>
      </c>
      <c r="Z304" s="8">
        <v>154.80000000000001</v>
      </c>
      <c r="AA304" s="8">
        <v>166.3</v>
      </c>
      <c r="AB304" s="8">
        <v>150.69999999999999</v>
      </c>
      <c r="AC304" s="8">
        <v>154.9</v>
      </c>
      <c r="AD304" s="8">
        <v>161.69999999999999</v>
      </c>
      <c r="AE304" s="8">
        <v>158.80000000000001</v>
      </c>
      <c r="AF304" s="8">
        <v>157.6</v>
      </c>
      <c r="AG304" s="8">
        <v>161.30000000000001</v>
      </c>
    </row>
    <row r="305" spans="1:33" x14ac:dyDescent="0.25">
      <c r="A305" s="25" t="s">
        <v>0</v>
      </c>
      <c r="B305" s="25">
        <v>2021</v>
      </c>
      <c r="C305" s="25" t="s">
        <v>10</v>
      </c>
      <c r="D305" s="25" t="s">
        <v>550</v>
      </c>
      <c r="E305" s="25" t="s">
        <v>145</v>
      </c>
      <c r="F305" s="25">
        <v>1966.2</v>
      </c>
      <c r="G305" s="8">
        <v>145.1</v>
      </c>
      <c r="H305" s="8">
        <v>204.5</v>
      </c>
      <c r="I305" s="8">
        <v>180.4</v>
      </c>
      <c r="J305" s="8">
        <v>157.1</v>
      </c>
      <c r="K305" s="8">
        <v>188.7</v>
      </c>
      <c r="L305" s="8">
        <v>157.69999999999999</v>
      </c>
      <c r="M305" s="8">
        <v>152.80000000000001</v>
      </c>
      <c r="N305" s="8">
        <v>163.6</v>
      </c>
      <c r="O305" s="8">
        <v>113.9</v>
      </c>
      <c r="P305" s="8">
        <v>169.7</v>
      </c>
      <c r="Q305" s="8">
        <v>166.2</v>
      </c>
      <c r="R305" s="8">
        <v>171</v>
      </c>
      <c r="S305" s="8">
        <v>161.69999999999999</v>
      </c>
      <c r="T305" s="8">
        <v>189.7</v>
      </c>
      <c r="U305" s="8">
        <v>166</v>
      </c>
      <c r="V305" s="8">
        <v>161.1</v>
      </c>
      <c r="W305" s="8">
        <v>165.3</v>
      </c>
      <c r="X305" s="8">
        <v>139.26</v>
      </c>
      <c r="Y305" s="8">
        <v>162.5</v>
      </c>
      <c r="Z305" s="8">
        <v>160.30000000000001</v>
      </c>
      <c r="AA305" s="8">
        <v>170.4</v>
      </c>
      <c r="AB305" s="8">
        <v>157.1</v>
      </c>
      <c r="AC305" s="8">
        <v>160.69999999999999</v>
      </c>
      <c r="AD305" s="8">
        <v>167.2</v>
      </c>
      <c r="AE305" s="8">
        <v>160.4</v>
      </c>
      <c r="AF305" s="8">
        <v>162.80000000000001</v>
      </c>
      <c r="AG305" s="8">
        <v>163.19999999999999</v>
      </c>
    </row>
    <row r="306" spans="1:33" x14ac:dyDescent="0.25">
      <c r="A306" s="25" t="s">
        <v>3</v>
      </c>
      <c r="B306" s="25">
        <v>2021</v>
      </c>
      <c r="C306" s="25" t="s">
        <v>10</v>
      </c>
      <c r="D306" s="25" t="s">
        <v>551</v>
      </c>
      <c r="E306" s="25" t="s">
        <v>145</v>
      </c>
      <c r="F306" s="25">
        <v>2018.4000000000003</v>
      </c>
      <c r="G306" s="8">
        <v>149.1</v>
      </c>
      <c r="H306" s="8">
        <v>210.9</v>
      </c>
      <c r="I306" s="8">
        <v>185</v>
      </c>
      <c r="J306" s="8">
        <v>158.19999999999999</v>
      </c>
      <c r="K306" s="8">
        <v>170.6</v>
      </c>
      <c r="L306" s="8">
        <v>170.9</v>
      </c>
      <c r="M306" s="8">
        <v>186.4</v>
      </c>
      <c r="N306" s="8">
        <v>164.7</v>
      </c>
      <c r="O306" s="8">
        <v>115.7</v>
      </c>
      <c r="P306" s="8">
        <v>165.5</v>
      </c>
      <c r="Q306" s="8">
        <v>153.4</v>
      </c>
      <c r="R306" s="8">
        <v>173.5</v>
      </c>
      <c r="S306" s="8">
        <v>167.9</v>
      </c>
      <c r="T306" s="8">
        <v>195.5</v>
      </c>
      <c r="U306" s="8">
        <v>157.9</v>
      </c>
      <c r="V306" s="8">
        <v>141.9</v>
      </c>
      <c r="W306" s="8">
        <v>155.5</v>
      </c>
      <c r="X306" s="8">
        <v>161.5</v>
      </c>
      <c r="Y306" s="8">
        <v>157.69999999999999</v>
      </c>
      <c r="Z306" s="8">
        <v>150.69999999999999</v>
      </c>
      <c r="AA306" s="8">
        <v>161.5</v>
      </c>
      <c r="AB306" s="8">
        <v>149.5</v>
      </c>
      <c r="AC306" s="8">
        <v>151.19999999999999</v>
      </c>
      <c r="AD306" s="8">
        <v>160.30000000000001</v>
      </c>
      <c r="AE306" s="8">
        <v>159.6</v>
      </c>
      <c r="AF306" s="8">
        <v>155</v>
      </c>
      <c r="AG306" s="8">
        <v>161.80000000000001</v>
      </c>
    </row>
    <row r="307" spans="1:33" x14ac:dyDescent="0.25">
      <c r="A307" s="25" t="s">
        <v>4</v>
      </c>
      <c r="B307" s="25">
        <v>2021</v>
      </c>
      <c r="C307" s="25" t="s">
        <v>10</v>
      </c>
      <c r="D307" s="25" t="s">
        <v>552</v>
      </c>
      <c r="E307" s="25" t="s">
        <v>145</v>
      </c>
      <c r="F307" s="25">
        <v>1986.1000000000001</v>
      </c>
      <c r="G307" s="8">
        <v>146.4</v>
      </c>
      <c r="H307" s="8">
        <v>206.8</v>
      </c>
      <c r="I307" s="8">
        <v>182.2</v>
      </c>
      <c r="J307" s="8">
        <v>157.5</v>
      </c>
      <c r="K307" s="8">
        <v>182.1</v>
      </c>
      <c r="L307" s="8">
        <v>163.9</v>
      </c>
      <c r="M307" s="8">
        <v>164.2</v>
      </c>
      <c r="N307" s="8">
        <v>164</v>
      </c>
      <c r="O307" s="8">
        <v>114.5</v>
      </c>
      <c r="P307" s="8">
        <v>168.3</v>
      </c>
      <c r="Q307" s="8">
        <v>160.9</v>
      </c>
      <c r="R307" s="8">
        <v>172.2</v>
      </c>
      <c r="S307" s="8">
        <v>164</v>
      </c>
      <c r="T307" s="8">
        <v>191.2</v>
      </c>
      <c r="U307" s="8">
        <v>162.80000000000001</v>
      </c>
      <c r="V307" s="8">
        <v>153.1</v>
      </c>
      <c r="W307" s="8">
        <v>161.4</v>
      </c>
      <c r="X307" s="8">
        <v>161.5</v>
      </c>
      <c r="Y307" s="8">
        <v>160.69999999999999</v>
      </c>
      <c r="Z307" s="8">
        <v>155.80000000000001</v>
      </c>
      <c r="AA307" s="8">
        <v>167</v>
      </c>
      <c r="AB307" s="8">
        <v>153.1</v>
      </c>
      <c r="AC307" s="8">
        <v>155.30000000000001</v>
      </c>
      <c r="AD307" s="8">
        <v>163.19999999999999</v>
      </c>
      <c r="AE307" s="8">
        <v>160.1</v>
      </c>
      <c r="AF307" s="8">
        <v>159</v>
      </c>
      <c r="AG307" s="8">
        <v>162.5</v>
      </c>
    </row>
    <row r="308" spans="1:33" x14ac:dyDescent="0.25">
      <c r="A308" s="25" t="s">
        <v>0</v>
      </c>
      <c r="B308" s="25">
        <v>2021</v>
      </c>
      <c r="C308" s="25" t="s">
        <v>11</v>
      </c>
      <c r="D308" s="25" t="s">
        <v>553</v>
      </c>
      <c r="E308" s="25" t="s">
        <v>146</v>
      </c>
      <c r="F308" s="25">
        <v>1963.2</v>
      </c>
      <c r="G308" s="8">
        <v>144.9</v>
      </c>
      <c r="H308" s="8">
        <v>202.3</v>
      </c>
      <c r="I308" s="8">
        <v>176.5</v>
      </c>
      <c r="J308" s="8">
        <v>157.5</v>
      </c>
      <c r="K308" s="8">
        <v>190.9</v>
      </c>
      <c r="L308" s="8">
        <v>155.69999999999999</v>
      </c>
      <c r="M308" s="8">
        <v>153.9</v>
      </c>
      <c r="N308" s="8">
        <v>162.80000000000001</v>
      </c>
      <c r="O308" s="8">
        <v>115.2</v>
      </c>
      <c r="P308" s="8">
        <v>169.8</v>
      </c>
      <c r="Q308" s="8">
        <v>167.6</v>
      </c>
      <c r="R308" s="8">
        <v>171.9</v>
      </c>
      <c r="S308" s="8">
        <v>161.80000000000001</v>
      </c>
      <c r="T308" s="8">
        <v>190.2</v>
      </c>
      <c r="U308" s="8">
        <v>167</v>
      </c>
      <c r="V308" s="8">
        <v>162.6</v>
      </c>
      <c r="W308" s="8">
        <v>166.3</v>
      </c>
      <c r="X308" s="8">
        <v>139.26</v>
      </c>
      <c r="Y308" s="8">
        <v>163.1</v>
      </c>
      <c r="Z308" s="8">
        <v>160.9</v>
      </c>
      <c r="AA308" s="8">
        <v>171.1</v>
      </c>
      <c r="AB308" s="8">
        <v>157.69999999999999</v>
      </c>
      <c r="AC308" s="8">
        <v>161.1</v>
      </c>
      <c r="AD308" s="8">
        <v>167.5</v>
      </c>
      <c r="AE308" s="8">
        <v>160.30000000000001</v>
      </c>
      <c r="AF308" s="8">
        <v>163.30000000000001</v>
      </c>
      <c r="AG308" s="8">
        <v>163.6</v>
      </c>
    </row>
    <row r="309" spans="1:33" x14ac:dyDescent="0.25">
      <c r="A309" s="25" t="s">
        <v>3</v>
      </c>
      <c r="B309" s="25">
        <v>2021</v>
      </c>
      <c r="C309" s="25" t="s">
        <v>11</v>
      </c>
      <c r="D309" s="25" t="s">
        <v>554</v>
      </c>
      <c r="E309" s="25" t="s">
        <v>146</v>
      </c>
      <c r="F309" s="25">
        <v>2003.1</v>
      </c>
      <c r="G309" s="8">
        <v>149.30000000000001</v>
      </c>
      <c r="H309" s="8">
        <v>207.4</v>
      </c>
      <c r="I309" s="8">
        <v>174.1</v>
      </c>
      <c r="J309" s="8">
        <v>159.19999999999999</v>
      </c>
      <c r="K309" s="8">
        <v>175</v>
      </c>
      <c r="L309" s="8">
        <v>161.30000000000001</v>
      </c>
      <c r="M309" s="8">
        <v>183.3</v>
      </c>
      <c r="N309" s="8">
        <v>164.5</v>
      </c>
      <c r="O309" s="8">
        <v>120.4</v>
      </c>
      <c r="P309" s="8">
        <v>166.2</v>
      </c>
      <c r="Q309" s="8">
        <v>154.80000000000001</v>
      </c>
      <c r="R309" s="8">
        <v>175.1</v>
      </c>
      <c r="S309" s="8">
        <v>167.3</v>
      </c>
      <c r="T309" s="8">
        <v>196.5</v>
      </c>
      <c r="U309" s="8">
        <v>159.80000000000001</v>
      </c>
      <c r="V309" s="8">
        <v>143.6</v>
      </c>
      <c r="W309" s="8">
        <v>157.30000000000001</v>
      </c>
      <c r="X309" s="8">
        <v>162.1</v>
      </c>
      <c r="Y309" s="8">
        <v>160.69999999999999</v>
      </c>
      <c r="Z309" s="8">
        <v>153.19999999999999</v>
      </c>
      <c r="AA309" s="8">
        <v>162.80000000000001</v>
      </c>
      <c r="AB309" s="8">
        <v>150.4</v>
      </c>
      <c r="AC309" s="8">
        <v>153.69999999999999</v>
      </c>
      <c r="AD309" s="8">
        <v>160.4</v>
      </c>
      <c r="AE309" s="8">
        <v>159.6</v>
      </c>
      <c r="AF309" s="8">
        <v>156</v>
      </c>
      <c r="AG309" s="8">
        <v>162.30000000000001</v>
      </c>
    </row>
    <row r="310" spans="1:33" x14ac:dyDescent="0.25">
      <c r="A310" s="25" t="s">
        <v>4</v>
      </c>
      <c r="B310" s="25">
        <v>2021</v>
      </c>
      <c r="C310" s="25" t="s">
        <v>11</v>
      </c>
      <c r="D310" s="25" t="s">
        <v>555</v>
      </c>
      <c r="E310" s="25" t="s">
        <v>146</v>
      </c>
      <c r="F310" s="25">
        <v>1979.3000000000002</v>
      </c>
      <c r="G310" s="8">
        <v>146.6</v>
      </c>
      <c r="H310" s="8">
        <v>204</v>
      </c>
      <c r="I310" s="8">
        <v>172.8</v>
      </c>
      <c r="J310" s="8">
        <v>158.4</v>
      </c>
      <c r="K310" s="8">
        <v>188</v>
      </c>
      <c r="L310" s="8">
        <v>156.80000000000001</v>
      </c>
      <c r="M310" s="8">
        <v>162.19999999999999</v>
      </c>
      <c r="N310" s="8">
        <v>164.1</v>
      </c>
      <c r="O310" s="8">
        <v>119.7</v>
      </c>
      <c r="P310" s="8">
        <v>168.8</v>
      </c>
      <c r="Q310" s="8">
        <v>162.69999999999999</v>
      </c>
      <c r="R310" s="8">
        <v>173.9</v>
      </c>
      <c r="S310" s="8">
        <v>164</v>
      </c>
      <c r="T310" s="8">
        <v>192.1</v>
      </c>
      <c r="U310" s="8">
        <v>164.5</v>
      </c>
      <c r="V310" s="8">
        <v>155.30000000000001</v>
      </c>
      <c r="W310" s="8">
        <v>163.19999999999999</v>
      </c>
      <c r="X310" s="8">
        <v>162.1</v>
      </c>
      <c r="Y310" s="8">
        <v>162.6</v>
      </c>
      <c r="Z310" s="8">
        <v>157.5</v>
      </c>
      <c r="AA310" s="8">
        <v>168.4</v>
      </c>
      <c r="AB310" s="8">
        <v>154</v>
      </c>
      <c r="AC310" s="8">
        <v>157.6</v>
      </c>
      <c r="AD310" s="8">
        <v>163.80000000000001</v>
      </c>
      <c r="AE310" s="8">
        <v>160</v>
      </c>
      <c r="AF310" s="8">
        <v>160</v>
      </c>
      <c r="AG310" s="8">
        <v>163.19999999999999</v>
      </c>
    </row>
    <row r="311" spans="1:33" x14ac:dyDescent="0.25">
      <c r="A311" s="25" t="s">
        <v>0</v>
      </c>
      <c r="B311" s="25">
        <v>2021</v>
      </c>
      <c r="C311" s="25" t="s">
        <v>12</v>
      </c>
      <c r="D311" s="25" t="s">
        <v>100</v>
      </c>
      <c r="E311" s="25" t="s">
        <v>147</v>
      </c>
      <c r="F311" s="25">
        <v>1965.3</v>
      </c>
      <c r="G311" s="8">
        <v>145.4</v>
      </c>
      <c r="H311" s="8">
        <v>202.1</v>
      </c>
      <c r="I311" s="8">
        <v>172</v>
      </c>
      <c r="J311" s="8">
        <v>158</v>
      </c>
      <c r="K311" s="8">
        <v>195.5</v>
      </c>
      <c r="L311" s="8">
        <v>152.69999999999999</v>
      </c>
      <c r="M311" s="8">
        <v>151.4</v>
      </c>
      <c r="N311" s="8">
        <v>163.9</v>
      </c>
      <c r="O311" s="8">
        <v>119.3</v>
      </c>
      <c r="P311" s="8">
        <v>170.1</v>
      </c>
      <c r="Q311" s="8">
        <v>168.3</v>
      </c>
      <c r="R311" s="8">
        <v>172.8</v>
      </c>
      <c r="S311" s="8">
        <v>162.1</v>
      </c>
      <c r="T311" s="8">
        <v>190.5</v>
      </c>
      <c r="U311" s="8">
        <v>167.7</v>
      </c>
      <c r="V311" s="8">
        <v>163.6</v>
      </c>
      <c r="W311" s="8">
        <v>167.1</v>
      </c>
      <c r="X311" s="8">
        <v>139.26</v>
      </c>
      <c r="Y311" s="8">
        <v>163.69999999999999</v>
      </c>
      <c r="Z311" s="8">
        <v>161.30000000000001</v>
      </c>
      <c r="AA311" s="8">
        <v>171.9</v>
      </c>
      <c r="AB311" s="8">
        <v>157.80000000000001</v>
      </c>
      <c r="AC311" s="8">
        <v>162.69999999999999</v>
      </c>
      <c r="AD311" s="8">
        <v>168.5</v>
      </c>
      <c r="AE311" s="8">
        <v>160.19999999999999</v>
      </c>
      <c r="AF311" s="8">
        <v>163.80000000000001</v>
      </c>
      <c r="AG311" s="8">
        <v>164</v>
      </c>
    </row>
    <row r="312" spans="1:33" x14ac:dyDescent="0.25">
      <c r="A312" s="25" t="s">
        <v>3</v>
      </c>
      <c r="B312" s="25">
        <v>2021</v>
      </c>
      <c r="C312" s="25" t="s">
        <v>12</v>
      </c>
      <c r="D312" s="25" t="s">
        <v>101</v>
      </c>
      <c r="E312" s="25" t="s">
        <v>147</v>
      </c>
      <c r="F312" s="25">
        <v>2003.1000000000001</v>
      </c>
      <c r="G312" s="8">
        <v>149.30000000000001</v>
      </c>
      <c r="H312" s="8">
        <v>207.4</v>
      </c>
      <c r="I312" s="8">
        <v>174.1</v>
      </c>
      <c r="J312" s="8">
        <v>159.1</v>
      </c>
      <c r="K312" s="8">
        <v>175</v>
      </c>
      <c r="L312" s="8">
        <v>161.19999999999999</v>
      </c>
      <c r="M312" s="8">
        <v>183.5</v>
      </c>
      <c r="N312" s="8">
        <v>164.5</v>
      </c>
      <c r="O312" s="8">
        <v>120.4</v>
      </c>
      <c r="P312" s="8">
        <v>166.2</v>
      </c>
      <c r="Q312" s="8">
        <v>154.80000000000001</v>
      </c>
      <c r="R312" s="8">
        <v>175.1</v>
      </c>
      <c r="S312" s="8">
        <v>167.3</v>
      </c>
      <c r="T312" s="8">
        <v>196.5</v>
      </c>
      <c r="U312" s="8">
        <v>159.80000000000001</v>
      </c>
      <c r="V312" s="8">
        <v>143.6</v>
      </c>
      <c r="W312" s="8">
        <v>157.4</v>
      </c>
      <c r="X312" s="8">
        <v>162.1</v>
      </c>
      <c r="Y312" s="8">
        <v>160.80000000000001</v>
      </c>
      <c r="Z312" s="8">
        <v>153.30000000000001</v>
      </c>
      <c r="AA312" s="8">
        <v>162.80000000000001</v>
      </c>
      <c r="AB312" s="8">
        <v>150.5</v>
      </c>
      <c r="AC312" s="8">
        <v>153.9</v>
      </c>
      <c r="AD312" s="8">
        <v>160.30000000000001</v>
      </c>
      <c r="AE312" s="8">
        <v>159.6</v>
      </c>
      <c r="AF312" s="8">
        <v>156</v>
      </c>
      <c r="AG312" s="8">
        <v>162.30000000000001</v>
      </c>
    </row>
    <row r="313" spans="1:33" x14ac:dyDescent="0.25">
      <c r="A313" s="25" t="s">
        <v>4</v>
      </c>
      <c r="B313" s="25">
        <v>2021</v>
      </c>
      <c r="C313" s="25" t="s">
        <v>12</v>
      </c>
      <c r="D313" s="25" t="s">
        <v>102</v>
      </c>
      <c r="E313" s="25" t="s">
        <v>147</v>
      </c>
      <c r="F313" s="25">
        <v>1979.3</v>
      </c>
      <c r="G313" s="8">
        <v>146.6</v>
      </c>
      <c r="H313" s="8">
        <v>204</v>
      </c>
      <c r="I313" s="8">
        <v>172.8</v>
      </c>
      <c r="J313" s="8">
        <v>158.4</v>
      </c>
      <c r="K313" s="8">
        <v>188</v>
      </c>
      <c r="L313" s="8">
        <v>156.69999999999999</v>
      </c>
      <c r="M313" s="8">
        <v>162.30000000000001</v>
      </c>
      <c r="N313" s="8">
        <v>164.1</v>
      </c>
      <c r="O313" s="8">
        <v>119.7</v>
      </c>
      <c r="P313" s="8">
        <v>168.8</v>
      </c>
      <c r="Q313" s="8">
        <v>162.69999999999999</v>
      </c>
      <c r="R313" s="8">
        <v>173.9</v>
      </c>
      <c r="S313" s="8">
        <v>164</v>
      </c>
      <c r="T313" s="8">
        <v>192.1</v>
      </c>
      <c r="U313" s="8">
        <v>164.6</v>
      </c>
      <c r="V313" s="8">
        <v>155.30000000000001</v>
      </c>
      <c r="W313" s="8">
        <v>163.30000000000001</v>
      </c>
      <c r="X313" s="8">
        <v>162.1</v>
      </c>
      <c r="Y313" s="8">
        <v>162.6</v>
      </c>
      <c r="Z313" s="8">
        <v>157.5</v>
      </c>
      <c r="AA313" s="8">
        <v>168.4</v>
      </c>
      <c r="AB313" s="8">
        <v>154</v>
      </c>
      <c r="AC313" s="8">
        <v>157.69999999999999</v>
      </c>
      <c r="AD313" s="8">
        <v>163.69999999999999</v>
      </c>
      <c r="AE313" s="8">
        <v>160</v>
      </c>
      <c r="AF313" s="8">
        <v>160</v>
      </c>
      <c r="AG313" s="8">
        <v>163.19999999999999</v>
      </c>
    </row>
    <row r="314" spans="1:33" x14ac:dyDescent="0.25">
      <c r="A314" s="25" t="s">
        <v>0</v>
      </c>
      <c r="B314" s="25">
        <v>2021</v>
      </c>
      <c r="C314" s="25" t="s">
        <v>13</v>
      </c>
      <c r="D314" s="25" t="s">
        <v>556</v>
      </c>
      <c r="E314" s="25" t="s">
        <v>148</v>
      </c>
      <c r="F314" s="25">
        <v>1995.3999999999999</v>
      </c>
      <c r="G314" s="8">
        <v>146.1</v>
      </c>
      <c r="H314" s="8">
        <v>202.5</v>
      </c>
      <c r="I314" s="8">
        <v>170.1</v>
      </c>
      <c r="J314" s="8">
        <v>158.4</v>
      </c>
      <c r="K314" s="8">
        <v>198.8</v>
      </c>
      <c r="L314" s="8">
        <v>152.6</v>
      </c>
      <c r="M314" s="8">
        <v>170.4</v>
      </c>
      <c r="N314" s="8">
        <v>165.2</v>
      </c>
      <c r="O314" s="8">
        <v>121.6</v>
      </c>
      <c r="P314" s="8">
        <v>170.6</v>
      </c>
      <c r="Q314" s="8">
        <v>168.8</v>
      </c>
      <c r="R314" s="8">
        <v>173.6</v>
      </c>
      <c r="S314" s="8">
        <v>165.5</v>
      </c>
      <c r="T314" s="8">
        <v>191.2</v>
      </c>
      <c r="U314" s="8">
        <v>168.9</v>
      </c>
      <c r="V314" s="8">
        <v>164.8</v>
      </c>
      <c r="W314" s="8">
        <v>168.3</v>
      </c>
      <c r="X314" s="8">
        <v>139.26</v>
      </c>
      <c r="Y314" s="8">
        <v>165.5</v>
      </c>
      <c r="Z314" s="8">
        <v>162</v>
      </c>
      <c r="AA314" s="8">
        <v>172.5</v>
      </c>
      <c r="AB314" s="8">
        <v>159.5</v>
      </c>
      <c r="AC314" s="8">
        <v>163.19999999999999</v>
      </c>
      <c r="AD314" s="8">
        <v>169</v>
      </c>
      <c r="AE314" s="8">
        <v>161.1</v>
      </c>
      <c r="AF314" s="8">
        <v>164.7</v>
      </c>
      <c r="AG314" s="8">
        <v>166.3</v>
      </c>
    </row>
    <row r="315" spans="1:33" x14ac:dyDescent="0.25">
      <c r="A315" s="25" t="s">
        <v>3</v>
      </c>
      <c r="B315" s="25">
        <v>2021</v>
      </c>
      <c r="C315" s="25" t="s">
        <v>13</v>
      </c>
      <c r="D315" s="25" t="s">
        <v>557</v>
      </c>
      <c r="E315" s="25" t="s">
        <v>148</v>
      </c>
      <c r="F315" s="25">
        <v>2043.0000000000002</v>
      </c>
      <c r="G315" s="8">
        <v>150.1</v>
      </c>
      <c r="H315" s="8">
        <v>208.4</v>
      </c>
      <c r="I315" s="8">
        <v>173</v>
      </c>
      <c r="J315" s="8">
        <v>159.19999999999999</v>
      </c>
      <c r="K315" s="8">
        <v>176.6</v>
      </c>
      <c r="L315" s="8">
        <v>159.30000000000001</v>
      </c>
      <c r="M315" s="8">
        <v>214.4</v>
      </c>
      <c r="N315" s="8">
        <v>165.3</v>
      </c>
      <c r="O315" s="8">
        <v>122.5</v>
      </c>
      <c r="P315" s="8">
        <v>166.8</v>
      </c>
      <c r="Q315" s="8">
        <v>155.4</v>
      </c>
      <c r="R315" s="8">
        <v>175.9</v>
      </c>
      <c r="S315" s="8">
        <v>171.5</v>
      </c>
      <c r="T315" s="8">
        <v>197</v>
      </c>
      <c r="U315" s="8">
        <v>160.80000000000001</v>
      </c>
      <c r="V315" s="8">
        <v>144.4</v>
      </c>
      <c r="W315" s="8">
        <v>158.30000000000001</v>
      </c>
      <c r="X315" s="8">
        <v>163.6</v>
      </c>
      <c r="Y315" s="8">
        <v>162.19999999999999</v>
      </c>
      <c r="Z315" s="8">
        <v>154.30000000000001</v>
      </c>
      <c r="AA315" s="8">
        <v>163.5</v>
      </c>
      <c r="AB315" s="8">
        <v>152.19999999999999</v>
      </c>
      <c r="AC315" s="8">
        <v>155.1</v>
      </c>
      <c r="AD315" s="8">
        <v>160.30000000000001</v>
      </c>
      <c r="AE315" s="8">
        <v>160.30000000000001</v>
      </c>
      <c r="AF315" s="8">
        <v>157</v>
      </c>
      <c r="AG315" s="8">
        <v>164.6</v>
      </c>
    </row>
    <row r="316" spans="1:33" x14ac:dyDescent="0.25">
      <c r="A316" s="25" t="s">
        <v>4</v>
      </c>
      <c r="B316" s="25">
        <v>2021</v>
      </c>
      <c r="C316" s="25" t="s">
        <v>13</v>
      </c>
      <c r="D316" s="25" t="s">
        <v>558</v>
      </c>
      <c r="E316" s="25" t="s">
        <v>148</v>
      </c>
      <c r="F316" s="25">
        <v>2012.3000000000002</v>
      </c>
      <c r="G316" s="8">
        <v>147.4</v>
      </c>
      <c r="H316" s="8">
        <v>204.6</v>
      </c>
      <c r="I316" s="8">
        <v>171.2</v>
      </c>
      <c r="J316" s="8">
        <v>158.69999999999999</v>
      </c>
      <c r="K316" s="8">
        <v>190.6</v>
      </c>
      <c r="L316" s="8">
        <v>155.69999999999999</v>
      </c>
      <c r="M316" s="8">
        <v>185.3</v>
      </c>
      <c r="N316" s="8">
        <v>165.2</v>
      </c>
      <c r="O316" s="8">
        <v>121.9</v>
      </c>
      <c r="P316" s="8">
        <v>169.3</v>
      </c>
      <c r="Q316" s="8">
        <v>163.19999999999999</v>
      </c>
      <c r="R316" s="8">
        <v>174.7</v>
      </c>
      <c r="S316" s="8">
        <v>167.7</v>
      </c>
      <c r="T316" s="8">
        <v>192.7</v>
      </c>
      <c r="U316" s="8">
        <v>165.7</v>
      </c>
      <c r="V316" s="8">
        <v>156.30000000000001</v>
      </c>
      <c r="W316" s="8">
        <v>164.3</v>
      </c>
      <c r="X316" s="8">
        <v>163.6</v>
      </c>
      <c r="Y316" s="8">
        <v>164.2</v>
      </c>
      <c r="Z316" s="8">
        <v>158.4</v>
      </c>
      <c r="AA316" s="8">
        <v>169.1</v>
      </c>
      <c r="AB316" s="8">
        <v>155.69999999999999</v>
      </c>
      <c r="AC316" s="8">
        <v>158.6</v>
      </c>
      <c r="AD316" s="8">
        <v>163.9</v>
      </c>
      <c r="AE316" s="8">
        <v>160.80000000000001</v>
      </c>
      <c r="AF316" s="8">
        <v>161</v>
      </c>
      <c r="AG316" s="8">
        <v>165.5</v>
      </c>
    </row>
    <row r="317" spans="1:33" x14ac:dyDescent="0.25">
      <c r="A317" s="25" t="s">
        <v>0</v>
      </c>
      <c r="B317" s="25">
        <v>2021</v>
      </c>
      <c r="C317" s="25" t="s">
        <v>14</v>
      </c>
      <c r="D317" s="25" t="s">
        <v>559</v>
      </c>
      <c r="E317" s="25" t="s">
        <v>149</v>
      </c>
      <c r="F317" s="25">
        <v>2012.9</v>
      </c>
      <c r="G317" s="8">
        <v>146.9</v>
      </c>
      <c r="H317" s="8">
        <v>199.8</v>
      </c>
      <c r="I317" s="8">
        <v>171.5</v>
      </c>
      <c r="J317" s="8">
        <v>159.1</v>
      </c>
      <c r="K317" s="8">
        <v>198.4</v>
      </c>
      <c r="L317" s="8">
        <v>153.19999999999999</v>
      </c>
      <c r="M317" s="8">
        <v>183.9</v>
      </c>
      <c r="N317" s="8">
        <v>165.4</v>
      </c>
      <c r="O317" s="8">
        <v>122.1</v>
      </c>
      <c r="P317" s="8">
        <v>170.8</v>
      </c>
      <c r="Q317" s="8">
        <v>169.1</v>
      </c>
      <c r="R317" s="8">
        <v>174.3</v>
      </c>
      <c r="S317" s="8">
        <v>167.5</v>
      </c>
      <c r="T317" s="8">
        <v>191.4</v>
      </c>
      <c r="U317" s="8">
        <v>170.4</v>
      </c>
      <c r="V317" s="8">
        <v>166</v>
      </c>
      <c r="W317" s="8">
        <v>169.8</v>
      </c>
      <c r="X317" s="8">
        <v>139.26</v>
      </c>
      <c r="Y317" s="8">
        <v>165.3</v>
      </c>
      <c r="Z317" s="8">
        <v>162.9</v>
      </c>
      <c r="AA317" s="8">
        <v>173.4</v>
      </c>
      <c r="AB317" s="8">
        <v>158.9</v>
      </c>
      <c r="AC317" s="8">
        <v>163.80000000000001</v>
      </c>
      <c r="AD317" s="8">
        <v>169.3</v>
      </c>
      <c r="AE317" s="8">
        <v>162.4</v>
      </c>
      <c r="AF317" s="8">
        <v>165.2</v>
      </c>
      <c r="AG317" s="8">
        <v>167.6</v>
      </c>
    </row>
    <row r="318" spans="1:33" x14ac:dyDescent="0.25">
      <c r="A318" s="25" t="s">
        <v>3</v>
      </c>
      <c r="B318" s="25">
        <v>2021</v>
      </c>
      <c r="C318" s="25" t="s">
        <v>14</v>
      </c>
      <c r="D318" s="25" t="s">
        <v>560</v>
      </c>
      <c r="E318" s="25" t="s">
        <v>149</v>
      </c>
      <c r="F318" s="25">
        <v>2061.7999999999997</v>
      </c>
      <c r="G318" s="8">
        <v>151</v>
      </c>
      <c r="H318" s="8">
        <v>204.9</v>
      </c>
      <c r="I318" s="8">
        <v>175.4</v>
      </c>
      <c r="J318" s="8">
        <v>159.6</v>
      </c>
      <c r="K318" s="8">
        <v>175.8</v>
      </c>
      <c r="L318" s="8">
        <v>160.30000000000001</v>
      </c>
      <c r="M318" s="8">
        <v>229.1</v>
      </c>
      <c r="N318" s="8">
        <v>165.1</v>
      </c>
      <c r="O318" s="8">
        <v>123.1</v>
      </c>
      <c r="P318" s="8">
        <v>167.2</v>
      </c>
      <c r="Q318" s="8">
        <v>156.1</v>
      </c>
      <c r="R318" s="8">
        <v>176.8</v>
      </c>
      <c r="S318" s="8">
        <v>173.5</v>
      </c>
      <c r="T318" s="8">
        <v>197</v>
      </c>
      <c r="U318" s="8">
        <v>162.30000000000001</v>
      </c>
      <c r="V318" s="8">
        <v>145.30000000000001</v>
      </c>
      <c r="W318" s="8">
        <v>159.69999999999999</v>
      </c>
      <c r="X318" s="8">
        <v>164.2</v>
      </c>
      <c r="Y318" s="8">
        <v>161.6</v>
      </c>
      <c r="Z318" s="8">
        <v>155.19999999999999</v>
      </c>
      <c r="AA318" s="8">
        <v>164.2</v>
      </c>
      <c r="AB318" s="8">
        <v>151.19999999999999</v>
      </c>
      <c r="AC318" s="8">
        <v>156.69999999999999</v>
      </c>
      <c r="AD318" s="8">
        <v>160.80000000000001</v>
      </c>
      <c r="AE318" s="8">
        <v>161.80000000000001</v>
      </c>
      <c r="AF318" s="8">
        <v>157.30000000000001</v>
      </c>
      <c r="AG318" s="8">
        <v>165.6</v>
      </c>
    </row>
    <row r="319" spans="1:33" x14ac:dyDescent="0.25">
      <c r="A319" s="25" t="s">
        <v>4</v>
      </c>
      <c r="B319" s="25">
        <v>2021</v>
      </c>
      <c r="C319" s="25" t="s">
        <v>14</v>
      </c>
      <c r="D319" s="25" t="s">
        <v>561</v>
      </c>
      <c r="E319" s="25" t="s">
        <v>149</v>
      </c>
      <c r="F319" s="25">
        <v>2030.3999999999999</v>
      </c>
      <c r="G319" s="8">
        <v>148.19999999999999</v>
      </c>
      <c r="H319" s="8">
        <v>201.6</v>
      </c>
      <c r="I319" s="8">
        <v>173</v>
      </c>
      <c r="J319" s="8">
        <v>159.30000000000001</v>
      </c>
      <c r="K319" s="8">
        <v>190.1</v>
      </c>
      <c r="L319" s="8">
        <v>156.5</v>
      </c>
      <c r="M319" s="8">
        <v>199.2</v>
      </c>
      <c r="N319" s="8">
        <v>165.3</v>
      </c>
      <c r="O319" s="8">
        <v>122.4</v>
      </c>
      <c r="P319" s="8">
        <v>169.6</v>
      </c>
      <c r="Q319" s="8">
        <v>163.69999999999999</v>
      </c>
      <c r="R319" s="8">
        <v>175.5</v>
      </c>
      <c r="S319" s="8">
        <v>169.7</v>
      </c>
      <c r="T319" s="8">
        <v>192.9</v>
      </c>
      <c r="U319" s="8">
        <v>167.2</v>
      </c>
      <c r="V319" s="8">
        <v>157.4</v>
      </c>
      <c r="W319" s="8">
        <v>165.8</v>
      </c>
      <c r="X319" s="8">
        <v>164.2</v>
      </c>
      <c r="Y319" s="8">
        <v>163.9</v>
      </c>
      <c r="Z319" s="8">
        <v>159.30000000000001</v>
      </c>
      <c r="AA319" s="8">
        <v>169.9</v>
      </c>
      <c r="AB319" s="8">
        <v>154.80000000000001</v>
      </c>
      <c r="AC319" s="8">
        <v>159.80000000000001</v>
      </c>
      <c r="AD319" s="8">
        <v>164.3</v>
      </c>
      <c r="AE319" s="8">
        <v>162.19999999999999</v>
      </c>
      <c r="AF319" s="8">
        <v>161.4</v>
      </c>
      <c r="AG319" s="8">
        <v>166.7</v>
      </c>
    </row>
    <row r="320" spans="1:33" x14ac:dyDescent="0.25">
      <c r="A320" s="25" t="s">
        <v>0</v>
      </c>
      <c r="B320" s="25">
        <v>2021</v>
      </c>
      <c r="C320" s="25" t="s">
        <v>15</v>
      </c>
      <c r="D320" s="25" t="s">
        <v>562</v>
      </c>
      <c r="E320" s="25" t="s">
        <v>150</v>
      </c>
      <c r="F320" s="25">
        <v>1998.4999999999998</v>
      </c>
      <c r="G320" s="8">
        <v>147.4</v>
      </c>
      <c r="H320" s="8">
        <v>197</v>
      </c>
      <c r="I320" s="8">
        <v>176.5</v>
      </c>
      <c r="J320" s="8">
        <v>159.80000000000001</v>
      </c>
      <c r="K320" s="8">
        <v>195.8</v>
      </c>
      <c r="L320" s="8">
        <v>152</v>
      </c>
      <c r="M320" s="8">
        <v>172.3</v>
      </c>
      <c r="N320" s="8">
        <v>164.5</v>
      </c>
      <c r="O320" s="8">
        <v>120.6</v>
      </c>
      <c r="P320" s="8">
        <v>171.7</v>
      </c>
      <c r="Q320" s="8">
        <v>169.7</v>
      </c>
      <c r="R320" s="8">
        <v>175.1</v>
      </c>
      <c r="S320" s="8">
        <v>165.8</v>
      </c>
      <c r="T320" s="8">
        <v>190.8</v>
      </c>
      <c r="U320" s="8">
        <v>171.8</v>
      </c>
      <c r="V320" s="8">
        <v>167.3</v>
      </c>
      <c r="W320" s="8">
        <v>171.2</v>
      </c>
      <c r="X320" s="8">
        <v>139.26</v>
      </c>
      <c r="Y320" s="8">
        <v>165.6</v>
      </c>
      <c r="Z320" s="8">
        <v>163.9</v>
      </c>
      <c r="AA320" s="8">
        <v>174</v>
      </c>
      <c r="AB320" s="8">
        <v>160.1</v>
      </c>
      <c r="AC320" s="8">
        <v>164.5</v>
      </c>
      <c r="AD320" s="8">
        <v>169.7</v>
      </c>
      <c r="AE320" s="8">
        <v>162.80000000000001</v>
      </c>
      <c r="AF320" s="8">
        <v>166</v>
      </c>
      <c r="AG320" s="8">
        <v>167</v>
      </c>
    </row>
    <row r="321" spans="1:33" x14ac:dyDescent="0.25">
      <c r="A321" s="25" t="s">
        <v>3</v>
      </c>
      <c r="B321" s="25">
        <v>2021</v>
      </c>
      <c r="C321" s="25" t="s">
        <v>15</v>
      </c>
      <c r="D321" s="25" t="s">
        <v>563</v>
      </c>
      <c r="E321" s="25" t="s">
        <v>150</v>
      </c>
      <c r="F321" s="25">
        <v>2049.8000000000002</v>
      </c>
      <c r="G321" s="8">
        <v>151.6</v>
      </c>
      <c r="H321" s="8">
        <v>202.2</v>
      </c>
      <c r="I321" s="8">
        <v>180</v>
      </c>
      <c r="J321" s="8">
        <v>160</v>
      </c>
      <c r="K321" s="8">
        <v>173.5</v>
      </c>
      <c r="L321" s="8">
        <v>158.30000000000001</v>
      </c>
      <c r="M321" s="8">
        <v>219.5</v>
      </c>
      <c r="N321" s="8">
        <v>164.2</v>
      </c>
      <c r="O321" s="8">
        <v>121.9</v>
      </c>
      <c r="P321" s="8">
        <v>168.2</v>
      </c>
      <c r="Q321" s="8">
        <v>156.5</v>
      </c>
      <c r="R321" s="8">
        <v>178.2</v>
      </c>
      <c r="S321" s="8">
        <v>172.2</v>
      </c>
      <c r="T321" s="8">
        <v>196.8</v>
      </c>
      <c r="U321" s="8">
        <v>163.30000000000001</v>
      </c>
      <c r="V321" s="8">
        <v>146.69999999999999</v>
      </c>
      <c r="W321" s="8">
        <v>160.69999999999999</v>
      </c>
      <c r="X321" s="8">
        <v>163.4</v>
      </c>
      <c r="Y321" s="8">
        <v>161.69999999999999</v>
      </c>
      <c r="Z321" s="8">
        <v>156</v>
      </c>
      <c r="AA321" s="8">
        <v>165.1</v>
      </c>
      <c r="AB321" s="8">
        <v>151.80000000000001</v>
      </c>
      <c r="AC321" s="8">
        <v>157.6</v>
      </c>
      <c r="AD321" s="8">
        <v>160.6</v>
      </c>
      <c r="AE321" s="8">
        <v>162.4</v>
      </c>
      <c r="AF321" s="8">
        <v>157.80000000000001</v>
      </c>
      <c r="AG321" s="8">
        <v>165.2</v>
      </c>
    </row>
    <row r="322" spans="1:33" x14ac:dyDescent="0.25">
      <c r="A322" s="25" t="s">
        <v>4</v>
      </c>
      <c r="B322" s="25">
        <v>2021</v>
      </c>
      <c r="C322" s="25" t="s">
        <v>15</v>
      </c>
      <c r="D322" s="25" t="s">
        <v>564</v>
      </c>
      <c r="E322" s="25" t="s">
        <v>150</v>
      </c>
      <c r="F322" s="25">
        <v>2016.7</v>
      </c>
      <c r="G322" s="8">
        <v>148.69999999999999</v>
      </c>
      <c r="H322" s="8">
        <v>198.8</v>
      </c>
      <c r="I322" s="8">
        <v>177.9</v>
      </c>
      <c r="J322" s="8">
        <v>159.9</v>
      </c>
      <c r="K322" s="8">
        <v>187.6</v>
      </c>
      <c r="L322" s="8">
        <v>154.9</v>
      </c>
      <c r="M322" s="8">
        <v>188.3</v>
      </c>
      <c r="N322" s="8">
        <v>164.4</v>
      </c>
      <c r="O322" s="8">
        <v>121</v>
      </c>
      <c r="P322" s="8">
        <v>170.5</v>
      </c>
      <c r="Q322" s="8">
        <v>164.2</v>
      </c>
      <c r="R322" s="8">
        <v>176.5</v>
      </c>
      <c r="S322" s="8">
        <v>168.2</v>
      </c>
      <c r="T322" s="8">
        <v>192.4</v>
      </c>
      <c r="U322" s="8">
        <v>168.5</v>
      </c>
      <c r="V322" s="8">
        <v>158.69999999999999</v>
      </c>
      <c r="W322" s="8">
        <v>167</v>
      </c>
      <c r="X322" s="8">
        <v>163.4</v>
      </c>
      <c r="Y322" s="8">
        <v>164.1</v>
      </c>
      <c r="Z322" s="8">
        <v>160.19999999999999</v>
      </c>
      <c r="AA322" s="8">
        <v>170.6</v>
      </c>
      <c r="AB322" s="8">
        <v>155.69999999999999</v>
      </c>
      <c r="AC322" s="8">
        <v>160.6</v>
      </c>
      <c r="AD322" s="8">
        <v>164.4</v>
      </c>
      <c r="AE322" s="8">
        <v>162.6</v>
      </c>
      <c r="AF322" s="8">
        <v>162</v>
      </c>
      <c r="AG322" s="8">
        <v>166.2</v>
      </c>
    </row>
    <row r="323" spans="1:33" x14ac:dyDescent="0.25">
      <c r="A323" s="25" t="s">
        <v>0</v>
      </c>
      <c r="B323" s="25">
        <v>2022</v>
      </c>
      <c r="C323" s="25" t="s">
        <v>1</v>
      </c>
      <c r="D323" s="25" t="s">
        <v>565</v>
      </c>
      <c r="E323" s="25" t="s">
        <v>151</v>
      </c>
      <c r="F323" s="25">
        <v>1983.1999999999998</v>
      </c>
      <c r="G323" s="8">
        <v>148.30000000000001</v>
      </c>
      <c r="H323" s="8">
        <v>196.9</v>
      </c>
      <c r="I323" s="8">
        <v>178</v>
      </c>
      <c r="J323" s="8">
        <v>160.5</v>
      </c>
      <c r="K323" s="8">
        <v>192.6</v>
      </c>
      <c r="L323" s="8">
        <v>151.19999999999999</v>
      </c>
      <c r="M323" s="8">
        <v>159.19999999999999</v>
      </c>
      <c r="N323" s="8">
        <v>164</v>
      </c>
      <c r="O323" s="8">
        <v>119.3</v>
      </c>
      <c r="P323" s="8">
        <v>173.3</v>
      </c>
      <c r="Q323" s="8">
        <v>169.8</v>
      </c>
      <c r="R323" s="8">
        <v>175.8</v>
      </c>
      <c r="S323" s="8">
        <v>164.1</v>
      </c>
      <c r="T323" s="8">
        <v>190.7</v>
      </c>
      <c r="U323" s="8">
        <v>173.2</v>
      </c>
      <c r="V323" s="8">
        <v>169.3</v>
      </c>
      <c r="W323" s="8">
        <v>172.7</v>
      </c>
      <c r="X323" s="8">
        <v>139.26</v>
      </c>
      <c r="Y323" s="8">
        <v>165.8</v>
      </c>
      <c r="Z323" s="8">
        <v>164.9</v>
      </c>
      <c r="AA323" s="8">
        <v>174.7</v>
      </c>
      <c r="AB323" s="8">
        <v>160.80000000000001</v>
      </c>
      <c r="AC323" s="8">
        <v>164.9</v>
      </c>
      <c r="AD323" s="8">
        <v>169.9</v>
      </c>
      <c r="AE323" s="8">
        <v>163.19999999999999</v>
      </c>
      <c r="AF323" s="8">
        <v>166.6</v>
      </c>
      <c r="AG323" s="8">
        <v>166.4</v>
      </c>
    </row>
    <row r="324" spans="1:33" x14ac:dyDescent="0.25">
      <c r="A324" s="25" t="s">
        <v>3</v>
      </c>
      <c r="B324" s="25">
        <v>2022</v>
      </c>
      <c r="C324" s="25" t="s">
        <v>1</v>
      </c>
      <c r="D324" s="25" t="s">
        <v>566</v>
      </c>
      <c r="E324" s="25" t="s">
        <v>151</v>
      </c>
      <c r="F324" s="25">
        <v>2030.0999999999997</v>
      </c>
      <c r="G324" s="8">
        <v>152.19999999999999</v>
      </c>
      <c r="H324" s="8">
        <v>202.1</v>
      </c>
      <c r="I324" s="8">
        <v>180.1</v>
      </c>
      <c r="J324" s="8">
        <v>160.4</v>
      </c>
      <c r="K324" s="8">
        <v>171</v>
      </c>
      <c r="L324" s="8">
        <v>156.5</v>
      </c>
      <c r="M324" s="8">
        <v>203.6</v>
      </c>
      <c r="N324" s="8">
        <v>163.80000000000001</v>
      </c>
      <c r="O324" s="8">
        <v>121.3</v>
      </c>
      <c r="P324" s="8">
        <v>169.8</v>
      </c>
      <c r="Q324" s="8">
        <v>156.6</v>
      </c>
      <c r="R324" s="8">
        <v>179</v>
      </c>
      <c r="S324" s="8">
        <v>170.3</v>
      </c>
      <c r="T324" s="8">
        <v>196.4</v>
      </c>
      <c r="U324" s="8">
        <v>164.7</v>
      </c>
      <c r="V324" s="8">
        <v>148.5</v>
      </c>
      <c r="W324" s="8">
        <v>162.19999999999999</v>
      </c>
      <c r="X324" s="8">
        <v>164.5</v>
      </c>
      <c r="Y324" s="8">
        <v>161.6</v>
      </c>
      <c r="Z324" s="8">
        <v>156.80000000000001</v>
      </c>
      <c r="AA324" s="8">
        <v>166.1</v>
      </c>
      <c r="AB324" s="8">
        <v>152.69999999999999</v>
      </c>
      <c r="AC324" s="8">
        <v>158.4</v>
      </c>
      <c r="AD324" s="8">
        <v>161</v>
      </c>
      <c r="AE324" s="8">
        <v>162.80000000000001</v>
      </c>
      <c r="AF324" s="8">
        <v>158.6</v>
      </c>
      <c r="AG324" s="8">
        <v>165</v>
      </c>
    </row>
    <row r="325" spans="1:33" x14ac:dyDescent="0.25">
      <c r="A325" s="25" t="s">
        <v>4</v>
      </c>
      <c r="B325" s="25">
        <v>2022</v>
      </c>
      <c r="C325" s="25" t="s">
        <v>1</v>
      </c>
      <c r="D325" s="25" t="s">
        <v>567</v>
      </c>
      <c r="E325" s="25" t="s">
        <v>151</v>
      </c>
      <c r="F325" s="25">
        <v>1999.9</v>
      </c>
      <c r="G325" s="8">
        <v>149.5</v>
      </c>
      <c r="H325" s="8">
        <v>198.7</v>
      </c>
      <c r="I325" s="8">
        <v>178.8</v>
      </c>
      <c r="J325" s="8">
        <v>160.5</v>
      </c>
      <c r="K325" s="8">
        <v>184.7</v>
      </c>
      <c r="L325" s="8">
        <v>153.69999999999999</v>
      </c>
      <c r="M325" s="8">
        <v>174.3</v>
      </c>
      <c r="N325" s="8">
        <v>163.9</v>
      </c>
      <c r="O325" s="8">
        <v>120</v>
      </c>
      <c r="P325" s="8">
        <v>172.1</v>
      </c>
      <c r="Q325" s="8">
        <v>164.3</v>
      </c>
      <c r="R325" s="8">
        <v>177.3</v>
      </c>
      <c r="S325" s="8">
        <v>166.4</v>
      </c>
      <c r="T325" s="8">
        <v>192.2</v>
      </c>
      <c r="U325" s="8">
        <v>169.9</v>
      </c>
      <c r="V325" s="8">
        <v>160.69999999999999</v>
      </c>
      <c r="W325" s="8">
        <v>168.5</v>
      </c>
      <c r="X325" s="8">
        <v>164.5</v>
      </c>
      <c r="Y325" s="8">
        <v>164.2</v>
      </c>
      <c r="Z325" s="8">
        <v>161.1</v>
      </c>
      <c r="AA325" s="8">
        <v>171.4</v>
      </c>
      <c r="AB325" s="8">
        <v>156.5</v>
      </c>
      <c r="AC325" s="8">
        <v>161.19999999999999</v>
      </c>
      <c r="AD325" s="8">
        <v>164.7</v>
      </c>
      <c r="AE325" s="8">
        <v>163</v>
      </c>
      <c r="AF325" s="8">
        <v>162.69999999999999</v>
      </c>
      <c r="AG325" s="8">
        <v>165.7</v>
      </c>
    </row>
    <row r="326" spans="1:33" x14ac:dyDescent="0.25">
      <c r="A326" s="25" t="s">
        <v>0</v>
      </c>
      <c r="B326" s="25">
        <v>2022</v>
      </c>
      <c r="C326" s="25" t="s">
        <v>5</v>
      </c>
      <c r="D326" s="25" t="s">
        <v>103</v>
      </c>
      <c r="E326" s="25" t="s">
        <v>152</v>
      </c>
      <c r="F326" s="25">
        <v>1979.9</v>
      </c>
      <c r="G326" s="8">
        <v>148.80000000000001</v>
      </c>
      <c r="H326" s="8">
        <v>198.1</v>
      </c>
      <c r="I326" s="8">
        <v>175.5</v>
      </c>
      <c r="J326" s="8">
        <v>160.69999999999999</v>
      </c>
      <c r="K326" s="8">
        <v>192.6</v>
      </c>
      <c r="L326" s="8">
        <v>151.4</v>
      </c>
      <c r="M326" s="8">
        <v>155.19999999999999</v>
      </c>
      <c r="N326" s="8">
        <v>163.9</v>
      </c>
      <c r="O326" s="8">
        <v>118.1</v>
      </c>
      <c r="P326" s="8">
        <v>175.4</v>
      </c>
      <c r="Q326" s="8">
        <v>170.5</v>
      </c>
      <c r="R326" s="8">
        <v>176.3</v>
      </c>
      <c r="S326" s="8">
        <v>163.9</v>
      </c>
      <c r="T326" s="8">
        <v>191.5</v>
      </c>
      <c r="U326" s="8">
        <v>174.1</v>
      </c>
      <c r="V326" s="8">
        <v>171</v>
      </c>
      <c r="W326" s="8">
        <v>173.7</v>
      </c>
      <c r="X326" s="8">
        <v>139.26</v>
      </c>
      <c r="Y326" s="8">
        <v>167.4</v>
      </c>
      <c r="Z326" s="8">
        <v>165.7</v>
      </c>
      <c r="AA326" s="8">
        <v>175.3</v>
      </c>
      <c r="AB326" s="8">
        <v>161.19999999999999</v>
      </c>
      <c r="AC326" s="8">
        <v>165.5</v>
      </c>
      <c r="AD326" s="8">
        <v>170.3</v>
      </c>
      <c r="AE326" s="8">
        <v>164.5</v>
      </c>
      <c r="AF326" s="8">
        <v>167.3</v>
      </c>
      <c r="AG326" s="8">
        <v>166.7</v>
      </c>
    </row>
    <row r="327" spans="1:33" x14ac:dyDescent="0.25">
      <c r="A327" s="25" t="s">
        <v>3</v>
      </c>
      <c r="B327" s="25">
        <v>2022</v>
      </c>
      <c r="C327" s="25" t="s">
        <v>5</v>
      </c>
      <c r="D327" s="25" t="s">
        <v>104</v>
      </c>
      <c r="E327" s="25" t="s">
        <v>152</v>
      </c>
      <c r="F327" s="25">
        <v>2026.8</v>
      </c>
      <c r="G327" s="8">
        <v>152.5</v>
      </c>
      <c r="H327" s="8">
        <v>205.2</v>
      </c>
      <c r="I327" s="8">
        <v>176.4</v>
      </c>
      <c r="J327" s="8">
        <v>160.6</v>
      </c>
      <c r="K327" s="8">
        <v>171.5</v>
      </c>
      <c r="L327" s="8">
        <v>156.4</v>
      </c>
      <c r="M327" s="8">
        <v>198</v>
      </c>
      <c r="N327" s="8">
        <v>163.19999999999999</v>
      </c>
      <c r="O327" s="8">
        <v>120.6</v>
      </c>
      <c r="P327" s="8">
        <v>172.2</v>
      </c>
      <c r="Q327" s="8">
        <v>156.69999999999999</v>
      </c>
      <c r="R327" s="8">
        <v>180</v>
      </c>
      <c r="S327" s="8">
        <v>170.2</v>
      </c>
      <c r="T327" s="8">
        <v>196.5</v>
      </c>
      <c r="U327" s="8">
        <v>165.7</v>
      </c>
      <c r="V327" s="8">
        <v>150.4</v>
      </c>
      <c r="W327" s="8">
        <v>163.4</v>
      </c>
      <c r="X327" s="8">
        <v>165.5</v>
      </c>
      <c r="Y327" s="8">
        <v>163</v>
      </c>
      <c r="Z327" s="8">
        <v>157.4</v>
      </c>
      <c r="AA327" s="8">
        <v>167.2</v>
      </c>
      <c r="AB327" s="8">
        <v>153.1</v>
      </c>
      <c r="AC327" s="8">
        <v>159.5</v>
      </c>
      <c r="AD327" s="8">
        <v>162</v>
      </c>
      <c r="AE327" s="8">
        <v>164.2</v>
      </c>
      <c r="AF327" s="8">
        <v>159.4</v>
      </c>
      <c r="AG327" s="8">
        <v>165.5</v>
      </c>
    </row>
    <row r="328" spans="1:33" x14ac:dyDescent="0.25">
      <c r="A328" s="25" t="s">
        <v>4</v>
      </c>
      <c r="B328" s="25">
        <v>2022</v>
      </c>
      <c r="C328" s="25" t="s">
        <v>5</v>
      </c>
      <c r="D328" s="25" t="s">
        <v>105</v>
      </c>
      <c r="E328" s="25" t="s">
        <v>152</v>
      </c>
      <c r="F328" s="25">
        <v>1996.5000000000002</v>
      </c>
      <c r="G328" s="8">
        <v>150</v>
      </c>
      <c r="H328" s="8">
        <v>200.6</v>
      </c>
      <c r="I328" s="8">
        <v>175.8</v>
      </c>
      <c r="J328" s="8">
        <v>160.69999999999999</v>
      </c>
      <c r="K328" s="8">
        <v>184.9</v>
      </c>
      <c r="L328" s="8">
        <v>153.69999999999999</v>
      </c>
      <c r="M328" s="8">
        <v>169.7</v>
      </c>
      <c r="N328" s="8">
        <v>163.69999999999999</v>
      </c>
      <c r="O328" s="8">
        <v>118.9</v>
      </c>
      <c r="P328" s="8">
        <v>174.3</v>
      </c>
      <c r="Q328" s="8">
        <v>164.7</v>
      </c>
      <c r="R328" s="8">
        <v>178</v>
      </c>
      <c r="S328" s="8">
        <v>166.2</v>
      </c>
      <c r="T328" s="8">
        <v>192.8</v>
      </c>
      <c r="U328" s="8">
        <v>170.8</v>
      </c>
      <c r="V328" s="8">
        <v>162.4</v>
      </c>
      <c r="W328" s="8">
        <v>169.6</v>
      </c>
      <c r="X328" s="8">
        <v>165.5</v>
      </c>
      <c r="Y328" s="8">
        <v>165.7</v>
      </c>
      <c r="Z328" s="8">
        <v>161.80000000000001</v>
      </c>
      <c r="AA328" s="8">
        <v>172.2</v>
      </c>
      <c r="AB328" s="8">
        <v>156.9</v>
      </c>
      <c r="AC328" s="8">
        <v>162.1</v>
      </c>
      <c r="AD328" s="8">
        <v>165.4</v>
      </c>
      <c r="AE328" s="8">
        <v>164.4</v>
      </c>
      <c r="AF328" s="8">
        <v>163.5</v>
      </c>
      <c r="AG328" s="8">
        <v>166.1</v>
      </c>
    </row>
    <row r="329" spans="1:33" x14ac:dyDescent="0.25">
      <c r="A329" s="25" t="s">
        <v>0</v>
      </c>
      <c r="B329" s="25">
        <v>2022</v>
      </c>
      <c r="C329" s="25" t="s">
        <v>6</v>
      </c>
      <c r="D329" s="25" t="s">
        <v>568</v>
      </c>
      <c r="E329" s="25" t="s">
        <v>153</v>
      </c>
      <c r="F329" s="25">
        <v>2007.9</v>
      </c>
      <c r="G329" s="8">
        <v>150.19999999999999</v>
      </c>
      <c r="H329" s="8">
        <v>208</v>
      </c>
      <c r="I329" s="8">
        <v>167.9</v>
      </c>
      <c r="J329" s="8">
        <v>162</v>
      </c>
      <c r="K329" s="8">
        <v>203.1</v>
      </c>
      <c r="L329" s="8">
        <v>155.9</v>
      </c>
      <c r="M329" s="8">
        <v>155.80000000000001</v>
      </c>
      <c r="N329" s="8">
        <v>164.2</v>
      </c>
      <c r="O329" s="8">
        <v>118.1</v>
      </c>
      <c r="P329" s="8">
        <v>178.7</v>
      </c>
      <c r="Q329" s="8">
        <v>171.2</v>
      </c>
      <c r="R329" s="8">
        <v>177.4</v>
      </c>
      <c r="S329" s="8">
        <v>166.6</v>
      </c>
      <c r="T329" s="8">
        <v>192.3</v>
      </c>
      <c r="U329" s="8">
        <v>175.4</v>
      </c>
      <c r="V329" s="8">
        <v>173.2</v>
      </c>
      <c r="W329" s="8">
        <v>175.1</v>
      </c>
      <c r="X329" s="8">
        <v>139.26</v>
      </c>
      <c r="Y329" s="8">
        <v>168.9</v>
      </c>
      <c r="Z329" s="8">
        <v>166.5</v>
      </c>
      <c r="AA329" s="8">
        <v>176</v>
      </c>
      <c r="AB329" s="8">
        <v>162</v>
      </c>
      <c r="AC329" s="8">
        <v>166.6</v>
      </c>
      <c r="AD329" s="8">
        <v>170.6</v>
      </c>
      <c r="AE329" s="8">
        <v>167.4</v>
      </c>
      <c r="AF329" s="8">
        <v>168.3</v>
      </c>
      <c r="AG329" s="8">
        <v>168.7</v>
      </c>
    </row>
    <row r="330" spans="1:33" x14ac:dyDescent="0.25">
      <c r="A330" s="25" t="s">
        <v>3</v>
      </c>
      <c r="B330" s="25">
        <v>2022</v>
      </c>
      <c r="C330" s="25" t="s">
        <v>6</v>
      </c>
      <c r="D330" s="25" t="s">
        <v>569</v>
      </c>
      <c r="E330" s="25" t="s">
        <v>153</v>
      </c>
      <c r="F330" s="25">
        <v>2039.2000000000003</v>
      </c>
      <c r="G330" s="8">
        <v>153.69999999999999</v>
      </c>
      <c r="H330" s="8">
        <v>215.8</v>
      </c>
      <c r="I330" s="8">
        <v>167.7</v>
      </c>
      <c r="J330" s="8">
        <v>162.6</v>
      </c>
      <c r="K330" s="8">
        <v>180</v>
      </c>
      <c r="L330" s="8">
        <v>159.6</v>
      </c>
      <c r="M330" s="8">
        <v>188.4</v>
      </c>
      <c r="N330" s="8">
        <v>163.4</v>
      </c>
      <c r="O330" s="8">
        <v>120.3</v>
      </c>
      <c r="P330" s="8">
        <v>174.7</v>
      </c>
      <c r="Q330" s="8">
        <v>157.1</v>
      </c>
      <c r="R330" s="8">
        <v>181.5</v>
      </c>
      <c r="S330" s="8">
        <v>171.5</v>
      </c>
      <c r="T330" s="8">
        <v>197.5</v>
      </c>
      <c r="U330" s="8">
        <v>167.1</v>
      </c>
      <c r="V330" s="8">
        <v>152.6</v>
      </c>
      <c r="W330" s="8">
        <v>164.9</v>
      </c>
      <c r="X330" s="8">
        <v>165.3</v>
      </c>
      <c r="Y330" s="8">
        <v>164.5</v>
      </c>
      <c r="Z330" s="8">
        <v>158.6</v>
      </c>
      <c r="AA330" s="8">
        <v>168.2</v>
      </c>
      <c r="AB330" s="8">
        <v>154.19999999999999</v>
      </c>
      <c r="AC330" s="8">
        <v>160.80000000000001</v>
      </c>
      <c r="AD330" s="8">
        <v>162.69999999999999</v>
      </c>
      <c r="AE330" s="8">
        <v>166.8</v>
      </c>
      <c r="AF330" s="8">
        <v>160.6</v>
      </c>
      <c r="AG330" s="8">
        <v>166.5</v>
      </c>
    </row>
    <row r="331" spans="1:33" x14ac:dyDescent="0.25">
      <c r="A331" s="25" t="s">
        <v>4</v>
      </c>
      <c r="B331" s="25">
        <v>2022</v>
      </c>
      <c r="C331" s="25" t="s">
        <v>6</v>
      </c>
      <c r="D331" s="25" t="s">
        <v>570</v>
      </c>
      <c r="E331" s="25" t="s">
        <v>153</v>
      </c>
      <c r="F331" s="25">
        <v>2018.9000000000003</v>
      </c>
      <c r="G331" s="8">
        <v>151.30000000000001</v>
      </c>
      <c r="H331" s="8">
        <v>210.7</v>
      </c>
      <c r="I331" s="8">
        <v>167.8</v>
      </c>
      <c r="J331" s="8">
        <v>162.19999999999999</v>
      </c>
      <c r="K331" s="8">
        <v>194.6</v>
      </c>
      <c r="L331" s="8">
        <v>157.6</v>
      </c>
      <c r="M331" s="8">
        <v>166.9</v>
      </c>
      <c r="N331" s="8">
        <v>163.9</v>
      </c>
      <c r="O331" s="8">
        <v>118.8</v>
      </c>
      <c r="P331" s="8">
        <v>177.4</v>
      </c>
      <c r="Q331" s="8">
        <v>165.3</v>
      </c>
      <c r="R331" s="8">
        <v>179.3</v>
      </c>
      <c r="S331" s="8">
        <v>168.4</v>
      </c>
      <c r="T331" s="8">
        <v>193.7</v>
      </c>
      <c r="U331" s="8">
        <v>172.1</v>
      </c>
      <c r="V331" s="8">
        <v>164.6</v>
      </c>
      <c r="W331" s="8">
        <v>171.1</v>
      </c>
      <c r="X331" s="8">
        <v>165.3</v>
      </c>
      <c r="Y331" s="8">
        <v>167.2</v>
      </c>
      <c r="Z331" s="8">
        <v>162.80000000000001</v>
      </c>
      <c r="AA331" s="8">
        <v>173</v>
      </c>
      <c r="AB331" s="8">
        <v>157.9</v>
      </c>
      <c r="AC331" s="8">
        <v>163.30000000000001</v>
      </c>
      <c r="AD331" s="8">
        <v>166</v>
      </c>
      <c r="AE331" s="8">
        <v>167.2</v>
      </c>
      <c r="AF331" s="8">
        <v>164.6</v>
      </c>
      <c r="AG331" s="8">
        <v>167.7</v>
      </c>
    </row>
    <row r="332" spans="1:33" x14ac:dyDescent="0.25">
      <c r="A332" s="25" t="s">
        <v>0</v>
      </c>
      <c r="B332" s="25">
        <v>2022</v>
      </c>
      <c r="C332" s="25" t="s">
        <v>7</v>
      </c>
      <c r="D332" s="25" t="s">
        <v>571</v>
      </c>
      <c r="E332" s="25" t="s">
        <v>154</v>
      </c>
      <c r="F332" s="25">
        <v>2034.1999999999998</v>
      </c>
      <c r="G332" s="8">
        <v>151.80000000000001</v>
      </c>
      <c r="H332" s="8">
        <v>209.7</v>
      </c>
      <c r="I332" s="8">
        <v>164.5</v>
      </c>
      <c r="J332" s="8">
        <v>163.80000000000001</v>
      </c>
      <c r="K332" s="8">
        <v>207.4</v>
      </c>
      <c r="L332" s="8">
        <v>169.7</v>
      </c>
      <c r="M332" s="8">
        <v>153.6</v>
      </c>
      <c r="N332" s="8">
        <v>165.1</v>
      </c>
      <c r="O332" s="8">
        <v>118.2</v>
      </c>
      <c r="P332" s="8">
        <v>182.9</v>
      </c>
      <c r="Q332" s="8">
        <v>172.4</v>
      </c>
      <c r="R332" s="8">
        <v>178.9</v>
      </c>
      <c r="S332" s="8">
        <v>168.6</v>
      </c>
      <c r="T332" s="8">
        <v>192.8</v>
      </c>
      <c r="U332" s="8">
        <v>177.5</v>
      </c>
      <c r="V332" s="8">
        <v>175.1</v>
      </c>
      <c r="W332" s="8">
        <v>177.1</v>
      </c>
      <c r="X332" s="8">
        <v>139.26</v>
      </c>
      <c r="Y332" s="8">
        <v>173.3</v>
      </c>
      <c r="Z332" s="8">
        <v>167.7</v>
      </c>
      <c r="AA332" s="8">
        <v>177</v>
      </c>
      <c r="AB332" s="8">
        <v>166.2</v>
      </c>
      <c r="AC332" s="8">
        <v>167.2</v>
      </c>
      <c r="AD332" s="8">
        <v>170.9</v>
      </c>
      <c r="AE332" s="8">
        <v>169</v>
      </c>
      <c r="AF332" s="8">
        <v>170.2</v>
      </c>
      <c r="AG332" s="8">
        <v>170.8</v>
      </c>
    </row>
    <row r="333" spans="1:33" x14ac:dyDescent="0.25">
      <c r="A333" s="25" t="s">
        <v>3</v>
      </c>
      <c r="B333" s="25">
        <v>2022</v>
      </c>
      <c r="C333" s="25" t="s">
        <v>7</v>
      </c>
      <c r="D333" s="25" t="s">
        <v>572</v>
      </c>
      <c r="E333" s="25" t="s">
        <v>154</v>
      </c>
      <c r="F333" s="25">
        <v>2072.9</v>
      </c>
      <c r="G333" s="8">
        <v>155.4</v>
      </c>
      <c r="H333" s="8">
        <v>215.8</v>
      </c>
      <c r="I333" s="8">
        <v>164.6</v>
      </c>
      <c r="J333" s="8">
        <v>164.2</v>
      </c>
      <c r="K333" s="8">
        <v>186</v>
      </c>
      <c r="L333" s="8">
        <v>175.9</v>
      </c>
      <c r="M333" s="8">
        <v>190.7</v>
      </c>
      <c r="N333" s="8">
        <v>164</v>
      </c>
      <c r="O333" s="8">
        <v>120.5</v>
      </c>
      <c r="P333" s="8">
        <v>178</v>
      </c>
      <c r="Q333" s="8">
        <v>157.5</v>
      </c>
      <c r="R333" s="8">
        <v>183.3</v>
      </c>
      <c r="S333" s="8">
        <v>174.5</v>
      </c>
      <c r="T333" s="8">
        <v>197.1</v>
      </c>
      <c r="U333" s="8">
        <v>168.4</v>
      </c>
      <c r="V333" s="8">
        <v>154.5</v>
      </c>
      <c r="W333" s="8">
        <v>166.3</v>
      </c>
      <c r="X333" s="8">
        <v>167</v>
      </c>
      <c r="Y333" s="8">
        <v>170.5</v>
      </c>
      <c r="Z333" s="8">
        <v>159.80000000000001</v>
      </c>
      <c r="AA333" s="8">
        <v>169</v>
      </c>
      <c r="AB333" s="8">
        <v>159.30000000000001</v>
      </c>
      <c r="AC333" s="8">
        <v>162.19999999999999</v>
      </c>
      <c r="AD333" s="8">
        <v>164</v>
      </c>
      <c r="AE333" s="8">
        <v>168.4</v>
      </c>
      <c r="AF333" s="8">
        <v>163.1</v>
      </c>
      <c r="AG333" s="8">
        <v>169.2</v>
      </c>
    </row>
    <row r="334" spans="1:33" x14ac:dyDescent="0.25">
      <c r="A334" s="25" t="s">
        <v>4</v>
      </c>
      <c r="B334" s="25">
        <v>2022</v>
      </c>
      <c r="C334" s="25" t="s">
        <v>7</v>
      </c>
      <c r="D334" s="25" t="s">
        <v>573</v>
      </c>
      <c r="E334" s="25" t="s">
        <v>154</v>
      </c>
      <c r="F334" s="25">
        <v>2048.1000000000004</v>
      </c>
      <c r="G334" s="8">
        <v>152.9</v>
      </c>
      <c r="H334" s="8">
        <v>211.8</v>
      </c>
      <c r="I334" s="8">
        <v>164.5</v>
      </c>
      <c r="J334" s="8">
        <v>163.9</v>
      </c>
      <c r="K334" s="8">
        <v>199.5</v>
      </c>
      <c r="L334" s="8">
        <v>172.6</v>
      </c>
      <c r="M334" s="8">
        <v>166.2</v>
      </c>
      <c r="N334" s="8">
        <v>164.7</v>
      </c>
      <c r="O334" s="8">
        <v>119</v>
      </c>
      <c r="P334" s="8">
        <v>181.3</v>
      </c>
      <c r="Q334" s="8">
        <v>166.2</v>
      </c>
      <c r="R334" s="8">
        <v>180.9</v>
      </c>
      <c r="S334" s="8">
        <v>170.8</v>
      </c>
      <c r="T334" s="8">
        <v>193.9</v>
      </c>
      <c r="U334" s="8">
        <v>173.9</v>
      </c>
      <c r="V334" s="8">
        <v>166.5</v>
      </c>
      <c r="W334" s="8">
        <v>172.8</v>
      </c>
      <c r="X334" s="8">
        <v>167</v>
      </c>
      <c r="Y334" s="8">
        <v>172.2</v>
      </c>
      <c r="Z334" s="8">
        <v>164</v>
      </c>
      <c r="AA334" s="8">
        <v>174</v>
      </c>
      <c r="AB334" s="8">
        <v>162.6</v>
      </c>
      <c r="AC334" s="8">
        <v>164.4</v>
      </c>
      <c r="AD334" s="8">
        <v>166.9</v>
      </c>
      <c r="AE334" s="8">
        <v>168.8</v>
      </c>
      <c r="AF334" s="8">
        <v>166.8</v>
      </c>
      <c r="AG334" s="8">
        <v>170.1</v>
      </c>
    </row>
    <row r="335" spans="1:33" x14ac:dyDescent="0.25">
      <c r="A335" s="25" t="s">
        <v>0</v>
      </c>
      <c r="B335" s="25">
        <v>2022</v>
      </c>
      <c r="C335" s="25" t="s">
        <v>8</v>
      </c>
      <c r="D335" s="25" t="s">
        <v>574</v>
      </c>
      <c r="E335" s="25" t="s">
        <v>69</v>
      </c>
      <c r="F335" s="25">
        <v>2053.6000000000004</v>
      </c>
      <c r="G335" s="8">
        <v>152.9</v>
      </c>
      <c r="H335" s="8">
        <v>214.7</v>
      </c>
      <c r="I335" s="8">
        <v>161.4</v>
      </c>
      <c r="J335" s="8">
        <v>164.6</v>
      </c>
      <c r="K335" s="8">
        <v>209.9</v>
      </c>
      <c r="L335" s="8">
        <v>168</v>
      </c>
      <c r="M335" s="8">
        <v>160.4</v>
      </c>
      <c r="N335" s="8">
        <v>165</v>
      </c>
      <c r="O335" s="8">
        <v>118.9</v>
      </c>
      <c r="P335" s="8">
        <v>186.6</v>
      </c>
      <c r="Q335" s="8">
        <v>173.2</v>
      </c>
      <c r="R335" s="8">
        <v>180.4</v>
      </c>
      <c r="S335" s="8">
        <v>170.8</v>
      </c>
      <c r="T335" s="8">
        <v>192.9</v>
      </c>
      <c r="U335" s="8">
        <v>179.3</v>
      </c>
      <c r="V335" s="8">
        <v>177.2</v>
      </c>
      <c r="W335" s="8">
        <v>179</v>
      </c>
      <c r="X335" s="8">
        <v>139.26</v>
      </c>
      <c r="Y335" s="8">
        <v>175.3</v>
      </c>
      <c r="Z335" s="8">
        <v>168.9</v>
      </c>
      <c r="AA335" s="8">
        <v>177.7</v>
      </c>
      <c r="AB335" s="8">
        <v>167.1</v>
      </c>
      <c r="AC335" s="8">
        <v>167.6</v>
      </c>
      <c r="AD335" s="8">
        <v>171.8</v>
      </c>
      <c r="AE335" s="8">
        <v>168.5</v>
      </c>
      <c r="AF335" s="8">
        <v>170.9</v>
      </c>
      <c r="AG335" s="8">
        <v>172.5</v>
      </c>
    </row>
    <row r="336" spans="1:33" x14ac:dyDescent="0.25">
      <c r="A336" s="25" t="s">
        <v>3</v>
      </c>
      <c r="B336" s="25">
        <v>2022</v>
      </c>
      <c r="C336" s="25" t="s">
        <v>8</v>
      </c>
      <c r="D336" s="25" t="s">
        <v>575</v>
      </c>
      <c r="E336" s="25" t="s">
        <v>69</v>
      </c>
      <c r="F336" s="25">
        <v>2103.7000000000003</v>
      </c>
      <c r="G336" s="8">
        <v>156.69999999999999</v>
      </c>
      <c r="H336" s="8">
        <v>221.2</v>
      </c>
      <c r="I336" s="8">
        <v>164.1</v>
      </c>
      <c r="J336" s="8">
        <v>165.4</v>
      </c>
      <c r="K336" s="8">
        <v>189.5</v>
      </c>
      <c r="L336" s="8">
        <v>174.5</v>
      </c>
      <c r="M336" s="8">
        <v>203.2</v>
      </c>
      <c r="N336" s="8">
        <v>164.1</v>
      </c>
      <c r="O336" s="8">
        <v>121.2</v>
      </c>
      <c r="P336" s="8">
        <v>181.4</v>
      </c>
      <c r="Q336" s="8">
        <v>158.5</v>
      </c>
      <c r="R336" s="8">
        <v>184.9</v>
      </c>
      <c r="S336" s="8">
        <v>177.5</v>
      </c>
      <c r="T336" s="8">
        <v>197.5</v>
      </c>
      <c r="U336" s="8">
        <v>170</v>
      </c>
      <c r="V336" s="8">
        <v>155.9</v>
      </c>
      <c r="W336" s="8">
        <v>167.8</v>
      </c>
      <c r="X336" s="8">
        <v>167.5</v>
      </c>
      <c r="Y336" s="8">
        <v>173.5</v>
      </c>
      <c r="Z336" s="8">
        <v>161.1</v>
      </c>
      <c r="AA336" s="8">
        <v>170.1</v>
      </c>
      <c r="AB336" s="8">
        <v>159.4</v>
      </c>
      <c r="AC336" s="8">
        <v>163.19999999999999</v>
      </c>
      <c r="AD336" s="8">
        <v>165.2</v>
      </c>
      <c r="AE336" s="8">
        <v>168.2</v>
      </c>
      <c r="AF336" s="8">
        <v>163.80000000000001</v>
      </c>
      <c r="AG336" s="8">
        <v>170.8</v>
      </c>
    </row>
    <row r="337" spans="1:33" x14ac:dyDescent="0.25">
      <c r="A337" s="25" t="s">
        <v>4</v>
      </c>
      <c r="B337" s="25">
        <v>2022</v>
      </c>
      <c r="C337" s="25" t="s">
        <v>8</v>
      </c>
      <c r="D337" s="25" t="s">
        <v>576</v>
      </c>
      <c r="E337" s="25" t="s">
        <v>69</v>
      </c>
      <c r="F337" s="25">
        <v>2071.8000000000002</v>
      </c>
      <c r="G337" s="8">
        <v>154.1</v>
      </c>
      <c r="H337" s="8">
        <v>217</v>
      </c>
      <c r="I337" s="8">
        <v>162.4</v>
      </c>
      <c r="J337" s="8">
        <v>164.9</v>
      </c>
      <c r="K337" s="8">
        <v>202.4</v>
      </c>
      <c r="L337" s="8">
        <v>171</v>
      </c>
      <c r="M337" s="8">
        <v>174.9</v>
      </c>
      <c r="N337" s="8">
        <v>164.7</v>
      </c>
      <c r="O337" s="8">
        <v>119.7</v>
      </c>
      <c r="P337" s="8">
        <v>184.9</v>
      </c>
      <c r="Q337" s="8">
        <v>167.1</v>
      </c>
      <c r="R337" s="8">
        <v>182.5</v>
      </c>
      <c r="S337" s="8">
        <v>173.3</v>
      </c>
      <c r="T337" s="8">
        <v>194.1</v>
      </c>
      <c r="U337" s="8">
        <v>175.6</v>
      </c>
      <c r="V337" s="8">
        <v>168.4</v>
      </c>
      <c r="W337" s="8">
        <v>174.6</v>
      </c>
      <c r="X337" s="8">
        <v>167.5</v>
      </c>
      <c r="Y337" s="8">
        <v>174.6</v>
      </c>
      <c r="Z337" s="8">
        <v>165.2</v>
      </c>
      <c r="AA337" s="8">
        <v>174.8</v>
      </c>
      <c r="AB337" s="8">
        <v>163</v>
      </c>
      <c r="AC337" s="8">
        <v>165.1</v>
      </c>
      <c r="AD337" s="8">
        <v>167.9</v>
      </c>
      <c r="AE337" s="8">
        <v>168.4</v>
      </c>
      <c r="AF337" s="8">
        <v>167.5</v>
      </c>
      <c r="AG337" s="8">
        <v>171.7</v>
      </c>
    </row>
    <row r="338" spans="1:33" x14ac:dyDescent="0.25">
      <c r="A338" s="25" t="s">
        <v>0</v>
      </c>
      <c r="B338" s="25">
        <v>2022</v>
      </c>
      <c r="C338" s="25" t="s">
        <v>9</v>
      </c>
      <c r="D338" s="25" t="s">
        <v>577</v>
      </c>
      <c r="E338" s="25" t="s">
        <v>70</v>
      </c>
      <c r="F338" s="25">
        <v>2074.1</v>
      </c>
      <c r="G338" s="8">
        <v>153.80000000000001</v>
      </c>
      <c r="H338" s="8">
        <v>217.2</v>
      </c>
      <c r="I338" s="8">
        <v>169.6</v>
      </c>
      <c r="J338" s="8">
        <v>165.4</v>
      </c>
      <c r="K338" s="8">
        <v>208.1</v>
      </c>
      <c r="L338" s="8">
        <v>165.8</v>
      </c>
      <c r="M338" s="8">
        <v>167.3</v>
      </c>
      <c r="N338" s="8">
        <v>164.6</v>
      </c>
      <c r="O338" s="8">
        <v>119.1</v>
      </c>
      <c r="P338" s="8">
        <v>188.9</v>
      </c>
      <c r="Q338" s="8">
        <v>174.2</v>
      </c>
      <c r="R338" s="8">
        <v>181.9</v>
      </c>
      <c r="S338" s="8">
        <v>172.4</v>
      </c>
      <c r="T338" s="8">
        <v>192.9</v>
      </c>
      <c r="U338" s="8">
        <v>180.7</v>
      </c>
      <c r="V338" s="8">
        <v>178.7</v>
      </c>
      <c r="W338" s="8">
        <v>180.4</v>
      </c>
      <c r="X338" s="8">
        <v>139.26</v>
      </c>
      <c r="Y338" s="8">
        <v>176.7</v>
      </c>
      <c r="Z338" s="8">
        <v>170.3</v>
      </c>
      <c r="AA338" s="8">
        <v>178.2</v>
      </c>
      <c r="AB338" s="8">
        <v>165.5</v>
      </c>
      <c r="AC338" s="8">
        <v>168</v>
      </c>
      <c r="AD338" s="8">
        <v>172.6</v>
      </c>
      <c r="AE338" s="8">
        <v>169.5</v>
      </c>
      <c r="AF338" s="8">
        <v>171</v>
      </c>
      <c r="AG338" s="8">
        <v>173.6</v>
      </c>
    </row>
    <row r="339" spans="1:33" x14ac:dyDescent="0.25">
      <c r="A339" s="25" t="s">
        <v>3</v>
      </c>
      <c r="B339" s="25">
        <v>2022</v>
      </c>
      <c r="C339" s="25" t="s">
        <v>9</v>
      </c>
      <c r="D339" s="25" t="s">
        <v>578</v>
      </c>
      <c r="E339" s="25" t="s">
        <v>70</v>
      </c>
      <c r="F339" s="25">
        <v>2128.4</v>
      </c>
      <c r="G339" s="8">
        <v>157.5</v>
      </c>
      <c r="H339" s="8">
        <v>223.4</v>
      </c>
      <c r="I339" s="8">
        <v>172.8</v>
      </c>
      <c r="J339" s="8">
        <v>166.4</v>
      </c>
      <c r="K339" s="8">
        <v>188.6</v>
      </c>
      <c r="L339" s="8">
        <v>174.1</v>
      </c>
      <c r="M339" s="8">
        <v>211.5</v>
      </c>
      <c r="N339" s="8">
        <v>163.6</v>
      </c>
      <c r="O339" s="8">
        <v>121.4</v>
      </c>
      <c r="P339" s="8">
        <v>183.5</v>
      </c>
      <c r="Q339" s="8">
        <v>159.1</v>
      </c>
      <c r="R339" s="8">
        <v>186.3</v>
      </c>
      <c r="S339" s="8">
        <v>179.3</v>
      </c>
      <c r="T339" s="8">
        <v>198.3</v>
      </c>
      <c r="U339" s="8">
        <v>171.6</v>
      </c>
      <c r="V339" s="8">
        <v>157.4</v>
      </c>
      <c r="W339" s="8">
        <v>169.4</v>
      </c>
      <c r="X339" s="8">
        <v>166.8</v>
      </c>
      <c r="Y339" s="8">
        <v>174.9</v>
      </c>
      <c r="Z339" s="8">
        <v>162.1</v>
      </c>
      <c r="AA339" s="8">
        <v>170.9</v>
      </c>
      <c r="AB339" s="8">
        <v>157.19999999999999</v>
      </c>
      <c r="AC339" s="8">
        <v>164.1</v>
      </c>
      <c r="AD339" s="8">
        <v>166.5</v>
      </c>
      <c r="AE339" s="8">
        <v>169.2</v>
      </c>
      <c r="AF339" s="8">
        <v>163.80000000000001</v>
      </c>
      <c r="AG339" s="8">
        <v>171.4</v>
      </c>
    </row>
    <row r="340" spans="1:33" x14ac:dyDescent="0.25">
      <c r="A340" s="25" t="s">
        <v>4</v>
      </c>
      <c r="B340" s="25">
        <v>2022</v>
      </c>
      <c r="C340" s="25" t="s">
        <v>9</v>
      </c>
      <c r="D340" s="25" t="s">
        <v>579</v>
      </c>
      <c r="E340" s="25" t="s">
        <v>70</v>
      </c>
      <c r="F340" s="25">
        <v>2094</v>
      </c>
      <c r="G340" s="8">
        <v>155</v>
      </c>
      <c r="H340" s="8">
        <v>219.4</v>
      </c>
      <c r="I340" s="8">
        <v>170.8</v>
      </c>
      <c r="J340" s="8">
        <v>165.8</v>
      </c>
      <c r="K340" s="8">
        <v>200.9</v>
      </c>
      <c r="L340" s="8">
        <v>169.7</v>
      </c>
      <c r="M340" s="8">
        <v>182.3</v>
      </c>
      <c r="N340" s="8">
        <v>164.3</v>
      </c>
      <c r="O340" s="8">
        <v>119.9</v>
      </c>
      <c r="P340" s="8">
        <v>187.1</v>
      </c>
      <c r="Q340" s="8">
        <v>167.9</v>
      </c>
      <c r="R340" s="8">
        <v>183.9</v>
      </c>
      <c r="S340" s="8">
        <v>174.9</v>
      </c>
      <c r="T340" s="8">
        <v>194.3</v>
      </c>
      <c r="U340" s="8">
        <v>177.1</v>
      </c>
      <c r="V340" s="8">
        <v>169.9</v>
      </c>
      <c r="W340" s="8">
        <v>176</v>
      </c>
      <c r="X340" s="8">
        <v>166.8</v>
      </c>
      <c r="Y340" s="8">
        <v>176</v>
      </c>
      <c r="Z340" s="8">
        <v>166.4</v>
      </c>
      <c r="AA340" s="8">
        <v>175.4</v>
      </c>
      <c r="AB340" s="8">
        <v>161.1</v>
      </c>
      <c r="AC340" s="8">
        <v>165.8</v>
      </c>
      <c r="AD340" s="8">
        <v>169</v>
      </c>
      <c r="AE340" s="8">
        <v>169.4</v>
      </c>
      <c r="AF340" s="8">
        <v>167.5</v>
      </c>
      <c r="AG340" s="8">
        <v>172.6</v>
      </c>
    </row>
    <row r="341" spans="1:33" x14ac:dyDescent="0.25">
      <c r="A341" s="25" t="s">
        <v>0</v>
      </c>
      <c r="B341" s="25">
        <v>2022</v>
      </c>
      <c r="C341" s="25" t="s">
        <v>10</v>
      </c>
      <c r="D341" s="25" t="s">
        <v>580</v>
      </c>
      <c r="E341" s="25" t="s">
        <v>71</v>
      </c>
      <c r="F341" s="25">
        <v>2078</v>
      </c>
      <c r="G341" s="8">
        <v>155.19999999999999</v>
      </c>
      <c r="H341" s="8">
        <v>210.8</v>
      </c>
      <c r="I341" s="8">
        <v>174.3</v>
      </c>
      <c r="J341" s="8">
        <v>166.3</v>
      </c>
      <c r="K341" s="8">
        <v>202.2</v>
      </c>
      <c r="L341" s="8">
        <v>169.6</v>
      </c>
      <c r="M341" s="8">
        <v>168.6</v>
      </c>
      <c r="N341" s="8">
        <v>164.4</v>
      </c>
      <c r="O341" s="8">
        <v>119.2</v>
      </c>
      <c r="P341" s="8">
        <v>191.8</v>
      </c>
      <c r="Q341" s="8">
        <v>174.5</v>
      </c>
      <c r="R341" s="8">
        <v>183.1</v>
      </c>
      <c r="S341" s="8">
        <v>172.5</v>
      </c>
      <c r="T341" s="8">
        <v>193.2</v>
      </c>
      <c r="U341" s="8">
        <v>182</v>
      </c>
      <c r="V341" s="8">
        <v>180.3</v>
      </c>
      <c r="W341" s="8">
        <v>181.7</v>
      </c>
      <c r="X341" s="8">
        <v>139.26</v>
      </c>
      <c r="Y341" s="8">
        <v>179.6</v>
      </c>
      <c r="Z341" s="8">
        <v>171.3</v>
      </c>
      <c r="AA341" s="8">
        <v>178.8</v>
      </c>
      <c r="AB341" s="8">
        <v>166.3</v>
      </c>
      <c r="AC341" s="8">
        <v>168.6</v>
      </c>
      <c r="AD341" s="8">
        <v>174.7</v>
      </c>
      <c r="AE341" s="8">
        <v>169.7</v>
      </c>
      <c r="AF341" s="8">
        <v>171.8</v>
      </c>
      <c r="AG341" s="8">
        <v>174.3</v>
      </c>
    </row>
    <row r="342" spans="1:33" x14ac:dyDescent="0.25">
      <c r="A342" s="25" t="s">
        <v>3</v>
      </c>
      <c r="B342" s="25">
        <v>2022</v>
      </c>
      <c r="C342" s="25" t="s">
        <v>10</v>
      </c>
      <c r="D342" s="25" t="s">
        <v>581</v>
      </c>
      <c r="E342" s="25" t="s">
        <v>71</v>
      </c>
      <c r="F342" s="25">
        <v>2131.8000000000002</v>
      </c>
      <c r="G342" s="8">
        <v>159.30000000000001</v>
      </c>
      <c r="H342" s="8">
        <v>217.1</v>
      </c>
      <c r="I342" s="8">
        <v>176.6</v>
      </c>
      <c r="J342" s="8">
        <v>167.1</v>
      </c>
      <c r="K342" s="8">
        <v>184.8</v>
      </c>
      <c r="L342" s="8">
        <v>179.5</v>
      </c>
      <c r="M342" s="8">
        <v>208.5</v>
      </c>
      <c r="N342" s="8">
        <v>164</v>
      </c>
      <c r="O342" s="8">
        <v>121.5</v>
      </c>
      <c r="P342" s="8">
        <v>186.3</v>
      </c>
      <c r="Q342" s="8">
        <v>159.80000000000001</v>
      </c>
      <c r="R342" s="8">
        <v>187.7</v>
      </c>
      <c r="S342" s="8">
        <v>179.4</v>
      </c>
      <c r="T342" s="8">
        <v>198.6</v>
      </c>
      <c r="U342" s="8">
        <v>172.7</v>
      </c>
      <c r="V342" s="8">
        <v>158.69999999999999</v>
      </c>
      <c r="W342" s="8">
        <v>170.6</v>
      </c>
      <c r="X342" s="8">
        <v>167.8</v>
      </c>
      <c r="Y342" s="8">
        <v>179.5</v>
      </c>
      <c r="Z342" s="8">
        <v>163.1</v>
      </c>
      <c r="AA342" s="8">
        <v>171.7</v>
      </c>
      <c r="AB342" s="8">
        <v>157.4</v>
      </c>
      <c r="AC342" s="8">
        <v>164.6</v>
      </c>
      <c r="AD342" s="8">
        <v>169.1</v>
      </c>
      <c r="AE342" s="8">
        <v>169.8</v>
      </c>
      <c r="AF342" s="8">
        <v>164.7</v>
      </c>
      <c r="AG342" s="8">
        <v>172.3</v>
      </c>
    </row>
    <row r="343" spans="1:33" x14ac:dyDescent="0.25">
      <c r="A343" s="25" t="s">
        <v>4</v>
      </c>
      <c r="B343" s="25">
        <v>2022</v>
      </c>
      <c r="C343" s="25" t="s">
        <v>10</v>
      </c>
      <c r="D343" s="25" t="s">
        <v>582</v>
      </c>
      <c r="E343" s="25" t="s">
        <v>71</v>
      </c>
      <c r="F343" s="25">
        <v>2097.9</v>
      </c>
      <c r="G343" s="8">
        <v>156.5</v>
      </c>
      <c r="H343" s="8">
        <v>213</v>
      </c>
      <c r="I343" s="8">
        <v>175.2</v>
      </c>
      <c r="J343" s="8">
        <v>166.6</v>
      </c>
      <c r="K343" s="8">
        <v>195.8</v>
      </c>
      <c r="L343" s="8">
        <v>174.2</v>
      </c>
      <c r="M343" s="8">
        <v>182.1</v>
      </c>
      <c r="N343" s="8">
        <v>164.3</v>
      </c>
      <c r="O343" s="8">
        <v>120</v>
      </c>
      <c r="P343" s="8">
        <v>190</v>
      </c>
      <c r="Q343" s="8">
        <v>168.4</v>
      </c>
      <c r="R343" s="8">
        <v>185.2</v>
      </c>
      <c r="S343" s="8">
        <v>175</v>
      </c>
      <c r="T343" s="8">
        <v>194.6</v>
      </c>
      <c r="U343" s="8">
        <v>178.3</v>
      </c>
      <c r="V343" s="8">
        <v>171.3</v>
      </c>
      <c r="W343" s="8">
        <v>177.3</v>
      </c>
      <c r="X343" s="8">
        <v>167.8</v>
      </c>
      <c r="Y343" s="8">
        <v>179.6</v>
      </c>
      <c r="Z343" s="8">
        <v>167.4</v>
      </c>
      <c r="AA343" s="8">
        <v>176.1</v>
      </c>
      <c r="AB343" s="8">
        <v>161.6</v>
      </c>
      <c r="AC343" s="8">
        <v>166.3</v>
      </c>
      <c r="AD343" s="8">
        <v>171.4</v>
      </c>
      <c r="AE343" s="8">
        <v>169.7</v>
      </c>
      <c r="AF343" s="8">
        <v>168.4</v>
      </c>
      <c r="AG343" s="8">
        <v>173.4</v>
      </c>
    </row>
    <row r="344" spans="1:33" x14ac:dyDescent="0.25">
      <c r="A344" s="25" t="s">
        <v>0</v>
      </c>
      <c r="B344" s="25">
        <v>2022</v>
      </c>
      <c r="C344" s="25" t="s">
        <v>11</v>
      </c>
      <c r="D344" s="25" t="s">
        <v>583</v>
      </c>
      <c r="E344" s="25" t="s">
        <v>72</v>
      </c>
      <c r="F344" s="25">
        <v>2081</v>
      </c>
      <c r="G344" s="8">
        <v>159.5</v>
      </c>
      <c r="H344" s="8">
        <v>204.1</v>
      </c>
      <c r="I344" s="8">
        <v>168.3</v>
      </c>
      <c r="J344" s="8">
        <v>167.9</v>
      </c>
      <c r="K344" s="8">
        <v>198.1</v>
      </c>
      <c r="L344" s="8">
        <v>169.2</v>
      </c>
      <c r="M344" s="8">
        <v>173.1</v>
      </c>
      <c r="N344" s="8">
        <v>167.1</v>
      </c>
      <c r="O344" s="8">
        <v>120.2</v>
      </c>
      <c r="P344" s="8">
        <v>195.6</v>
      </c>
      <c r="Q344" s="8">
        <v>174.8</v>
      </c>
      <c r="R344" s="8">
        <v>184</v>
      </c>
      <c r="S344" s="8">
        <v>173.9</v>
      </c>
      <c r="T344" s="8">
        <v>193.7</v>
      </c>
      <c r="U344" s="8">
        <v>183.2</v>
      </c>
      <c r="V344" s="8">
        <v>181.7</v>
      </c>
      <c r="W344" s="8">
        <v>183</v>
      </c>
      <c r="X344" s="8">
        <v>139.26</v>
      </c>
      <c r="Y344" s="8">
        <v>179.1</v>
      </c>
      <c r="Z344" s="8">
        <v>172.3</v>
      </c>
      <c r="AA344" s="8">
        <v>179.4</v>
      </c>
      <c r="AB344" s="8">
        <v>166.6</v>
      </c>
      <c r="AC344" s="8">
        <v>169.3</v>
      </c>
      <c r="AD344" s="8">
        <v>175.7</v>
      </c>
      <c r="AE344" s="8">
        <v>171.1</v>
      </c>
      <c r="AF344" s="8">
        <v>172.6</v>
      </c>
      <c r="AG344" s="8">
        <v>175.3</v>
      </c>
    </row>
    <row r="345" spans="1:33" x14ac:dyDescent="0.25">
      <c r="A345" s="25" t="s">
        <v>3</v>
      </c>
      <c r="B345" s="25">
        <v>2022</v>
      </c>
      <c r="C345" s="25" t="s">
        <v>11</v>
      </c>
      <c r="D345" s="25" t="s">
        <v>584</v>
      </c>
      <c r="E345" s="25" t="s">
        <v>72</v>
      </c>
      <c r="F345" s="25">
        <v>2133.1999999999998</v>
      </c>
      <c r="G345" s="8">
        <v>162.1</v>
      </c>
      <c r="H345" s="8">
        <v>210.9</v>
      </c>
      <c r="I345" s="8">
        <v>170.6</v>
      </c>
      <c r="J345" s="8">
        <v>168.4</v>
      </c>
      <c r="K345" s="8">
        <v>182.5</v>
      </c>
      <c r="L345" s="8">
        <v>177.1</v>
      </c>
      <c r="M345" s="8">
        <v>213.1</v>
      </c>
      <c r="N345" s="8">
        <v>167.3</v>
      </c>
      <c r="O345" s="8">
        <v>122.2</v>
      </c>
      <c r="P345" s="8">
        <v>189.7</v>
      </c>
      <c r="Q345" s="8">
        <v>160.5</v>
      </c>
      <c r="R345" s="8">
        <v>188.9</v>
      </c>
      <c r="S345" s="8">
        <v>180.4</v>
      </c>
      <c r="T345" s="8">
        <v>198.7</v>
      </c>
      <c r="U345" s="8">
        <v>173.7</v>
      </c>
      <c r="V345" s="8">
        <v>160</v>
      </c>
      <c r="W345" s="8">
        <v>171.6</v>
      </c>
      <c r="X345" s="8">
        <v>169</v>
      </c>
      <c r="Y345" s="8">
        <v>178.4</v>
      </c>
      <c r="Z345" s="8">
        <v>164.2</v>
      </c>
      <c r="AA345" s="8">
        <v>172.6</v>
      </c>
      <c r="AB345" s="8">
        <v>157.69999999999999</v>
      </c>
      <c r="AC345" s="8">
        <v>165.1</v>
      </c>
      <c r="AD345" s="8">
        <v>169.9</v>
      </c>
      <c r="AE345" s="8">
        <v>171.4</v>
      </c>
      <c r="AF345" s="8">
        <v>165.4</v>
      </c>
      <c r="AG345" s="8">
        <v>173.1</v>
      </c>
    </row>
    <row r="346" spans="1:33" x14ac:dyDescent="0.25">
      <c r="A346" s="25" t="s">
        <v>4</v>
      </c>
      <c r="B346" s="25">
        <v>2022</v>
      </c>
      <c r="C346" s="25" t="s">
        <v>11</v>
      </c>
      <c r="D346" s="25" t="s">
        <v>585</v>
      </c>
      <c r="E346" s="25" t="s">
        <v>72</v>
      </c>
      <c r="F346" s="25">
        <v>2100.4</v>
      </c>
      <c r="G346" s="8">
        <v>160.30000000000001</v>
      </c>
      <c r="H346" s="8">
        <v>206.5</v>
      </c>
      <c r="I346" s="8">
        <v>169.2</v>
      </c>
      <c r="J346" s="8">
        <v>168.1</v>
      </c>
      <c r="K346" s="8">
        <v>192.4</v>
      </c>
      <c r="L346" s="8">
        <v>172.9</v>
      </c>
      <c r="M346" s="8">
        <v>186.7</v>
      </c>
      <c r="N346" s="8">
        <v>167.2</v>
      </c>
      <c r="O346" s="8">
        <v>120.9</v>
      </c>
      <c r="P346" s="8">
        <v>193.6</v>
      </c>
      <c r="Q346" s="8">
        <v>168.8</v>
      </c>
      <c r="R346" s="8">
        <v>186.3</v>
      </c>
      <c r="S346" s="8">
        <v>176.3</v>
      </c>
      <c r="T346" s="8">
        <v>195</v>
      </c>
      <c r="U346" s="8">
        <v>179.5</v>
      </c>
      <c r="V346" s="8">
        <v>172.7</v>
      </c>
      <c r="W346" s="8">
        <v>178.5</v>
      </c>
      <c r="X346" s="8">
        <v>169</v>
      </c>
      <c r="Y346" s="8">
        <v>178.8</v>
      </c>
      <c r="Z346" s="8">
        <v>168.5</v>
      </c>
      <c r="AA346" s="8">
        <v>176.8</v>
      </c>
      <c r="AB346" s="8">
        <v>161.9</v>
      </c>
      <c r="AC346" s="8">
        <v>166.9</v>
      </c>
      <c r="AD346" s="8">
        <v>172.3</v>
      </c>
      <c r="AE346" s="8">
        <v>171.2</v>
      </c>
      <c r="AF346" s="8">
        <v>169.1</v>
      </c>
      <c r="AG346" s="8">
        <v>174.3</v>
      </c>
    </row>
    <row r="347" spans="1:33" x14ac:dyDescent="0.25">
      <c r="A347" s="25" t="s">
        <v>0</v>
      </c>
      <c r="B347" s="25">
        <v>2022</v>
      </c>
      <c r="C347" s="25" t="s">
        <v>12</v>
      </c>
      <c r="D347" s="25" t="s">
        <v>586</v>
      </c>
      <c r="E347" s="25" t="s">
        <v>73</v>
      </c>
      <c r="F347" s="25">
        <v>2092.3999999999996</v>
      </c>
      <c r="G347" s="8">
        <v>162.9</v>
      </c>
      <c r="H347" s="8">
        <v>206.7</v>
      </c>
      <c r="I347" s="8">
        <v>169</v>
      </c>
      <c r="J347" s="8">
        <v>169.5</v>
      </c>
      <c r="K347" s="8">
        <v>194.1</v>
      </c>
      <c r="L347" s="8">
        <v>164.1</v>
      </c>
      <c r="M347" s="8">
        <v>176.9</v>
      </c>
      <c r="N347" s="8">
        <v>169</v>
      </c>
      <c r="O347" s="8">
        <v>120.8</v>
      </c>
      <c r="P347" s="8">
        <v>199.1</v>
      </c>
      <c r="Q347" s="8">
        <v>175.4</v>
      </c>
      <c r="R347" s="8">
        <v>184.8</v>
      </c>
      <c r="S347" s="8">
        <v>175.5</v>
      </c>
      <c r="T347" s="8">
        <v>194.5</v>
      </c>
      <c r="U347" s="8">
        <v>184.7</v>
      </c>
      <c r="V347" s="8">
        <v>183.3</v>
      </c>
      <c r="W347" s="8">
        <v>184.5</v>
      </c>
      <c r="X347" s="8">
        <v>139.26</v>
      </c>
      <c r="Y347" s="8">
        <v>179.7</v>
      </c>
      <c r="Z347" s="8">
        <v>173.6</v>
      </c>
      <c r="AA347" s="8">
        <v>180.2</v>
      </c>
      <c r="AB347" s="8">
        <v>166.9</v>
      </c>
      <c r="AC347" s="8">
        <v>170</v>
      </c>
      <c r="AD347" s="8">
        <v>176.2</v>
      </c>
      <c r="AE347" s="8">
        <v>170.8</v>
      </c>
      <c r="AF347" s="8">
        <v>173.1</v>
      </c>
      <c r="AG347" s="8">
        <v>176.4</v>
      </c>
    </row>
    <row r="348" spans="1:33" x14ac:dyDescent="0.25">
      <c r="A348" s="25" t="s">
        <v>3</v>
      </c>
      <c r="B348" s="25">
        <v>2022</v>
      </c>
      <c r="C348" s="25" t="s">
        <v>12</v>
      </c>
      <c r="D348" s="25" t="s">
        <v>587</v>
      </c>
      <c r="E348" s="25" t="s">
        <v>73</v>
      </c>
      <c r="F348" s="25">
        <v>2145.3000000000002</v>
      </c>
      <c r="G348" s="8">
        <v>164.9</v>
      </c>
      <c r="H348" s="8">
        <v>213.7</v>
      </c>
      <c r="I348" s="8">
        <v>170.9</v>
      </c>
      <c r="J348" s="8">
        <v>170.1</v>
      </c>
      <c r="K348" s="8">
        <v>179.3</v>
      </c>
      <c r="L348" s="8">
        <v>167.5</v>
      </c>
      <c r="M348" s="8">
        <v>220.8</v>
      </c>
      <c r="N348" s="8">
        <v>169.2</v>
      </c>
      <c r="O348" s="8">
        <v>123.1</v>
      </c>
      <c r="P348" s="8">
        <v>193.6</v>
      </c>
      <c r="Q348" s="8">
        <v>161.1</v>
      </c>
      <c r="R348" s="8">
        <v>190.4</v>
      </c>
      <c r="S348" s="8">
        <v>181.8</v>
      </c>
      <c r="T348" s="8">
        <v>199.7</v>
      </c>
      <c r="U348" s="8">
        <v>175</v>
      </c>
      <c r="V348" s="8">
        <v>161.69999999999999</v>
      </c>
      <c r="W348" s="8">
        <v>173</v>
      </c>
      <c r="X348" s="8">
        <v>169.5</v>
      </c>
      <c r="Y348" s="8">
        <v>179.2</v>
      </c>
      <c r="Z348" s="8">
        <v>165</v>
      </c>
      <c r="AA348" s="8">
        <v>173.8</v>
      </c>
      <c r="AB348" s="8">
        <v>158.19999999999999</v>
      </c>
      <c r="AC348" s="8">
        <v>165.8</v>
      </c>
      <c r="AD348" s="8">
        <v>170.9</v>
      </c>
      <c r="AE348" s="8">
        <v>171.1</v>
      </c>
      <c r="AF348" s="8">
        <v>166.1</v>
      </c>
      <c r="AG348" s="8">
        <v>174.1</v>
      </c>
    </row>
    <row r="349" spans="1:33" x14ac:dyDescent="0.25">
      <c r="A349" s="25" t="s">
        <v>4</v>
      </c>
      <c r="B349" s="25">
        <v>2022</v>
      </c>
      <c r="C349" s="25" t="s">
        <v>12</v>
      </c>
      <c r="D349" s="25" t="s">
        <v>588</v>
      </c>
      <c r="E349" s="25" t="s">
        <v>73</v>
      </c>
      <c r="F349" s="25">
        <v>2111.5</v>
      </c>
      <c r="G349" s="8">
        <v>163.5</v>
      </c>
      <c r="H349" s="8">
        <v>209.2</v>
      </c>
      <c r="I349" s="8">
        <v>169.7</v>
      </c>
      <c r="J349" s="8">
        <v>169.7</v>
      </c>
      <c r="K349" s="8">
        <v>188.7</v>
      </c>
      <c r="L349" s="8">
        <v>165.7</v>
      </c>
      <c r="M349" s="8">
        <v>191.8</v>
      </c>
      <c r="N349" s="8">
        <v>169.1</v>
      </c>
      <c r="O349" s="8">
        <v>121.6</v>
      </c>
      <c r="P349" s="8">
        <v>197.3</v>
      </c>
      <c r="Q349" s="8">
        <v>169.4</v>
      </c>
      <c r="R349" s="8">
        <v>187.4</v>
      </c>
      <c r="S349" s="8">
        <v>177.8</v>
      </c>
      <c r="T349" s="8">
        <v>195.9</v>
      </c>
      <c r="U349" s="8">
        <v>180.9</v>
      </c>
      <c r="V349" s="8">
        <v>174.3</v>
      </c>
      <c r="W349" s="8">
        <v>179.9</v>
      </c>
      <c r="X349" s="8">
        <v>169.5</v>
      </c>
      <c r="Y349" s="8">
        <v>179.5</v>
      </c>
      <c r="Z349" s="8">
        <v>169.5</v>
      </c>
      <c r="AA349" s="8">
        <v>177.8</v>
      </c>
      <c r="AB349" s="8">
        <v>162.30000000000001</v>
      </c>
      <c r="AC349" s="8">
        <v>167.6</v>
      </c>
      <c r="AD349" s="8">
        <v>173.1</v>
      </c>
      <c r="AE349" s="8">
        <v>170.9</v>
      </c>
      <c r="AF349" s="8">
        <v>169.7</v>
      </c>
      <c r="AG349" s="8">
        <v>175.3</v>
      </c>
    </row>
    <row r="350" spans="1:33" x14ac:dyDescent="0.25">
      <c r="A350" s="25" t="s">
        <v>0</v>
      </c>
      <c r="B350" s="25">
        <v>2022</v>
      </c>
      <c r="C350" s="25" t="s">
        <v>13</v>
      </c>
      <c r="D350" s="25" t="s">
        <v>589</v>
      </c>
      <c r="E350" s="25" t="s">
        <v>74</v>
      </c>
      <c r="F350" s="25">
        <v>2108.6999999999998</v>
      </c>
      <c r="G350" s="8">
        <v>164.7</v>
      </c>
      <c r="H350" s="8">
        <v>208.8</v>
      </c>
      <c r="I350" s="8">
        <v>170.3</v>
      </c>
      <c r="J350" s="8">
        <v>170.9</v>
      </c>
      <c r="K350" s="8">
        <v>191.6</v>
      </c>
      <c r="L350" s="8">
        <v>162.19999999999999</v>
      </c>
      <c r="M350" s="8">
        <v>184.8</v>
      </c>
      <c r="N350" s="8">
        <v>169.7</v>
      </c>
      <c r="O350" s="8">
        <v>121.1</v>
      </c>
      <c r="P350" s="8">
        <v>201.6</v>
      </c>
      <c r="Q350" s="8">
        <v>175.8</v>
      </c>
      <c r="R350" s="8">
        <v>185.6</v>
      </c>
      <c r="S350" s="8">
        <v>177.4</v>
      </c>
      <c r="T350" s="8">
        <v>194.9</v>
      </c>
      <c r="U350" s="8">
        <v>186.1</v>
      </c>
      <c r="V350" s="8">
        <v>184.4</v>
      </c>
      <c r="W350" s="8">
        <v>185.9</v>
      </c>
      <c r="X350" s="8">
        <v>139.26</v>
      </c>
      <c r="Y350" s="8">
        <v>180.8</v>
      </c>
      <c r="Z350" s="8">
        <v>174.4</v>
      </c>
      <c r="AA350" s="8">
        <v>181.2</v>
      </c>
      <c r="AB350" s="8">
        <v>167.4</v>
      </c>
      <c r="AC350" s="8">
        <v>170.6</v>
      </c>
      <c r="AD350" s="8">
        <v>176.5</v>
      </c>
      <c r="AE350" s="8">
        <v>172</v>
      </c>
      <c r="AF350" s="8">
        <v>173.9</v>
      </c>
      <c r="AG350" s="8">
        <v>177.9</v>
      </c>
    </row>
    <row r="351" spans="1:33" x14ac:dyDescent="0.25">
      <c r="A351" s="25" t="s">
        <v>3</v>
      </c>
      <c r="B351" s="25">
        <v>2022</v>
      </c>
      <c r="C351" s="25" t="s">
        <v>13</v>
      </c>
      <c r="D351" s="25" t="s">
        <v>590</v>
      </c>
      <c r="E351" s="25" t="s">
        <v>74</v>
      </c>
      <c r="F351" s="25">
        <v>2160.7000000000003</v>
      </c>
      <c r="G351" s="8">
        <v>166.4</v>
      </c>
      <c r="H351" s="8">
        <v>214.9</v>
      </c>
      <c r="I351" s="8">
        <v>171.9</v>
      </c>
      <c r="J351" s="8">
        <v>171</v>
      </c>
      <c r="K351" s="8">
        <v>177.7</v>
      </c>
      <c r="L351" s="8">
        <v>165.7</v>
      </c>
      <c r="M351" s="8">
        <v>228.6</v>
      </c>
      <c r="N351" s="8">
        <v>169.9</v>
      </c>
      <c r="O351" s="8">
        <v>123.4</v>
      </c>
      <c r="P351" s="8">
        <v>196.4</v>
      </c>
      <c r="Q351" s="8">
        <v>161.6</v>
      </c>
      <c r="R351" s="8">
        <v>191.5</v>
      </c>
      <c r="S351" s="8">
        <v>183.3</v>
      </c>
      <c r="T351" s="8">
        <v>200.1</v>
      </c>
      <c r="U351" s="8">
        <v>175.5</v>
      </c>
      <c r="V351" s="8">
        <v>162.6</v>
      </c>
      <c r="W351" s="8">
        <v>173.6</v>
      </c>
      <c r="X351" s="8">
        <v>171.2</v>
      </c>
      <c r="Y351" s="8">
        <v>180</v>
      </c>
      <c r="Z351" s="8">
        <v>166</v>
      </c>
      <c r="AA351" s="8">
        <v>174.7</v>
      </c>
      <c r="AB351" s="8">
        <v>158.80000000000001</v>
      </c>
      <c r="AC351" s="8">
        <v>166.3</v>
      </c>
      <c r="AD351" s="8">
        <v>171.2</v>
      </c>
      <c r="AE351" s="8">
        <v>172.3</v>
      </c>
      <c r="AF351" s="8">
        <v>166.8</v>
      </c>
      <c r="AG351" s="8">
        <v>175.3</v>
      </c>
    </row>
    <row r="352" spans="1:33" x14ac:dyDescent="0.25">
      <c r="A352" s="25" t="s">
        <v>4</v>
      </c>
      <c r="B352" s="25">
        <v>2022</v>
      </c>
      <c r="C352" s="25" t="s">
        <v>13</v>
      </c>
      <c r="D352" s="25" t="s">
        <v>591</v>
      </c>
      <c r="E352" s="25" t="s">
        <v>74</v>
      </c>
      <c r="F352" s="25">
        <v>2127.4</v>
      </c>
      <c r="G352" s="8">
        <v>165.2</v>
      </c>
      <c r="H352" s="8">
        <v>210.9</v>
      </c>
      <c r="I352" s="8">
        <v>170.9</v>
      </c>
      <c r="J352" s="8">
        <v>170.9</v>
      </c>
      <c r="K352" s="8">
        <v>186.5</v>
      </c>
      <c r="L352" s="8">
        <v>163.80000000000001</v>
      </c>
      <c r="M352" s="8">
        <v>199.7</v>
      </c>
      <c r="N352" s="8">
        <v>169.8</v>
      </c>
      <c r="O352" s="8">
        <v>121.9</v>
      </c>
      <c r="P352" s="8">
        <v>199.9</v>
      </c>
      <c r="Q352" s="8">
        <v>169.9</v>
      </c>
      <c r="R352" s="8">
        <v>188.3</v>
      </c>
      <c r="S352" s="8">
        <v>179.6</v>
      </c>
      <c r="T352" s="8">
        <v>196.3</v>
      </c>
      <c r="U352" s="8">
        <v>181.9</v>
      </c>
      <c r="V352" s="8">
        <v>175.3</v>
      </c>
      <c r="W352" s="8">
        <v>181</v>
      </c>
      <c r="X352" s="8">
        <v>171.2</v>
      </c>
      <c r="Y352" s="8">
        <v>180.5</v>
      </c>
      <c r="Z352" s="8">
        <v>170.4</v>
      </c>
      <c r="AA352" s="8">
        <v>178.7</v>
      </c>
      <c r="AB352" s="8">
        <v>162.9</v>
      </c>
      <c r="AC352" s="8">
        <v>168.2</v>
      </c>
      <c r="AD352" s="8">
        <v>173.4</v>
      </c>
      <c r="AE352" s="8">
        <v>172.1</v>
      </c>
      <c r="AF352" s="8">
        <v>170.5</v>
      </c>
      <c r="AG352" s="8">
        <v>176.7</v>
      </c>
    </row>
    <row r="353" spans="1:33" x14ac:dyDescent="0.25">
      <c r="A353" s="25" t="s">
        <v>0</v>
      </c>
      <c r="B353" s="25">
        <v>2022</v>
      </c>
      <c r="C353" s="25" t="s">
        <v>14</v>
      </c>
      <c r="D353" s="25" t="s">
        <v>592</v>
      </c>
      <c r="E353" s="25" t="s">
        <v>75</v>
      </c>
      <c r="F353" s="25">
        <v>2111.2999999999997</v>
      </c>
      <c r="G353" s="8">
        <v>166.9</v>
      </c>
      <c r="H353" s="8">
        <v>207.2</v>
      </c>
      <c r="I353" s="8">
        <v>180.2</v>
      </c>
      <c r="J353" s="8">
        <v>172.3</v>
      </c>
      <c r="K353" s="8">
        <v>194</v>
      </c>
      <c r="L353" s="8">
        <v>159.1</v>
      </c>
      <c r="M353" s="8">
        <v>171.6</v>
      </c>
      <c r="N353" s="8">
        <v>170.2</v>
      </c>
      <c r="O353" s="8">
        <v>121.5</v>
      </c>
      <c r="P353" s="8">
        <v>204.8</v>
      </c>
      <c r="Q353" s="8">
        <v>176.4</v>
      </c>
      <c r="R353" s="8">
        <v>186.9</v>
      </c>
      <c r="S353" s="8">
        <v>176.6</v>
      </c>
      <c r="T353" s="8">
        <v>195.5</v>
      </c>
      <c r="U353" s="8">
        <v>187.2</v>
      </c>
      <c r="V353" s="8">
        <v>185.2</v>
      </c>
      <c r="W353" s="8">
        <v>186.9</v>
      </c>
      <c r="X353" s="8">
        <v>139.26</v>
      </c>
      <c r="Y353" s="8">
        <v>181.9</v>
      </c>
      <c r="Z353" s="8">
        <v>175.5</v>
      </c>
      <c r="AA353" s="8">
        <v>182.3</v>
      </c>
      <c r="AB353" s="8">
        <v>167.5</v>
      </c>
      <c r="AC353" s="8">
        <v>170.8</v>
      </c>
      <c r="AD353" s="8">
        <v>176.9</v>
      </c>
      <c r="AE353" s="8">
        <v>173.4</v>
      </c>
      <c r="AF353" s="8">
        <v>174.6</v>
      </c>
      <c r="AG353" s="8">
        <v>177.8</v>
      </c>
    </row>
    <row r="354" spans="1:33" x14ac:dyDescent="0.25">
      <c r="A354" s="25" t="s">
        <v>3</v>
      </c>
      <c r="B354" s="25">
        <v>2022</v>
      </c>
      <c r="C354" s="25" t="s">
        <v>14</v>
      </c>
      <c r="D354" s="25" t="s">
        <v>593</v>
      </c>
      <c r="E354" s="25" t="s">
        <v>75</v>
      </c>
      <c r="F354" s="25">
        <v>2152.3000000000002</v>
      </c>
      <c r="G354" s="8">
        <v>168.4</v>
      </c>
      <c r="H354" s="8">
        <v>213.4</v>
      </c>
      <c r="I354" s="8">
        <v>183.2</v>
      </c>
      <c r="J354" s="8">
        <v>172.3</v>
      </c>
      <c r="K354" s="8">
        <v>180</v>
      </c>
      <c r="L354" s="8">
        <v>162.6</v>
      </c>
      <c r="M354" s="8">
        <v>205.5</v>
      </c>
      <c r="N354" s="8">
        <v>171</v>
      </c>
      <c r="O354" s="8">
        <v>123.4</v>
      </c>
      <c r="P354" s="8">
        <v>198.8</v>
      </c>
      <c r="Q354" s="8">
        <v>162.1</v>
      </c>
      <c r="R354" s="8">
        <v>192.4</v>
      </c>
      <c r="S354" s="8">
        <v>181.3</v>
      </c>
      <c r="T354" s="8">
        <v>200.6</v>
      </c>
      <c r="U354" s="8">
        <v>176.7</v>
      </c>
      <c r="V354" s="8">
        <v>163.5</v>
      </c>
      <c r="W354" s="8">
        <v>174.7</v>
      </c>
      <c r="X354" s="8">
        <v>171.8</v>
      </c>
      <c r="Y354" s="8">
        <v>180.3</v>
      </c>
      <c r="Z354" s="8">
        <v>166.9</v>
      </c>
      <c r="AA354" s="8">
        <v>175.8</v>
      </c>
      <c r="AB354" s="8">
        <v>158.9</v>
      </c>
      <c r="AC354" s="8">
        <v>166.7</v>
      </c>
      <c r="AD354" s="8">
        <v>171.5</v>
      </c>
      <c r="AE354" s="8">
        <v>173.8</v>
      </c>
      <c r="AF354" s="8">
        <v>167.4</v>
      </c>
      <c r="AG354" s="8">
        <v>174.1</v>
      </c>
    </row>
    <row r="355" spans="1:33" x14ac:dyDescent="0.25">
      <c r="A355" s="25" t="s">
        <v>4</v>
      </c>
      <c r="B355" s="25">
        <v>2022</v>
      </c>
      <c r="C355" s="25" t="s">
        <v>14</v>
      </c>
      <c r="D355" s="25" t="s">
        <v>594</v>
      </c>
      <c r="E355" s="25" t="s">
        <v>75</v>
      </c>
      <c r="F355" s="25">
        <v>2126.3999999999996</v>
      </c>
      <c r="G355" s="8">
        <v>167.4</v>
      </c>
      <c r="H355" s="8">
        <v>209.4</v>
      </c>
      <c r="I355" s="8">
        <v>181.4</v>
      </c>
      <c r="J355" s="8">
        <v>172.3</v>
      </c>
      <c r="K355" s="8">
        <v>188.9</v>
      </c>
      <c r="L355" s="8">
        <v>160.69999999999999</v>
      </c>
      <c r="M355" s="8">
        <v>183.1</v>
      </c>
      <c r="N355" s="8">
        <v>170.5</v>
      </c>
      <c r="O355" s="8">
        <v>122.1</v>
      </c>
      <c r="P355" s="8">
        <v>202.8</v>
      </c>
      <c r="Q355" s="8">
        <v>170.4</v>
      </c>
      <c r="R355" s="8">
        <v>189.5</v>
      </c>
      <c r="S355" s="8">
        <v>178.3</v>
      </c>
      <c r="T355" s="8">
        <v>196.9</v>
      </c>
      <c r="U355" s="8">
        <v>183.1</v>
      </c>
      <c r="V355" s="8">
        <v>176.2</v>
      </c>
      <c r="W355" s="8">
        <v>182.1</v>
      </c>
      <c r="X355" s="8">
        <v>171.8</v>
      </c>
      <c r="Y355" s="8">
        <v>181.3</v>
      </c>
      <c r="Z355" s="8">
        <v>171.4</v>
      </c>
      <c r="AA355" s="8">
        <v>179.8</v>
      </c>
      <c r="AB355" s="8">
        <v>163</v>
      </c>
      <c r="AC355" s="8">
        <v>168.5</v>
      </c>
      <c r="AD355" s="8">
        <v>173.7</v>
      </c>
      <c r="AE355" s="8">
        <v>173.6</v>
      </c>
      <c r="AF355" s="8">
        <v>171.1</v>
      </c>
      <c r="AG355" s="8">
        <v>176.5</v>
      </c>
    </row>
    <row r="356" spans="1:33" x14ac:dyDescent="0.25">
      <c r="A356" s="25" t="s">
        <v>0</v>
      </c>
      <c r="B356" s="25">
        <v>2022</v>
      </c>
      <c r="C356" s="25" t="s">
        <v>15</v>
      </c>
      <c r="D356" s="25" t="s">
        <v>595</v>
      </c>
      <c r="E356" s="25" t="s">
        <v>76</v>
      </c>
      <c r="F356" s="25">
        <v>2100.3000000000002</v>
      </c>
      <c r="G356" s="8">
        <v>168.8</v>
      </c>
      <c r="H356" s="8">
        <v>206.9</v>
      </c>
      <c r="I356" s="8">
        <v>189.1</v>
      </c>
      <c r="J356" s="8">
        <v>173.4</v>
      </c>
      <c r="K356" s="8">
        <v>193.9</v>
      </c>
      <c r="L356" s="8">
        <v>156.69999999999999</v>
      </c>
      <c r="M356" s="8">
        <v>150.19999999999999</v>
      </c>
      <c r="N356" s="8">
        <v>170.5</v>
      </c>
      <c r="O356" s="8">
        <v>121.2</v>
      </c>
      <c r="P356" s="8">
        <v>207.5</v>
      </c>
      <c r="Q356" s="8">
        <v>176.8</v>
      </c>
      <c r="R356" s="8">
        <v>187.7</v>
      </c>
      <c r="S356" s="8">
        <v>174.4</v>
      </c>
      <c r="T356" s="8">
        <v>195.9</v>
      </c>
      <c r="U356" s="8">
        <v>188.1</v>
      </c>
      <c r="V356" s="8">
        <v>185.9</v>
      </c>
      <c r="W356" s="8">
        <v>187.8</v>
      </c>
      <c r="X356" s="8">
        <v>139.26</v>
      </c>
      <c r="Y356" s="8">
        <v>182.8</v>
      </c>
      <c r="Z356" s="8">
        <v>176.4</v>
      </c>
      <c r="AA356" s="8">
        <v>183.5</v>
      </c>
      <c r="AB356" s="8">
        <v>167.8</v>
      </c>
      <c r="AC356" s="8">
        <v>171.2</v>
      </c>
      <c r="AD356" s="8">
        <v>177.3</v>
      </c>
      <c r="AE356" s="8">
        <v>175.7</v>
      </c>
      <c r="AF356" s="8">
        <v>175.5</v>
      </c>
      <c r="AG356" s="8">
        <v>177.1</v>
      </c>
    </row>
    <row r="357" spans="1:33" x14ac:dyDescent="0.25">
      <c r="A357" s="25" t="s">
        <v>3</v>
      </c>
      <c r="B357" s="25">
        <v>2022</v>
      </c>
      <c r="C357" s="25" t="s">
        <v>15</v>
      </c>
      <c r="D357" s="25" t="s">
        <v>596</v>
      </c>
      <c r="E357" s="25" t="s">
        <v>76</v>
      </c>
      <c r="F357" s="25">
        <v>2133</v>
      </c>
      <c r="G357" s="8">
        <v>170.2</v>
      </c>
      <c r="H357" s="8">
        <v>212.9</v>
      </c>
      <c r="I357" s="8">
        <v>191.9</v>
      </c>
      <c r="J357" s="8">
        <v>173.9</v>
      </c>
      <c r="K357" s="8">
        <v>179.1</v>
      </c>
      <c r="L357" s="8">
        <v>159.5</v>
      </c>
      <c r="M357" s="8">
        <v>178.7</v>
      </c>
      <c r="N357" s="8">
        <v>171.3</v>
      </c>
      <c r="O357" s="8">
        <v>123.1</v>
      </c>
      <c r="P357" s="8">
        <v>200.5</v>
      </c>
      <c r="Q357" s="8">
        <v>162.80000000000001</v>
      </c>
      <c r="R357" s="8">
        <v>193.3</v>
      </c>
      <c r="S357" s="8">
        <v>178.6</v>
      </c>
      <c r="T357" s="8">
        <v>201.1</v>
      </c>
      <c r="U357" s="8">
        <v>177.7</v>
      </c>
      <c r="V357" s="8">
        <v>164.5</v>
      </c>
      <c r="W357" s="8">
        <v>175.7</v>
      </c>
      <c r="X357" s="8">
        <v>170.7</v>
      </c>
      <c r="Y357" s="8">
        <v>180.6</v>
      </c>
      <c r="Z357" s="8">
        <v>167.3</v>
      </c>
      <c r="AA357" s="8">
        <v>177.2</v>
      </c>
      <c r="AB357" s="8">
        <v>159.4</v>
      </c>
      <c r="AC357" s="8">
        <v>167.1</v>
      </c>
      <c r="AD357" s="8">
        <v>171.8</v>
      </c>
      <c r="AE357" s="8">
        <v>176</v>
      </c>
      <c r="AF357" s="8">
        <v>168.2</v>
      </c>
      <c r="AG357" s="8">
        <v>174.1</v>
      </c>
    </row>
    <row r="358" spans="1:33" x14ac:dyDescent="0.25">
      <c r="A358" s="25" t="s">
        <v>4</v>
      </c>
      <c r="B358" s="25">
        <v>2022</v>
      </c>
      <c r="C358" s="25" t="s">
        <v>15</v>
      </c>
      <c r="D358" s="25" t="s">
        <v>597</v>
      </c>
      <c r="E358" s="25" t="s">
        <v>76</v>
      </c>
      <c r="F358" s="25">
        <v>2112.4</v>
      </c>
      <c r="G358" s="8">
        <v>169.2</v>
      </c>
      <c r="H358" s="8">
        <v>209</v>
      </c>
      <c r="I358" s="8">
        <v>190.2</v>
      </c>
      <c r="J358" s="8">
        <v>173.6</v>
      </c>
      <c r="K358" s="8">
        <v>188.5</v>
      </c>
      <c r="L358" s="8">
        <v>158</v>
      </c>
      <c r="M358" s="8">
        <v>159.9</v>
      </c>
      <c r="N358" s="8">
        <v>170.8</v>
      </c>
      <c r="O358" s="8">
        <v>121.8</v>
      </c>
      <c r="P358" s="8">
        <v>205.2</v>
      </c>
      <c r="Q358" s="8">
        <v>171</v>
      </c>
      <c r="R358" s="8">
        <v>190.3</v>
      </c>
      <c r="S358" s="8">
        <v>175.9</v>
      </c>
      <c r="T358" s="8">
        <v>197.3</v>
      </c>
      <c r="U358" s="8">
        <v>184</v>
      </c>
      <c r="V358" s="8">
        <v>177</v>
      </c>
      <c r="W358" s="8">
        <v>183</v>
      </c>
      <c r="X358" s="8">
        <v>170.7</v>
      </c>
      <c r="Y358" s="8">
        <v>182</v>
      </c>
      <c r="Z358" s="8">
        <v>172.1</v>
      </c>
      <c r="AA358" s="8">
        <v>181.1</v>
      </c>
      <c r="AB358" s="8">
        <v>163.4</v>
      </c>
      <c r="AC358" s="8">
        <v>168.9</v>
      </c>
      <c r="AD358" s="8">
        <v>174.1</v>
      </c>
      <c r="AE358" s="8">
        <v>175.8</v>
      </c>
      <c r="AF358" s="8">
        <v>172</v>
      </c>
      <c r="AG358" s="8">
        <v>175.7</v>
      </c>
    </row>
    <row r="359" spans="1:33" x14ac:dyDescent="0.25">
      <c r="A359" s="25" t="s">
        <v>0</v>
      </c>
      <c r="B359" s="25">
        <v>2023</v>
      </c>
      <c r="C359" s="25" t="s">
        <v>1</v>
      </c>
      <c r="D359" s="25" t="s">
        <v>598</v>
      </c>
      <c r="E359" s="25" t="s">
        <v>77</v>
      </c>
      <c r="F359" s="25">
        <v>2106.3000000000002</v>
      </c>
      <c r="G359" s="8">
        <v>174</v>
      </c>
      <c r="H359" s="8">
        <v>208.3</v>
      </c>
      <c r="I359" s="8">
        <v>192.9</v>
      </c>
      <c r="J359" s="8">
        <v>174.3</v>
      </c>
      <c r="K359" s="8">
        <v>192.6</v>
      </c>
      <c r="L359" s="8">
        <v>156.30000000000001</v>
      </c>
      <c r="M359" s="8">
        <v>142.9</v>
      </c>
      <c r="N359" s="8">
        <v>170.7</v>
      </c>
      <c r="O359" s="8">
        <v>120.3</v>
      </c>
      <c r="P359" s="8">
        <v>210.5</v>
      </c>
      <c r="Q359" s="8">
        <v>176.9</v>
      </c>
      <c r="R359" s="8">
        <v>188.5</v>
      </c>
      <c r="S359" s="8">
        <v>175</v>
      </c>
      <c r="T359" s="8">
        <v>196.9</v>
      </c>
      <c r="U359" s="8">
        <v>189</v>
      </c>
      <c r="V359" s="8">
        <v>186.3</v>
      </c>
      <c r="W359" s="8">
        <v>188.6</v>
      </c>
      <c r="X359" s="8">
        <v>139.26</v>
      </c>
      <c r="Y359" s="8">
        <v>183.2</v>
      </c>
      <c r="Z359" s="8">
        <v>177.2</v>
      </c>
      <c r="AA359" s="8">
        <v>184.7</v>
      </c>
      <c r="AB359" s="8">
        <v>168.2</v>
      </c>
      <c r="AC359" s="8">
        <v>171.8</v>
      </c>
      <c r="AD359" s="8">
        <v>177.8</v>
      </c>
      <c r="AE359" s="8">
        <v>178.4</v>
      </c>
      <c r="AF359" s="8">
        <v>176.5</v>
      </c>
      <c r="AG359" s="8">
        <v>177.8</v>
      </c>
    </row>
    <row r="360" spans="1:33" x14ac:dyDescent="0.25">
      <c r="A360" s="25" t="s">
        <v>3</v>
      </c>
      <c r="B360" s="25">
        <v>2023</v>
      </c>
      <c r="C360" s="25" t="s">
        <v>1</v>
      </c>
      <c r="D360" s="25" t="s">
        <v>599</v>
      </c>
      <c r="E360" s="25" t="s">
        <v>77</v>
      </c>
      <c r="F360" s="25">
        <v>2146.5</v>
      </c>
      <c r="G360" s="8">
        <v>173.3</v>
      </c>
      <c r="H360" s="8">
        <v>215.2</v>
      </c>
      <c r="I360" s="8">
        <v>197</v>
      </c>
      <c r="J360" s="8">
        <v>175.2</v>
      </c>
      <c r="K360" s="8">
        <v>178</v>
      </c>
      <c r="L360" s="8">
        <v>160.5</v>
      </c>
      <c r="M360" s="8">
        <v>175.3</v>
      </c>
      <c r="N360" s="8">
        <v>171.2</v>
      </c>
      <c r="O360" s="8">
        <v>122.7</v>
      </c>
      <c r="P360" s="8">
        <v>204.3</v>
      </c>
      <c r="Q360" s="8">
        <v>163.69999999999999</v>
      </c>
      <c r="R360" s="8">
        <v>194.3</v>
      </c>
      <c r="S360" s="8">
        <v>179.5</v>
      </c>
      <c r="T360" s="8">
        <v>201.6</v>
      </c>
      <c r="U360" s="8">
        <v>178.7</v>
      </c>
      <c r="V360" s="8">
        <v>165.3</v>
      </c>
      <c r="W360" s="8">
        <v>176.6</v>
      </c>
      <c r="X360" s="8">
        <v>172.1</v>
      </c>
      <c r="Y360" s="8">
        <v>180.1</v>
      </c>
      <c r="Z360" s="8">
        <v>168</v>
      </c>
      <c r="AA360" s="8">
        <v>178.5</v>
      </c>
      <c r="AB360" s="8">
        <v>159.5</v>
      </c>
      <c r="AC360" s="8">
        <v>167.8</v>
      </c>
      <c r="AD360" s="8">
        <v>171.8</v>
      </c>
      <c r="AE360" s="8">
        <v>178.8</v>
      </c>
      <c r="AF360" s="8">
        <v>168.9</v>
      </c>
      <c r="AG360" s="8">
        <v>174.9</v>
      </c>
    </row>
    <row r="361" spans="1:33" x14ac:dyDescent="0.25">
      <c r="A361" s="25" t="s">
        <v>4</v>
      </c>
      <c r="B361" s="25">
        <v>2023</v>
      </c>
      <c r="C361" s="25" t="s">
        <v>1</v>
      </c>
      <c r="D361" s="25" t="s">
        <v>600</v>
      </c>
      <c r="E361" s="25" t="s">
        <v>77</v>
      </c>
      <c r="F361" s="25">
        <v>2121.3000000000002</v>
      </c>
      <c r="G361" s="8">
        <v>173.8</v>
      </c>
      <c r="H361" s="8">
        <v>210.7</v>
      </c>
      <c r="I361" s="8">
        <v>194.5</v>
      </c>
      <c r="J361" s="8">
        <v>174.6</v>
      </c>
      <c r="K361" s="8">
        <v>187.2</v>
      </c>
      <c r="L361" s="8">
        <v>158.30000000000001</v>
      </c>
      <c r="M361" s="8">
        <v>153.9</v>
      </c>
      <c r="N361" s="8">
        <v>170.9</v>
      </c>
      <c r="O361" s="8">
        <v>121.1</v>
      </c>
      <c r="P361" s="8">
        <v>208.4</v>
      </c>
      <c r="Q361" s="8">
        <v>171.4</v>
      </c>
      <c r="R361" s="8">
        <v>191.2</v>
      </c>
      <c r="S361" s="8">
        <v>176.7</v>
      </c>
      <c r="T361" s="8">
        <v>198.2</v>
      </c>
      <c r="U361" s="8">
        <v>184.9</v>
      </c>
      <c r="V361" s="8">
        <v>177.6</v>
      </c>
      <c r="W361" s="8">
        <v>183.8</v>
      </c>
      <c r="X361" s="8">
        <v>172.1</v>
      </c>
      <c r="Y361" s="8">
        <v>182</v>
      </c>
      <c r="Z361" s="8">
        <v>172.9</v>
      </c>
      <c r="AA361" s="8">
        <v>182.3</v>
      </c>
      <c r="AB361" s="8">
        <v>163.6</v>
      </c>
      <c r="AC361" s="8">
        <v>169.5</v>
      </c>
      <c r="AD361" s="8">
        <v>174.3</v>
      </c>
      <c r="AE361" s="8">
        <v>178.6</v>
      </c>
      <c r="AF361" s="8">
        <v>172.8</v>
      </c>
      <c r="AG361" s="8">
        <v>176.5</v>
      </c>
    </row>
    <row r="362" spans="1:33" x14ac:dyDescent="0.25">
      <c r="A362" s="25" t="s">
        <v>0</v>
      </c>
      <c r="B362" s="25">
        <v>2023</v>
      </c>
      <c r="C362" s="25" t="s">
        <v>5</v>
      </c>
      <c r="D362" s="25" t="s">
        <v>601</v>
      </c>
      <c r="E362" s="25" t="s">
        <v>78</v>
      </c>
      <c r="F362" s="25">
        <v>2088.1</v>
      </c>
      <c r="G362" s="8">
        <v>174.2</v>
      </c>
      <c r="H362" s="8">
        <v>205.2</v>
      </c>
      <c r="I362" s="8">
        <v>173.9</v>
      </c>
      <c r="J362" s="8">
        <v>177</v>
      </c>
      <c r="K362" s="8">
        <v>183.4</v>
      </c>
      <c r="L362" s="8">
        <v>167.2</v>
      </c>
      <c r="M362" s="8">
        <v>140.9</v>
      </c>
      <c r="N362" s="8">
        <v>170.4</v>
      </c>
      <c r="O362" s="8">
        <v>119.1</v>
      </c>
      <c r="P362" s="8">
        <v>212.1</v>
      </c>
      <c r="Q362" s="8">
        <v>177.6</v>
      </c>
      <c r="R362" s="8">
        <v>189.9</v>
      </c>
      <c r="S362" s="8">
        <v>174.8</v>
      </c>
      <c r="T362" s="8">
        <v>198.3</v>
      </c>
      <c r="U362" s="8">
        <v>190</v>
      </c>
      <c r="V362" s="8">
        <v>187</v>
      </c>
      <c r="W362" s="8">
        <v>189.6</v>
      </c>
      <c r="X362" s="8">
        <v>139.26</v>
      </c>
      <c r="Y362" s="8">
        <v>181.6</v>
      </c>
      <c r="Z362" s="8">
        <v>178.6</v>
      </c>
      <c r="AA362" s="8">
        <v>186.6</v>
      </c>
      <c r="AB362" s="8">
        <v>169</v>
      </c>
      <c r="AC362" s="8">
        <v>172.8</v>
      </c>
      <c r="AD362" s="8">
        <v>178.5</v>
      </c>
      <c r="AE362" s="8">
        <v>180.7</v>
      </c>
      <c r="AF362" s="8">
        <v>177.9</v>
      </c>
      <c r="AG362" s="8">
        <v>178</v>
      </c>
    </row>
    <row r="363" spans="1:33" x14ac:dyDescent="0.25">
      <c r="A363" s="25" t="s">
        <v>3</v>
      </c>
      <c r="B363" s="25">
        <v>2023</v>
      </c>
      <c r="C363" s="25" t="s">
        <v>5</v>
      </c>
      <c r="D363" s="25" t="s">
        <v>602</v>
      </c>
      <c r="E363" s="25" t="s">
        <v>78</v>
      </c>
      <c r="F363" s="25">
        <v>2138.2999999999997</v>
      </c>
      <c r="G363" s="8">
        <v>174.7</v>
      </c>
      <c r="H363" s="8">
        <v>212.2</v>
      </c>
      <c r="I363" s="8">
        <v>177.2</v>
      </c>
      <c r="J363" s="8">
        <v>177.9</v>
      </c>
      <c r="K363" s="8">
        <v>172.2</v>
      </c>
      <c r="L363" s="8">
        <v>172.1</v>
      </c>
      <c r="M363" s="8">
        <v>175.8</v>
      </c>
      <c r="N363" s="8">
        <v>172.2</v>
      </c>
      <c r="O363" s="8">
        <v>121.9</v>
      </c>
      <c r="P363" s="8">
        <v>204.8</v>
      </c>
      <c r="Q363" s="8">
        <v>164.9</v>
      </c>
      <c r="R363" s="8">
        <v>196.6</v>
      </c>
      <c r="S363" s="8">
        <v>180.7</v>
      </c>
      <c r="T363" s="8">
        <v>202.7</v>
      </c>
      <c r="U363" s="8">
        <v>180.3</v>
      </c>
      <c r="V363" s="8">
        <v>167</v>
      </c>
      <c r="W363" s="8">
        <v>178.2</v>
      </c>
      <c r="X363" s="8">
        <v>173.5</v>
      </c>
      <c r="Y363" s="8">
        <v>182.8</v>
      </c>
      <c r="Z363" s="8">
        <v>169.2</v>
      </c>
      <c r="AA363" s="8">
        <v>180.8</v>
      </c>
      <c r="AB363" s="8">
        <v>159.80000000000001</v>
      </c>
      <c r="AC363" s="8">
        <v>168.4</v>
      </c>
      <c r="AD363" s="8">
        <v>172.5</v>
      </c>
      <c r="AE363" s="8">
        <v>181.4</v>
      </c>
      <c r="AF363" s="8">
        <v>170</v>
      </c>
      <c r="AG363" s="8">
        <v>176.3</v>
      </c>
    </row>
    <row r="364" spans="1:33" x14ac:dyDescent="0.25">
      <c r="A364" s="25" t="s">
        <v>4</v>
      </c>
      <c r="B364" s="25">
        <v>2023</v>
      </c>
      <c r="C364" s="25" t="s">
        <v>5</v>
      </c>
      <c r="D364" s="25" t="s">
        <v>603</v>
      </c>
      <c r="E364" s="25" t="s">
        <v>78</v>
      </c>
      <c r="F364" s="25">
        <v>2106.8000000000002</v>
      </c>
      <c r="G364" s="8">
        <v>174.4</v>
      </c>
      <c r="H364" s="8">
        <v>207.7</v>
      </c>
      <c r="I364" s="8">
        <v>175.2</v>
      </c>
      <c r="J364" s="8">
        <v>177.3</v>
      </c>
      <c r="K364" s="8">
        <v>179.3</v>
      </c>
      <c r="L364" s="8">
        <v>169.5</v>
      </c>
      <c r="M364" s="8">
        <v>152.69999999999999</v>
      </c>
      <c r="N364" s="8">
        <v>171</v>
      </c>
      <c r="O364" s="8">
        <v>120</v>
      </c>
      <c r="P364" s="8">
        <v>209.7</v>
      </c>
      <c r="Q364" s="8">
        <v>172.3</v>
      </c>
      <c r="R364" s="8">
        <v>193</v>
      </c>
      <c r="S364" s="8">
        <v>177</v>
      </c>
      <c r="T364" s="8">
        <v>199.5</v>
      </c>
      <c r="U364" s="8">
        <v>186.2</v>
      </c>
      <c r="V364" s="8">
        <v>178.7</v>
      </c>
      <c r="W364" s="8">
        <v>185.1</v>
      </c>
      <c r="X364" s="8">
        <v>173.5</v>
      </c>
      <c r="Y364" s="8">
        <v>182.1</v>
      </c>
      <c r="Z364" s="8">
        <v>174.2</v>
      </c>
      <c r="AA364" s="8">
        <v>184.4</v>
      </c>
      <c r="AB364" s="8">
        <v>164.2</v>
      </c>
      <c r="AC364" s="8">
        <v>170.3</v>
      </c>
      <c r="AD364" s="8">
        <v>175</v>
      </c>
      <c r="AE364" s="8">
        <v>181</v>
      </c>
      <c r="AF364" s="8">
        <v>174.1</v>
      </c>
      <c r="AG364" s="8">
        <v>177.2</v>
      </c>
    </row>
    <row r="365" spans="1:33" x14ac:dyDescent="0.25">
      <c r="A365" s="25" t="s">
        <v>0</v>
      </c>
      <c r="B365" s="25">
        <v>2023</v>
      </c>
      <c r="C365" s="25" t="s">
        <v>6</v>
      </c>
      <c r="D365" s="25" t="s">
        <v>604</v>
      </c>
      <c r="E365" s="25" t="s">
        <v>79</v>
      </c>
      <c r="F365" s="25">
        <v>2088.2000000000003</v>
      </c>
      <c r="G365" s="8">
        <v>174.3</v>
      </c>
      <c r="H365" s="8">
        <v>205.2</v>
      </c>
      <c r="I365" s="8">
        <v>173.9</v>
      </c>
      <c r="J365" s="8">
        <v>177</v>
      </c>
      <c r="K365" s="8">
        <v>183.3</v>
      </c>
      <c r="L365" s="8">
        <v>167.2</v>
      </c>
      <c r="M365" s="8">
        <v>140.9</v>
      </c>
      <c r="N365" s="8">
        <v>170.5</v>
      </c>
      <c r="O365" s="8">
        <v>119.1</v>
      </c>
      <c r="P365" s="8">
        <v>212.1</v>
      </c>
      <c r="Q365" s="8">
        <v>177.6</v>
      </c>
      <c r="R365" s="8">
        <v>189.9</v>
      </c>
      <c r="S365" s="8">
        <v>174.8</v>
      </c>
      <c r="T365" s="8">
        <v>198.4</v>
      </c>
      <c r="U365" s="8">
        <v>190</v>
      </c>
      <c r="V365" s="8">
        <v>187</v>
      </c>
      <c r="W365" s="8">
        <v>189.6</v>
      </c>
      <c r="X365" s="8">
        <v>139.26</v>
      </c>
      <c r="Y365" s="8">
        <v>181.4</v>
      </c>
      <c r="Z365" s="8">
        <v>178.6</v>
      </c>
      <c r="AA365" s="8">
        <v>186.6</v>
      </c>
      <c r="AB365" s="8">
        <v>169</v>
      </c>
      <c r="AC365" s="8">
        <v>172.8</v>
      </c>
      <c r="AD365" s="8">
        <v>178.5</v>
      </c>
      <c r="AE365" s="8">
        <v>180.7</v>
      </c>
      <c r="AF365" s="8">
        <v>177.9</v>
      </c>
      <c r="AG365" s="8">
        <v>178</v>
      </c>
    </row>
    <row r="366" spans="1:33" x14ac:dyDescent="0.25">
      <c r="A366" s="25" t="s">
        <v>3</v>
      </c>
      <c r="B366" s="25">
        <v>2023</v>
      </c>
      <c r="C366" s="25" t="s">
        <v>6</v>
      </c>
      <c r="D366" s="25" t="s">
        <v>605</v>
      </c>
      <c r="E366" s="25" t="s">
        <v>79</v>
      </c>
      <c r="F366" s="25">
        <v>2138.5</v>
      </c>
      <c r="G366" s="8">
        <v>174.7</v>
      </c>
      <c r="H366" s="8">
        <v>212.2</v>
      </c>
      <c r="I366" s="8">
        <v>177.2</v>
      </c>
      <c r="J366" s="8">
        <v>177.9</v>
      </c>
      <c r="K366" s="8">
        <v>172.2</v>
      </c>
      <c r="L366" s="8">
        <v>172.1</v>
      </c>
      <c r="M366" s="8">
        <v>175.9</v>
      </c>
      <c r="N366" s="8">
        <v>172.2</v>
      </c>
      <c r="O366" s="8">
        <v>121.9</v>
      </c>
      <c r="P366" s="8">
        <v>204.8</v>
      </c>
      <c r="Q366" s="8">
        <v>164.9</v>
      </c>
      <c r="R366" s="8">
        <v>196.6</v>
      </c>
      <c r="S366" s="8">
        <v>180.8</v>
      </c>
      <c r="T366" s="8">
        <v>202.7</v>
      </c>
      <c r="U366" s="8">
        <v>180.2</v>
      </c>
      <c r="V366" s="8">
        <v>167</v>
      </c>
      <c r="W366" s="8">
        <v>178.2</v>
      </c>
      <c r="X366" s="8">
        <v>173.5</v>
      </c>
      <c r="Y366" s="8">
        <v>182.6</v>
      </c>
      <c r="Z366" s="8">
        <v>169.2</v>
      </c>
      <c r="AA366" s="8">
        <v>180.8</v>
      </c>
      <c r="AB366" s="8">
        <v>159.80000000000001</v>
      </c>
      <c r="AC366" s="8">
        <v>168.4</v>
      </c>
      <c r="AD366" s="8">
        <v>172.5</v>
      </c>
      <c r="AE366" s="8">
        <v>181.5</v>
      </c>
      <c r="AF366" s="8">
        <v>170</v>
      </c>
      <c r="AG366" s="8">
        <v>176.3</v>
      </c>
    </row>
    <row r="367" spans="1:33" x14ac:dyDescent="0.25">
      <c r="A367" s="25" t="s">
        <v>4</v>
      </c>
      <c r="B367" s="25">
        <v>2023</v>
      </c>
      <c r="C367" s="25" t="s">
        <v>6</v>
      </c>
      <c r="D367" s="25" t="s">
        <v>606</v>
      </c>
      <c r="E367" s="25" t="s">
        <v>79</v>
      </c>
      <c r="F367" s="25">
        <v>2106.8999999999996</v>
      </c>
      <c r="G367" s="8">
        <v>174.4</v>
      </c>
      <c r="H367" s="8">
        <v>207.7</v>
      </c>
      <c r="I367" s="8">
        <v>175.2</v>
      </c>
      <c r="J367" s="8">
        <v>177.3</v>
      </c>
      <c r="K367" s="8">
        <v>179.2</v>
      </c>
      <c r="L367" s="8">
        <v>169.5</v>
      </c>
      <c r="M367" s="8">
        <v>152.80000000000001</v>
      </c>
      <c r="N367" s="8">
        <v>171.1</v>
      </c>
      <c r="O367" s="8">
        <v>120</v>
      </c>
      <c r="P367" s="8">
        <v>209.7</v>
      </c>
      <c r="Q367" s="8">
        <v>172.3</v>
      </c>
      <c r="R367" s="8">
        <v>193</v>
      </c>
      <c r="S367" s="8">
        <v>177</v>
      </c>
      <c r="T367" s="8">
        <v>199.5</v>
      </c>
      <c r="U367" s="8">
        <v>186.1</v>
      </c>
      <c r="V367" s="8">
        <v>178.7</v>
      </c>
      <c r="W367" s="8">
        <v>185.1</v>
      </c>
      <c r="X367" s="8">
        <v>173.5</v>
      </c>
      <c r="Y367" s="8">
        <v>181.9</v>
      </c>
      <c r="Z367" s="8">
        <v>174.2</v>
      </c>
      <c r="AA367" s="8">
        <v>184.4</v>
      </c>
      <c r="AB367" s="8">
        <v>164.2</v>
      </c>
      <c r="AC367" s="8">
        <v>170.3</v>
      </c>
      <c r="AD367" s="8">
        <v>175</v>
      </c>
      <c r="AE367" s="8">
        <v>181</v>
      </c>
      <c r="AF367" s="8">
        <v>174.1</v>
      </c>
      <c r="AG367" s="8">
        <v>177.2</v>
      </c>
    </row>
    <row r="368" spans="1:33" x14ac:dyDescent="0.25">
      <c r="A368" s="25" t="s">
        <v>0</v>
      </c>
      <c r="B368" s="25">
        <v>2023</v>
      </c>
      <c r="C368" s="25" t="s">
        <v>7</v>
      </c>
      <c r="D368" s="25" t="s">
        <v>607</v>
      </c>
      <c r="E368" s="25" t="s">
        <v>80</v>
      </c>
      <c r="F368" s="25">
        <v>2096</v>
      </c>
      <c r="G368" s="8">
        <v>173.3</v>
      </c>
      <c r="H368" s="8">
        <v>206.9</v>
      </c>
      <c r="I368" s="8">
        <v>167.9</v>
      </c>
      <c r="J368" s="8">
        <v>178.2</v>
      </c>
      <c r="K368" s="8">
        <v>178.5</v>
      </c>
      <c r="L368" s="8">
        <v>173.7</v>
      </c>
      <c r="M368" s="8">
        <v>142.80000000000001</v>
      </c>
      <c r="N368" s="8">
        <v>172.8</v>
      </c>
      <c r="O368" s="8">
        <v>120.4</v>
      </c>
      <c r="P368" s="8">
        <v>215.5</v>
      </c>
      <c r="Q368" s="8">
        <v>178.2</v>
      </c>
      <c r="R368" s="8">
        <v>190.5</v>
      </c>
      <c r="S368" s="8">
        <v>175.5</v>
      </c>
      <c r="T368" s="8">
        <v>199.5</v>
      </c>
      <c r="U368" s="8">
        <v>190.7</v>
      </c>
      <c r="V368" s="8">
        <v>187.3</v>
      </c>
      <c r="W368" s="8">
        <v>190.2</v>
      </c>
      <c r="X368" s="8">
        <v>139.26</v>
      </c>
      <c r="Y368" s="8">
        <v>181.5</v>
      </c>
      <c r="Z368" s="8">
        <v>179.1</v>
      </c>
      <c r="AA368" s="8">
        <v>187.2</v>
      </c>
      <c r="AB368" s="8">
        <v>169.4</v>
      </c>
      <c r="AC368" s="8">
        <v>173.2</v>
      </c>
      <c r="AD368" s="8">
        <v>179.4</v>
      </c>
      <c r="AE368" s="8">
        <v>183.8</v>
      </c>
      <c r="AF368" s="8">
        <v>178.9</v>
      </c>
      <c r="AG368" s="8">
        <v>178.8</v>
      </c>
    </row>
    <row r="369" spans="1:33" x14ac:dyDescent="0.25">
      <c r="A369" s="25" t="s">
        <v>3</v>
      </c>
      <c r="B369" s="25">
        <v>2023</v>
      </c>
      <c r="C369" s="25" t="s">
        <v>7</v>
      </c>
      <c r="D369" s="25" t="s">
        <v>608</v>
      </c>
      <c r="E369" s="25" t="s">
        <v>80</v>
      </c>
      <c r="F369" s="25">
        <v>2152.2000000000003</v>
      </c>
      <c r="G369" s="8">
        <v>174.8</v>
      </c>
      <c r="H369" s="8">
        <v>213.7</v>
      </c>
      <c r="I369" s="8">
        <v>172.4</v>
      </c>
      <c r="J369" s="8">
        <v>178.8</v>
      </c>
      <c r="K369" s="8">
        <v>168.7</v>
      </c>
      <c r="L369" s="8">
        <v>179.2</v>
      </c>
      <c r="M369" s="8">
        <v>179.9</v>
      </c>
      <c r="N369" s="8">
        <v>174.7</v>
      </c>
      <c r="O369" s="8">
        <v>123.1</v>
      </c>
      <c r="P369" s="8">
        <v>207.8</v>
      </c>
      <c r="Q369" s="8">
        <v>165.5</v>
      </c>
      <c r="R369" s="8">
        <v>197</v>
      </c>
      <c r="S369" s="8">
        <v>182.1</v>
      </c>
      <c r="T369" s="8">
        <v>203.5</v>
      </c>
      <c r="U369" s="8">
        <v>181</v>
      </c>
      <c r="V369" s="8">
        <v>167.7</v>
      </c>
      <c r="W369" s="8">
        <v>178.9</v>
      </c>
      <c r="X369" s="8">
        <v>175.2</v>
      </c>
      <c r="Y369" s="8">
        <v>182.1</v>
      </c>
      <c r="Z369" s="8">
        <v>169.6</v>
      </c>
      <c r="AA369" s="8">
        <v>181.5</v>
      </c>
      <c r="AB369" s="8">
        <v>160.1</v>
      </c>
      <c r="AC369" s="8">
        <v>168.8</v>
      </c>
      <c r="AD369" s="8">
        <v>174.2</v>
      </c>
      <c r="AE369" s="8">
        <v>184.4</v>
      </c>
      <c r="AF369" s="8">
        <v>170.9</v>
      </c>
      <c r="AG369" s="8">
        <v>177.4</v>
      </c>
    </row>
    <row r="370" spans="1:33" x14ac:dyDescent="0.25">
      <c r="A370" s="25" t="s">
        <v>4</v>
      </c>
      <c r="B370" s="25">
        <v>2023</v>
      </c>
      <c r="C370" s="25" t="s">
        <v>7</v>
      </c>
      <c r="D370" s="25" t="s">
        <v>609</v>
      </c>
      <c r="E370" s="25" t="s">
        <v>80</v>
      </c>
      <c r="F370" s="25">
        <v>2116.7000000000003</v>
      </c>
      <c r="G370" s="8">
        <v>173.8</v>
      </c>
      <c r="H370" s="8">
        <v>209.3</v>
      </c>
      <c r="I370" s="8">
        <v>169.6</v>
      </c>
      <c r="J370" s="8">
        <v>178.4</v>
      </c>
      <c r="K370" s="8">
        <v>174.9</v>
      </c>
      <c r="L370" s="8">
        <v>176.3</v>
      </c>
      <c r="M370" s="8">
        <v>155.4</v>
      </c>
      <c r="N370" s="8">
        <v>173.4</v>
      </c>
      <c r="O370" s="8">
        <v>121.3</v>
      </c>
      <c r="P370" s="8">
        <v>212.9</v>
      </c>
      <c r="Q370" s="8">
        <v>172.9</v>
      </c>
      <c r="R370" s="8">
        <v>193.5</v>
      </c>
      <c r="S370" s="8">
        <v>177.9</v>
      </c>
      <c r="T370" s="8">
        <v>200.6</v>
      </c>
      <c r="U370" s="8">
        <v>186.9</v>
      </c>
      <c r="V370" s="8">
        <v>179.2</v>
      </c>
      <c r="W370" s="8">
        <v>185.7</v>
      </c>
      <c r="X370" s="8">
        <v>175.2</v>
      </c>
      <c r="Y370" s="8">
        <v>181.7</v>
      </c>
      <c r="Z370" s="8">
        <v>174.6</v>
      </c>
      <c r="AA370" s="8">
        <v>185</v>
      </c>
      <c r="AB370" s="8">
        <v>164.5</v>
      </c>
      <c r="AC370" s="8">
        <v>170.7</v>
      </c>
      <c r="AD370" s="8">
        <v>176.4</v>
      </c>
      <c r="AE370" s="8">
        <v>184</v>
      </c>
      <c r="AF370" s="8">
        <v>175</v>
      </c>
      <c r="AG370" s="8">
        <v>178.1</v>
      </c>
    </row>
    <row r="371" spans="1:33" x14ac:dyDescent="0.25">
      <c r="A371" s="25" t="s">
        <v>0</v>
      </c>
      <c r="B371" s="25">
        <v>2023</v>
      </c>
      <c r="C371" s="25" t="s">
        <v>8</v>
      </c>
      <c r="D371" s="25" t="s">
        <v>610</v>
      </c>
      <c r="E371" s="25" t="s">
        <v>81</v>
      </c>
      <c r="F371" s="25">
        <v>2112.0000000000005</v>
      </c>
      <c r="G371" s="8">
        <v>173.2</v>
      </c>
      <c r="H371" s="8">
        <v>211.5</v>
      </c>
      <c r="I371" s="8">
        <v>171</v>
      </c>
      <c r="J371" s="8">
        <v>179.6</v>
      </c>
      <c r="K371" s="8">
        <v>173.3</v>
      </c>
      <c r="L371" s="8">
        <v>169</v>
      </c>
      <c r="M371" s="8">
        <v>148.69999999999999</v>
      </c>
      <c r="N371" s="8">
        <v>174.9</v>
      </c>
      <c r="O371" s="8">
        <v>121.9</v>
      </c>
      <c r="P371" s="8">
        <v>221</v>
      </c>
      <c r="Q371" s="8">
        <v>178.7</v>
      </c>
      <c r="R371" s="8">
        <v>191.1</v>
      </c>
      <c r="S371" s="8">
        <v>176.8</v>
      </c>
      <c r="T371" s="8">
        <v>199.9</v>
      </c>
      <c r="U371" s="8">
        <v>191.2</v>
      </c>
      <c r="V371" s="8">
        <v>187.9</v>
      </c>
      <c r="W371" s="8">
        <v>190.8</v>
      </c>
      <c r="X371" s="8">
        <v>139.26</v>
      </c>
      <c r="Y371" s="8">
        <v>182.5</v>
      </c>
      <c r="Z371" s="8">
        <v>179.8</v>
      </c>
      <c r="AA371" s="8">
        <v>187.8</v>
      </c>
      <c r="AB371" s="8">
        <v>169.7</v>
      </c>
      <c r="AC371" s="8">
        <v>173.8</v>
      </c>
      <c r="AD371" s="8">
        <v>180.3</v>
      </c>
      <c r="AE371" s="8">
        <v>184.9</v>
      </c>
      <c r="AF371" s="8">
        <v>179.5</v>
      </c>
      <c r="AG371" s="8">
        <v>179.8</v>
      </c>
    </row>
    <row r="372" spans="1:33" x14ac:dyDescent="0.25">
      <c r="A372" s="25" t="s">
        <v>3</v>
      </c>
      <c r="B372" s="25">
        <v>2023</v>
      </c>
      <c r="C372" s="25" t="s">
        <v>8</v>
      </c>
      <c r="D372" s="25" t="s">
        <v>611</v>
      </c>
      <c r="E372" s="25" t="s">
        <v>81</v>
      </c>
      <c r="F372" s="25">
        <v>2169.2000000000003</v>
      </c>
      <c r="G372" s="8">
        <v>174.7</v>
      </c>
      <c r="H372" s="8">
        <v>219.4</v>
      </c>
      <c r="I372" s="8">
        <v>176.7</v>
      </c>
      <c r="J372" s="8">
        <v>179.4</v>
      </c>
      <c r="K372" s="8">
        <v>164.4</v>
      </c>
      <c r="L372" s="8">
        <v>175.8</v>
      </c>
      <c r="M372" s="8">
        <v>185</v>
      </c>
      <c r="N372" s="8">
        <v>176.9</v>
      </c>
      <c r="O372" s="8">
        <v>124.2</v>
      </c>
      <c r="P372" s="8">
        <v>211.9</v>
      </c>
      <c r="Q372" s="8">
        <v>165.9</v>
      </c>
      <c r="R372" s="8">
        <v>197.7</v>
      </c>
      <c r="S372" s="8">
        <v>183.1</v>
      </c>
      <c r="T372" s="8">
        <v>204.2</v>
      </c>
      <c r="U372" s="8">
        <v>181.3</v>
      </c>
      <c r="V372" s="8">
        <v>168.1</v>
      </c>
      <c r="W372" s="8">
        <v>179.3</v>
      </c>
      <c r="X372" s="8">
        <v>175.6</v>
      </c>
      <c r="Y372" s="8">
        <v>183.4</v>
      </c>
      <c r="Z372" s="8">
        <v>170.1</v>
      </c>
      <c r="AA372" s="8">
        <v>182.2</v>
      </c>
      <c r="AB372" s="8">
        <v>160.4</v>
      </c>
      <c r="AC372" s="8">
        <v>169.2</v>
      </c>
      <c r="AD372" s="8">
        <v>174.8</v>
      </c>
      <c r="AE372" s="8">
        <v>185.6</v>
      </c>
      <c r="AF372" s="8">
        <v>171.6</v>
      </c>
      <c r="AG372" s="8">
        <v>178.2</v>
      </c>
    </row>
    <row r="373" spans="1:33" x14ac:dyDescent="0.25">
      <c r="A373" s="25" t="s">
        <v>4</v>
      </c>
      <c r="B373" s="25">
        <v>2023</v>
      </c>
      <c r="C373" s="25" t="s">
        <v>8</v>
      </c>
      <c r="D373" s="25" t="s">
        <v>612</v>
      </c>
      <c r="E373" s="25" t="s">
        <v>81</v>
      </c>
      <c r="F373" s="25">
        <v>2133.5</v>
      </c>
      <c r="G373" s="8">
        <v>173.7</v>
      </c>
      <c r="H373" s="8">
        <v>214.3</v>
      </c>
      <c r="I373" s="8">
        <v>173.2</v>
      </c>
      <c r="J373" s="8">
        <v>179.5</v>
      </c>
      <c r="K373" s="8">
        <v>170</v>
      </c>
      <c r="L373" s="8">
        <v>172.2</v>
      </c>
      <c r="M373" s="8">
        <v>161</v>
      </c>
      <c r="N373" s="8">
        <v>175.6</v>
      </c>
      <c r="O373" s="8">
        <v>122.7</v>
      </c>
      <c r="P373" s="8">
        <v>218</v>
      </c>
      <c r="Q373" s="8">
        <v>173.4</v>
      </c>
      <c r="R373" s="8">
        <v>194.2</v>
      </c>
      <c r="S373" s="8">
        <v>179.1</v>
      </c>
      <c r="T373" s="8">
        <v>201</v>
      </c>
      <c r="U373" s="8">
        <v>187.3</v>
      </c>
      <c r="V373" s="8">
        <v>179.7</v>
      </c>
      <c r="W373" s="8">
        <v>186.2</v>
      </c>
      <c r="X373" s="8">
        <v>175.6</v>
      </c>
      <c r="Y373" s="8">
        <v>182.8</v>
      </c>
      <c r="Z373" s="8">
        <v>175.2</v>
      </c>
      <c r="AA373" s="8">
        <v>185.7</v>
      </c>
      <c r="AB373" s="8">
        <v>164.8</v>
      </c>
      <c r="AC373" s="8">
        <v>171.2</v>
      </c>
      <c r="AD373" s="8">
        <v>177.1</v>
      </c>
      <c r="AE373" s="8">
        <v>185.2</v>
      </c>
      <c r="AF373" s="8">
        <v>175.7</v>
      </c>
      <c r="AG373" s="8">
        <v>179.1</v>
      </c>
    </row>
  </sheetData>
  <autoFilter ref="A1:AG373" xr:uid="{1BD83D86-F60B-40B0-AE68-82822BD31848}"/>
  <conditionalFormatting sqref="X1:X1048576">
    <cfRule type="cellIs" dxfId="0" priority="1" operator="equal">
      <formula>139.26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5B40-5214-4F04-9EB1-653031EEDCAD}">
  <dimension ref="A1:AD68"/>
  <sheetViews>
    <sheetView showGridLines="0" topLeftCell="D10" zoomScale="80" zoomScaleNormal="80" workbookViewId="0">
      <selection activeCell="R65" sqref="R65"/>
    </sheetView>
  </sheetViews>
  <sheetFormatPr defaultRowHeight="15" x14ac:dyDescent="0.25"/>
  <cols>
    <col min="1" max="1" width="24.28515625" customWidth="1"/>
    <col min="2" max="2" width="33.5703125" customWidth="1"/>
    <col min="3" max="3" width="36.42578125" customWidth="1"/>
    <col min="4" max="4" width="18" customWidth="1"/>
    <col min="5" max="5" width="12.140625" customWidth="1"/>
    <col min="8" max="8" width="30.5703125" customWidth="1"/>
    <col min="9" max="9" width="12.42578125" customWidth="1"/>
    <col min="10" max="10" width="11.28515625" customWidth="1"/>
    <col min="11" max="11" width="16.7109375" customWidth="1"/>
    <col min="14" max="14" width="11.5703125" customWidth="1"/>
  </cols>
  <sheetData>
    <row r="1" spans="1:30" hidden="1" x14ac:dyDescent="0.25">
      <c r="A1" s="18" t="s">
        <v>17</v>
      </c>
      <c r="B1" s="18" t="s">
        <v>18</v>
      </c>
      <c r="C1" s="18" t="s">
        <v>19</v>
      </c>
      <c r="D1" s="18" t="s">
        <v>20</v>
      </c>
      <c r="E1" s="18" t="s">
        <v>21</v>
      </c>
      <c r="F1" s="18" t="s">
        <v>22</v>
      </c>
      <c r="G1" s="18" t="s">
        <v>23</v>
      </c>
      <c r="H1" s="18" t="s">
        <v>24</v>
      </c>
      <c r="I1" s="18" t="s">
        <v>25</v>
      </c>
      <c r="J1" s="18" t="s">
        <v>26</v>
      </c>
      <c r="K1" s="18" t="s">
        <v>27</v>
      </c>
      <c r="L1" s="18" t="s">
        <v>28</v>
      </c>
      <c r="M1" s="18" t="s">
        <v>29</v>
      </c>
      <c r="N1" s="18" t="s">
        <v>30</v>
      </c>
      <c r="O1" s="18" t="s">
        <v>31</v>
      </c>
      <c r="P1" s="18" t="s">
        <v>32</v>
      </c>
      <c r="Q1" s="18" t="s">
        <v>33</v>
      </c>
      <c r="R1" s="18" t="s">
        <v>34</v>
      </c>
      <c r="S1" s="18" t="s">
        <v>35</v>
      </c>
      <c r="T1" s="18" t="s">
        <v>36</v>
      </c>
      <c r="U1" s="18" t="s">
        <v>37</v>
      </c>
      <c r="V1" s="18" t="s">
        <v>38</v>
      </c>
      <c r="W1" s="18" t="s">
        <v>39</v>
      </c>
      <c r="X1" s="18" t="s">
        <v>40</v>
      </c>
      <c r="Y1" s="18" t="s">
        <v>41</v>
      </c>
      <c r="Z1" s="18" t="s">
        <v>42</v>
      </c>
      <c r="AA1" s="18" t="s">
        <v>43</v>
      </c>
      <c r="AB1" s="18" t="s">
        <v>44</v>
      </c>
      <c r="AC1" s="18" t="s">
        <v>45</v>
      </c>
      <c r="AD1" s="18" t="s">
        <v>46</v>
      </c>
    </row>
    <row r="2" spans="1:30" hidden="1" x14ac:dyDescent="0.25">
      <c r="A2" s="18" t="s">
        <v>0</v>
      </c>
      <c r="B2" s="18">
        <v>2023</v>
      </c>
      <c r="C2" s="18" t="s">
        <v>8</v>
      </c>
      <c r="D2" s="18">
        <v>173.2</v>
      </c>
      <c r="E2" s="18">
        <v>211.5</v>
      </c>
      <c r="F2" s="18">
        <v>171</v>
      </c>
      <c r="G2" s="18">
        <v>179.6</v>
      </c>
      <c r="H2" s="18">
        <v>173.3</v>
      </c>
      <c r="I2" s="18">
        <v>169</v>
      </c>
      <c r="J2" s="18">
        <v>148.69999999999999</v>
      </c>
      <c r="K2" s="18">
        <v>174.9</v>
      </c>
      <c r="L2" s="18">
        <v>121.9</v>
      </c>
      <c r="M2" s="18">
        <v>221</v>
      </c>
      <c r="N2" s="18">
        <v>178.7</v>
      </c>
      <c r="O2" s="18">
        <v>191.1</v>
      </c>
      <c r="P2" s="18">
        <v>176.8</v>
      </c>
      <c r="Q2" s="18">
        <v>199.9</v>
      </c>
      <c r="R2" s="18">
        <v>191.2</v>
      </c>
      <c r="S2" s="18">
        <v>187.9</v>
      </c>
      <c r="T2" s="18">
        <v>190.8</v>
      </c>
      <c r="U2" s="18">
        <v>139.26</v>
      </c>
      <c r="V2" s="18">
        <v>182.5</v>
      </c>
      <c r="W2" s="18">
        <v>179.8</v>
      </c>
      <c r="X2" s="18">
        <v>187.8</v>
      </c>
      <c r="Y2" s="18">
        <v>169.7</v>
      </c>
      <c r="Z2" s="18">
        <v>173.8</v>
      </c>
      <c r="AA2" s="18">
        <v>180.3</v>
      </c>
      <c r="AB2" s="18">
        <v>184.9</v>
      </c>
      <c r="AC2" s="18">
        <v>179.5</v>
      </c>
      <c r="AD2" s="18">
        <v>179.8</v>
      </c>
    </row>
    <row r="3" spans="1:30" hidden="1" x14ac:dyDescent="0.25">
      <c r="A3" s="18" t="s">
        <v>3</v>
      </c>
      <c r="B3" s="18">
        <v>2023</v>
      </c>
      <c r="C3" s="18" t="s">
        <v>8</v>
      </c>
      <c r="D3" s="18">
        <v>174.7</v>
      </c>
      <c r="E3" s="18">
        <v>219.4</v>
      </c>
      <c r="F3" s="18">
        <v>176.7</v>
      </c>
      <c r="G3" s="18">
        <v>179.4</v>
      </c>
      <c r="H3" s="18">
        <v>164.4</v>
      </c>
      <c r="I3" s="18">
        <v>175.8</v>
      </c>
      <c r="J3" s="18">
        <v>185</v>
      </c>
      <c r="K3" s="18">
        <v>176.9</v>
      </c>
      <c r="L3" s="18">
        <v>124.2</v>
      </c>
      <c r="M3" s="18">
        <v>211.9</v>
      </c>
      <c r="N3" s="18">
        <v>165.9</v>
      </c>
      <c r="O3" s="18">
        <v>197.7</v>
      </c>
      <c r="P3" s="18">
        <v>183.1</v>
      </c>
      <c r="Q3" s="18">
        <v>204.2</v>
      </c>
      <c r="R3" s="18">
        <v>181.3</v>
      </c>
      <c r="S3" s="18">
        <v>168.1</v>
      </c>
      <c r="T3" s="18">
        <v>179.3</v>
      </c>
      <c r="U3" s="18">
        <v>175.6</v>
      </c>
      <c r="V3" s="18">
        <v>183.4</v>
      </c>
      <c r="W3" s="18">
        <v>170.1</v>
      </c>
      <c r="X3" s="18">
        <v>182.2</v>
      </c>
      <c r="Y3" s="18">
        <v>160.4</v>
      </c>
      <c r="Z3" s="18">
        <v>169.2</v>
      </c>
      <c r="AA3" s="18">
        <v>174.8</v>
      </c>
      <c r="AB3" s="18">
        <v>185.6</v>
      </c>
      <c r="AC3" s="18">
        <v>171.6</v>
      </c>
      <c r="AD3" s="18">
        <v>178.2</v>
      </c>
    </row>
    <row r="4" spans="1:30" hidden="1" x14ac:dyDescent="0.25">
      <c r="A4" s="18" t="s">
        <v>4</v>
      </c>
      <c r="B4" s="18">
        <v>2023</v>
      </c>
      <c r="C4" s="18" t="s">
        <v>8</v>
      </c>
      <c r="D4" s="18">
        <v>173.7</v>
      </c>
      <c r="E4" s="18">
        <v>214.3</v>
      </c>
      <c r="F4" s="18">
        <v>173.2</v>
      </c>
      <c r="G4" s="18">
        <v>179.5</v>
      </c>
      <c r="H4" s="18">
        <v>170</v>
      </c>
      <c r="I4" s="18">
        <v>172.2</v>
      </c>
      <c r="J4" s="18">
        <v>161</v>
      </c>
      <c r="K4" s="18">
        <v>175.6</v>
      </c>
      <c r="L4" s="18">
        <v>122.7</v>
      </c>
      <c r="M4" s="18">
        <v>218</v>
      </c>
      <c r="N4" s="18">
        <v>173.4</v>
      </c>
      <c r="O4" s="18">
        <v>194.2</v>
      </c>
      <c r="P4" s="18">
        <v>179.1</v>
      </c>
      <c r="Q4" s="18">
        <v>201</v>
      </c>
      <c r="R4" s="18">
        <v>187.3</v>
      </c>
      <c r="S4" s="18">
        <v>179.7</v>
      </c>
      <c r="T4" s="18">
        <v>186.2</v>
      </c>
      <c r="U4" s="18">
        <v>175.6</v>
      </c>
      <c r="V4" s="18">
        <v>182.8</v>
      </c>
      <c r="W4" s="18">
        <v>175.2</v>
      </c>
      <c r="X4" s="18">
        <v>185.7</v>
      </c>
      <c r="Y4" s="18">
        <v>164.8</v>
      </c>
      <c r="Z4" s="18">
        <v>171.2</v>
      </c>
      <c r="AA4" s="18">
        <v>177.1</v>
      </c>
      <c r="AB4" s="18">
        <v>185.2</v>
      </c>
      <c r="AC4" s="18">
        <v>175.7</v>
      </c>
      <c r="AD4" s="18">
        <v>179.1</v>
      </c>
    </row>
    <row r="5" spans="1:30" ht="15.75" thickBot="1" x14ac:dyDescent="0.3"/>
    <row r="6" spans="1:30" x14ac:dyDescent="0.25">
      <c r="A6" s="144" t="s">
        <v>214</v>
      </c>
      <c r="B6" s="288" t="s">
        <v>216</v>
      </c>
      <c r="C6" s="289"/>
    </row>
    <row r="7" spans="1:30" ht="156" customHeight="1" thickBot="1" x14ac:dyDescent="0.3">
      <c r="A7" s="145">
        <v>1</v>
      </c>
      <c r="B7" s="290" t="s">
        <v>217</v>
      </c>
      <c r="C7" s="291"/>
      <c r="D7" s="208"/>
    </row>
    <row r="10" spans="1:30" x14ac:dyDescent="0.25">
      <c r="A10" s="128"/>
    </row>
    <row r="11" spans="1:30" ht="15.75" thickBot="1" x14ac:dyDescent="0.3"/>
    <row r="12" spans="1:30" x14ac:dyDescent="0.25">
      <c r="A12" s="293" t="s">
        <v>218</v>
      </c>
      <c r="B12" s="294"/>
    </row>
    <row r="13" spans="1:30" ht="15.75" thickBot="1" x14ac:dyDescent="0.3">
      <c r="A13" s="295" t="s">
        <v>219</v>
      </c>
      <c r="B13" s="296"/>
    </row>
    <row r="15" spans="1:30" x14ac:dyDescent="0.25">
      <c r="B15" s="142"/>
    </row>
    <row r="16" spans="1:30" ht="15.75" thickBot="1" x14ac:dyDescent="0.3"/>
    <row r="17" spans="1:14" x14ac:dyDescent="0.25">
      <c r="A17" s="47" t="s">
        <v>201</v>
      </c>
      <c r="B17" s="48" t="s">
        <v>58</v>
      </c>
      <c r="C17" s="48" t="s">
        <v>0</v>
      </c>
      <c r="D17" s="48" t="s">
        <v>3</v>
      </c>
      <c r="E17" s="49" t="s">
        <v>4</v>
      </c>
      <c r="H17" s="43" t="s">
        <v>50</v>
      </c>
      <c r="I17" s="44" t="s">
        <v>0</v>
      </c>
      <c r="J17" s="44" t="s">
        <v>3</v>
      </c>
      <c r="K17" s="44" t="s">
        <v>4</v>
      </c>
      <c r="L17" s="45" t="s">
        <v>0</v>
      </c>
      <c r="M17" s="45" t="s">
        <v>3</v>
      </c>
      <c r="N17" s="46" t="s">
        <v>4</v>
      </c>
    </row>
    <row r="18" spans="1:14" x14ac:dyDescent="0.25">
      <c r="A18" s="124" t="s">
        <v>20</v>
      </c>
      <c r="B18" s="125" t="s">
        <v>51</v>
      </c>
      <c r="C18" s="8">
        <v>173.2</v>
      </c>
      <c r="D18" s="8">
        <v>174.7</v>
      </c>
      <c r="E18" s="12">
        <v>173.7</v>
      </c>
      <c r="H18" s="235" t="s">
        <v>51</v>
      </c>
      <c r="I18" s="236">
        <f t="shared" ref="I18" si="0">SUMIFS($C$18:$C$44,$B$18:$B$44,H18)</f>
        <v>2112.0000000000005</v>
      </c>
      <c r="J18" s="236">
        <f>SUMIFS($D$18:$D$44,$B$18:$B$44,H18)</f>
        <v>2169.2000000000003</v>
      </c>
      <c r="K18" s="236">
        <f>SUMIFS($E$18:$E$44,$B$18:$B$44,H18)</f>
        <v>2133.5</v>
      </c>
      <c r="L18" s="22">
        <f t="shared" ref="L18" si="1">I18/$I$28</f>
        <v>0.45536280255106665</v>
      </c>
      <c r="M18" s="22">
        <f t="shared" ref="M18" si="2">J18/$J$28</f>
        <v>0.46740933870585449</v>
      </c>
      <c r="N18" s="115">
        <f t="shared" ref="N18" si="3">K18/$K$28</f>
        <v>0.45838346510828459</v>
      </c>
    </row>
    <row r="19" spans="1:14" x14ac:dyDescent="0.25">
      <c r="A19" s="124" t="s">
        <v>21</v>
      </c>
      <c r="B19" s="125" t="s">
        <v>51</v>
      </c>
      <c r="C19" s="8">
        <v>211.5</v>
      </c>
      <c r="D19" s="8">
        <v>219.4</v>
      </c>
      <c r="E19" s="12">
        <v>214.3</v>
      </c>
      <c r="H19" s="10" t="s">
        <v>52</v>
      </c>
      <c r="I19" s="137">
        <v>737.30000000000007</v>
      </c>
      <c r="J19" s="8">
        <v>724.9</v>
      </c>
      <c r="K19" s="8">
        <v>730.8</v>
      </c>
      <c r="L19" s="22">
        <v>0.1589673268564874</v>
      </c>
      <c r="M19" s="22">
        <v>0.15619815122066838</v>
      </c>
      <c r="N19" s="115">
        <v>0.15701271914747333</v>
      </c>
    </row>
    <row r="20" spans="1:14" x14ac:dyDescent="0.25">
      <c r="A20" s="124" t="s">
        <v>22</v>
      </c>
      <c r="B20" s="125" t="s">
        <v>51</v>
      </c>
      <c r="C20" s="8">
        <v>171</v>
      </c>
      <c r="D20" s="8">
        <v>176.7</v>
      </c>
      <c r="E20" s="12">
        <v>173.2</v>
      </c>
      <c r="H20" s="10" t="s">
        <v>36</v>
      </c>
      <c r="I20" s="137">
        <v>569.90000000000009</v>
      </c>
      <c r="J20" s="8">
        <v>528.70000000000005</v>
      </c>
      <c r="K20" s="8">
        <v>553.20000000000005</v>
      </c>
      <c r="L20" s="22">
        <v>0.12287465017701367</v>
      </c>
      <c r="M20" s="22">
        <v>0.11392186860307267</v>
      </c>
      <c r="N20" s="115">
        <v>0.11885527672739772</v>
      </c>
    </row>
    <row r="21" spans="1:14" x14ac:dyDescent="0.25">
      <c r="A21" s="124" t="s">
        <v>23</v>
      </c>
      <c r="B21" s="125" t="s">
        <v>51</v>
      </c>
      <c r="C21" s="8">
        <v>179.6</v>
      </c>
      <c r="D21" s="8">
        <v>179.4</v>
      </c>
      <c r="E21" s="12">
        <v>179.5</v>
      </c>
      <c r="H21" s="11" t="s">
        <v>37</v>
      </c>
      <c r="I21" s="137">
        <v>319.06</v>
      </c>
      <c r="J21" s="8">
        <v>345.7</v>
      </c>
      <c r="K21" s="8">
        <v>350.79999999999995</v>
      </c>
      <c r="L21" s="22">
        <v>6.8791693078571636E-2</v>
      </c>
      <c r="M21" s="22">
        <v>7.4489861880238734E-2</v>
      </c>
      <c r="N21" s="115">
        <v>7.5369542798212424E-2</v>
      </c>
    </row>
    <row r="22" spans="1:14" x14ac:dyDescent="0.25">
      <c r="A22" s="124" t="s">
        <v>24</v>
      </c>
      <c r="B22" s="125" t="s">
        <v>51</v>
      </c>
      <c r="C22" s="8">
        <v>173.3</v>
      </c>
      <c r="D22" s="8">
        <v>164.4</v>
      </c>
      <c r="E22" s="12">
        <v>170</v>
      </c>
      <c r="H22" s="10" t="s">
        <v>59</v>
      </c>
      <c r="I22" s="137">
        <v>182.5</v>
      </c>
      <c r="J22" s="8">
        <v>183.4</v>
      </c>
      <c r="K22" s="8">
        <v>182.8</v>
      </c>
      <c r="L22" s="22">
        <v>3.9348348231803811E-2</v>
      </c>
      <c r="M22" s="22">
        <v>3.9518196901463076E-2</v>
      </c>
      <c r="N22" s="115">
        <v>3.9274664833276039E-2</v>
      </c>
    </row>
    <row r="23" spans="1:14" x14ac:dyDescent="0.25">
      <c r="A23" s="124" t="s">
        <v>25</v>
      </c>
      <c r="B23" s="125" t="s">
        <v>51</v>
      </c>
      <c r="C23" s="8">
        <v>169</v>
      </c>
      <c r="D23" s="8">
        <v>175.8</v>
      </c>
      <c r="E23" s="12">
        <v>172.2</v>
      </c>
      <c r="H23" s="10" t="s">
        <v>40</v>
      </c>
      <c r="I23" s="137">
        <v>187.8</v>
      </c>
      <c r="J23" s="8">
        <v>182.2</v>
      </c>
      <c r="K23" s="8">
        <v>185.7</v>
      </c>
      <c r="L23" s="22">
        <v>4.0491067385932909E-2</v>
      </c>
      <c r="M23" s="22">
        <v>3.9259626365575638E-2</v>
      </c>
      <c r="N23" s="115">
        <v>3.9897731179099338E-2</v>
      </c>
    </row>
    <row r="24" spans="1:14" x14ac:dyDescent="0.25">
      <c r="A24" s="124" t="s">
        <v>26</v>
      </c>
      <c r="B24" s="125" t="s">
        <v>51</v>
      </c>
      <c r="C24" s="8">
        <v>148.69999999999999</v>
      </c>
      <c r="D24" s="8">
        <v>185</v>
      </c>
      <c r="E24" s="12">
        <v>161</v>
      </c>
      <c r="H24" s="234" t="s">
        <v>41</v>
      </c>
      <c r="I24" s="137">
        <v>169.7</v>
      </c>
      <c r="J24" s="8">
        <v>160.4</v>
      </c>
      <c r="K24" s="8">
        <v>164.8</v>
      </c>
      <c r="L24" s="22">
        <v>3.6588573670888254E-2</v>
      </c>
      <c r="M24" s="22">
        <v>3.4562261630287229E-2</v>
      </c>
      <c r="N24" s="115">
        <v>3.5407356479889997E-2</v>
      </c>
    </row>
    <row r="25" spans="1:14" x14ac:dyDescent="0.25">
      <c r="A25" s="124" t="s">
        <v>27</v>
      </c>
      <c r="B25" s="125" t="s">
        <v>51</v>
      </c>
      <c r="C25" s="8">
        <v>174.9</v>
      </c>
      <c r="D25" s="8">
        <v>176.9</v>
      </c>
      <c r="E25" s="12">
        <v>175.6</v>
      </c>
      <c r="H25" s="10" t="s">
        <v>43</v>
      </c>
      <c r="I25" s="137">
        <v>180.3</v>
      </c>
      <c r="J25" s="8">
        <v>174.8</v>
      </c>
      <c r="K25" s="8">
        <v>177.1</v>
      </c>
      <c r="L25" s="22">
        <v>3.8874011979146451E-2</v>
      </c>
      <c r="M25" s="22">
        <v>3.7665108060936453E-2</v>
      </c>
      <c r="N25" s="115">
        <v>3.8050017188037119E-2</v>
      </c>
    </row>
    <row r="26" spans="1:14" x14ac:dyDescent="0.25">
      <c r="A26" s="124" t="s">
        <v>28</v>
      </c>
      <c r="B26" s="125" t="s">
        <v>51</v>
      </c>
      <c r="C26" s="8">
        <v>121.9</v>
      </c>
      <c r="D26" s="8">
        <v>124.2</v>
      </c>
      <c r="E26" s="12">
        <v>122.7</v>
      </c>
      <c r="H26" s="10" t="s">
        <v>55</v>
      </c>
      <c r="I26" s="137">
        <v>179.5</v>
      </c>
      <c r="J26" s="8">
        <v>171.6</v>
      </c>
      <c r="K26" s="8">
        <v>175.7</v>
      </c>
      <c r="L26" s="22">
        <v>3.8701526069089227E-2</v>
      </c>
      <c r="M26" s="22">
        <v>3.6975586631903291E-2</v>
      </c>
      <c r="N26" s="115">
        <v>3.7749226538329315E-2</v>
      </c>
    </row>
    <row r="27" spans="1:14" x14ac:dyDescent="0.25">
      <c r="A27" s="124" t="s">
        <v>29</v>
      </c>
      <c r="B27" s="125" t="s">
        <v>51</v>
      </c>
      <c r="C27" s="8">
        <v>221</v>
      </c>
      <c r="D27" s="8">
        <v>211.9</v>
      </c>
      <c r="E27" s="12">
        <v>218</v>
      </c>
      <c r="H27" s="10" t="s">
        <v>60</v>
      </c>
      <c r="I27" s="137">
        <v>179.8</v>
      </c>
      <c r="J27" s="8">
        <v>178.2</v>
      </c>
      <c r="K27" s="8">
        <v>179.1</v>
      </c>
      <c r="L27" s="8" t="s">
        <v>16</v>
      </c>
      <c r="M27" s="8" t="s">
        <v>16</v>
      </c>
      <c r="N27" s="12" t="s">
        <v>16</v>
      </c>
    </row>
    <row r="28" spans="1:14" ht="15.75" thickBot="1" x14ac:dyDescent="0.3">
      <c r="A28" s="124" t="s">
        <v>30</v>
      </c>
      <c r="B28" s="125" t="s">
        <v>52</v>
      </c>
      <c r="C28" s="8">
        <v>178.7</v>
      </c>
      <c r="D28" s="8">
        <v>165.9</v>
      </c>
      <c r="E28" s="12">
        <v>173.4</v>
      </c>
      <c r="H28" s="13" t="s">
        <v>61</v>
      </c>
      <c r="I28" s="14">
        <f t="shared" ref="I28:N28" si="4">SUM(I18:I26)</f>
        <v>4638.0600000000004</v>
      </c>
      <c r="J28" s="14">
        <f t="shared" si="4"/>
        <v>4640.9000000000005</v>
      </c>
      <c r="K28" s="14">
        <f t="shared" si="4"/>
        <v>4654.4000000000005</v>
      </c>
      <c r="L28" s="15">
        <f t="shared" si="4"/>
        <v>1</v>
      </c>
      <c r="M28" s="15">
        <f t="shared" si="4"/>
        <v>1</v>
      </c>
      <c r="N28" s="16">
        <f t="shared" si="4"/>
        <v>0.99999999999999989</v>
      </c>
    </row>
    <row r="29" spans="1:14" ht="15.75" thickBot="1" x14ac:dyDescent="0.3">
      <c r="A29" s="124" t="s">
        <v>31</v>
      </c>
      <c r="B29" s="125" t="s">
        <v>51</v>
      </c>
      <c r="C29" s="8">
        <v>191.1</v>
      </c>
      <c r="D29" s="8">
        <v>197.7</v>
      </c>
      <c r="E29" s="12">
        <v>194.2</v>
      </c>
    </row>
    <row r="30" spans="1:14" ht="15.75" customHeight="1" x14ac:dyDescent="0.25">
      <c r="A30" s="124" t="s">
        <v>32</v>
      </c>
      <c r="B30" s="125" t="s">
        <v>51</v>
      </c>
      <c r="C30" s="8">
        <v>176.8</v>
      </c>
      <c r="D30" s="8">
        <v>183.1</v>
      </c>
      <c r="E30" s="12">
        <v>179.1</v>
      </c>
      <c r="H30" s="297" t="s">
        <v>264</v>
      </c>
      <c r="I30" s="298"/>
      <c r="J30" s="298"/>
      <c r="K30" s="298"/>
      <c r="L30" s="298"/>
      <c r="M30" s="298"/>
      <c r="N30" s="299"/>
    </row>
    <row r="31" spans="1:14" ht="15.75" thickBot="1" x14ac:dyDescent="0.3">
      <c r="A31" s="50" t="s">
        <v>33</v>
      </c>
      <c r="B31" s="125" t="s">
        <v>52</v>
      </c>
      <c r="C31" s="8">
        <v>199.9</v>
      </c>
      <c r="D31" s="8">
        <v>204.2</v>
      </c>
      <c r="E31" s="12">
        <v>201</v>
      </c>
      <c r="H31" s="303" t="s">
        <v>265</v>
      </c>
      <c r="I31" s="304"/>
      <c r="J31" s="304"/>
      <c r="K31" s="304"/>
      <c r="L31" s="304"/>
      <c r="M31" s="304"/>
      <c r="N31" s="305"/>
    </row>
    <row r="32" spans="1:14" x14ac:dyDescent="0.25">
      <c r="A32" s="50" t="s">
        <v>34</v>
      </c>
      <c r="B32" s="125" t="s">
        <v>36</v>
      </c>
      <c r="C32" s="8">
        <v>191.2</v>
      </c>
      <c r="D32" s="8">
        <v>181.3</v>
      </c>
      <c r="E32" s="12">
        <v>187.3</v>
      </c>
      <c r="H32" s="129"/>
      <c r="I32" s="23"/>
      <c r="J32" s="23"/>
      <c r="K32" s="23"/>
      <c r="L32" s="130"/>
      <c r="M32" s="130"/>
      <c r="N32" s="130"/>
    </row>
    <row r="33" spans="1:14" x14ac:dyDescent="0.25">
      <c r="A33" s="50" t="s">
        <v>35</v>
      </c>
      <c r="B33" s="125" t="s">
        <v>36</v>
      </c>
      <c r="C33" s="8">
        <v>187.9</v>
      </c>
      <c r="D33" s="8">
        <v>168.1</v>
      </c>
      <c r="E33" s="12">
        <v>179.7</v>
      </c>
      <c r="G33" s="9"/>
      <c r="H33" s="129"/>
      <c r="I33" s="23"/>
      <c r="J33" s="23"/>
      <c r="K33" s="23"/>
      <c r="L33" s="130"/>
      <c r="M33" s="130"/>
      <c r="N33" s="130"/>
    </row>
    <row r="34" spans="1:14" x14ac:dyDescent="0.25">
      <c r="A34" s="50" t="s">
        <v>36</v>
      </c>
      <c r="B34" s="125" t="s">
        <v>36</v>
      </c>
      <c r="C34" s="8">
        <v>190.8</v>
      </c>
      <c r="D34" s="8">
        <v>179.3</v>
      </c>
      <c r="E34" s="12">
        <v>186.2</v>
      </c>
      <c r="H34" s="129"/>
      <c r="I34" s="23"/>
      <c r="J34" s="23"/>
      <c r="K34" s="23"/>
      <c r="L34" s="130"/>
      <c r="M34" s="130"/>
      <c r="N34" s="130"/>
    </row>
    <row r="35" spans="1:14" x14ac:dyDescent="0.25">
      <c r="A35" s="50" t="s">
        <v>37</v>
      </c>
      <c r="B35" s="126" t="s">
        <v>37</v>
      </c>
      <c r="C35" s="8">
        <v>139.26</v>
      </c>
      <c r="D35" s="8">
        <v>175.6</v>
      </c>
      <c r="E35" s="12">
        <v>175.6</v>
      </c>
      <c r="H35" s="131"/>
      <c r="I35" s="23"/>
      <c r="J35" s="23"/>
      <c r="K35" s="23"/>
      <c r="L35" s="130"/>
      <c r="M35" s="130"/>
      <c r="N35" s="130"/>
    </row>
    <row r="36" spans="1:14" x14ac:dyDescent="0.25">
      <c r="A36" s="50" t="s">
        <v>38</v>
      </c>
      <c r="B36" s="125" t="s">
        <v>59</v>
      </c>
      <c r="C36" s="8">
        <v>182.5</v>
      </c>
      <c r="D36" s="8">
        <v>183.4</v>
      </c>
      <c r="E36" s="12">
        <v>182.8</v>
      </c>
      <c r="H36" s="129"/>
      <c r="I36" s="23"/>
      <c r="J36" s="23"/>
      <c r="K36" s="23"/>
      <c r="L36" s="130"/>
      <c r="M36" s="130"/>
      <c r="N36" s="130"/>
    </row>
    <row r="37" spans="1:14" x14ac:dyDescent="0.25">
      <c r="A37" s="50" t="s">
        <v>39</v>
      </c>
      <c r="B37" s="126" t="s">
        <v>37</v>
      </c>
      <c r="C37" s="8">
        <v>179.8</v>
      </c>
      <c r="D37" s="8">
        <v>170.1</v>
      </c>
      <c r="E37" s="12">
        <v>175.2</v>
      </c>
      <c r="H37" s="129"/>
      <c r="I37" s="23"/>
      <c r="J37" s="23"/>
      <c r="K37" s="23"/>
      <c r="L37" s="130"/>
      <c r="M37" s="130"/>
      <c r="N37" s="130"/>
    </row>
    <row r="38" spans="1:14" x14ac:dyDescent="0.25">
      <c r="A38" s="50" t="s">
        <v>40</v>
      </c>
      <c r="B38" s="125" t="s">
        <v>40</v>
      </c>
      <c r="C38" s="8">
        <v>187.8</v>
      </c>
      <c r="D38" s="8">
        <v>182.2</v>
      </c>
      <c r="E38" s="12">
        <v>185.7</v>
      </c>
      <c r="H38" s="131"/>
      <c r="I38" s="23"/>
      <c r="J38" s="23"/>
      <c r="K38" s="23"/>
      <c r="L38" s="130"/>
      <c r="M38" s="130"/>
      <c r="N38" s="130"/>
    </row>
    <row r="39" spans="1:14" x14ac:dyDescent="0.25">
      <c r="A39" s="50" t="s">
        <v>41</v>
      </c>
      <c r="B39" s="126" t="s">
        <v>41</v>
      </c>
      <c r="C39" s="8">
        <v>169.7</v>
      </c>
      <c r="D39" s="8">
        <v>160.4</v>
      </c>
      <c r="E39" s="12">
        <v>164.8</v>
      </c>
      <c r="H39" s="129"/>
      <c r="I39" s="23"/>
      <c r="J39" s="23"/>
      <c r="K39" s="23"/>
      <c r="L39" s="130"/>
      <c r="M39" s="130"/>
      <c r="N39" s="130"/>
    </row>
    <row r="40" spans="1:14" x14ac:dyDescent="0.25">
      <c r="A40" s="50" t="s">
        <v>42</v>
      </c>
      <c r="B40" s="125" t="s">
        <v>52</v>
      </c>
      <c r="C40" s="8">
        <v>173.8</v>
      </c>
      <c r="D40" s="8">
        <v>169.2</v>
      </c>
      <c r="E40" s="12">
        <v>171.2</v>
      </c>
      <c r="H40" s="129"/>
      <c r="I40" s="23"/>
      <c r="J40" s="23"/>
      <c r="K40" s="23"/>
      <c r="L40" s="130"/>
      <c r="M40" s="130"/>
      <c r="N40" s="130"/>
    </row>
    <row r="41" spans="1:14" x14ac:dyDescent="0.25">
      <c r="A41" s="50" t="s">
        <v>43</v>
      </c>
      <c r="B41" s="125" t="s">
        <v>43</v>
      </c>
      <c r="C41" s="8">
        <v>180.3</v>
      </c>
      <c r="D41" s="8">
        <v>174.8</v>
      </c>
      <c r="E41" s="12">
        <v>177.1</v>
      </c>
      <c r="H41" s="129"/>
      <c r="I41" s="23"/>
      <c r="J41" s="23"/>
      <c r="K41" s="23"/>
      <c r="L41" s="23"/>
      <c r="M41" s="23"/>
      <c r="N41" s="23"/>
    </row>
    <row r="42" spans="1:14" x14ac:dyDescent="0.25">
      <c r="A42" s="50" t="s">
        <v>44</v>
      </c>
      <c r="B42" s="125" t="s">
        <v>52</v>
      </c>
      <c r="C42" s="8">
        <v>184.9</v>
      </c>
      <c r="D42" s="8">
        <v>185.6</v>
      </c>
      <c r="E42" s="12">
        <v>185.2</v>
      </c>
      <c r="H42" s="132"/>
      <c r="I42" s="132"/>
      <c r="J42" s="132"/>
      <c r="K42" s="132"/>
      <c r="L42" s="133"/>
      <c r="M42" s="133"/>
      <c r="N42" s="133"/>
    </row>
    <row r="43" spans="1:14" x14ac:dyDescent="0.25">
      <c r="A43" s="50" t="s">
        <v>45</v>
      </c>
      <c r="B43" s="125" t="s">
        <v>55</v>
      </c>
      <c r="C43" s="8">
        <v>179.5</v>
      </c>
      <c r="D43" s="8">
        <v>171.6</v>
      </c>
      <c r="E43" s="12">
        <v>175.7</v>
      </c>
    </row>
    <row r="44" spans="1:14" ht="15.75" thickBot="1" x14ac:dyDescent="0.3">
      <c r="A44" s="51" t="s">
        <v>46</v>
      </c>
      <c r="B44" s="127" t="s">
        <v>60</v>
      </c>
      <c r="C44" s="71">
        <v>179.8</v>
      </c>
      <c r="D44" s="71">
        <v>178.2</v>
      </c>
      <c r="E44" s="146">
        <v>179.1</v>
      </c>
    </row>
    <row r="47" spans="1:14" x14ac:dyDescent="0.25">
      <c r="H47" s="134"/>
      <c r="I47" s="135"/>
      <c r="J47" s="135"/>
      <c r="K47" s="135"/>
      <c r="L47" s="136"/>
      <c r="M47" s="136"/>
      <c r="N47" s="136"/>
    </row>
    <row r="48" spans="1:14" x14ac:dyDescent="0.25">
      <c r="H48" s="138"/>
      <c r="I48" s="139"/>
      <c r="J48" s="139"/>
      <c r="K48" s="139"/>
      <c r="L48" s="140"/>
      <c r="M48" s="140"/>
      <c r="N48" s="140"/>
    </row>
    <row r="49" spans="8:21" x14ac:dyDescent="0.25">
      <c r="H49" s="138"/>
      <c r="I49" s="139"/>
      <c r="J49" s="139"/>
      <c r="K49" s="139"/>
      <c r="L49" s="140"/>
      <c r="M49" s="140"/>
      <c r="N49" s="140"/>
    </row>
    <row r="50" spans="8:21" x14ac:dyDescent="0.25">
      <c r="H50" s="138"/>
      <c r="I50" s="139"/>
      <c r="J50" s="139"/>
      <c r="K50" s="139"/>
      <c r="L50" s="140"/>
      <c r="M50" s="140"/>
      <c r="N50" s="140"/>
    </row>
    <row r="51" spans="8:21" x14ac:dyDescent="0.25">
      <c r="H51" s="141"/>
      <c r="I51" s="139"/>
      <c r="J51" s="139"/>
      <c r="K51" s="139"/>
      <c r="L51" s="140"/>
      <c r="M51" s="140"/>
      <c r="N51" s="140"/>
    </row>
    <row r="52" spans="8:21" x14ac:dyDescent="0.25">
      <c r="H52" s="138"/>
      <c r="I52" s="139"/>
      <c r="J52" s="139"/>
      <c r="K52" s="139"/>
      <c r="L52" s="140"/>
      <c r="M52" s="140"/>
      <c r="N52" s="140"/>
    </row>
    <row r="53" spans="8:21" x14ac:dyDescent="0.25">
      <c r="H53" s="138"/>
      <c r="I53" s="139"/>
      <c r="J53" s="139"/>
      <c r="K53" s="139"/>
      <c r="L53" s="140"/>
      <c r="M53" s="140"/>
      <c r="N53" s="140"/>
    </row>
    <row r="54" spans="8:21" ht="15.75" thickBot="1" x14ac:dyDescent="0.3">
      <c r="H54" s="141"/>
      <c r="I54" s="139"/>
      <c r="J54" s="139"/>
      <c r="K54" s="139"/>
      <c r="L54" s="140"/>
      <c r="M54" s="140"/>
      <c r="N54" s="140"/>
    </row>
    <row r="55" spans="8:21" x14ac:dyDescent="0.25">
      <c r="H55" s="157" t="s">
        <v>195</v>
      </c>
      <c r="I55" s="238"/>
      <c r="J55" s="238"/>
      <c r="K55" s="238"/>
      <c r="L55" s="238"/>
      <c r="M55" s="238"/>
      <c r="N55" s="238"/>
      <c r="O55" s="238"/>
      <c r="P55" s="238"/>
      <c r="Q55" s="238"/>
      <c r="R55" s="238"/>
      <c r="S55" s="238"/>
      <c r="T55" s="238"/>
      <c r="U55" s="239"/>
    </row>
    <row r="56" spans="8:21" ht="15" customHeight="1" x14ac:dyDescent="0.25">
      <c r="H56" s="306" t="s">
        <v>220</v>
      </c>
      <c r="I56" s="307"/>
      <c r="J56" s="307"/>
      <c r="K56" s="307"/>
      <c r="L56" s="307"/>
      <c r="M56" s="307"/>
      <c r="N56" s="307"/>
      <c r="O56" s="307"/>
      <c r="P56" s="307"/>
      <c r="Q56" s="307"/>
      <c r="R56" s="307"/>
      <c r="S56" s="307"/>
      <c r="T56" s="307"/>
      <c r="U56" s="308"/>
    </row>
    <row r="57" spans="8:21" x14ac:dyDescent="0.25">
      <c r="H57" s="300" t="s">
        <v>722</v>
      </c>
      <c r="I57" s="301"/>
      <c r="J57" s="301"/>
      <c r="K57" s="301"/>
      <c r="L57" s="301"/>
      <c r="M57" s="301"/>
      <c r="N57" s="301"/>
      <c r="O57" s="301"/>
      <c r="P57" s="301"/>
      <c r="Q57" s="301"/>
      <c r="R57" s="301"/>
      <c r="S57" s="301"/>
      <c r="T57" s="301"/>
      <c r="U57" s="302"/>
    </row>
    <row r="58" spans="8:21" x14ac:dyDescent="0.25">
      <c r="H58" s="241" t="s">
        <v>723</v>
      </c>
      <c r="I58" s="136"/>
      <c r="J58" s="136"/>
      <c r="K58" s="136"/>
      <c r="L58" s="240"/>
      <c r="M58" s="240"/>
      <c r="N58" s="240"/>
      <c r="O58" s="132"/>
      <c r="P58" s="132"/>
      <c r="Q58" s="132"/>
      <c r="R58" s="132"/>
      <c r="S58" s="132"/>
      <c r="T58" s="132"/>
      <c r="U58" s="203"/>
    </row>
    <row r="59" spans="8:21" x14ac:dyDescent="0.25">
      <c r="H59" s="190" t="s">
        <v>724</v>
      </c>
      <c r="I59" s="132"/>
      <c r="J59" s="132"/>
      <c r="K59" s="132"/>
      <c r="L59" s="132"/>
      <c r="M59" s="132"/>
      <c r="N59" s="132"/>
      <c r="O59" s="132"/>
      <c r="P59" s="132"/>
      <c r="Q59" s="132"/>
      <c r="R59" s="132"/>
      <c r="S59" s="132"/>
      <c r="T59" s="132"/>
      <c r="U59" s="203"/>
    </row>
    <row r="60" spans="8:21" x14ac:dyDescent="0.25">
      <c r="H60" s="190" t="s">
        <v>726</v>
      </c>
      <c r="I60" s="132"/>
      <c r="J60" s="132"/>
      <c r="K60" s="132"/>
      <c r="L60" s="132"/>
      <c r="M60" s="132"/>
      <c r="N60" s="132"/>
      <c r="O60" s="132"/>
      <c r="P60" s="132"/>
      <c r="Q60" s="132"/>
      <c r="R60" s="132"/>
      <c r="S60" s="132"/>
      <c r="T60" s="132"/>
      <c r="U60" s="203"/>
    </row>
    <row r="61" spans="8:21" ht="15.75" thickBot="1" x14ac:dyDescent="0.3">
      <c r="H61" s="204" t="s">
        <v>725</v>
      </c>
      <c r="I61" s="205"/>
      <c r="J61" s="205"/>
      <c r="K61" s="205"/>
      <c r="L61" s="205"/>
      <c r="M61" s="205"/>
      <c r="N61" s="205"/>
      <c r="O61" s="205"/>
      <c r="P61" s="205"/>
      <c r="Q61" s="205"/>
      <c r="R61" s="205"/>
      <c r="S61" s="205"/>
      <c r="T61" s="205"/>
      <c r="U61" s="206"/>
    </row>
    <row r="62" spans="8:21" x14ac:dyDescent="0.25">
      <c r="H62" s="132"/>
      <c r="I62" s="132"/>
      <c r="J62" s="132"/>
      <c r="K62" s="132"/>
      <c r="L62" s="132"/>
      <c r="M62" s="132"/>
      <c r="N62" s="132"/>
      <c r="O62" s="132"/>
      <c r="P62" s="132"/>
      <c r="Q62" s="132"/>
      <c r="R62" s="132"/>
      <c r="S62" s="132"/>
      <c r="T62" s="132"/>
      <c r="U62" s="132"/>
    </row>
    <row r="63" spans="8:21" ht="15.75" thickBot="1" x14ac:dyDescent="0.3"/>
    <row r="64" spans="8:21" x14ac:dyDescent="0.25">
      <c r="H64" s="157" t="s">
        <v>727</v>
      </c>
      <c r="I64" s="171"/>
      <c r="J64" s="171"/>
      <c r="K64" s="171"/>
      <c r="L64" s="171"/>
      <c r="M64" s="171"/>
      <c r="N64" s="172"/>
    </row>
    <row r="65" spans="8:23" x14ac:dyDescent="0.25">
      <c r="H65" s="260" t="s">
        <v>728</v>
      </c>
      <c r="I65" s="139"/>
      <c r="J65" s="139"/>
      <c r="K65" s="139"/>
      <c r="L65" s="139"/>
      <c r="M65" s="139"/>
      <c r="N65" s="261"/>
      <c r="O65" s="143"/>
      <c r="P65" s="143"/>
      <c r="Q65" s="143"/>
      <c r="R65" s="143"/>
      <c r="S65" s="143"/>
      <c r="T65" s="143"/>
      <c r="U65" s="143"/>
    </row>
    <row r="66" spans="8:23" ht="15.75" thickBot="1" x14ac:dyDescent="0.3">
      <c r="H66" s="262" t="s">
        <v>744</v>
      </c>
      <c r="I66" s="263"/>
      <c r="J66" s="263"/>
      <c r="K66" s="263"/>
      <c r="L66" s="263"/>
      <c r="M66" s="263"/>
      <c r="N66" s="264"/>
      <c r="O66" s="143"/>
      <c r="P66" s="143"/>
      <c r="Q66" s="143"/>
      <c r="R66" s="143"/>
      <c r="S66" s="143"/>
      <c r="T66" s="143"/>
      <c r="U66" s="143"/>
    </row>
    <row r="67" spans="8:23" ht="15" customHeight="1" x14ac:dyDescent="0.25">
      <c r="H67" s="292"/>
      <c r="I67" s="292"/>
      <c r="J67" s="292"/>
      <c r="K67" s="292"/>
      <c r="L67" s="292"/>
      <c r="M67" s="292"/>
      <c r="N67" s="292"/>
      <c r="O67" s="292"/>
      <c r="P67" s="292"/>
      <c r="Q67" s="292"/>
      <c r="R67" s="292"/>
      <c r="S67" s="292"/>
      <c r="T67" s="292"/>
      <c r="U67" s="292"/>
      <c r="V67" s="42"/>
      <c r="W67" s="42"/>
    </row>
    <row r="68" spans="8:23" x14ac:dyDescent="0.25">
      <c r="H68" s="40"/>
      <c r="I68" s="40"/>
      <c r="J68" s="40"/>
      <c r="K68" s="40"/>
      <c r="L68" s="40"/>
      <c r="M68" s="40"/>
      <c r="N68" s="40"/>
      <c r="O68" s="40"/>
      <c r="P68" s="40"/>
      <c r="Q68" s="40"/>
      <c r="R68" s="40"/>
      <c r="S68" s="40"/>
      <c r="T68" s="40"/>
      <c r="U68" s="40"/>
      <c r="V68" s="40"/>
      <c r="W68" s="40"/>
    </row>
  </sheetData>
  <mergeCells count="9">
    <mergeCell ref="B6:C6"/>
    <mergeCell ref="B7:C7"/>
    <mergeCell ref="H67:U67"/>
    <mergeCell ref="A12:B12"/>
    <mergeCell ref="A13:B13"/>
    <mergeCell ref="H30:N30"/>
    <mergeCell ref="H57:U57"/>
    <mergeCell ref="H31:N31"/>
    <mergeCell ref="H56:U56"/>
  </mergeCells>
  <conditionalFormatting sqref="L18:L26">
    <cfRule type="colorScale" priority="5">
      <colorScale>
        <cfvo type="min"/>
        <cfvo type="percentile" val="50"/>
        <cfvo type="max"/>
        <color rgb="FFF8696B"/>
        <color rgb="FFFFEB84"/>
        <color rgb="FF63BE7B"/>
      </colorScale>
    </cfRule>
  </conditionalFormatting>
  <conditionalFormatting sqref="L32:N40">
    <cfRule type="colorScale" priority="2">
      <colorScale>
        <cfvo type="min"/>
        <cfvo type="percentile" val="50"/>
        <cfvo type="max"/>
        <color rgb="FFF8696B"/>
        <color rgb="FFFFEB84"/>
        <color rgb="FF63BE7B"/>
      </colorScale>
    </cfRule>
  </conditionalFormatting>
  <conditionalFormatting sqref="L48:N54">
    <cfRule type="colorScale" priority="1">
      <colorScale>
        <cfvo type="min"/>
        <cfvo type="percentile" val="50"/>
        <cfvo type="max"/>
        <color rgb="FFF8696B"/>
        <color rgb="FFFFEB84"/>
        <color rgb="FF63BE7B"/>
      </colorScale>
    </cfRule>
  </conditionalFormatting>
  <conditionalFormatting sqref="M18:M26">
    <cfRule type="colorScale" priority="4">
      <colorScale>
        <cfvo type="min"/>
        <cfvo type="percentile" val="50"/>
        <cfvo type="max"/>
        <color rgb="FFF8696B"/>
        <color rgb="FFFFEB84"/>
        <color rgb="FF63BE7B"/>
      </colorScale>
    </cfRule>
  </conditionalFormatting>
  <conditionalFormatting sqref="N18:N26">
    <cfRule type="colorScale" priority="3">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FC7A-259D-4C3B-BE18-003CE5B383E8}">
  <dimension ref="A1:AB74"/>
  <sheetViews>
    <sheetView showGridLines="0" topLeftCell="A7" zoomScale="90" zoomScaleNormal="90" workbookViewId="0">
      <selection activeCell="J24" sqref="J24"/>
    </sheetView>
  </sheetViews>
  <sheetFormatPr defaultRowHeight="15" x14ac:dyDescent="0.25"/>
  <cols>
    <col min="2" max="2" width="58.5703125" customWidth="1"/>
    <col min="3" max="3" width="20" bestFit="1" customWidth="1"/>
    <col min="4" max="4" width="12.85546875" bestFit="1" customWidth="1"/>
    <col min="5" max="5" width="13.7109375" bestFit="1" customWidth="1"/>
    <col min="6" max="6" width="17" bestFit="1" customWidth="1"/>
    <col min="7" max="7" width="12.140625" bestFit="1" customWidth="1"/>
    <col min="8" max="8" width="8.42578125" customWidth="1"/>
    <col min="9" max="9" width="17.42578125" customWidth="1"/>
    <col min="10" max="10" width="27.85546875" customWidth="1"/>
    <col min="11" max="11" width="22.7109375" bestFit="1" customWidth="1"/>
    <col min="12" max="12" width="6.7109375" bestFit="1" customWidth="1"/>
    <col min="13" max="13" width="23.42578125" bestFit="1" customWidth="1"/>
    <col min="14" max="14" width="33.42578125" bestFit="1" customWidth="1"/>
    <col min="15" max="15" width="18.85546875" bestFit="1" customWidth="1"/>
    <col min="16" max="16" width="27.140625" bestFit="1" customWidth="1"/>
    <col min="17" max="17" width="8.28515625" bestFit="1" customWidth="1"/>
    <col min="19" max="19" width="20.5703125" bestFit="1" customWidth="1"/>
    <col min="20" max="20" width="8.28515625" bestFit="1" customWidth="1"/>
    <col min="21" max="21" width="12.85546875" bestFit="1" customWidth="1"/>
    <col min="22" max="22" width="28.42578125" bestFit="1" customWidth="1"/>
    <col min="23" max="23" width="6.7109375" bestFit="1" customWidth="1"/>
    <col min="24" max="24" width="28.42578125" bestFit="1" customWidth="1"/>
    <col min="25" max="25" width="25.7109375" bestFit="1" customWidth="1"/>
    <col min="26" max="26" width="9.85546875" bestFit="1" customWidth="1"/>
    <col min="27" max="27" width="23.5703125" bestFit="1" customWidth="1"/>
    <col min="28" max="28" width="14" bestFit="1" customWidth="1"/>
  </cols>
  <sheetData>
    <row r="1" spans="1:10" x14ac:dyDescent="0.25">
      <c r="A1" s="151" t="s">
        <v>214</v>
      </c>
      <c r="B1" s="152" t="s">
        <v>215</v>
      </c>
    </row>
    <row r="2" spans="1:10" ht="120.75" thickBot="1" x14ac:dyDescent="0.3">
      <c r="A2" s="153">
        <v>2</v>
      </c>
      <c r="B2" s="154" t="s">
        <v>226</v>
      </c>
    </row>
    <row r="3" spans="1:10" ht="15.75" thickBot="1" x14ac:dyDescent="0.3"/>
    <row r="4" spans="1:10" x14ac:dyDescent="0.25">
      <c r="B4" s="293" t="s">
        <v>221</v>
      </c>
      <c r="C4" s="314"/>
      <c r="D4" s="314"/>
      <c r="E4" s="314"/>
      <c r="F4" s="294"/>
    </row>
    <row r="5" spans="1:10" x14ac:dyDescent="0.25">
      <c r="B5" s="212" t="s">
        <v>730</v>
      </c>
      <c r="C5" s="213"/>
      <c r="D5" s="213"/>
      <c r="E5" s="213"/>
      <c r="F5" s="214"/>
    </row>
    <row r="6" spans="1:10" ht="15.75" thickBot="1" x14ac:dyDescent="0.3">
      <c r="B6" s="199" t="s">
        <v>263</v>
      </c>
      <c r="C6" s="215"/>
      <c r="D6" s="215"/>
      <c r="E6" s="215"/>
      <c r="F6" s="200"/>
    </row>
    <row r="8" spans="1:10" ht="15.75" thickBot="1" x14ac:dyDescent="0.3"/>
    <row r="9" spans="1:10" x14ac:dyDescent="0.25">
      <c r="B9" s="52" t="s">
        <v>17</v>
      </c>
      <c r="C9" s="53" t="s">
        <v>18</v>
      </c>
      <c r="D9" s="53" t="s">
        <v>19</v>
      </c>
      <c r="E9" s="53" t="s">
        <v>56</v>
      </c>
      <c r="F9" s="54" t="s">
        <v>62</v>
      </c>
    </row>
    <row r="10" spans="1:10" x14ac:dyDescent="0.25">
      <c r="B10" s="55" t="s">
        <v>4</v>
      </c>
      <c r="C10" s="18">
        <v>2016</v>
      </c>
      <c r="D10" s="18" t="s">
        <v>15</v>
      </c>
      <c r="E10" s="150">
        <v>130.19999999999999</v>
      </c>
      <c r="F10" s="148" t="s">
        <v>16</v>
      </c>
      <c r="I10" s="313"/>
      <c r="J10" s="313"/>
    </row>
    <row r="11" spans="1:10" x14ac:dyDescent="0.25">
      <c r="B11" s="55" t="s">
        <v>4</v>
      </c>
      <c r="C11" s="18">
        <v>2017</v>
      </c>
      <c r="D11" s="18" t="s">
        <v>15</v>
      </c>
      <c r="E11" s="18">
        <v>137.19999999999999</v>
      </c>
      <c r="F11" s="115">
        <f t="shared" ref="F11:F16" si="0">(E11-E10)/E10</f>
        <v>5.3763440860215062E-2</v>
      </c>
      <c r="H11" s="255"/>
    </row>
    <row r="12" spans="1:10" ht="15.75" thickBot="1" x14ac:dyDescent="0.3">
      <c r="B12" s="55" t="s">
        <v>4</v>
      </c>
      <c r="C12" s="18">
        <v>2018</v>
      </c>
      <c r="D12" s="18" t="s">
        <v>15</v>
      </c>
      <c r="E12" s="18">
        <v>140.1</v>
      </c>
      <c r="F12" s="115">
        <f t="shared" si="0"/>
        <v>2.1137026239067099E-2</v>
      </c>
    </row>
    <row r="13" spans="1:10" x14ac:dyDescent="0.25">
      <c r="B13" s="265" t="s">
        <v>4</v>
      </c>
      <c r="C13" s="266">
        <v>2019</v>
      </c>
      <c r="D13" s="266" t="s">
        <v>15</v>
      </c>
      <c r="E13" s="266">
        <v>150.4</v>
      </c>
      <c r="F13" s="267">
        <f t="shared" si="0"/>
        <v>7.3518915060671028E-2</v>
      </c>
      <c r="H13" s="315" t="s">
        <v>195</v>
      </c>
      <c r="I13" s="316"/>
      <c r="J13" s="317"/>
    </row>
    <row r="14" spans="1:10" ht="15.75" thickBot="1" x14ac:dyDescent="0.3">
      <c r="B14" s="55" t="s">
        <v>4</v>
      </c>
      <c r="C14" s="18">
        <v>2020</v>
      </c>
      <c r="D14" s="18" t="s">
        <v>15</v>
      </c>
      <c r="E14" s="18">
        <v>158.9</v>
      </c>
      <c r="F14" s="115">
        <f t="shared" si="0"/>
        <v>5.6515957446808505E-2</v>
      </c>
      <c r="H14" s="295" t="s">
        <v>222</v>
      </c>
      <c r="I14" s="318"/>
      <c r="J14" s="296"/>
    </row>
    <row r="15" spans="1:10" x14ac:dyDescent="0.25">
      <c r="B15" s="55" t="s">
        <v>4</v>
      </c>
      <c r="C15" s="18">
        <v>2021</v>
      </c>
      <c r="D15" s="18" t="s">
        <v>15</v>
      </c>
      <c r="E15" s="18">
        <v>166.2</v>
      </c>
      <c r="F15" s="115">
        <f t="shared" si="0"/>
        <v>4.5940843297671383E-2</v>
      </c>
    </row>
    <row r="16" spans="1:10" ht="15.75" thickBot="1" x14ac:dyDescent="0.3">
      <c r="B16" s="57" t="s">
        <v>4</v>
      </c>
      <c r="C16" s="58">
        <v>2022</v>
      </c>
      <c r="D16" s="58" t="s">
        <v>15</v>
      </c>
      <c r="E16" s="58">
        <v>175.7</v>
      </c>
      <c r="F16" s="147">
        <f t="shared" si="0"/>
        <v>5.7160048134777382E-2</v>
      </c>
    </row>
    <row r="26" spans="2:3" ht="15.75" thickBot="1" x14ac:dyDescent="0.3"/>
    <row r="27" spans="2:3" ht="15.75" thickBot="1" x14ac:dyDescent="0.3">
      <c r="B27" s="311" t="s">
        <v>197</v>
      </c>
      <c r="C27" s="312"/>
    </row>
    <row r="42" spans="2:28" ht="15.75" thickBot="1" x14ac:dyDescent="0.3"/>
    <row r="43" spans="2:28" ht="15.75" thickBot="1" x14ac:dyDescent="0.3">
      <c r="C43" s="61" t="s">
        <v>20</v>
      </c>
      <c r="D43" s="62" t="s">
        <v>21</v>
      </c>
      <c r="E43" s="62" t="s">
        <v>22</v>
      </c>
      <c r="F43" s="62" t="s">
        <v>23</v>
      </c>
      <c r="G43" s="62" t="s">
        <v>24</v>
      </c>
      <c r="H43" s="62" t="s">
        <v>25</v>
      </c>
      <c r="I43" s="62" t="s">
        <v>26</v>
      </c>
      <c r="J43" s="62" t="s">
        <v>27</v>
      </c>
      <c r="K43" s="62" t="s">
        <v>28</v>
      </c>
      <c r="L43" s="62" t="s">
        <v>29</v>
      </c>
      <c r="M43" s="62" t="s">
        <v>30</v>
      </c>
      <c r="N43" s="62" t="s">
        <v>31</v>
      </c>
      <c r="O43" s="62" t="s">
        <v>32</v>
      </c>
      <c r="P43" s="62" t="s">
        <v>33</v>
      </c>
      <c r="Q43" s="62" t="s">
        <v>34</v>
      </c>
      <c r="R43" s="62" t="s">
        <v>35</v>
      </c>
      <c r="S43" s="62" t="s">
        <v>36</v>
      </c>
      <c r="T43" s="62" t="s">
        <v>37</v>
      </c>
      <c r="U43" s="62" t="s">
        <v>38</v>
      </c>
      <c r="V43" s="62" t="s">
        <v>39</v>
      </c>
      <c r="W43" s="62" t="s">
        <v>40</v>
      </c>
      <c r="X43" s="62" t="s">
        <v>41</v>
      </c>
      <c r="Y43" s="62" t="s">
        <v>42</v>
      </c>
      <c r="Z43" s="62" t="s">
        <v>43</v>
      </c>
      <c r="AA43" s="62" t="s">
        <v>44</v>
      </c>
      <c r="AB43" s="63" t="s">
        <v>45</v>
      </c>
    </row>
    <row r="44" spans="2:28" x14ac:dyDescent="0.25">
      <c r="B44" s="158" t="s">
        <v>65</v>
      </c>
      <c r="C44" s="64">
        <f>INDEX('Main Data'!G1:G373,MATCH('EDA &amp; Analysis 2'!$B$44,'Main Data'!$D$1:$D$373,0))</f>
        <v>137.1</v>
      </c>
      <c r="D44" s="60">
        <f>INDEX('Main Data'!H1:H373,MATCH('EDA &amp; Analysis 2'!$B$44,'Main Data'!$D$1:$D$373,0))</f>
        <v>151.4</v>
      </c>
      <c r="E44" s="60">
        <f>INDEX('Main Data'!I1:I373,MATCH('EDA &amp; Analysis 2'!$B$44,'Main Data'!$D$1:$D$373,0))</f>
        <v>140.19999999999999</v>
      </c>
      <c r="F44" s="60">
        <f>INDEX('Main Data'!J1:J373,MATCH('EDA &amp; Analysis 2'!$B$44,'Main Data'!$D$1:$D$373,0))</f>
        <v>142.1</v>
      </c>
      <c r="G44" s="60">
        <f>INDEX('Main Data'!K1:K373,MATCH('EDA &amp; Analysis 2'!$B$44,'Main Data'!$D$1:$D$373,0))</f>
        <v>121.8</v>
      </c>
      <c r="H44" s="60">
        <f>INDEX('Main Data'!L1:L373,MATCH('EDA &amp; Analysis 2'!$B$44,'Main Data'!$D$1:$D$373,0))</f>
        <v>135.4</v>
      </c>
      <c r="I44" s="60">
        <f>INDEX('Main Data'!M1:M373,MATCH('EDA &amp; Analysis 2'!$B$44,'Main Data'!$D$1:$D$373,0))</f>
        <v>131.30000000000001</v>
      </c>
      <c r="J44" s="60">
        <f>INDEX('Main Data'!N1:N373,MATCH('EDA &amp; Analysis 2'!$B$44,'Main Data'!$D$1:$D$373,0))</f>
        <v>120.3</v>
      </c>
      <c r="K44" s="60">
        <f>INDEX('Main Data'!O1:O373,MATCH('EDA &amp; Analysis 2'!$B$44,'Main Data'!$D$1:$D$373,0))</f>
        <v>109.1</v>
      </c>
      <c r="L44" s="60">
        <f>INDEX('Main Data'!P1:P373,MATCH('EDA &amp; Analysis 2'!$B$44,'Main Data'!$D$1:$D$373,0))</f>
        <v>139.4</v>
      </c>
      <c r="M44" s="60">
        <f>INDEX('Main Data'!Q1:Q373,MATCH('EDA &amp; Analysis 2'!$B$44,'Main Data'!$D$1:$D$373,0))</f>
        <v>133.30000000000001</v>
      </c>
      <c r="N44" s="60">
        <f>INDEX('Main Data'!R1:R373,MATCH('EDA &amp; Analysis 2'!$B$44,'Main Data'!$D$1:$D$373,0))</f>
        <v>154.6</v>
      </c>
      <c r="O44" s="60">
        <f>INDEX('Main Data'!S1:S373,MATCH('EDA &amp; Analysis 2'!$B$44,'Main Data'!$D$1:$D$373,0))</f>
        <v>137.4</v>
      </c>
      <c r="P44" s="60">
        <f>INDEX('Main Data'!T1:T373,MATCH('EDA &amp; Analysis 2'!$B$44,'Main Data'!$D$1:$D$373,0))</f>
        <v>163.19999999999999</v>
      </c>
      <c r="Q44" s="60">
        <f>INDEX('Main Data'!U1:U373,MATCH('EDA &amp; Analysis 2'!$B$44,'Main Data'!$D$1:$D$373,0))</f>
        <v>147.6</v>
      </c>
      <c r="R44" s="60">
        <f>INDEX('Main Data'!V1:V373,MATCH('EDA &amp; Analysis 2'!$B$44,'Main Data'!$D$1:$D$373,0))</f>
        <v>139</v>
      </c>
      <c r="S44" s="60">
        <f>INDEX('Main Data'!W1:W373,MATCH('EDA &amp; Analysis 2'!$B$44,'Main Data'!$D$1:$D$373,0))</f>
        <v>146.4</v>
      </c>
      <c r="T44" s="60">
        <f>INDEX('Main Data'!X1:X373,MATCH('EDA &amp; Analysis 2'!$B$44,'Main Data'!$D$1:$D$373,0))</f>
        <v>147.69999999999999</v>
      </c>
      <c r="U44" s="60">
        <f>INDEX('Main Data'!Y1:Y373,MATCH('EDA &amp; Analysis 2'!$B$44,'Main Data'!$D$1:$D$373,0))</f>
        <v>139.5</v>
      </c>
      <c r="V44" s="60">
        <f>INDEX('Main Data'!Z1:Z373,MATCH('EDA &amp; Analysis 2'!$B$44,'Main Data'!$D$1:$D$373,0))</f>
        <v>143.6</v>
      </c>
      <c r="W44" s="60">
        <f>INDEX('Main Data'!AA1:AA373,MATCH('EDA &amp; Analysis 2'!$B$44,'Main Data'!$D$1:$D$373,0))</f>
        <v>145.1</v>
      </c>
      <c r="X44" s="60">
        <f>INDEX('Main Data'!AB1:AB373,MATCH('EDA &amp; Analysis 2'!$B$44,'Main Data'!$D$1:$D$373,0))</f>
        <v>123.3</v>
      </c>
      <c r="Y44" s="60">
        <f>INDEX('Main Data'!AC1:AC373,MATCH('EDA &amp; Analysis 2'!$B$44,'Main Data'!$D$1:$D$373,0))</f>
        <v>136.69999999999999</v>
      </c>
      <c r="Z44" s="60">
        <f>INDEX('Main Data'!AD1:AD373,MATCH('EDA &amp; Analysis 2'!$B$44,'Main Data'!$D$1:$D$373,0))</f>
        <v>150.19999999999999</v>
      </c>
      <c r="AA44" s="60">
        <f>INDEX('Main Data'!AE1:AE373,MATCH('EDA &amp; Analysis 2'!$B$44,'Main Data'!$D$1:$D$373,0))</f>
        <v>132.80000000000001</v>
      </c>
      <c r="AB44" s="60">
        <f>INDEX('Main Data'!AF1:AF373,MATCH('EDA &amp; Analysis 2'!$B$44,'Main Data'!$D$1:$D$373,0))</f>
        <v>136.9</v>
      </c>
    </row>
    <row r="45" spans="2:28" x14ac:dyDescent="0.25">
      <c r="B45" s="159" t="s">
        <v>66</v>
      </c>
      <c r="C45" s="65">
        <f>INDEX('Main Data'!G1:G373,MATCH('EDA &amp; Analysis 2'!$B$45,'Main Data'!$D$1:$D$373,0))</f>
        <v>143.5</v>
      </c>
      <c r="D45" s="8">
        <f>INDEX('Main Data'!H1:H373,MATCH('EDA &amp; Analysis 2'!$B$45,'Main Data'!$D$1:$D$373,0))</f>
        <v>165</v>
      </c>
      <c r="E45" s="8">
        <f>INDEX('Main Data'!I1:I373,MATCH('EDA &amp; Analysis 2'!$B$45,'Main Data'!$D$1:$D$373,0))</f>
        <v>151.1</v>
      </c>
      <c r="F45" s="8">
        <f>INDEX('Main Data'!J1:J373,MATCH('EDA &amp; Analysis 2'!$B$45,'Main Data'!$D$1:$D$373,0))</f>
        <v>148.30000000000001</v>
      </c>
      <c r="G45" s="8">
        <f>INDEX('Main Data'!K1:K373,MATCH('EDA &amp; Analysis 2'!$B$45,'Main Data'!$D$1:$D$373,0))</f>
        <v>125.7</v>
      </c>
      <c r="H45" s="8">
        <f>INDEX('Main Data'!L1:L373,MATCH('EDA &amp; Analysis 2'!$B$45,'Main Data'!$D$1:$D$373,0))</f>
        <v>145.69999999999999</v>
      </c>
      <c r="I45" s="8">
        <f>INDEX('Main Data'!M1:M373,MATCH('EDA &amp; Analysis 2'!$B$45,'Main Data'!$D$1:$D$373,0))</f>
        <v>217</v>
      </c>
      <c r="J45" s="8">
        <f>INDEX('Main Data'!N1:N373,MATCH('EDA &amp; Analysis 2'!$B$45,'Main Data'!$D$1:$D$373,0))</f>
        <v>138.30000000000001</v>
      </c>
      <c r="K45" s="8">
        <f>INDEX('Main Data'!O1:O373,MATCH('EDA &amp; Analysis 2'!$B$45,'Main Data'!$D$1:$D$373,0))</f>
        <v>114</v>
      </c>
      <c r="L45" s="8">
        <f>INDEX('Main Data'!P1:P373,MATCH('EDA &amp; Analysis 2'!$B$45,'Main Data'!$D$1:$D$373,0))</f>
        <v>148.69999999999999</v>
      </c>
      <c r="M45" s="8">
        <f>INDEX('Main Data'!Q1:Q373,MATCH('EDA &amp; Analysis 2'!$B$45,'Main Data'!$D$1:$D$373,0))</f>
        <v>135.80000000000001</v>
      </c>
      <c r="N45" s="8">
        <f>INDEX('Main Data'!R1:R373,MATCH('EDA &amp; Analysis 2'!$B$45,'Main Data'!$D$1:$D$373,0))</f>
        <v>158</v>
      </c>
      <c r="O45" s="8">
        <f>INDEX('Main Data'!S1:S373,MATCH('EDA &amp; Analysis 2'!$B$45,'Main Data'!$D$1:$D$373,0))</f>
        <v>155</v>
      </c>
      <c r="P45" s="8">
        <f>INDEX('Main Data'!T1:T373,MATCH('EDA &amp; Analysis 2'!$B$45,'Main Data'!$D$1:$D$373,0))</f>
        <v>168.5</v>
      </c>
      <c r="Q45" s="8">
        <f>INDEX('Main Data'!U1:U373,MATCH('EDA &amp; Analysis 2'!$B$45,'Main Data'!$D$1:$D$373,0))</f>
        <v>150.30000000000001</v>
      </c>
      <c r="R45" s="8">
        <f>INDEX('Main Data'!V1:V373,MATCH('EDA &amp; Analysis 2'!$B$45,'Main Data'!$D$1:$D$373,0))</f>
        <v>141.30000000000001</v>
      </c>
      <c r="S45" s="8">
        <f>INDEX('Main Data'!W1:W373,MATCH('EDA &amp; Analysis 2'!$B$45,'Main Data'!$D$1:$D$373,0))</f>
        <v>149</v>
      </c>
      <c r="T45" s="8">
        <f>INDEX('Main Data'!X1:X373,MATCH('EDA &amp; Analysis 2'!$B$45,'Main Data'!$D$1:$D$373,0))</f>
        <v>152.80000000000001</v>
      </c>
      <c r="U45" s="8">
        <f>INDEX('Main Data'!Y1:Y373,MATCH('EDA &amp; Analysis 2'!$B$45,'Main Data'!$D$1:$D$373,0))</f>
        <v>143.69999999999999</v>
      </c>
      <c r="V45" s="8">
        <f>INDEX('Main Data'!Z1:Z373,MATCH('EDA &amp; Analysis 2'!$B$45,'Main Data'!$D$1:$D$373,0))</f>
        <v>145.80000000000001</v>
      </c>
      <c r="W45" s="8">
        <f>INDEX('Main Data'!AA1:AA373,MATCH('EDA &amp; Analysis 2'!$B$45,'Main Data'!$D$1:$D$373,0))</f>
        <v>150.4</v>
      </c>
      <c r="X45" s="8">
        <f>INDEX('Main Data'!AB1:AB373,MATCH('EDA &amp; Analysis 2'!$B$45,'Main Data'!$D$1:$D$373,0))</f>
        <v>129.80000000000001</v>
      </c>
      <c r="Y45" s="8">
        <f>INDEX('Main Data'!AC1:AC373,MATCH('EDA &amp; Analysis 2'!$B$45,'Main Data'!$D$1:$D$373,0))</f>
        <v>142.30000000000001</v>
      </c>
      <c r="Z45" s="8">
        <f>INDEX('Main Data'!AD1:AD373,MATCH('EDA &amp; Analysis 2'!$B$45,'Main Data'!$D$1:$D$373,0))</f>
        <v>155.69999999999999</v>
      </c>
      <c r="AA45" s="8">
        <f>INDEX('Main Data'!AE1:AE373,MATCH('EDA &amp; Analysis 2'!$B$45,'Main Data'!$D$1:$D$373,0))</f>
        <v>140.4</v>
      </c>
      <c r="AB45" s="8">
        <f>INDEX('Main Data'!AF1:AF373,MATCH('EDA &amp; Analysis 2'!$B$45,'Main Data'!$D$1:$D$373,0))</f>
        <v>142.5</v>
      </c>
    </row>
    <row r="46" spans="2:28" ht="15.75" thickBot="1" x14ac:dyDescent="0.3">
      <c r="B46" s="268" t="s">
        <v>67</v>
      </c>
      <c r="C46" s="66">
        <f>(C45-C44)/C44</f>
        <v>4.6681254558716308E-2</v>
      </c>
      <c r="D46" s="67">
        <f t="shared" ref="D46:AB46" si="1">(D45-D44)/D44</f>
        <v>8.9828269484808418E-2</v>
      </c>
      <c r="E46" s="67">
        <f t="shared" si="1"/>
        <v>7.7746077032810321E-2</v>
      </c>
      <c r="F46" s="67">
        <f t="shared" si="1"/>
        <v>4.3631245601689073E-2</v>
      </c>
      <c r="G46" s="67">
        <f t="shared" si="1"/>
        <v>3.2019704433497581E-2</v>
      </c>
      <c r="H46" s="67">
        <f t="shared" si="1"/>
        <v>7.6070901033973279E-2</v>
      </c>
      <c r="I46" s="67">
        <f t="shared" si="1"/>
        <v>0.65270373191165254</v>
      </c>
      <c r="J46" s="67">
        <f t="shared" si="1"/>
        <v>0.14962593516209488</v>
      </c>
      <c r="K46" s="67">
        <f t="shared" si="1"/>
        <v>4.491292392300647E-2</v>
      </c>
      <c r="L46" s="67">
        <f t="shared" si="1"/>
        <v>6.671449067431838E-2</v>
      </c>
      <c r="M46" s="67">
        <f t="shared" si="1"/>
        <v>1.8754688672168042E-2</v>
      </c>
      <c r="N46" s="67">
        <f t="shared" si="1"/>
        <v>2.1992238033635224E-2</v>
      </c>
      <c r="O46" s="67">
        <f t="shared" si="1"/>
        <v>0.1280931586608442</v>
      </c>
      <c r="P46" s="67">
        <f t="shared" si="1"/>
        <v>3.2475490196078503E-2</v>
      </c>
      <c r="Q46" s="67">
        <f t="shared" si="1"/>
        <v>1.8292682926829385E-2</v>
      </c>
      <c r="R46" s="67">
        <f t="shared" si="1"/>
        <v>1.6546762589928141E-2</v>
      </c>
      <c r="S46" s="67">
        <f t="shared" si="1"/>
        <v>1.7759562841530015E-2</v>
      </c>
      <c r="T46" s="67">
        <f t="shared" si="1"/>
        <v>3.4529451591063125E-2</v>
      </c>
      <c r="U46" s="67">
        <f t="shared" si="1"/>
        <v>3.0107526881720349E-2</v>
      </c>
      <c r="V46" s="67">
        <f t="shared" si="1"/>
        <v>1.5320334261838559E-2</v>
      </c>
      <c r="W46" s="67">
        <f t="shared" si="1"/>
        <v>3.6526533425224064E-2</v>
      </c>
      <c r="X46" s="67">
        <f t="shared" si="1"/>
        <v>5.2716950527169619E-2</v>
      </c>
      <c r="Y46" s="67">
        <f t="shared" si="1"/>
        <v>4.0965618141916772E-2</v>
      </c>
      <c r="Z46" s="67">
        <f t="shared" si="1"/>
        <v>3.6617842876165117E-2</v>
      </c>
      <c r="AA46" s="67">
        <f t="shared" si="1"/>
        <v>5.7228915662650558E-2</v>
      </c>
      <c r="AB46" s="67">
        <f t="shared" si="1"/>
        <v>4.090577063550032E-2</v>
      </c>
    </row>
    <row r="48" spans="2:28" ht="15.75" thickBot="1" x14ac:dyDescent="0.3"/>
    <row r="49" spans="2:15" x14ac:dyDescent="0.25">
      <c r="B49" s="157" t="s">
        <v>223</v>
      </c>
      <c r="C49" s="155"/>
      <c r="D49" s="242"/>
      <c r="E49" s="242"/>
      <c r="F49" s="242"/>
      <c r="G49" s="242"/>
      <c r="H49" s="242"/>
      <c r="I49" s="243"/>
      <c r="J49" s="143"/>
    </row>
    <row r="50" spans="2:15" ht="15.75" x14ac:dyDescent="0.25">
      <c r="B50" s="245" t="s">
        <v>196</v>
      </c>
      <c r="C50" s="237"/>
      <c r="D50" s="237"/>
      <c r="E50" s="237"/>
      <c r="F50" s="237"/>
      <c r="G50" s="237"/>
      <c r="H50" s="237"/>
      <c r="I50" s="244"/>
      <c r="J50" s="160"/>
    </row>
    <row r="51" spans="2:15" ht="15.75" x14ac:dyDescent="0.25">
      <c r="B51" s="270" t="s">
        <v>731</v>
      </c>
      <c r="C51" s="269"/>
      <c r="D51" s="269"/>
      <c r="E51" s="269"/>
      <c r="F51" s="269"/>
      <c r="G51" s="237"/>
      <c r="H51" s="237"/>
      <c r="I51" s="244"/>
      <c r="J51" s="160"/>
    </row>
    <row r="52" spans="2:15" ht="18.75" x14ac:dyDescent="0.3">
      <c r="B52" s="161"/>
      <c r="C52" s="162"/>
      <c r="D52" s="162"/>
      <c r="E52" s="162"/>
      <c r="F52" s="162"/>
      <c r="G52" s="162"/>
      <c r="H52" s="162"/>
      <c r="I52" s="163"/>
      <c r="J52" s="160"/>
    </row>
    <row r="53" spans="2:15" ht="18.75" x14ac:dyDescent="0.3">
      <c r="B53" s="161" t="s">
        <v>746</v>
      </c>
      <c r="C53" s="162"/>
      <c r="D53" s="162"/>
      <c r="E53" s="162"/>
      <c r="F53" s="162"/>
      <c r="G53" s="162"/>
      <c r="H53" s="164"/>
      <c r="I53" s="163"/>
      <c r="J53" s="160"/>
    </row>
    <row r="54" spans="2:15" ht="18.75" x14ac:dyDescent="0.3">
      <c r="B54" s="161" t="s">
        <v>729</v>
      </c>
      <c r="C54" s="162"/>
      <c r="D54" s="162"/>
      <c r="E54" s="162"/>
      <c r="F54" s="162"/>
      <c r="G54" s="162"/>
      <c r="H54" s="164"/>
      <c r="I54" s="163"/>
      <c r="J54" s="160"/>
    </row>
    <row r="55" spans="2:15" ht="19.5" thickBot="1" x14ac:dyDescent="0.35">
      <c r="B55" s="165" t="s">
        <v>745</v>
      </c>
      <c r="C55" s="166"/>
      <c r="D55" s="166"/>
      <c r="E55" s="166"/>
      <c r="F55" s="166"/>
      <c r="G55" s="166"/>
      <c r="H55" s="167"/>
      <c r="I55" s="168"/>
      <c r="J55" s="160"/>
    </row>
    <row r="56" spans="2:15" ht="18.75" x14ac:dyDescent="0.3">
      <c r="B56" s="162"/>
      <c r="C56" s="162"/>
      <c r="D56" s="162"/>
      <c r="E56" s="162"/>
      <c r="F56" s="162"/>
      <c r="G56" s="162"/>
      <c r="H56" s="164"/>
      <c r="I56" s="164"/>
      <c r="J56" s="160"/>
    </row>
    <row r="57" spans="2:15" ht="15.75" thickBot="1" x14ac:dyDescent="0.3">
      <c r="B57" s="34"/>
      <c r="C57" s="34"/>
      <c r="D57" s="34"/>
      <c r="E57" s="34"/>
      <c r="F57" s="34"/>
      <c r="G57" s="34"/>
      <c r="H57" s="34"/>
      <c r="I57" s="34"/>
      <c r="J57" s="34"/>
    </row>
    <row r="58" spans="2:15" ht="19.5" thickBot="1" x14ac:dyDescent="0.35">
      <c r="B58" s="177" t="s">
        <v>710</v>
      </c>
      <c r="C58" s="169"/>
      <c r="D58" s="169"/>
      <c r="E58" s="169"/>
      <c r="F58" s="169"/>
      <c r="G58" s="169"/>
      <c r="H58" s="169"/>
      <c r="I58" s="169"/>
      <c r="J58" s="169"/>
      <c r="K58" s="170"/>
      <c r="L58" s="170"/>
      <c r="M58" s="170"/>
      <c r="N58" s="171"/>
      <c r="O58" s="172"/>
    </row>
    <row r="59" spans="2:15" ht="15.75" x14ac:dyDescent="0.25">
      <c r="B59" s="309" t="s">
        <v>732</v>
      </c>
      <c r="C59" s="310"/>
      <c r="D59" s="310"/>
      <c r="E59" s="310"/>
      <c r="F59" s="310"/>
      <c r="G59" s="274"/>
      <c r="H59" s="274"/>
      <c r="I59" s="274"/>
      <c r="J59" s="274"/>
      <c r="K59" s="275"/>
      <c r="L59" s="275"/>
      <c r="M59" s="275"/>
      <c r="N59" s="23"/>
      <c r="O59" s="173"/>
    </row>
    <row r="60" spans="2:15" ht="15.75" x14ac:dyDescent="0.25">
      <c r="B60" s="276" t="s">
        <v>733</v>
      </c>
      <c r="C60" s="274"/>
      <c r="D60" s="274"/>
      <c r="E60" s="274"/>
      <c r="F60" s="274"/>
      <c r="G60" s="274"/>
      <c r="H60" s="274"/>
      <c r="I60" s="274"/>
      <c r="J60" s="274"/>
      <c r="K60" s="275"/>
      <c r="L60" s="275"/>
      <c r="M60" s="275"/>
      <c r="N60" s="23"/>
      <c r="O60" s="173"/>
    </row>
    <row r="61" spans="2:15" ht="15.75" x14ac:dyDescent="0.25">
      <c r="B61" s="277" t="s">
        <v>712</v>
      </c>
      <c r="C61" s="274"/>
      <c r="D61" s="274"/>
      <c r="E61" s="274"/>
      <c r="F61" s="274"/>
      <c r="G61" s="274"/>
      <c r="H61" s="274"/>
      <c r="I61" s="274"/>
      <c r="J61" s="274"/>
      <c r="K61" s="275"/>
      <c r="L61" s="275"/>
      <c r="M61" s="275"/>
      <c r="N61" s="23"/>
      <c r="O61" s="173"/>
    </row>
    <row r="62" spans="2:15" ht="15.75" x14ac:dyDescent="0.25">
      <c r="B62" s="277" t="s">
        <v>735</v>
      </c>
      <c r="C62" s="274"/>
      <c r="D62" s="274"/>
      <c r="E62" s="274"/>
      <c r="F62" s="274"/>
      <c r="G62" s="274"/>
      <c r="H62" s="274"/>
      <c r="I62" s="274"/>
      <c r="J62" s="274"/>
      <c r="K62" s="275"/>
      <c r="L62" s="275"/>
      <c r="M62" s="275"/>
      <c r="N62" s="23"/>
      <c r="O62" s="173"/>
    </row>
    <row r="63" spans="2:15" ht="15.75" x14ac:dyDescent="0.25">
      <c r="B63" s="276" t="s">
        <v>734</v>
      </c>
      <c r="C63" s="274"/>
      <c r="D63" s="274"/>
      <c r="E63" s="274"/>
      <c r="F63" s="274"/>
      <c r="G63" s="274"/>
      <c r="H63" s="274"/>
      <c r="I63" s="274"/>
      <c r="J63" s="274"/>
      <c r="K63" s="275"/>
      <c r="L63" s="275"/>
      <c r="M63" s="275"/>
      <c r="N63" s="23"/>
      <c r="O63" s="173"/>
    </row>
    <row r="64" spans="2:15" ht="15.75" x14ac:dyDescent="0.25">
      <c r="B64" s="277" t="s">
        <v>711</v>
      </c>
      <c r="C64" s="274"/>
      <c r="D64" s="274"/>
      <c r="E64" s="274"/>
      <c r="F64" s="274"/>
      <c r="G64" s="274"/>
      <c r="H64" s="274"/>
      <c r="I64" s="274"/>
      <c r="J64" s="274"/>
      <c r="K64" s="275"/>
      <c r="L64" s="275"/>
      <c r="M64" s="275"/>
      <c r="N64" s="23"/>
      <c r="O64" s="173"/>
    </row>
    <row r="65" spans="2:15" ht="15.75" x14ac:dyDescent="0.25">
      <c r="B65" s="276" t="s">
        <v>224</v>
      </c>
      <c r="C65" s="274"/>
      <c r="D65" s="274"/>
      <c r="E65" s="274"/>
      <c r="F65" s="274"/>
      <c r="G65" s="274"/>
      <c r="H65" s="274"/>
      <c r="I65" s="274"/>
      <c r="J65" s="274"/>
      <c r="K65" s="275"/>
      <c r="L65" s="275"/>
      <c r="M65" s="275"/>
      <c r="N65" s="23"/>
      <c r="O65" s="173"/>
    </row>
    <row r="66" spans="2:15" ht="15.75" x14ac:dyDescent="0.25">
      <c r="B66" s="277" t="s">
        <v>713</v>
      </c>
      <c r="C66" s="274"/>
      <c r="D66" s="274"/>
      <c r="E66" s="274"/>
      <c r="F66" s="274"/>
      <c r="G66" s="274"/>
      <c r="H66" s="274"/>
      <c r="I66" s="274"/>
      <c r="J66" s="274"/>
      <c r="K66" s="275"/>
      <c r="L66" s="275"/>
      <c r="M66" s="275"/>
      <c r="N66" s="23"/>
      <c r="O66" s="173"/>
    </row>
    <row r="67" spans="2:15" ht="15.75" x14ac:dyDescent="0.25">
      <c r="B67" s="276" t="s">
        <v>225</v>
      </c>
      <c r="C67" s="274"/>
      <c r="D67" s="274"/>
      <c r="E67" s="274"/>
      <c r="F67" s="274"/>
      <c r="G67" s="274"/>
      <c r="H67" s="274"/>
      <c r="I67" s="274"/>
      <c r="J67" s="274"/>
      <c r="K67" s="275"/>
      <c r="L67" s="275"/>
      <c r="M67" s="275"/>
      <c r="N67" s="23"/>
      <c r="O67" s="173"/>
    </row>
    <row r="68" spans="2:15" ht="15.75" x14ac:dyDescent="0.25">
      <c r="B68" s="277" t="s">
        <v>714</v>
      </c>
      <c r="C68" s="274"/>
      <c r="D68" s="274"/>
      <c r="E68" s="274"/>
      <c r="F68" s="274"/>
      <c r="G68" s="274"/>
      <c r="H68" s="274"/>
      <c r="I68" s="274"/>
      <c r="J68" s="274"/>
      <c r="K68" s="275"/>
      <c r="L68" s="275"/>
      <c r="M68" s="275"/>
      <c r="N68" s="23"/>
      <c r="O68" s="173"/>
    </row>
    <row r="69" spans="2:15" ht="16.5" thickBot="1" x14ac:dyDescent="0.3">
      <c r="B69" s="278" t="s">
        <v>747</v>
      </c>
      <c r="C69" s="279"/>
      <c r="D69" s="279"/>
      <c r="E69" s="279"/>
      <c r="F69" s="279"/>
      <c r="G69" s="279"/>
      <c r="H69" s="279"/>
      <c r="I69" s="279"/>
      <c r="J69" s="279"/>
      <c r="K69" s="279"/>
      <c r="L69" s="279"/>
      <c r="M69" s="279"/>
      <c r="N69" s="175"/>
      <c r="O69" s="176"/>
    </row>
    <row r="71" spans="2:15" ht="15.75" thickBot="1" x14ac:dyDescent="0.3"/>
    <row r="72" spans="2:15" x14ac:dyDescent="0.25">
      <c r="B72" s="280" t="s">
        <v>748</v>
      </c>
      <c r="C72" s="171"/>
      <c r="D72" s="172"/>
    </row>
    <row r="73" spans="2:15" x14ac:dyDescent="0.25">
      <c r="B73" s="191" t="s">
        <v>751</v>
      </c>
      <c r="C73" s="173"/>
      <c r="D73" s="173"/>
    </row>
    <row r="74" spans="2:15" ht="15.75" thickBot="1" x14ac:dyDescent="0.3">
      <c r="B74" s="174" t="s">
        <v>750</v>
      </c>
      <c r="C74" s="176"/>
      <c r="D74" s="176"/>
    </row>
  </sheetData>
  <mergeCells count="6">
    <mergeCell ref="B59:F59"/>
    <mergeCell ref="B27:C27"/>
    <mergeCell ref="I10:J10"/>
    <mergeCell ref="B4:F4"/>
    <mergeCell ref="H13:J13"/>
    <mergeCell ref="H14:J14"/>
  </mergeCells>
  <conditionalFormatting sqref="C44:AB45">
    <cfRule type="colorScale" priority="3">
      <colorScale>
        <cfvo type="min"/>
        <cfvo type="max"/>
        <color rgb="FFFCFCFF"/>
        <color rgb="FFF8696B"/>
      </colorScale>
    </cfRule>
  </conditionalFormatting>
  <conditionalFormatting sqref="C46:AB46">
    <cfRule type="dataBar" priority="4">
      <dataBar>
        <cfvo type="min"/>
        <cfvo type="max"/>
        <color rgb="FFD6007B"/>
      </dataBar>
      <extLst>
        <ext xmlns:x14="http://schemas.microsoft.com/office/spreadsheetml/2009/9/main" uri="{B025F937-C7B1-47D3-B67F-A62EFF666E3E}">
          <x14:id>{CAC20C74-A7C3-4B83-AA56-21CA1502E865}</x14:id>
        </ext>
      </extLst>
    </cfRule>
  </conditionalFormatting>
  <conditionalFormatting sqref="F9:F10">
    <cfRule type="colorScale" priority="2">
      <colorScale>
        <cfvo type="min"/>
        <cfvo type="percentile" val="50"/>
        <cfvo type="max"/>
        <color rgb="FF63BE7B"/>
        <color rgb="FFFFEB84"/>
        <color rgb="FFF8696B"/>
      </colorScale>
    </cfRule>
  </conditionalFormatting>
  <conditionalFormatting sqref="F11:F16">
    <cfRule type="colorScale" priority="1">
      <colorScale>
        <cfvo type="min"/>
        <cfvo type="percentile" val="50"/>
        <cfvo type="max"/>
        <color rgb="FFF8696B"/>
        <color rgb="FFFCFCFF"/>
        <color rgb="FF63BE7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AC20C74-A7C3-4B83-AA56-21CA1502E865}">
            <x14:dataBar minLength="0" maxLength="100" border="1" negativeBarBorderColorSameAsPositive="0">
              <x14:cfvo type="autoMin"/>
              <x14:cfvo type="autoMax"/>
              <x14:borderColor rgb="FFD6007B"/>
              <x14:negativeFillColor rgb="FFFF0000"/>
              <x14:negativeBorderColor rgb="FFFF0000"/>
              <x14:axisColor rgb="FF000000"/>
            </x14:dataBar>
          </x14:cfRule>
          <xm:sqref>C46:AB46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2C619-CEDD-415B-82F2-801313F886E6}">
  <dimension ref="A1:O84"/>
  <sheetViews>
    <sheetView showGridLines="0" topLeftCell="A56" zoomScale="80" zoomScaleNormal="80" workbookViewId="0">
      <selection activeCell="E81" sqref="E81"/>
    </sheetView>
  </sheetViews>
  <sheetFormatPr defaultRowHeight="15" x14ac:dyDescent="0.25"/>
  <cols>
    <col min="2" max="2" width="68" customWidth="1"/>
    <col min="3" max="3" width="21" bestFit="1" customWidth="1"/>
    <col min="4" max="4" width="24.28515625" customWidth="1"/>
    <col min="5" max="5" width="27.7109375" bestFit="1" customWidth="1"/>
    <col min="6" max="6" width="8.42578125" customWidth="1"/>
    <col min="7" max="7" width="7" bestFit="1" customWidth="1"/>
    <col min="8" max="8" width="12" bestFit="1" customWidth="1"/>
    <col min="9" max="9" width="11" bestFit="1" customWidth="1"/>
    <col min="10" max="10" width="13" customWidth="1"/>
    <col min="11" max="11" width="13.85546875" customWidth="1"/>
    <col min="12" max="12" width="16.140625" customWidth="1"/>
    <col min="13" max="13" width="24" bestFit="1" customWidth="1"/>
    <col min="14" max="14" width="34.5703125" bestFit="1" customWidth="1"/>
    <col min="15" max="15" width="19.42578125" bestFit="1" customWidth="1"/>
  </cols>
  <sheetData>
    <row r="1" spans="1:12" x14ac:dyDescent="0.25">
      <c r="A1" s="151" t="s">
        <v>214</v>
      </c>
      <c r="B1" s="152" t="s">
        <v>215</v>
      </c>
    </row>
    <row r="2" spans="1:12" ht="129" customHeight="1" thickBot="1" x14ac:dyDescent="0.3">
      <c r="A2" s="216">
        <v>3</v>
      </c>
      <c r="B2" s="154" t="s">
        <v>227</v>
      </c>
    </row>
    <row r="3" spans="1:12" ht="15.75" thickBot="1" x14ac:dyDescent="0.3"/>
    <row r="4" spans="1:12" ht="17.25" customHeight="1" x14ac:dyDescent="0.25">
      <c r="B4" s="329" t="s">
        <v>736</v>
      </c>
      <c r="C4" s="330"/>
      <c r="D4" s="331"/>
    </row>
    <row r="5" spans="1:12" ht="15.75" thickBot="1" x14ac:dyDescent="0.3">
      <c r="B5" s="333" t="s">
        <v>198</v>
      </c>
      <c r="C5" s="334"/>
      <c r="D5" s="335"/>
      <c r="G5" s="313"/>
      <c r="H5" s="313"/>
      <c r="I5" s="313"/>
    </row>
    <row r="6" spans="1:12" x14ac:dyDescent="0.25">
      <c r="B6" s="41"/>
      <c r="C6" s="41"/>
      <c r="D6" s="41"/>
      <c r="G6" s="26"/>
      <c r="H6" s="26"/>
      <c r="I6" s="26"/>
    </row>
    <row r="7" spans="1:12" ht="15.75" thickBot="1" x14ac:dyDescent="0.3"/>
    <row r="8" spans="1:12" x14ac:dyDescent="0.25">
      <c r="B8" s="68" t="s">
        <v>19</v>
      </c>
      <c r="C8" s="45" t="s">
        <v>0</v>
      </c>
      <c r="D8" s="44" t="s">
        <v>3</v>
      </c>
      <c r="E8" s="44" t="s">
        <v>4</v>
      </c>
      <c r="F8" s="45" t="s">
        <v>0</v>
      </c>
      <c r="G8" s="44" t="s">
        <v>3</v>
      </c>
      <c r="H8" s="44" t="s">
        <v>4</v>
      </c>
      <c r="I8" s="45" t="s">
        <v>0</v>
      </c>
      <c r="J8" s="44" t="s">
        <v>229</v>
      </c>
      <c r="K8" s="246" t="s">
        <v>4</v>
      </c>
      <c r="L8" s="135"/>
    </row>
    <row r="9" spans="1:12" x14ac:dyDescent="0.25">
      <c r="B9" s="69" t="s">
        <v>69</v>
      </c>
      <c r="C9" s="8" t="str">
        <f>C$8&amp;"_"&amp;B9</f>
        <v>Rural_2022_May</v>
      </c>
      <c r="D9" s="8" t="str">
        <f>D$8&amp;"_"&amp;B9</f>
        <v>Urban_2022_May</v>
      </c>
      <c r="E9" s="8" t="str">
        <f>E$8&amp;"_"&amp;B9</f>
        <v>Rural+Urban_2022_May</v>
      </c>
      <c r="F9" s="8">
        <f>SUMIFS('Main Data'!$F$1:$F$373,'Main Data'!$D$1:$D$373,C9)</f>
        <v>2053.6000000000004</v>
      </c>
      <c r="G9" s="8">
        <f>SUMIFS('Main Data'!$F$1:$F$373,'Main Data'!$D$1:$D$373,D9)</f>
        <v>2103.7000000000003</v>
      </c>
      <c r="H9" s="8">
        <f>SUMIFS('Main Data'!$F$1:$F$373,'Main Data'!$D$1:$D$373,E9)</f>
        <v>2071.8000000000002</v>
      </c>
      <c r="I9" s="8" t="s">
        <v>16</v>
      </c>
      <c r="J9" s="8" t="s">
        <v>16</v>
      </c>
      <c r="K9" s="12" t="s">
        <v>16</v>
      </c>
      <c r="L9" s="23"/>
    </row>
    <row r="10" spans="1:12" x14ac:dyDescent="0.25">
      <c r="B10" s="73" t="s">
        <v>70</v>
      </c>
      <c r="C10" s="271" t="str">
        <f>C$8&amp;"_"&amp;B10</f>
        <v>Rural_2022_June</v>
      </c>
      <c r="D10" s="271" t="str">
        <f t="shared" ref="D10:D21" si="0">D$8&amp;"_"&amp;B10</f>
        <v>Urban_2022_June</v>
      </c>
      <c r="E10" s="271" t="str">
        <f t="shared" ref="E10:E21" si="1">E$8&amp;"_"&amp;B10</f>
        <v>Rural+Urban_2022_June</v>
      </c>
      <c r="F10" s="8">
        <f>SUMIFS('Main Data'!$F$1:$F$373,'Main Data'!$D$1:$D$373,C10)</f>
        <v>2074.1</v>
      </c>
      <c r="G10" s="8">
        <f>SUMIFS('Main Data'!$F$1:$F$373,'Main Data'!$D$1:$D$373,D10)</f>
        <v>2128.4</v>
      </c>
      <c r="H10" s="8">
        <f>SUMIFS('Main Data'!$F$1:$F$373,'Main Data'!$D$1:$D$373,E10)</f>
        <v>2094</v>
      </c>
      <c r="I10" s="253">
        <f>(F10-F9)/F9</f>
        <v>9.9824698091154768E-3</v>
      </c>
      <c r="J10" s="253">
        <f t="shared" ref="J10:K21" si="2">(G10-G9)/G9</f>
        <v>1.1741217854256698E-2</v>
      </c>
      <c r="K10" s="149">
        <f t="shared" si="2"/>
        <v>1.0715320011584041E-2</v>
      </c>
      <c r="L10" s="178"/>
    </row>
    <row r="11" spans="1:12" x14ac:dyDescent="0.25">
      <c r="B11" s="69" t="s">
        <v>71</v>
      </c>
      <c r="C11" s="8" t="str">
        <f t="shared" ref="C11:C21" si="3">C$8&amp;"_"&amp;B11</f>
        <v>Rural_2022_July</v>
      </c>
      <c r="D11" s="8" t="str">
        <f t="shared" si="0"/>
        <v>Urban_2022_July</v>
      </c>
      <c r="E11" s="8" t="str">
        <f t="shared" si="1"/>
        <v>Rural+Urban_2022_July</v>
      </c>
      <c r="F11" s="8">
        <f>SUMIFS('Main Data'!$F$1:$F$373,'Main Data'!$D$1:$D$373,C11)</f>
        <v>2078</v>
      </c>
      <c r="G11" s="8">
        <f>SUMIFS('Main Data'!$F$1:$F$373,'Main Data'!$D$1:$D$373,D11)</f>
        <v>2131.8000000000002</v>
      </c>
      <c r="H11" s="8">
        <f>SUMIFS('Main Data'!$F$1:$F$373,'Main Data'!$D$1:$D$373,E11)</f>
        <v>2097.9</v>
      </c>
      <c r="I11" s="22">
        <f t="shared" ref="I11:I21" si="4">(F11-F10)/F10</f>
        <v>1.8803336386867032E-3</v>
      </c>
      <c r="J11" s="22">
        <f t="shared" si="2"/>
        <v>1.5974440894569117E-3</v>
      </c>
      <c r="K11" s="115">
        <f t="shared" si="2"/>
        <v>1.8624641833811322E-3</v>
      </c>
      <c r="L11" s="178"/>
    </row>
    <row r="12" spans="1:12" x14ac:dyDescent="0.25">
      <c r="B12" s="69" t="s">
        <v>72</v>
      </c>
      <c r="C12" s="8" t="str">
        <f t="shared" si="3"/>
        <v>Rural_2022_August</v>
      </c>
      <c r="D12" s="8" t="str">
        <f t="shared" si="0"/>
        <v>Urban_2022_August</v>
      </c>
      <c r="E12" s="8" t="str">
        <f t="shared" si="1"/>
        <v>Rural+Urban_2022_August</v>
      </c>
      <c r="F12" s="8">
        <f>SUMIFS('Main Data'!$F$1:$F$373,'Main Data'!$D$1:$D$373,C12)</f>
        <v>2081</v>
      </c>
      <c r="G12" s="8">
        <f>SUMIFS('Main Data'!$F$1:$F$373,'Main Data'!$D$1:$D$373,D12)</f>
        <v>2133.1999999999998</v>
      </c>
      <c r="H12" s="8">
        <f>SUMIFS('Main Data'!$F$1:$F$373,'Main Data'!$D$1:$D$373,E12)</f>
        <v>2100.4</v>
      </c>
      <c r="I12" s="22">
        <f t="shared" si="4"/>
        <v>1.4436958614051972E-3</v>
      </c>
      <c r="J12" s="22">
        <f t="shared" si="2"/>
        <v>6.5672201895095039E-4</v>
      </c>
      <c r="K12" s="115">
        <f t="shared" si="2"/>
        <v>1.191667858334525E-3</v>
      </c>
      <c r="L12" s="178"/>
    </row>
    <row r="13" spans="1:12" x14ac:dyDescent="0.25">
      <c r="B13" s="69" t="s">
        <v>73</v>
      </c>
      <c r="C13" s="8" t="str">
        <f t="shared" si="3"/>
        <v>Rural_2022_September</v>
      </c>
      <c r="D13" s="8" t="str">
        <f t="shared" si="0"/>
        <v>Urban_2022_September</v>
      </c>
      <c r="E13" s="8" t="str">
        <f t="shared" si="1"/>
        <v>Rural+Urban_2022_September</v>
      </c>
      <c r="F13" s="8">
        <f>SUMIFS('Main Data'!$F$1:$F$373,'Main Data'!$D$1:$D$373,C13)</f>
        <v>2092.3999999999996</v>
      </c>
      <c r="G13" s="8">
        <f>SUMIFS('Main Data'!$F$1:$F$373,'Main Data'!$D$1:$D$373,D13)</f>
        <v>2145.3000000000002</v>
      </c>
      <c r="H13" s="8">
        <f>SUMIFS('Main Data'!$F$1:$F$373,'Main Data'!$D$1:$D$373,E13)</f>
        <v>2111.5</v>
      </c>
      <c r="I13" s="22">
        <f t="shared" si="4"/>
        <v>5.4781355117730114E-3</v>
      </c>
      <c r="J13" s="22">
        <f t="shared" si="2"/>
        <v>5.6722295143448176E-3</v>
      </c>
      <c r="K13" s="115">
        <f t="shared" si="2"/>
        <v>5.2847076747285799E-3</v>
      </c>
      <c r="L13" s="178"/>
    </row>
    <row r="14" spans="1:12" x14ac:dyDescent="0.25">
      <c r="B14" s="69" t="s">
        <v>74</v>
      </c>
      <c r="C14" s="8" t="str">
        <f t="shared" si="3"/>
        <v>Rural_2022_October</v>
      </c>
      <c r="D14" s="8" t="str">
        <f t="shared" si="0"/>
        <v>Urban_2022_October</v>
      </c>
      <c r="E14" s="8" t="str">
        <f t="shared" si="1"/>
        <v>Rural+Urban_2022_October</v>
      </c>
      <c r="F14" s="8">
        <f>SUMIFS('Main Data'!$F$1:$F$373,'Main Data'!$D$1:$D$373,C14)</f>
        <v>2108.6999999999998</v>
      </c>
      <c r="G14" s="8">
        <f>SUMIFS('Main Data'!$F$1:$F$373,'Main Data'!$D$1:$D$373,D14)</f>
        <v>2160.7000000000003</v>
      </c>
      <c r="H14" s="8">
        <f>SUMIFS('Main Data'!$F$1:$F$373,'Main Data'!$D$1:$D$373,E14)</f>
        <v>2127.4</v>
      </c>
      <c r="I14" s="22">
        <f t="shared" si="4"/>
        <v>7.7900974956988077E-3</v>
      </c>
      <c r="J14" s="22">
        <f t="shared" si="2"/>
        <v>7.1784831958234697E-3</v>
      </c>
      <c r="K14" s="115">
        <f t="shared" si="2"/>
        <v>7.5301918067724799E-3</v>
      </c>
      <c r="L14" s="178"/>
    </row>
    <row r="15" spans="1:12" x14ac:dyDescent="0.25">
      <c r="B15" s="69" t="s">
        <v>75</v>
      </c>
      <c r="C15" s="8" t="str">
        <f t="shared" si="3"/>
        <v>Rural_2022_November</v>
      </c>
      <c r="D15" s="8" t="str">
        <f t="shared" si="0"/>
        <v>Urban_2022_November</v>
      </c>
      <c r="E15" s="8" t="str">
        <f t="shared" si="1"/>
        <v>Rural+Urban_2022_November</v>
      </c>
      <c r="F15" s="8">
        <f>SUMIFS('Main Data'!$F$1:$F$373,'Main Data'!$D$1:$D$373,C15)</f>
        <v>2111.2999999999997</v>
      </c>
      <c r="G15" s="8">
        <f>SUMIFS('Main Data'!$F$1:$F$373,'Main Data'!$D$1:$D$373,D15)</f>
        <v>2152.3000000000002</v>
      </c>
      <c r="H15" s="8">
        <f>SUMIFS('Main Data'!$F$1:$F$373,'Main Data'!$D$1:$D$373,E15)</f>
        <v>2126.3999999999996</v>
      </c>
      <c r="I15" s="22">
        <f t="shared" si="4"/>
        <v>1.2329871484800632E-3</v>
      </c>
      <c r="J15" s="22">
        <f t="shared" si="2"/>
        <v>-3.8876290091174573E-3</v>
      </c>
      <c r="K15" s="115">
        <f t="shared" si="2"/>
        <v>-4.7005734699654729E-4</v>
      </c>
      <c r="L15" s="178"/>
    </row>
    <row r="16" spans="1:12" x14ac:dyDescent="0.25">
      <c r="B16" s="73" t="s">
        <v>76</v>
      </c>
      <c r="C16" s="21" t="str">
        <f t="shared" si="3"/>
        <v>Rural_2022_December</v>
      </c>
      <c r="D16" s="272" t="str">
        <f t="shared" si="0"/>
        <v>Urban_2022_December</v>
      </c>
      <c r="E16" s="21" t="str">
        <f t="shared" si="1"/>
        <v>Rural+Urban_2022_December</v>
      </c>
      <c r="F16" s="8">
        <f>SUMIFS('Main Data'!$F$1:$F$373,'Main Data'!$D$1:$D$373,C16)</f>
        <v>2100.3000000000002</v>
      </c>
      <c r="G16" s="8">
        <f>SUMIFS('Main Data'!$F$1:$F$373,'Main Data'!$D$1:$D$373,D16)</f>
        <v>2133</v>
      </c>
      <c r="H16" s="8">
        <f>SUMIFS('Main Data'!$F$1:$F$373,'Main Data'!$D$1:$D$373,E16)</f>
        <v>2112.4</v>
      </c>
      <c r="I16" s="22">
        <f t="shared" si="4"/>
        <v>-5.2100601525124548E-3</v>
      </c>
      <c r="J16" s="253">
        <f t="shared" si="2"/>
        <v>-8.9671514194118764E-3</v>
      </c>
      <c r="K16" s="115">
        <f t="shared" si="2"/>
        <v>-6.5838976674188997E-3</v>
      </c>
      <c r="L16" s="178"/>
    </row>
    <row r="17" spans="2:12" x14ac:dyDescent="0.25">
      <c r="B17" s="69" t="s">
        <v>77</v>
      </c>
      <c r="C17" s="8" t="str">
        <f t="shared" si="3"/>
        <v>Rural_2023_January</v>
      </c>
      <c r="D17" s="8" t="str">
        <f t="shared" si="0"/>
        <v>Urban_2023_January</v>
      </c>
      <c r="E17" s="8" t="str">
        <f t="shared" si="1"/>
        <v>Rural+Urban_2023_January</v>
      </c>
      <c r="F17" s="8">
        <f>SUMIFS('Main Data'!$F$1:$F$373,'Main Data'!$D$1:$D$373,C17)</f>
        <v>2106.3000000000002</v>
      </c>
      <c r="G17" s="8">
        <f>SUMIFS('Main Data'!$F$1:$F$373,'Main Data'!$D$1:$D$373,D17)</f>
        <v>2146.5</v>
      </c>
      <c r="H17" s="8">
        <f>SUMIFS('Main Data'!$F$1:$F$373,'Main Data'!$D$1:$D$373,E17)</f>
        <v>2121.3000000000002</v>
      </c>
      <c r="I17" s="22">
        <f t="shared" si="4"/>
        <v>2.8567347521782599E-3</v>
      </c>
      <c r="J17" s="22">
        <f t="shared" si="2"/>
        <v>6.3291139240506328E-3</v>
      </c>
      <c r="K17" s="115">
        <f t="shared" si="2"/>
        <v>4.2132171937133544E-3</v>
      </c>
      <c r="L17" s="178"/>
    </row>
    <row r="18" spans="2:12" x14ac:dyDescent="0.25">
      <c r="B18" s="73" t="s">
        <v>78</v>
      </c>
      <c r="C18" s="272" t="str">
        <f t="shared" si="3"/>
        <v>Rural_2023_February</v>
      </c>
      <c r="D18" s="21" t="str">
        <f t="shared" si="0"/>
        <v>Urban_2023_February</v>
      </c>
      <c r="E18" s="272" t="str">
        <f t="shared" si="1"/>
        <v>Rural+Urban_2023_February</v>
      </c>
      <c r="F18" s="8">
        <f>SUMIFS('Main Data'!$F$1:$F$373,'Main Data'!$D$1:$D$373,C18)</f>
        <v>2088.1</v>
      </c>
      <c r="G18" s="8">
        <f>SUMIFS('Main Data'!$F$1:$F$373,'Main Data'!$D$1:$D$373,D18)</f>
        <v>2138.2999999999997</v>
      </c>
      <c r="H18" s="8">
        <f>SUMIFS('Main Data'!$F$1:$F$373,'Main Data'!$D$1:$D$373,E18)</f>
        <v>2106.8000000000002</v>
      </c>
      <c r="I18" s="253">
        <f t="shared" si="4"/>
        <v>-8.6407444333666955E-3</v>
      </c>
      <c r="J18" s="22">
        <f t="shared" si="2"/>
        <v>-3.8201723736316202E-3</v>
      </c>
      <c r="K18" s="254">
        <f t="shared" si="2"/>
        <v>-6.8354311035685655E-3</v>
      </c>
      <c r="L18" s="178"/>
    </row>
    <row r="19" spans="2:12" x14ac:dyDescent="0.25">
      <c r="B19" s="69" t="s">
        <v>79</v>
      </c>
      <c r="C19" s="8" t="str">
        <f t="shared" si="3"/>
        <v>Rural_2023_March</v>
      </c>
      <c r="D19" s="8" t="str">
        <f t="shared" si="0"/>
        <v>Urban_2023_March</v>
      </c>
      <c r="E19" s="8" t="str">
        <f t="shared" si="1"/>
        <v>Rural+Urban_2023_March</v>
      </c>
      <c r="F19" s="8">
        <f>SUMIFS('Main Data'!$F$1:$F$373,'Main Data'!$D$1:$D$373,C19)</f>
        <v>2088.2000000000003</v>
      </c>
      <c r="G19" s="8">
        <f>SUMIFS('Main Data'!$F$1:$F$373,'Main Data'!$D$1:$D$373,D19)</f>
        <v>2138.5</v>
      </c>
      <c r="H19" s="8">
        <f>SUMIFS('Main Data'!$F$1:$F$373,'Main Data'!$D$1:$D$373,E19)</f>
        <v>2106.8999999999996</v>
      </c>
      <c r="I19" s="22">
        <f t="shared" si="4"/>
        <v>4.7890426703876155E-5</v>
      </c>
      <c r="J19" s="22">
        <f t="shared" si="2"/>
        <v>9.3532245241674636E-5</v>
      </c>
      <c r="K19" s="115">
        <f t="shared" si="2"/>
        <v>4.7465350294026154E-5</v>
      </c>
      <c r="L19" s="178"/>
    </row>
    <row r="20" spans="2:12" x14ac:dyDescent="0.25">
      <c r="B20" s="69" t="s">
        <v>80</v>
      </c>
      <c r="C20" s="8" t="str">
        <f t="shared" si="3"/>
        <v>Rural_2023_April</v>
      </c>
      <c r="D20" s="8" t="str">
        <f t="shared" si="0"/>
        <v>Urban_2023_April</v>
      </c>
      <c r="E20" s="8" t="str">
        <f t="shared" si="1"/>
        <v>Rural+Urban_2023_April</v>
      </c>
      <c r="F20" s="8">
        <f>SUMIFS('Main Data'!$F$1:$F$373,'Main Data'!$D$1:$D$373,C20)</f>
        <v>2096</v>
      </c>
      <c r="G20" s="8">
        <f>SUMIFS('Main Data'!$F$1:$F$373,'Main Data'!$D$1:$D$373,D20)</f>
        <v>2152.2000000000003</v>
      </c>
      <c r="H20" s="8">
        <f>SUMIFS('Main Data'!$F$1:$F$373,'Main Data'!$D$1:$D$373,E20)</f>
        <v>2116.7000000000003</v>
      </c>
      <c r="I20" s="22">
        <f t="shared" si="4"/>
        <v>3.7352743990037955E-3</v>
      </c>
      <c r="J20" s="22">
        <f t="shared" si="2"/>
        <v>6.4063595978490874E-3</v>
      </c>
      <c r="K20" s="115">
        <f t="shared" si="2"/>
        <v>4.6513835492907295E-3</v>
      </c>
      <c r="L20" s="178"/>
    </row>
    <row r="21" spans="2:12" ht="15.75" thickBot="1" x14ac:dyDescent="0.3">
      <c r="B21" s="70" t="s">
        <v>81</v>
      </c>
      <c r="C21" s="71" t="str">
        <f t="shared" si="3"/>
        <v>Rural_2023_May</v>
      </c>
      <c r="D21" s="71" t="str">
        <f t="shared" si="0"/>
        <v>Urban_2023_May</v>
      </c>
      <c r="E21" s="71" t="str">
        <f t="shared" si="1"/>
        <v>Rural+Urban_2023_May</v>
      </c>
      <c r="F21" s="71">
        <f>SUMIFS('Main Data'!$F$1:$F$373,'Main Data'!$D$1:$D$373,C21)</f>
        <v>2112.0000000000005</v>
      </c>
      <c r="G21" s="71">
        <f>SUMIFS('Main Data'!$F$1:$F$373,'Main Data'!$D$1:$D$373,D21)</f>
        <v>2169.2000000000003</v>
      </c>
      <c r="H21" s="71">
        <f>SUMIFS('Main Data'!$F$1:$F$373,'Main Data'!$D$1:$D$373,E21)</f>
        <v>2133.5</v>
      </c>
      <c r="I21" s="72">
        <f t="shared" si="4"/>
        <v>7.6335877862597585E-3</v>
      </c>
      <c r="J21" s="72">
        <f t="shared" si="2"/>
        <v>7.8988941548183249E-3</v>
      </c>
      <c r="K21" s="147">
        <f t="shared" si="2"/>
        <v>7.9368828837339846E-3</v>
      </c>
      <c r="L21" s="179"/>
    </row>
    <row r="24" spans="2:12" x14ac:dyDescent="0.25">
      <c r="E24" s="118"/>
    </row>
    <row r="25" spans="2:12" x14ac:dyDescent="0.25">
      <c r="I25" t="s">
        <v>228</v>
      </c>
    </row>
    <row r="42" spans="2:12" ht="15.75" thickBot="1" x14ac:dyDescent="0.3"/>
    <row r="43" spans="2:12" x14ac:dyDescent="0.25">
      <c r="B43" s="180" t="s">
        <v>195</v>
      </c>
      <c r="C43" s="315" t="s">
        <v>195</v>
      </c>
      <c r="D43" s="316"/>
      <c r="E43" s="317"/>
      <c r="F43" s="315" t="s">
        <v>195</v>
      </c>
      <c r="G43" s="316"/>
      <c r="H43" s="316"/>
      <c r="I43" s="316"/>
      <c r="J43" s="316"/>
      <c r="K43" s="316"/>
      <c r="L43" s="317"/>
    </row>
    <row r="44" spans="2:12" x14ac:dyDescent="0.25">
      <c r="B44" s="183" t="s">
        <v>230</v>
      </c>
      <c r="C44" s="321" t="s">
        <v>230</v>
      </c>
      <c r="D44" s="321"/>
      <c r="E44" s="321"/>
      <c r="F44" s="336" t="s">
        <v>230</v>
      </c>
      <c r="G44" s="336"/>
      <c r="H44" s="336"/>
      <c r="I44" s="336"/>
      <c r="J44" s="336"/>
      <c r="K44" s="336"/>
      <c r="L44" s="337"/>
    </row>
    <row r="45" spans="2:12" ht="15.75" thickBot="1" x14ac:dyDescent="0.3">
      <c r="B45" s="184" t="s">
        <v>715</v>
      </c>
      <c r="C45" s="322" t="s">
        <v>716</v>
      </c>
      <c r="D45" s="322"/>
      <c r="E45" s="322"/>
      <c r="F45" s="185" t="s">
        <v>717</v>
      </c>
      <c r="G45" s="185"/>
      <c r="H45" s="185"/>
      <c r="I45" s="185"/>
      <c r="J45" s="185"/>
      <c r="K45" s="185"/>
      <c r="L45" s="186"/>
    </row>
    <row r="46" spans="2:12" x14ac:dyDescent="0.25">
      <c r="B46" s="181"/>
      <c r="C46" s="181"/>
      <c r="D46" s="181"/>
      <c r="E46" s="181"/>
      <c r="F46" s="182"/>
      <c r="G46" s="182"/>
      <c r="H46" s="182"/>
      <c r="I46" s="182"/>
      <c r="J46" s="182"/>
      <c r="K46" s="182"/>
      <c r="L46" s="182"/>
    </row>
    <row r="48" spans="2:12" x14ac:dyDescent="0.25">
      <c r="B48" s="332" t="s">
        <v>239</v>
      </c>
      <c r="C48" s="332"/>
    </row>
    <row r="49" spans="2:15" ht="18" customHeight="1" x14ac:dyDescent="0.25">
      <c r="B49" s="332" t="s">
        <v>240</v>
      </c>
      <c r="C49" s="332"/>
    </row>
    <row r="50" spans="2:15" ht="18.75" customHeight="1" x14ac:dyDescent="0.25">
      <c r="B50" s="332" t="s">
        <v>231</v>
      </c>
      <c r="C50" s="332"/>
      <c r="D50" s="187"/>
      <c r="E50" s="187"/>
      <c r="F50" s="187"/>
    </row>
    <row r="51" spans="2:15" ht="15.75" thickBot="1" x14ac:dyDescent="0.3"/>
    <row r="52" spans="2:15" ht="15.75" thickBot="1" x14ac:dyDescent="0.3">
      <c r="C52" s="76" t="s">
        <v>20</v>
      </c>
      <c r="D52" s="77" t="s">
        <v>21</v>
      </c>
      <c r="E52" s="77" t="s">
        <v>22</v>
      </c>
      <c r="F52" s="77" t="s">
        <v>23</v>
      </c>
      <c r="G52" s="77" t="s">
        <v>24</v>
      </c>
      <c r="H52" s="77" t="s">
        <v>25</v>
      </c>
      <c r="I52" s="77" t="s">
        <v>26</v>
      </c>
      <c r="J52" s="77" t="s">
        <v>27</v>
      </c>
      <c r="K52" s="77" t="s">
        <v>28</v>
      </c>
      <c r="L52" s="77" t="s">
        <v>29</v>
      </c>
      <c r="M52" s="77" t="s">
        <v>30</v>
      </c>
      <c r="N52" s="77" t="s">
        <v>31</v>
      </c>
      <c r="O52" s="78" t="s">
        <v>32</v>
      </c>
    </row>
    <row r="53" spans="2:15" x14ac:dyDescent="0.25">
      <c r="B53" s="74" t="s">
        <v>70</v>
      </c>
      <c r="C53" s="79" cm="1">
        <f t="array" ref="C53:O53">INDEX('Main Data'!$G$1:$S$373,MATCH('EDA &amp; Analysis 3'!B$53,'Main Data'!$E$1:$E$373,0),0)</f>
        <v>153.80000000000001</v>
      </c>
      <c r="D53" s="8">
        <v>217.2</v>
      </c>
      <c r="E53" s="8">
        <v>169.6</v>
      </c>
      <c r="F53" s="8">
        <v>165.4</v>
      </c>
      <c r="G53" s="8">
        <v>208.1</v>
      </c>
      <c r="H53" s="8">
        <v>165.8</v>
      </c>
      <c r="I53" s="8">
        <v>167.3</v>
      </c>
      <c r="J53" s="8">
        <v>164.6</v>
      </c>
      <c r="K53" s="8">
        <v>119.1</v>
      </c>
      <c r="L53" s="8">
        <v>188.9</v>
      </c>
      <c r="M53" s="8">
        <v>174.2</v>
      </c>
      <c r="N53" s="8">
        <v>181.9</v>
      </c>
      <c r="O53" s="12">
        <v>172.4</v>
      </c>
    </row>
    <row r="54" spans="2:15" x14ac:dyDescent="0.25">
      <c r="B54" s="75" t="s">
        <v>81</v>
      </c>
      <c r="C54" s="79" cm="1">
        <f t="array" ref="C54:O54">INDEX('Main Data'!$G$1:$S$373,MATCH('EDA &amp; Analysis 3'!B54,'Main Data'!$E$1:$E$373,0),0)</f>
        <v>173.2</v>
      </c>
      <c r="D54" s="8">
        <v>211.5</v>
      </c>
      <c r="E54" s="8">
        <v>171</v>
      </c>
      <c r="F54" s="8">
        <v>179.6</v>
      </c>
      <c r="G54" s="8">
        <v>173.3</v>
      </c>
      <c r="H54" s="8">
        <v>169</v>
      </c>
      <c r="I54" s="8">
        <v>148.69999999999999</v>
      </c>
      <c r="J54" s="8">
        <v>174.9</v>
      </c>
      <c r="K54" s="8">
        <v>121.9</v>
      </c>
      <c r="L54" s="8">
        <v>221</v>
      </c>
      <c r="M54" s="8">
        <v>178.7</v>
      </c>
      <c r="N54" s="8">
        <v>191.1</v>
      </c>
      <c r="O54" s="12">
        <v>176.8</v>
      </c>
    </row>
    <row r="55" spans="2:15" ht="15.75" thickBot="1" x14ac:dyDescent="0.3">
      <c r="B55" s="273" t="s">
        <v>737</v>
      </c>
      <c r="C55" s="188">
        <f>(C54-C53)/C54</f>
        <v>0.11200923787528856</v>
      </c>
      <c r="D55" s="80">
        <f t="shared" ref="D55:J55" si="5">(D54-D53)/D54</f>
        <v>-2.6950354609929023E-2</v>
      </c>
      <c r="E55" s="80">
        <f t="shared" si="5"/>
        <v>8.1871345029240102E-3</v>
      </c>
      <c r="F55" s="80">
        <f t="shared" si="5"/>
        <v>7.9064587973273884E-2</v>
      </c>
      <c r="G55" s="80">
        <f t="shared" si="5"/>
        <v>-0.20080784766301202</v>
      </c>
      <c r="H55" s="80">
        <f t="shared" si="5"/>
        <v>1.8934911242603485E-2</v>
      </c>
      <c r="I55" s="80">
        <f t="shared" si="5"/>
        <v>-0.12508406186953613</v>
      </c>
      <c r="J55" s="80">
        <f t="shared" si="5"/>
        <v>5.8890794739851406E-2</v>
      </c>
      <c r="K55" s="80">
        <f>(K54-K53)/K54</f>
        <v>2.2969647251845866E-2</v>
      </c>
      <c r="L55" s="80">
        <f>(L54-L53)/L54</f>
        <v>0.14524886877828053</v>
      </c>
      <c r="M55" s="80">
        <f>(M54-M53)/M54</f>
        <v>2.5181869054280919E-2</v>
      </c>
      <c r="N55" s="80">
        <f>(N54-N53)/N54</f>
        <v>4.8142333856619514E-2</v>
      </c>
      <c r="O55" s="81">
        <f>(O54-O53)/O54</f>
        <v>2.4886877828054328E-2</v>
      </c>
    </row>
    <row r="57" spans="2:15" ht="15.75" thickBot="1" x14ac:dyDescent="0.3"/>
    <row r="58" spans="2:15" x14ac:dyDescent="0.25">
      <c r="B58" s="113" t="s">
        <v>201</v>
      </c>
      <c r="C58" s="114" t="s">
        <v>752</v>
      </c>
      <c r="E58" s="157" t="s">
        <v>232</v>
      </c>
      <c r="F58" s="155"/>
      <c r="G58" s="155"/>
      <c r="H58" s="155"/>
      <c r="I58" s="155"/>
      <c r="J58" s="155"/>
      <c r="K58" s="155"/>
      <c r="L58" s="155"/>
      <c r="M58" s="156"/>
    </row>
    <row r="59" spans="2:15" x14ac:dyDescent="0.25">
      <c r="B59" s="50" t="s">
        <v>24</v>
      </c>
      <c r="C59" s="83">
        <v>-0.20080784766301202</v>
      </c>
      <c r="E59" s="327" t="s">
        <v>718</v>
      </c>
      <c r="F59" s="328"/>
      <c r="G59" s="328"/>
      <c r="H59" s="328"/>
      <c r="I59" s="328"/>
      <c r="J59" s="328"/>
      <c r="K59" s="328"/>
      <c r="L59" s="23"/>
      <c r="M59" s="173"/>
    </row>
    <row r="60" spans="2:15" x14ac:dyDescent="0.25">
      <c r="B60" s="50" t="s">
        <v>26</v>
      </c>
      <c r="C60" s="83">
        <v>-0.12508406186953613</v>
      </c>
      <c r="D60" s="82"/>
      <c r="E60" s="191" t="s">
        <v>235</v>
      </c>
      <c r="F60" s="24"/>
      <c r="G60" s="23"/>
      <c r="H60" s="23"/>
      <c r="I60" s="23"/>
      <c r="J60" s="23"/>
      <c r="K60" s="23"/>
      <c r="L60" s="23"/>
      <c r="M60" s="173"/>
    </row>
    <row r="61" spans="2:15" x14ac:dyDescent="0.25">
      <c r="B61" s="50" t="s">
        <v>21</v>
      </c>
      <c r="C61" s="83">
        <v>-2.6950354609929023E-2</v>
      </c>
      <c r="D61" s="82"/>
      <c r="E61" s="191" t="s">
        <v>236</v>
      </c>
      <c r="F61" s="24"/>
      <c r="G61" s="23"/>
      <c r="H61" s="23"/>
      <c r="I61" s="23"/>
      <c r="J61" s="23"/>
      <c r="K61" s="23"/>
      <c r="L61" s="23"/>
      <c r="M61" s="173"/>
    </row>
    <row r="62" spans="2:15" x14ac:dyDescent="0.25">
      <c r="B62" s="50" t="s">
        <v>22</v>
      </c>
      <c r="C62" s="83">
        <v>8.1871345029240102E-3</v>
      </c>
      <c r="D62" s="82"/>
      <c r="E62" s="323" t="s">
        <v>238</v>
      </c>
      <c r="F62" s="324"/>
      <c r="G62" s="324"/>
      <c r="H62" s="23"/>
      <c r="I62" s="23"/>
      <c r="J62" s="23"/>
      <c r="K62" s="23"/>
      <c r="L62" s="23"/>
      <c r="M62" s="173"/>
    </row>
    <row r="63" spans="2:15" x14ac:dyDescent="0.25">
      <c r="B63" s="50" t="s">
        <v>25</v>
      </c>
      <c r="C63" s="83">
        <v>1.8934911242603485E-2</v>
      </c>
      <c r="D63" s="82"/>
      <c r="E63" s="191" t="s">
        <v>241</v>
      </c>
      <c r="F63" s="24"/>
      <c r="G63" s="23"/>
      <c r="H63" s="23"/>
      <c r="I63" s="23"/>
      <c r="J63" s="23"/>
      <c r="K63" s="23"/>
      <c r="L63" s="23"/>
      <c r="M63" s="173"/>
    </row>
    <row r="64" spans="2:15" ht="13.5" customHeight="1" x14ac:dyDescent="0.25">
      <c r="B64" s="50" t="s">
        <v>28</v>
      </c>
      <c r="C64" s="83">
        <v>2.2969647251845866E-2</v>
      </c>
      <c r="D64" s="82"/>
      <c r="E64" s="325" t="s">
        <v>738</v>
      </c>
      <c r="F64" s="326"/>
      <c r="G64" s="326"/>
      <c r="H64" s="326"/>
      <c r="I64" s="326"/>
      <c r="J64" s="326"/>
      <c r="K64" s="326"/>
      <c r="L64" s="23"/>
      <c r="M64" s="173"/>
    </row>
    <row r="65" spans="2:13" x14ac:dyDescent="0.25">
      <c r="B65" s="50" t="s">
        <v>32</v>
      </c>
      <c r="C65" s="83">
        <v>2.5000000000000001E-2</v>
      </c>
      <c r="D65" s="82"/>
      <c r="E65" s="191" t="s">
        <v>243</v>
      </c>
      <c r="F65" s="24"/>
      <c r="G65" s="23"/>
      <c r="H65" s="23"/>
      <c r="I65" s="23"/>
      <c r="J65" s="23"/>
      <c r="K65" s="23"/>
      <c r="L65" s="23"/>
      <c r="M65" s="173"/>
    </row>
    <row r="66" spans="2:13" x14ac:dyDescent="0.25">
      <c r="B66" s="50" t="s">
        <v>31</v>
      </c>
      <c r="C66" s="83">
        <v>4.8000000000000001E-2</v>
      </c>
      <c r="D66" s="82"/>
      <c r="E66" s="191"/>
      <c r="F66" s="24"/>
      <c r="G66" s="23"/>
      <c r="H66" s="23"/>
      <c r="I66" s="23"/>
      <c r="J66" s="23"/>
      <c r="K66" s="23"/>
      <c r="L66" s="23"/>
      <c r="M66" s="173"/>
    </row>
    <row r="67" spans="2:13" x14ac:dyDescent="0.25">
      <c r="B67" s="50" t="s">
        <v>27</v>
      </c>
      <c r="C67" s="83">
        <v>5.8890794739851406E-2</v>
      </c>
      <c r="D67" s="82"/>
      <c r="E67" s="247" t="s">
        <v>237</v>
      </c>
      <c r="F67" s="248"/>
      <c r="G67" s="249"/>
      <c r="H67" s="249"/>
      <c r="I67" s="249"/>
      <c r="J67" s="249"/>
      <c r="K67" s="249"/>
      <c r="L67" s="23"/>
      <c r="M67" s="173"/>
    </row>
    <row r="68" spans="2:13" x14ac:dyDescent="0.25">
      <c r="B68" s="50" t="s">
        <v>23</v>
      </c>
      <c r="C68" s="83">
        <v>7.9064587973273884E-2</v>
      </c>
      <c r="D68" s="82"/>
      <c r="E68" s="191" t="s">
        <v>233</v>
      </c>
      <c r="F68" s="24"/>
      <c r="G68" s="23"/>
      <c r="H68" s="23"/>
      <c r="I68" s="23"/>
      <c r="J68" s="23"/>
      <c r="K68" s="23"/>
      <c r="L68" s="23"/>
      <c r="M68" s="173"/>
    </row>
    <row r="69" spans="2:13" x14ac:dyDescent="0.25">
      <c r="B69" s="50" t="s">
        <v>20</v>
      </c>
      <c r="C69" s="83">
        <v>0.11200923787528856</v>
      </c>
      <c r="D69" s="82"/>
      <c r="E69" s="191" t="s">
        <v>234</v>
      </c>
      <c r="F69" s="24"/>
      <c r="G69" s="23"/>
      <c r="H69" s="23"/>
      <c r="I69" s="23"/>
      <c r="J69" s="23"/>
      <c r="K69" s="23"/>
      <c r="L69" s="23"/>
      <c r="M69" s="173"/>
    </row>
    <row r="70" spans="2:13" ht="15.75" thickBot="1" x14ac:dyDescent="0.3">
      <c r="B70" s="51" t="s">
        <v>29</v>
      </c>
      <c r="C70" s="84">
        <v>0.14524886877828053</v>
      </c>
      <c r="D70" s="82"/>
      <c r="E70" s="323" t="s">
        <v>238</v>
      </c>
      <c r="F70" s="324"/>
      <c r="G70" s="324"/>
      <c r="H70" s="23"/>
      <c r="I70" s="23"/>
      <c r="J70" s="23"/>
      <c r="K70" s="23"/>
      <c r="L70" s="23"/>
      <c r="M70" s="173"/>
    </row>
    <row r="71" spans="2:13" x14ac:dyDescent="0.25">
      <c r="C71" s="116"/>
      <c r="E71" s="190" t="s">
        <v>242</v>
      </c>
      <c r="F71" s="23"/>
      <c r="G71" s="23"/>
      <c r="H71" s="23"/>
      <c r="I71" s="23"/>
      <c r="J71" s="23"/>
      <c r="K71" s="23"/>
      <c r="L71" s="23"/>
      <c r="M71" s="173"/>
    </row>
    <row r="72" spans="2:13" x14ac:dyDescent="0.25">
      <c r="B72" s="320"/>
      <c r="C72" s="320"/>
      <c r="E72" s="191" t="s">
        <v>719</v>
      </c>
      <c r="F72" s="23"/>
      <c r="G72" s="23"/>
      <c r="H72" s="23"/>
      <c r="I72" s="23"/>
      <c r="J72" s="23"/>
      <c r="K72" s="23"/>
      <c r="L72" s="23"/>
      <c r="M72" s="173"/>
    </row>
    <row r="73" spans="2:13" x14ac:dyDescent="0.25">
      <c r="E73" s="191" t="s">
        <v>244</v>
      </c>
      <c r="F73" s="23"/>
      <c r="G73" s="23"/>
      <c r="H73" s="23"/>
      <c r="I73" s="23"/>
      <c r="J73" s="23"/>
      <c r="K73" s="23"/>
      <c r="L73" s="23"/>
      <c r="M73" s="173"/>
    </row>
    <row r="74" spans="2:13" x14ac:dyDescent="0.25">
      <c r="E74" s="191" t="s">
        <v>739</v>
      </c>
      <c r="F74" s="23"/>
      <c r="G74" s="23"/>
      <c r="H74" s="23"/>
      <c r="I74" s="23"/>
      <c r="J74" s="23"/>
      <c r="K74" s="23"/>
      <c r="L74" s="23"/>
      <c r="M74" s="173"/>
    </row>
    <row r="75" spans="2:13" x14ac:dyDescent="0.25">
      <c r="E75" s="191" t="s">
        <v>247</v>
      </c>
      <c r="F75" s="23"/>
      <c r="G75" s="23"/>
      <c r="H75" s="23"/>
      <c r="I75" s="23"/>
      <c r="J75" s="23"/>
      <c r="K75" s="23"/>
      <c r="L75" s="23"/>
      <c r="M75" s="173"/>
    </row>
    <row r="76" spans="2:13" x14ac:dyDescent="0.25">
      <c r="E76" s="191" t="s">
        <v>245</v>
      </c>
      <c r="F76" s="23"/>
      <c r="G76" s="23"/>
      <c r="H76" s="23"/>
      <c r="I76" s="23"/>
      <c r="J76" s="23"/>
      <c r="K76" s="23"/>
      <c r="L76" s="23"/>
      <c r="M76" s="173"/>
    </row>
    <row r="77" spans="2:13" ht="15.75" thickBot="1" x14ac:dyDescent="0.3">
      <c r="E77" s="174" t="s">
        <v>246</v>
      </c>
      <c r="F77" s="175"/>
      <c r="G77" s="175"/>
      <c r="H77" s="175"/>
      <c r="I77" s="175"/>
      <c r="J77" s="175"/>
      <c r="K77" s="175"/>
      <c r="L77" s="175"/>
      <c r="M77" s="176"/>
    </row>
    <row r="80" spans="2:13" ht="15.75" x14ac:dyDescent="0.25">
      <c r="B80" s="319"/>
      <c r="C80" s="319"/>
    </row>
    <row r="84" spans="2:10" ht="15.75" x14ac:dyDescent="0.25">
      <c r="B84" s="189"/>
      <c r="C84" s="189"/>
      <c r="D84" s="189"/>
      <c r="E84" s="189"/>
      <c r="F84" s="189"/>
      <c r="G84" s="189"/>
      <c r="H84" s="189"/>
      <c r="I84" s="189"/>
      <c r="J84" s="189"/>
    </row>
  </sheetData>
  <sortState xmlns:xlrd2="http://schemas.microsoft.com/office/spreadsheetml/2017/richdata2" ref="C59:C70">
    <sortCondition ref="C59:C70"/>
  </sortState>
  <mergeCells count="17">
    <mergeCell ref="B4:D4"/>
    <mergeCell ref="B50:C50"/>
    <mergeCell ref="B49:C49"/>
    <mergeCell ref="B48:C48"/>
    <mergeCell ref="G5:I5"/>
    <mergeCell ref="B5:D5"/>
    <mergeCell ref="F43:L43"/>
    <mergeCell ref="F44:L44"/>
    <mergeCell ref="B80:C80"/>
    <mergeCell ref="B72:C72"/>
    <mergeCell ref="C43:E43"/>
    <mergeCell ref="C44:E44"/>
    <mergeCell ref="C45:E45"/>
    <mergeCell ref="E62:G62"/>
    <mergeCell ref="E70:G70"/>
    <mergeCell ref="E64:K64"/>
    <mergeCell ref="E59:K59"/>
  </mergeCells>
  <conditionalFormatting sqref="C59:C70">
    <cfRule type="colorScale" priority="3">
      <colorScale>
        <cfvo type="min"/>
        <cfvo type="percentile" val="50"/>
        <cfvo type="max"/>
        <color rgb="FFF8696B"/>
        <color rgb="FFFFEB84"/>
        <color rgb="FF63BE7B"/>
      </colorScale>
    </cfRule>
  </conditionalFormatting>
  <conditionalFormatting sqref="C69:D69">
    <cfRule type="colorScale" priority="5">
      <colorScale>
        <cfvo type="min"/>
        <cfvo type="percentile" val="50"/>
        <cfvo type="max"/>
        <color rgb="FFF8696B"/>
        <color rgb="FFFFEB84"/>
        <color rgb="FF63BE7B"/>
      </colorScale>
    </cfRule>
  </conditionalFormatting>
  <conditionalFormatting sqref="C53:O54">
    <cfRule type="colorScale" priority="1">
      <colorScale>
        <cfvo type="min"/>
        <cfvo type="max"/>
        <color rgb="FFF8696B"/>
        <color rgb="FFFCFCFF"/>
      </colorScale>
    </cfRule>
  </conditionalFormatting>
  <conditionalFormatting sqref="C55:O55">
    <cfRule type="colorScale" priority="7">
      <colorScale>
        <cfvo type="min"/>
        <cfvo type="percentile" val="50"/>
        <cfvo type="max"/>
        <color rgb="FFF8696B"/>
        <color rgb="FFFFEB84"/>
        <color rgb="FF63BE7B"/>
      </colorScale>
    </cfRule>
  </conditionalFormatting>
  <conditionalFormatting sqref="D60:D70">
    <cfRule type="colorScale" priority="28">
      <colorScale>
        <cfvo type="min"/>
        <cfvo type="percentile" val="50"/>
        <cfvo type="max"/>
        <color rgb="FFF8696B"/>
        <color rgb="FFFFEB84"/>
        <color rgb="FF63BE7B"/>
      </colorScale>
    </cfRule>
  </conditionalFormatting>
  <conditionalFormatting sqref="F60:F61 F63 F65:F69">
    <cfRule type="colorScale" priority="11">
      <colorScale>
        <cfvo type="min"/>
        <cfvo type="percentile" val="50"/>
        <cfvo type="max"/>
        <color rgb="FFF8696B"/>
        <color rgb="FFFFEB84"/>
        <color rgb="FF63BE7B"/>
      </colorScale>
    </cfRule>
  </conditionalFormatting>
  <conditionalFormatting sqref="I10:K21">
    <cfRule type="colorScale" priority="10">
      <colorScale>
        <cfvo type="min"/>
        <cfvo type="percentile" val="50"/>
        <cfvo type="max"/>
        <color rgb="FFF8696B"/>
        <color rgb="FFFFEB84"/>
        <color rgb="FF63BE7B"/>
      </colorScale>
    </cfRule>
  </conditionalFormatting>
  <conditionalFormatting sqref="L10:L21">
    <cfRule type="dataBar" priority="8">
      <dataBar>
        <cfvo type="min"/>
        <cfvo type="max"/>
        <color rgb="FF63C384"/>
      </dataBar>
      <extLst>
        <ext xmlns:x14="http://schemas.microsoft.com/office/spreadsheetml/2009/9/main" uri="{B025F937-C7B1-47D3-B67F-A62EFF666E3E}">
          <x14:id>{ADB21713-36D8-413D-B100-4CC7FDBBCF5A}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DB21713-36D8-413D-B100-4CC7FDBBCF5A}">
            <x14:dataBar minLength="0" maxLength="100" border="1" negativeBarBorderColorSameAsPositive="0">
              <x14:cfvo type="autoMin"/>
              <x14:cfvo type="autoMax"/>
              <x14:borderColor rgb="FF63C384"/>
              <x14:negativeFillColor rgb="FFFF0000"/>
              <x14:negativeBorderColor rgb="FFFF0000"/>
              <x14:axisColor rgb="FF000000"/>
            </x14:dataBar>
          </x14:cfRule>
          <xm:sqref>L10:L21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6DF0-073D-4B82-8BCC-9A17368F3AB9}">
  <dimension ref="A1:J95"/>
  <sheetViews>
    <sheetView showGridLines="0" zoomScale="80" zoomScaleNormal="80" workbookViewId="0">
      <selection activeCell="E2" sqref="E2"/>
    </sheetView>
  </sheetViews>
  <sheetFormatPr defaultRowHeight="15" x14ac:dyDescent="0.25"/>
  <cols>
    <col min="2" max="2" width="28.42578125" bestFit="1" customWidth="1"/>
    <col min="3" max="3" width="30.42578125" customWidth="1"/>
    <col min="4" max="4" width="32.28515625" customWidth="1"/>
    <col min="5" max="5" width="29" customWidth="1"/>
    <col min="6" max="6" width="52.85546875" customWidth="1"/>
    <col min="7" max="7" width="22.7109375" customWidth="1"/>
    <col min="8" max="8" width="29.140625" customWidth="1"/>
    <col min="9" max="9" width="10.7109375" bestFit="1" customWidth="1"/>
    <col min="10" max="10" width="19.28515625" bestFit="1" customWidth="1"/>
    <col min="11" max="11" width="22.7109375" bestFit="1" customWidth="1"/>
    <col min="12" max="12" width="7" customWidth="1"/>
    <col min="13" max="13" width="23.42578125" bestFit="1" customWidth="1"/>
    <col min="14" max="14" width="33.42578125" bestFit="1" customWidth="1"/>
    <col min="15" max="15" width="18.85546875" bestFit="1" customWidth="1"/>
    <col min="16" max="16" width="27.140625" bestFit="1" customWidth="1"/>
    <col min="17" max="17" width="8.5703125" bestFit="1" customWidth="1"/>
    <col min="18" max="18" width="9.42578125" bestFit="1" customWidth="1"/>
    <col min="19" max="19" width="20.5703125" bestFit="1" customWidth="1"/>
    <col min="20" max="20" width="8.42578125" customWidth="1"/>
    <col min="21" max="21" width="12.85546875" bestFit="1" customWidth="1"/>
    <col min="22" max="22" width="28.42578125" bestFit="1" customWidth="1"/>
    <col min="23" max="23" width="7.140625" bestFit="1" customWidth="1"/>
    <col min="24" max="24" width="28.42578125" bestFit="1" customWidth="1"/>
    <col min="25" max="25" width="25.7109375" bestFit="1" customWidth="1"/>
    <col min="26" max="26" width="10" bestFit="1" customWidth="1"/>
    <col min="27" max="27" width="23.5703125" bestFit="1" customWidth="1"/>
    <col min="28" max="28" width="14" bestFit="1" customWidth="1"/>
  </cols>
  <sheetData>
    <row r="1" spans="1:8" x14ac:dyDescent="0.25">
      <c r="A1" s="68" t="s">
        <v>248</v>
      </c>
      <c r="B1" s="341" t="s">
        <v>215</v>
      </c>
      <c r="C1" s="341"/>
      <c r="D1" s="342"/>
    </row>
    <row r="2" spans="1:8" ht="134.25" customHeight="1" thickBot="1" x14ac:dyDescent="0.3">
      <c r="A2" s="153">
        <v>4</v>
      </c>
      <c r="B2" s="339" t="s">
        <v>249</v>
      </c>
      <c r="C2" s="339"/>
      <c r="D2" s="340"/>
    </row>
    <row r="4" spans="1:8" ht="15.75" thickBot="1" x14ac:dyDescent="0.3">
      <c r="D4" s="338"/>
      <c r="E4" s="338"/>
    </row>
    <row r="5" spans="1:8" x14ac:dyDescent="0.25">
      <c r="B5" s="157" t="s">
        <v>212</v>
      </c>
      <c r="C5" s="201"/>
      <c r="D5" s="202"/>
    </row>
    <row r="6" spans="1:8" x14ac:dyDescent="0.25">
      <c r="B6" s="190" t="s">
        <v>251</v>
      </c>
      <c r="C6" s="132"/>
      <c r="D6" s="203"/>
    </row>
    <row r="7" spans="1:8" ht="15.75" thickBot="1" x14ac:dyDescent="0.3">
      <c r="B7" s="204" t="s">
        <v>252</v>
      </c>
      <c r="C7" s="205"/>
      <c r="D7" s="206"/>
    </row>
    <row r="9" spans="1:8" ht="15.75" thickBot="1" x14ac:dyDescent="0.3"/>
    <row r="10" spans="1:8" x14ac:dyDescent="0.25">
      <c r="B10" s="68" t="s">
        <v>109</v>
      </c>
      <c r="C10" s="45" t="s">
        <v>110</v>
      </c>
      <c r="D10" s="45" t="s">
        <v>111</v>
      </c>
      <c r="E10" s="45" t="s">
        <v>39</v>
      </c>
      <c r="F10" s="45" t="s">
        <v>112</v>
      </c>
      <c r="G10" s="45" t="s">
        <v>40</v>
      </c>
      <c r="H10" s="46" t="s">
        <v>113</v>
      </c>
    </row>
    <row r="11" spans="1:8" x14ac:dyDescent="0.25">
      <c r="B11" s="89" t="s">
        <v>99</v>
      </c>
      <c r="C11" s="85" cm="1">
        <f t="array" ref="C11">INDEX('Main Data'!$F$1:$F$373,MATCH('EDA &amp; Analysis 4'!B11,'Main Data'!$D$1:$D$373,0),0)</f>
        <v>1651</v>
      </c>
      <c r="D11" s="8" t="s">
        <v>16</v>
      </c>
      <c r="E11" s="8" cm="1">
        <f t="array" ref="E11">INDEX('Main Data'!$Z$1:$Z$373,MATCH('EDA &amp; Analysis 4'!B11,'Main Data'!$D$1:$D$373,0),0)</f>
        <v>139.9</v>
      </c>
      <c r="F11" s="8" t="s">
        <v>16</v>
      </c>
      <c r="G11" s="8" cm="1">
        <f t="array" ref="G11">INDEX('Main Data'!$AA$1:$AA$373,MATCH('EDA &amp; Analysis 4'!B11,'Main Data'!$D$1:$D$373,0),0)</f>
        <v>136.19999999999999</v>
      </c>
      <c r="H11" s="12" t="s">
        <v>16</v>
      </c>
    </row>
    <row r="12" spans="1:8" x14ac:dyDescent="0.25">
      <c r="B12" s="89" t="s">
        <v>98</v>
      </c>
      <c r="C12" s="85" cm="1">
        <f t="array" ref="C12">INDEX('Main Data'!$F$1:$F$373,MATCH('EDA &amp; Analysis 4'!B12,'Main Data'!$D$1:$D$373,0),0)</f>
        <v>1602</v>
      </c>
      <c r="D12" s="8" t="s">
        <v>16</v>
      </c>
      <c r="E12" s="8" cm="1">
        <f t="array" ref="E12">INDEX('Main Data'!$Z$1:$Z$373,MATCH('EDA &amp; Analysis 4'!B12,'Main Data'!$D$1:$D$373,0),0)</f>
        <v>129.9</v>
      </c>
      <c r="F12" s="8" t="s">
        <v>16</v>
      </c>
      <c r="G12" s="8" cm="1">
        <f t="array" ref="G12">INDEX('Main Data'!$AA$1:$AA$373,MATCH('EDA &amp; Analysis 4'!B12,'Main Data'!$D$1:$D$373,0),0)</f>
        <v>129.80000000000001</v>
      </c>
      <c r="H12" s="12" t="s">
        <v>16</v>
      </c>
    </row>
    <row r="13" spans="1:8" x14ac:dyDescent="0.25">
      <c r="B13" s="89" t="s">
        <v>97</v>
      </c>
      <c r="C13" s="85" cm="1">
        <f t="array" ref="C13">INDEX('Main Data'!$F$1:$F$373,MATCH('EDA &amp; Analysis 4'!B13,'Main Data'!$D$1:$D$373,0),0)</f>
        <v>1631.7999999999997</v>
      </c>
      <c r="D13" s="8" t="s">
        <v>16</v>
      </c>
      <c r="E13" s="8" cm="1">
        <f t="array" ref="E13">INDEX('Main Data'!$Z$1:$Z$373,MATCH('EDA &amp; Analysis 4'!B13,'Main Data'!$D$1:$D$373,0),0)</f>
        <v>135.19999999999999</v>
      </c>
      <c r="F13" s="8" t="s">
        <v>16</v>
      </c>
      <c r="G13" s="8" cm="1">
        <f t="array" ref="G13">INDEX('Main Data'!$AA$1:$AA$373,MATCH('EDA &amp; Analysis 4'!B13,'Main Data'!$D$1:$D$373,0),0)</f>
        <v>133.80000000000001</v>
      </c>
      <c r="H13" s="12" t="s">
        <v>16</v>
      </c>
    </row>
    <row r="14" spans="1:8" x14ac:dyDescent="0.25">
      <c r="B14" s="89" t="s">
        <v>107</v>
      </c>
      <c r="C14" s="85" cm="1">
        <f t="array" ref="C14">INDEX('Main Data'!$F$1:$F$373,MATCH('EDA &amp; Analysis 4'!B14,'Main Data'!$D$1:$D$373,0),0)</f>
        <v>1666.7000000000003</v>
      </c>
      <c r="D14" s="17">
        <f>(C14-C11)/C14</f>
        <v>9.419811603768086E-3</v>
      </c>
      <c r="E14" s="8" cm="1">
        <f t="array" ref="E14">INDEX('Main Data'!$Z$1:$Z$373,MATCH('EDA &amp; Analysis 4'!B14,'Main Data'!$D$1:$D$373,0),0)</f>
        <v>144</v>
      </c>
      <c r="F14" s="17">
        <f>(E14-E11)/E14</f>
        <v>2.8472222222222184E-2</v>
      </c>
      <c r="G14" s="8" cm="1">
        <f t="array" ref="G14">INDEX('Main Data'!$AA$1:$AA$373,MATCH('EDA &amp; Analysis 4'!B14,'Main Data'!$D$1:$D$373,0),0)</f>
        <v>140</v>
      </c>
      <c r="H14" s="56">
        <f>(G14-G11)/G14</f>
        <v>2.7142857142857225E-2</v>
      </c>
    </row>
    <row r="15" spans="1:8" x14ac:dyDescent="0.25">
      <c r="B15" s="89" t="s">
        <v>106</v>
      </c>
      <c r="C15" s="85" cm="1">
        <f t="array" ref="C15">INDEX('Main Data'!$F$1:$F$373,MATCH('EDA &amp; Analysis 4'!B15,'Main Data'!$D$1:$D$373,0),0)</f>
        <v>1620.7</v>
      </c>
      <c r="D15" s="17">
        <f t="shared" ref="D15:D37" si="0">(C15-C12)/C15</f>
        <v>1.1538224224100726E-2</v>
      </c>
      <c r="E15" s="8" cm="1">
        <f t="array" ref="E15">INDEX('Main Data'!$Z$1:$Z$373,MATCH('EDA &amp; Analysis 4'!B15,'Main Data'!$D$1:$D$373,0),0)</f>
        <v>134.9</v>
      </c>
      <c r="F15" s="17">
        <f t="shared" ref="F15:F37" si="1">(E15-E12)/E15</f>
        <v>3.7064492216456635E-2</v>
      </c>
      <c r="G15" s="8" cm="1">
        <f t="array" ref="G15">INDEX('Main Data'!$AA$1:$AA$373,MATCH('EDA &amp; Analysis 4'!B15,'Main Data'!$D$1:$D$373,0),0)</f>
        <v>135.69999999999999</v>
      </c>
      <c r="H15" s="56">
        <f t="shared" ref="H15:H37" si="2">(G15-G12)/G15</f>
        <v>4.3478260869565057E-2</v>
      </c>
    </row>
    <row r="16" spans="1:8" x14ac:dyDescent="0.25">
      <c r="B16" s="89" t="s">
        <v>108</v>
      </c>
      <c r="C16" s="85" cm="1">
        <f t="array" ref="C16">INDEX('Main Data'!$F$1:$F$373,MATCH('EDA &amp; Analysis 4'!B16,'Main Data'!$D$1:$D$373,0),0)</f>
        <v>1648.7</v>
      </c>
      <c r="D16" s="17">
        <f t="shared" si="0"/>
        <v>1.0250500394250208E-2</v>
      </c>
      <c r="E16" s="8" cm="1">
        <f t="array" ref="E16">INDEX('Main Data'!$Z$1:$Z$373,MATCH('EDA &amp; Analysis 4'!B16,'Main Data'!$D$1:$D$373,0),0)</f>
        <v>139.69999999999999</v>
      </c>
      <c r="F16" s="17">
        <f t="shared" si="1"/>
        <v>3.2211882605583393E-2</v>
      </c>
      <c r="G16" s="8" cm="1">
        <f t="array" ref="G16">INDEX('Main Data'!$AA$1:$AA$373,MATCH('EDA &amp; Analysis 4'!B16,'Main Data'!$D$1:$D$373,0),0)</f>
        <v>138.4</v>
      </c>
      <c r="H16" s="56">
        <f t="shared" si="2"/>
        <v>3.3236994219653135E-2</v>
      </c>
    </row>
    <row r="17" spans="2:8" x14ac:dyDescent="0.25">
      <c r="B17" s="89" t="s">
        <v>82</v>
      </c>
      <c r="C17" s="85" cm="1">
        <f t="array" ref="C17">INDEX('Main Data'!$F$1:$F$373,MATCH('EDA &amp; Analysis 4'!B17,'Main Data'!$D$1:$D$373,0),0)</f>
        <v>1622.4</v>
      </c>
      <c r="D17" s="17">
        <f t="shared" si="0"/>
        <v>-2.7305226824457705E-2</v>
      </c>
      <c r="E17" s="8" cm="1">
        <f t="array" ref="E17">INDEX('Main Data'!$Z$1:$Z$373,MATCH('EDA &amp; Analysis 4'!B17,'Main Data'!$D$1:$D$373,0),0)</f>
        <v>150.1</v>
      </c>
      <c r="F17" s="17">
        <f t="shared" si="1"/>
        <v>4.0639573617588236E-2</v>
      </c>
      <c r="G17" s="8" cm="1">
        <f t="array" ref="G17">INDEX('Main Data'!$AA$1:$AA$373,MATCH('EDA &amp; Analysis 4'!B17,'Main Data'!$D$1:$D$373,0),0)</f>
        <v>149.9</v>
      </c>
      <c r="H17" s="56">
        <f t="shared" si="2"/>
        <v>6.6044029352901976E-2</v>
      </c>
    </row>
    <row r="18" spans="2:8" x14ac:dyDescent="0.25">
      <c r="B18" s="89" t="s">
        <v>83</v>
      </c>
      <c r="C18" s="85" cm="1">
        <f t="array" ref="C18">INDEX('Main Data'!$F$1:$F$373,MATCH('EDA &amp; Analysis 4'!B18,'Main Data'!$D$1:$D$373,0),0)</f>
        <v>1626.1000000000001</v>
      </c>
      <c r="D18" s="17">
        <f t="shared" si="0"/>
        <v>3.3208289773077244E-3</v>
      </c>
      <c r="E18" s="8" cm="1">
        <f t="array" ref="E18">INDEX('Main Data'!$Z$1:$Z$373,MATCH('EDA &amp; Analysis 4'!B18,'Main Data'!$D$1:$D$373,0),0)</f>
        <v>136.6</v>
      </c>
      <c r="F18" s="17">
        <f t="shared" si="1"/>
        <v>1.2445095168374734E-2</v>
      </c>
      <c r="G18" s="8" cm="1">
        <f t="array" ref="G18">INDEX('Main Data'!$AA$1:$AA$373,MATCH('EDA &amp; Analysis 4'!B18,'Main Data'!$D$1:$D$373,0),0)</f>
        <v>138.5</v>
      </c>
      <c r="H18" s="56">
        <f t="shared" si="2"/>
        <v>2.0216606498195028E-2</v>
      </c>
    </row>
    <row r="19" spans="2:8" x14ac:dyDescent="0.25">
      <c r="B19" s="89" t="s">
        <v>84</v>
      </c>
      <c r="C19" s="85" cm="1">
        <f t="array" ref="C19">INDEX('Main Data'!$F$1:$F$373,MATCH('EDA &amp; Analysis 4'!B19,'Main Data'!$D$1:$D$373,0),0)</f>
        <v>1623.5</v>
      </c>
      <c r="D19" s="17">
        <f t="shared" si="0"/>
        <v>-1.5522020326455218E-2</v>
      </c>
      <c r="E19" s="8" cm="1">
        <f t="array" ref="E19">INDEX('Main Data'!$Z$1:$Z$373,MATCH('EDA &amp; Analysis 4'!B19,'Main Data'!$D$1:$D$373,0),0)</f>
        <v>143.69999999999999</v>
      </c>
      <c r="F19" s="17">
        <f t="shared" si="1"/>
        <v>2.7835768963117607E-2</v>
      </c>
      <c r="G19" s="8" cm="1">
        <f t="array" ref="G19">INDEX('Main Data'!$AA$1:$AA$373,MATCH('EDA &amp; Analysis 4'!B19,'Main Data'!$D$1:$D$373,0),0)</f>
        <v>145.6</v>
      </c>
      <c r="H19" s="56">
        <f t="shared" si="2"/>
        <v>4.9450549450549372E-2</v>
      </c>
    </row>
    <row r="20" spans="2:8" x14ac:dyDescent="0.25">
      <c r="B20" s="89" t="s">
        <v>85</v>
      </c>
      <c r="C20" s="85" cm="1">
        <f t="array" ref="C20">INDEX('Main Data'!$F$1:$F$373,MATCH('EDA &amp; Analysis 4'!B20,'Main Data'!$D$1:$D$373,0),0)</f>
        <v>1710.2</v>
      </c>
      <c r="D20" s="17">
        <f t="shared" si="0"/>
        <v>5.1339024675476526E-2</v>
      </c>
      <c r="E20" s="8" cm="1">
        <f t="array" ref="E20">INDEX('Main Data'!$Z$1:$Z$373,MATCH('EDA &amp; Analysis 4'!B20,'Main Data'!$D$1:$D$373,0),0)</f>
        <v>150.30000000000001</v>
      </c>
      <c r="F20" s="17">
        <f t="shared" si="1"/>
        <v>1.3306719893547375E-3</v>
      </c>
      <c r="G20" s="8" cm="1">
        <f t="array" ref="G20">INDEX('Main Data'!$AA$1:$AA$373,MATCH('EDA &amp; Analysis 4'!B20,'Main Data'!$D$1:$D$373,0),0)</f>
        <v>153.4</v>
      </c>
      <c r="H20" s="56">
        <f t="shared" si="2"/>
        <v>2.2816166883963495E-2</v>
      </c>
    </row>
    <row r="21" spans="2:8" x14ac:dyDescent="0.25">
      <c r="B21" s="89" t="s">
        <v>86</v>
      </c>
      <c r="C21" s="85" cm="1">
        <f t="array" ref="C21">INDEX('Main Data'!$F$1:$F$373,MATCH('EDA &amp; Analysis 4'!B21,'Main Data'!$D$1:$D$373,0),0)</f>
        <v>1744.9</v>
      </c>
      <c r="D21" s="17">
        <f t="shared" si="0"/>
        <v>6.8084130895753311E-2</v>
      </c>
      <c r="E21" s="8" cm="1">
        <f t="array" ref="E21">INDEX('Main Data'!$Z$1:$Z$373,MATCH('EDA &amp; Analysis 4'!B21,'Main Data'!$D$1:$D$373,0),0)</f>
        <v>138.30000000000001</v>
      </c>
      <c r="F21" s="17">
        <f t="shared" si="1"/>
        <v>1.2292118582791157E-2</v>
      </c>
      <c r="G21" s="8" cm="1">
        <f t="array" ref="G21">INDEX('Main Data'!$AA$1:$AA$373,MATCH('EDA &amp; Analysis 4'!B21,'Main Data'!$D$1:$D$373,0),0)</f>
        <v>141.9</v>
      </c>
      <c r="H21" s="56">
        <f t="shared" si="2"/>
        <v>2.3960535588442605E-2</v>
      </c>
    </row>
    <row r="22" spans="2:8" x14ac:dyDescent="0.25">
      <c r="B22" s="89" t="s">
        <v>87</v>
      </c>
      <c r="C22" s="85" cm="1">
        <f t="array" ref="C22">INDEX('Main Data'!$F$1:$F$373,MATCH('EDA &amp; Analysis 4'!B22,'Main Data'!$D$1:$D$373,0),0)</f>
        <v>1722.6999999999998</v>
      </c>
      <c r="D22" s="17">
        <f t="shared" si="0"/>
        <v>5.7584025076914049E-2</v>
      </c>
      <c r="E22" s="8" cm="1">
        <f t="array" ref="E22">INDEX('Main Data'!$Z$1:$Z$373,MATCH('EDA &amp; Analysis 4'!B22,'Main Data'!$D$1:$D$373,0),0)</f>
        <v>144.6</v>
      </c>
      <c r="F22" s="17">
        <f t="shared" si="1"/>
        <v>6.2240663900415332E-3</v>
      </c>
      <c r="G22" s="8" cm="1">
        <f t="array" ref="G22">INDEX('Main Data'!$AA$1:$AA$373,MATCH('EDA &amp; Analysis 4'!B22,'Main Data'!$D$1:$D$373,0),0)</f>
        <v>149</v>
      </c>
      <c r="H22" s="56">
        <f t="shared" si="2"/>
        <v>2.2818791946308762E-2</v>
      </c>
    </row>
    <row r="23" spans="2:8" x14ac:dyDescent="0.25">
      <c r="B23" s="90" t="s">
        <v>88</v>
      </c>
      <c r="C23" s="86" cm="1">
        <f t="array" ref="C23">INDEX('Main Data'!$F$1:$F$373,MATCH('EDA &amp; Analysis 4'!B23,'Main Data'!$D$1:$D$373,0),0)</f>
        <v>1754.4999999999998</v>
      </c>
      <c r="D23" s="87">
        <f t="shared" si="0"/>
        <v>2.5249358791678389E-2</v>
      </c>
      <c r="E23" s="88" cm="1">
        <f t="array" ref="E23">INDEX('Main Data'!$Z$1:$Z$373,MATCH('EDA &amp; Analysis 4'!B23,'Main Data'!$D$1:$D$373,0),0)</f>
        <v>151.5</v>
      </c>
      <c r="F23" s="87">
        <f t="shared" si="1"/>
        <v>7.9207920792078463E-3</v>
      </c>
      <c r="G23" s="88" cm="1">
        <f t="array" ref="G23">INDEX('Main Data'!$AA$1:$AA$373,MATCH('EDA &amp; Analysis 4'!B23,'Main Data'!$D$1:$D$373,0),0)</f>
        <v>156.69999999999999</v>
      </c>
      <c r="H23" s="91">
        <f t="shared" si="2"/>
        <v>2.1059349074664859E-2</v>
      </c>
    </row>
    <row r="24" spans="2:8" x14ac:dyDescent="0.25">
      <c r="B24" s="90" t="s">
        <v>89</v>
      </c>
      <c r="C24" s="86" cm="1">
        <f t="array" ref="C24">INDEX('Main Data'!$F$1:$F$373,MATCH('EDA &amp; Analysis 4'!B24,'Main Data'!$D$1:$D$373,0),0)</f>
        <v>1766.6</v>
      </c>
      <c r="D24" s="87">
        <f t="shared" si="0"/>
        <v>1.2283482395561995E-2</v>
      </c>
      <c r="E24" s="88" cm="1">
        <f t="array" ref="E24">INDEX('Main Data'!$Z$1:$Z$373,MATCH('EDA &amp; Analysis 4'!B24,'Main Data'!$D$1:$D$373,0),0)</f>
        <v>140.80000000000001</v>
      </c>
      <c r="F24" s="87">
        <f t="shared" si="1"/>
        <v>1.7755681818181816E-2</v>
      </c>
      <c r="G24" s="88" cm="1">
        <f t="array" ref="G24">INDEX('Main Data'!$AA$1:$AA$373,MATCH('EDA &amp; Analysis 4'!B24,'Main Data'!$D$1:$D$373,0),0)</f>
        <v>145</v>
      </c>
      <c r="H24" s="91">
        <f t="shared" si="2"/>
        <v>2.1379310344827547E-2</v>
      </c>
    </row>
    <row r="25" spans="2:8" x14ac:dyDescent="0.25">
      <c r="B25" s="90" t="s">
        <v>90</v>
      </c>
      <c r="C25" s="86" cm="1">
        <f t="array" ref="C25">INDEX('Main Data'!$F$1:$F$373,MATCH('EDA &amp; Analysis 4'!B25,'Main Data'!$D$1:$D$373,0),0)</f>
        <v>1758.7</v>
      </c>
      <c r="D25" s="87">
        <f t="shared" si="0"/>
        <v>2.0469665093535126E-2</v>
      </c>
      <c r="E25" s="88" cm="1">
        <f t="array" ref="E25">INDEX('Main Data'!$Z$1:$Z$373,MATCH('EDA &amp; Analysis 4'!B25,'Main Data'!$D$1:$D$373,0),0)</f>
        <v>146.4</v>
      </c>
      <c r="F25" s="87">
        <f t="shared" si="1"/>
        <v>1.2295081967213193E-2</v>
      </c>
      <c r="G25" s="88" cm="1">
        <f t="array" ref="G25">INDEX('Main Data'!$AA$1:$AA$373,MATCH('EDA &amp; Analysis 4'!B25,'Main Data'!$D$1:$D$373,0),0)</f>
        <v>152.30000000000001</v>
      </c>
      <c r="H25" s="91">
        <f t="shared" si="2"/>
        <v>2.1667760998030278E-2</v>
      </c>
    </row>
    <row r="26" spans="2:8" x14ac:dyDescent="0.25">
      <c r="B26" s="89" t="s">
        <v>91</v>
      </c>
      <c r="C26" s="85" cm="1">
        <f t="array" ref="C26">INDEX('Main Data'!$F$1:$F$373,MATCH('EDA &amp; Analysis 4'!B26,'Main Data'!$D$1:$D$373,0),0)</f>
        <v>1841.9999999999998</v>
      </c>
      <c r="D26" s="17">
        <f t="shared" si="0"/>
        <v>4.7502714440825197E-2</v>
      </c>
      <c r="E26" s="8" cm="1">
        <f t="array" ref="E26">INDEX('Main Data'!$Z$1:$Z$373,MATCH('EDA &amp; Analysis 4'!B26,'Main Data'!$D$1:$D$373,0),0)</f>
        <v>151.6</v>
      </c>
      <c r="F26" s="17">
        <f t="shared" si="1"/>
        <v>6.5963060686012088E-4</v>
      </c>
      <c r="G26" s="8" cm="1">
        <f t="array" ref="G26">INDEX('Main Data'!$AA$1:$AA$373,MATCH('EDA &amp; Analysis 4'!B26,'Main Data'!$D$1:$D$373,0),0)</f>
        <v>159.1</v>
      </c>
      <c r="H26" s="56">
        <f t="shared" si="2"/>
        <v>1.5084852294154657E-2</v>
      </c>
    </row>
    <row r="27" spans="2:8" x14ac:dyDescent="0.25">
      <c r="B27" s="89" t="s">
        <v>92</v>
      </c>
      <c r="C27" s="85" cm="1">
        <f t="array" ref="C27">INDEX('Main Data'!$F$1:$F$373,MATCH('EDA &amp; Analysis 4'!B27,'Main Data'!$D$1:$D$373,0),0)</f>
        <v>1903.9</v>
      </c>
      <c r="D27" s="17">
        <f t="shared" si="0"/>
        <v>7.2115132097274104E-2</v>
      </c>
      <c r="E27" s="8" cm="1">
        <f t="array" ref="E27">INDEX('Main Data'!$Z$1:$Z$373,MATCH('EDA &amp; Analysis 4'!B27,'Main Data'!$D$1:$D$373,0),0)</f>
        <v>145.4</v>
      </c>
      <c r="F27" s="17">
        <f t="shared" si="1"/>
        <v>3.1636863823933936E-2</v>
      </c>
      <c r="G27" s="8" cm="1">
        <f t="array" ref="G27">INDEX('Main Data'!$AA$1:$AA$373,MATCH('EDA &amp; Analysis 4'!B27,'Main Data'!$D$1:$D$373,0),0)</f>
        <v>150</v>
      </c>
      <c r="H27" s="56">
        <f t="shared" si="2"/>
        <v>3.3333333333333333E-2</v>
      </c>
    </row>
    <row r="28" spans="2:8" x14ac:dyDescent="0.25">
      <c r="B28" s="89" t="s">
        <v>93</v>
      </c>
      <c r="C28" s="85" cm="1">
        <f t="array" ref="C28">INDEX('Main Data'!$F$1:$F$373,MATCH('EDA &amp; Analysis 4'!B28,'Main Data'!$D$1:$D$373,0),0)</f>
        <v>1864.8</v>
      </c>
      <c r="D28" s="17">
        <f t="shared" si="0"/>
        <v>5.6896181896181848E-2</v>
      </c>
      <c r="E28" s="8" cm="1">
        <f t="array" ref="E28">INDEX('Main Data'!$Z$1:$Z$373,MATCH('EDA &amp; Analysis 4'!B28,'Main Data'!$D$1:$D$373,0),0)</f>
        <v>148.69999999999999</v>
      </c>
      <c r="F28" s="17">
        <f t="shared" si="1"/>
        <v>1.5467383994619928E-2</v>
      </c>
      <c r="G28" s="8" cm="1">
        <f t="array" ref="G28">INDEX('Main Data'!$AA$1:$AA$373,MATCH('EDA &amp; Analysis 4'!B28,'Main Data'!$D$1:$D$373,0),0)</f>
        <v>155.6</v>
      </c>
      <c r="H28" s="56">
        <f t="shared" si="2"/>
        <v>2.1208226221079582E-2</v>
      </c>
    </row>
    <row r="29" spans="2:8" x14ac:dyDescent="0.25">
      <c r="B29" s="89" t="s">
        <v>94</v>
      </c>
      <c r="C29" s="85" cm="1">
        <f t="array" ref="C29">INDEX('Main Data'!$F$1:$F$373,MATCH('EDA &amp; Analysis 4'!B29,'Main Data'!$D$1:$D$373,0),0)</f>
        <v>1865.3</v>
      </c>
      <c r="D29" s="17">
        <f t="shared" si="0"/>
        <v>1.249128826462241E-2</v>
      </c>
      <c r="E29" s="8" cm="1">
        <f t="array" ref="E29">INDEX('Main Data'!$Z$1:$Z$373,MATCH('EDA &amp; Analysis 4'!B29,'Main Data'!$D$1:$D$373,0),0)</f>
        <v>154.80000000000001</v>
      </c>
      <c r="F29" s="17">
        <f t="shared" si="1"/>
        <v>2.0671834625323106E-2</v>
      </c>
      <c r="G29" s="8" cm="1">
        <f t="array" ref="G29">INDEX('Main Data'!$AA$1:$AA$373,MATCH('EDA &amp; Analysis 4'!B29,'Main Data'!$D$1:$D$373,0),0)</f>
        <v>164.3</v>
      </c>
      <c r="H29" s="56">
        <f t="shared" si="2"/>
        <v>3.1649421789409715E-2</v>
      </c>
    </row>
    <row r="30" spans="2:8" x14ac:dyDescent="0.25">
      <c r="B30" s="89" t="s">
        <v>95</v>
      </c>
      <c r="C30" s="85" cm="1">
        <f t="array" ref="C30">INDEX('Main Data'!$F$1:$F$373,MATCH('EDA &amp; Analysis 4'!B30,'Main Data'!$D$1:$D$373,0),0)</f>
        <v>1916.8</v>
      </c>
      <c r="D30" s="17">
        <f t="shared" si="0"/>
        <v>6.7299666110182928E-3</v>
      </c>
      <c r="E30" s="8" cm="1">
        <f t="array" ref="E30">INDEX('Main Data'!$Z$1:$Z$373,MATCH('EDA &amp; Analysis 4'!B30,'Main Data'!$D$1:$D$373,0),0)</f>
        <v>146.5</v>
      </c>
      <c r="F30" s="17">
        <f t="shared" si="1"/>
        <v>7.5085324232081526E-3</v>
      </c>
      <c r="G30" s="8" cm="1">
        <f t="array" ref="G30">INDEX('Main Data'!$AA$1:$AA$373,MATCH('EDA &amp; Analysis 4'!B30,'Main Data'!$D$1:$D$373,0),0)</f>
        <v>156.30000000000001</v>
      </c>
      <c r="H30" s="56">
        <f t="shared" si="2"/>
        <v>4.0307101727447288E-2</v>
      </c>
    </row>
    <row r="31" spans="2:8" x14ac:dyDescent="0.25">
      <c r="B31" s="89" t="s">
        <v>96</v>
      </c>
      <c r="C31" s="85" cm="1">
        <f t="array" ref="C31">INDEX('Main Data'!$F$1:$F$373,MATCH('EDA &amp; Analysis 4'!B31,'Main Data'!$D$1:$D$373,0),0)</f>
        <v>1883.8000000000002</v>
      </c>
      <c r="D31" s="17">
        <f t="shared" si="0"/>
        <v>1.0085996390275095E-2</v>
      </c>
      <c r="E31" s="8" cm="1">
        <f t="array" ref="E31">INDEX('Main Data'!$Z$1:$Z$373,MATCH('EDA &amp; Analysis 4'!B31,'Main Data'!$D$1:$D$373,0),0)</f>
        <v>150.9</v>
      </c>
      <c r="F31" s="17">
        <f t="shared" si="1"/>
        <v>1.4579191517561412E-2</v>
      </c>
      <c r="G31" s="8" cm="1">
        <f t="array" ref="G31">INDEX('Main Data'!$AA$1:$AA$373,MATCH('EDA &amp; Analysis 4'!B31,'Main Data'!$D$1:$D$373,0),0)</f>
        <v>161.30000000000001</v>
      </c>
      <c r="H31" s="56">
        <f t="shared" si="2"/>
        <v>3.533787972721647E-2</v>
      </c>
    </row>
    <row r="32" spans="2:8" x14ac:dyDescent="0.25">
      <c r="B32" s="89" t="s">
        <v>100</v>
      </c>
      <c r="C32" s="85" cm="1">
        <f t="array" ref="C32">INDEX('Main Data'!$F$1:$F$373,MATCH('EDA &amp; Analysis 4'!B32,'Main Data'!$D$1:$D$373,0),0)</f>
        <v>1965.3</v>
      </c>
      <c r="D32" s="17">
        <f t="shared" si="0"/>
        <v>5.0882816872742077E-2</v>
      </c>
      <c r="E32" s="8" cm="1">
        <f t="array" ref="E32">INDEX('Main Data'!$Z$1:$Z$373,MATCH('EDA &amp; Analysis 4'!B32,'Main Data'!$D$1:$D$373,0),0)</f>
        <v>161.30000000000001</v>
      </c>
      <c r="F32" s="17">
        <f t="shared" si="1"/>
        <v>4.0297582145071294E-2</v>
      </c>
      <c r="G32" s="8" cm="1">
        <f t="array" ref="G32">INDEX('Main Data'!$AA$1:$AA$373,MATCH('EDA &amp; Analysis 4'!B32,'Main Data'!$D$1:$D$373,0),0)</f>
        <v>171.9</v>
      </c>
      <c r="H32" s="56">
        <f t="shared" si="2"/>
        <v>4.4211751018033707E-2</v>
      </c>
    </row>
    <row r="33" spans="2:10" x14ac:dyDescent="0.25">
      <c r="B33" s="89" t="s">
        <v>101</v>
      </c>
      <c r="C33" s="85" cm="1">
        <f t="array" ref="C33">INDEX('Main Data'!$F$1:$F$373,MATCH('EDA &amp; Analysis 4'!B33,'Main Data'!$D$1:$D$373,0),0)</f>
        <v>2003.1000000000001</v>
      </c>
      <c r="D33" s="17">
        <f t="shared" si="0"/>
        <v>4.3083221007438562E-2</v>
      </c>
      <c r="E33" s="8" cm="1">
        <f t="array" ref="E33">INDEX('Main Data'!$Z$1:$Z$373,MATCH('EDA &amp; Analysis 4'!B33,'Main Data'!$D$1:$D$373,0),0)</f>
        <v>153.30000000000001</v>
      </c>
      <c r="F33" s="17">
        <f t="shared" si="1"/>
        <v>4.4357469015003335E-2</v>
      </c>
      <c r="G33" s="8" cm="1">
        <f t="array" ref="G33">INDEX('Main Data'!$AA$1:$AA$373,MATCH('EDA &amp; Analysis 4'!B33,'Main Data'!$D$1:$D$373,0),0)</f>
        <v>162.80000000000001</v>
      </c>
      <c r="H33" s="56">
        <f t="shared" si="2"/>
        <v>3.9926289926289923E-2</v>
      </c>
    </row>
    <row r="34" spans="2:10" x14ac:dyDescent="0.25">
      <c r="B34" s="89" t="s">
        <v>102</v>
      </c>
      <c r="C34" s="85" cm="1">
        <f t="array" ref="C34">INDEX('Main Data'!$F$1:$F$373,MATCH('EDA &amp; Analysis 4'!B34,'Main Data'!$D$1:$D$373,0),0)</f>
        <v>1979.3</v>
      </c>
      <c r="D34" s="17">
        <f t="shared" si="0"/>
        <v>4.8249381094326166E-2</v>
      </c>
      <c r="E34" s="8" cm="1">
        <f t="array" ref="E34">INDEX('Main Data'!$Z$1:$Z$373,MATCH('EDA &amp; Analysis 4'!B34,'Main Data'!$D$1:$D$373,0),0)</f>
        <v>157.5</v>
      </c>
      <c r="F34" s="17">
        <f t="shared" si="1"/>
        <v>4.1904761904761868E-2</v>
      </c>
      <c r="G34" s="8" cm="1">
        <f t="array" ref="G34">INDEX('Main Data'!$AA$1:$AA$373,MATCH('EDA &amp; Analysis 4'!B34,'Main Data'!$D$1:$D$373,0),0)</f>
        <v>168.4</v>
      </c>
      <c r="H34" s="56">
        <f t="shared" si="2"/>
        <v>4.216152019002372E-2</v>
      </c>
    </row>
    <row r="35" spans="2:10" x14ac:dyDescent="0.25">
      <c r="B35" s="89" t="s">
        <v>103</v>
      </c>
      <c r="C35" s="85" cm="1">
        <f t="array" ref="C35">INDEX('Main Data'!$F$1:$F$373,MATCH('EDA &amp; Analysis 4'!B35,'Main Data'!$D$1:$D$373,0),0)</f>
        <v>1979.9</v>
      </c>
      <c r="D35" s="17">
        <f t="shared" si="0"/>
        <v>7.374109803525499E-3</v>
      </c>
      <c r="E35" s="8" cm="1">
        <f t="array" ref="E35">INDEX('Main Data'!$Z$1:$Z$373,MATCH('EDA &amp; Analysis 4'!B35,'Main Data'!$D$1:$D$373,0),0)</f>
        <v>165.7</v>
      </c>
      <c r="F35" s="17">
        <f t="shared" si="1"/>
        <v>2.6554013277006502E-2</v>
      </c>
      <c r="G35" s="8" cm="1">
        <f t="array" ref="G35">INDEX('Main Data'!$AA$1:$AA$373,MATCH('EDA &amp; Analysis 4'!B35,'Main Data'!$D$1:$D$373,0),0)</f>
        <v>175.3</v>
      </c>
      <c r="H35" s="56">
        <f t="shared" si="2"/>
        <v>1.9395322304620682E-2</v>
      </c>
    </row>
    <row r="36" spans="2:10" x14ac:dyDescent="0.25">
      <c r="B36" s="89" t="s">
        <v>104</v>
      </c>
      <c r="C36" s="85" cm="1">
        <f t="array" ref="C36">INDEX('Main Data'!$F$1:$F$373,MATCH('EDA &amp; Analysis 4'!B36,'Main Data'!$D$1:$D$373,0),0)</f>
        <v>2026.8</v>
      </c>
      <c r="D36" s="17">
        <f t="shared" si="0"/>
        <v>1.1693309650680786E-2</v>
      </c>
      <c r="E36" s="8" cm="1">
        <f t="array" ref="E36">INDEX('Main Data'!$Z$1:$Z$373,MATCH('EDA &amp; Analysis 4'!B36,'Main Data'!$D$1:$D$373,0),0)</f>
        <v>157.4</v>
      </c>
      <c r="F36" s="17">
        <f t="shared" si="1"/>
        <v>2.6048284625158794E-2</v>
      </c>
      <c r="G36" s="8" cm="1">
        <f t="array" ref="G36">INDEX('Main Data'!$AA$1:$AA$373,MATCH('EDA &amp; Analysis 4'!B36,'Main Data'!$D$1:$D$373,0),0)</f>
        <v>167.2</v>
      </c>
      <c r="H36" s="56">
        <f t="shared" si="2"/>
        <v>2.6315789473684077E-2</v>
      </c>
    </row>
    <row r="37" spans="2:10" ht="15.75" thickBot="1" x14ac:dyDescent="0.3">
      <c r="B37" s="92" t="s">
        <v>105</v>
      </c>
      <c r="C37" s="93" cm="1">
        <f t="array" ref="C37">INDEX('Main Data'!$F$1:$F$373,MATCH('EDA &amp; Analysis 4'!B37,'Main Data'!$D$1:$D$373,0),0)</f>
        <v>1996.5000000000002</v>
      </c>
      <c r="D37" s="94">
        <f t="shared" si="0"/>
        <v>8.6150763836715608E-3</v>
      </c>
      <c r="E37" s="71" cm="1">
        <f t="array" ref="E37">INDEX('Main Data'!$Z$1:$Z$373,MATCH('EDA &amp; Analysis 4'!B37,'Main Data'!$D$1:$D$373,0),0)</f>
        <v>161.80000000000001</v>
      </c>
      <c r="F37" s="94">
        <f t="shared" si="1"/>
        <v>2.6576019777503158E-2</v>
      </c>
      <c r="G37" s="71" cm="1">
        <f t="array" ref="G37">INDEX('Main Data'!$AA$1:$AA$373,MATCH('EDA &amp; Analysis 4'!B37,'Main Data'!$D$1:$D$373,0),0)</f>
        <v>172.2</v>
      </c>
      <c r="H37" s="59">
        <f t="shared" si="2"/>
        <v>2.2067363530778067E-2</v>
      </c>
    </row>
    <row r="38" spans="2:10" ht="15.75" thickBot="1" x14ac:dyDescent="0.3"/>
    <row r="39" spans="2:10" x14ac:dyDescent="0.25">
      <c r="B39" s="68" t="s">
        <v>109</v>
      </c>
      <c r="C39" s="45" t="s">
        <v>111</v>
      </c>
      <c r="D39" s="45" t="s">
        <v>112</v>
      </c>
      <c r="E39" s="192" t="s">
        <v>113</v>
      </c>
      <c r="F39" s="343"/>
      <c r="G39" s="343"/>
      <c r="H39" s="343"/>
      <c r="I39" s="343"/>
      <c r="J39" s="343"/>
    </row>
    <row r="40" spans="2:10" x14ac:dyDescent="0.25">
      <c r="B40" s="89" t="s">
        <v>107</v>
      </c>
      <c r="C40" s="17">
        <v>9.419811603768086E-3</v>
      </c>
      <c r="D40" s="17">
        <v>2.8472222222222184E-2</v>
      </c>
      <c r="E40" s="193">
        <v>2.7142857142857225E-2</v>
      </c>
      <c r="F40" s="355"/>
      <c r="G40" s="355"/>
      <c r="H40" s="355"/>
      <c r="I40" s="355"/>
      <c r="J40" s="355"/>
    </row>
    <row r="41" spans="2:10" x14ac:dyDescent="0.25">
      <c r="B41" s="89" t="s">
        <v>82</v>
      </c>
      <c r="C41" s="17">
        <v>-2.7305226824457705E-2</v>
      </c>
      <c r="D41" s="17">
        <v>4.0639573617588236E-2</v>
      </c>
      <c r="E41" s="193">
        <v>6.6044029352901976E-2</v>
      </c>
      <c r="F41" s="196"/>
      <c r="G41" s="197"/>
      <c r="H41" s="196"/>
      <c r="I41" s="197"/>
      <c r="J41" s="197"/>
    </row>
    <row r="42" spans="2:10" x14ac:dyDescent="0.25">
      <c r="B42" s="89" t="s">
        <v>85</v>
      </c>
      <c r="C42" s="17">
        <v>5.1339024675476526E-2</v>
      </c>
      <c r="D42" s="17">
        <v>1.3306719893547375E-3</v>
      </c>
      <c r="E42" s="193">
        <v>2.2816166883963495E-2</v>
      </c>
      <c r="F42" s="196"/>
      <c r="G42" s="197"/>
      <c r="H42" s="196"/>
      <c r="I42" s="197"/>
      <c r="J42" s="197"/>
    </row>
    <row r="43" spans="2:10" ht="15.75" thickBot="1" x14ac:dyDescent="0.3">
      <c r="B43" s="90" t="s">
        <v>88</v>
      </c>
      <c r="C43" s="87">
        <v>2.5249358791678389E-2</v>
      </c>
      <c r="D43" s="87">
        <v>7.9207920792078463E-3</v>
      </c>
      <c r="E43" s="194">
        <v>2.1059349074664859E-2</v>
      </c>
      <c r="F43" s="355"/>
      <c r="G43" s="355"/>
      <c r="H43" s="355"/>
      <c r="I43" s="355"/>
      <c r="J43" s="355"/>
    </row>
    <row r="44" spans="2:10" x14ac:dyDescent="0.25">
      <c r="B44" s="89" t="s">
        <v>91</v>
      </c>
      <c r="C44" s="17">
        <v>4.7502714440825197E-2</v>
      </c>
      <c r="D44" s="17">
        <v>6.5963060686012088E-4</v>
      </c>
      <c r="E44" s="56">
        <v>1.5084852294154657E-2</v>
      </c>
      <c r="F44" s="344" t="s">
        <v>250</v>
      </c>
      <c r="G44" s="345"/>
      <c r="H44" s="345"/>
      <c r="I44" s="345"/>
      <c r="J44" s="346"/>
    </row>
    <row r="45" spans="2:10" x14ac:dyDescent="0.25">
      <c r="B45" s="89" t="s">
        <v>94</v>
      </c>
      <c r="C45" s="17">
        <v>1.249128826462241E-2</v>
      </c>
      <c r="D45" s="17">
        <v>2.0671834625323106E-2</v>
      </c>
      <c r="E45" s="56">
        <v>3.1649421789409715E-2</v>
      </c>
      <c r="F45" s="349" t="s">
        <v>253</v>
      </c>
      <c r="G45" s="350"/>
      <c r="H45" s="350"/>
      <c r="I45" s="350"/>
      <c r="J45" s="351"/>
    </row>
    <row r="46" spans="2:10" ht="15.75" thickBot="1" x14ac:dyDescent="0.3">
      <c r="B46" s="92" t="s">
        <v>100</v>
      </c>
      <c r="C46" s="94">
        <v>5.0882816872742077E-2</v>
      </c>
      <c r="D46" s="94">
        <v>4.0297582145071294E-2</v>
      </c>
      <c r="E46" s="59">
        <v>4.4211751018033707E-2</v>
      </c>
      <c r="F46" s="217" t="s">
        <v>720</v>
      </c>
      <c r="G46" s="218"/>
      <c r="H46" s="219"/>
      <c r="I46" s="21"/>
      <c r="J46" s="220"/>
    </row>
    <row r="47" spans="2:10" x14ac:dyDescent="0.25">
      <c r="B47" s="198" t="s">
        <v>109</v>
      </c>
      <c r="C47" s="198" t="s">
        <v>111</v>
      </c>
      <c r="D47" s="198" t="s">
        <v>112</v>
      </c>
      <c r="E47" s="198" t="s">
        <v>113</v>
      </c>
      <c r="F47" s="217" t="s">
        <v>255</v>
      </c>
      <c r="G47" s="218"/>
      <c r="H47" s="219"/>
      <c r="I47" s="21"/>
      <c r="J47" s="220"/>
    </row>
    <row r="48" spans="2:10" ht="15.75" thickBot="1" x14ac:dyDescent="0.3">
      <c r="B48" s="25" t="s">
        <v>106</v>
      </c>
      <c r="C48" s="17">
        <v>1.1538224224100726E-2</v>
      </c>
      <c r="D48" s="17">
        <v>3.7064492216456635E-2</v>
      </c>
      <c r="E48" s="17">
        <v>4.3478260869565057E-2</v>
      </c>
      <c r="F48" s="352" t="s">
        <v>254</v>
      </c>
      <c r="G48" s="353"/>
      <c r="H48" s="353"/>
      <c r="I48" s="353"/>
      <c r="J48" s="354"/>
    </row>
    <row r="49" spans="2:10" x14ac:dyDescent="0.25">
      <c r="B49" s="25" t="s">
        <v>83</v>
      </c>
      <c r="C49" s="17">
        <v>3.3208289773077244E-3</v>
      </c>
      <c r="D49" s="17">
        <v>1.2445095168374734E-2</v>
      </c>
      <c r="E49" s="17">
        <v>2.0216606498195028E-2</v>
      </c>
      <c r="F49" s="196"/>
      <c r="G49" s="197"/>
      <c r="H49" s="196"/>
    </row>
    <row r="50" spans="2:10" x14ac:dyDescent="0.25">
      <c r="B50" s="25" t="s">
        <v>86</v>
      </c>
      <c r="C50" s="17">
        <v>6.8084130895753311E-2</v>
      </c>
      <c r="D50" s="17">
        <v>1.2292118582791157E-2</v>
      </c>
      <c r="E50" s="17">
        <v>2.3960535588442605E-2</v>
      </c>
      <c r="F50" s="196"/>
      <c r="G50" s="197"/>
      <c r="H50" s="196"/>
    </row>
    <row r="51" spans="2:10" x14ac:dyDescent="0.25">
      <c r="B51" s="27" t="s">
        <v>89</v>
      </c>
      <c r="C51" s="87">
        <v>1.2283482395561995E-2</v>
      </c>
      <c r="D51" s="87">
        <v>1.7755681818181816E-2</v>
      </c>
      <c r="E51" s="87">
        <v>2.1379310344827547E-2</v>
      </c>
      <c r="F51" s="196"/>
      <c r="G51" s="197"/>
      <c r="H51" s="196"/>
    </row>
    <row r="52" spans="2:10" x14ac:dyDescent="0.25">
      <c r="B52" s="25" t="s">
        <v>92</v>
      </c>
      <c r="C52" s="17">
        <v>7.2115132097274104E-2</v>
      </c>
      <c r="D52" s="17">
        <v>3.1636863823933936E-2</v>
      </c>
      <c r="E52" s="17">
        <v>3.3333333333333333E-2</v>
      </c>
      <c r="F52" s="196"/>
      <c r="G52" s="197"/>
      <c r="H52" s="196"/>
    </row>
    <row r="53" spans="2:10" x14ac:dyDescent="0.25">
      <c r="B53" s="25" t="s">
        <v>95</v>
      </c>
      <c r="C53" s="17">
        <v>6.7299666110182928E-3</v>
      </c>
      <c r="D53" s="17">
        <v>7.5085324232081526E-3</v>
      </c>
      <c r="E53" s="17">
        <v>4.0307101727447288E-2</v>
      </c>
      <c r="F53" s="196"/>
      <c r="G53" s="197"/>
      <c r="H53" s="196"/>
    </row>
    <row r="54" spans="2:10" ht="15.75" thickBot="1" x14ac:dyDescent="0.3">
      <c r="B54" s="25" t="s">
        <v>101</v>
      </c>
      <c r="C54" s="17">
        <v>4.3083221007438562E-2</v>
      </c>
      <c r="D54" s="17">
        <v>4.4357469015003335E-2</v>
      </c>
      <c r="E54" s="17">
        <v>3.9926289926289923E-2</v>
      </c>
      <c r="F54" s="196"/>
      <c r="G54" s="197"/>
      <c r="H54" s="196"/>
    </row>
    <row r="55" spans="2:10" x14ac:dyDescent="0.25">
      <c r="B55" s="68" t="s">
        <v>109</v>
      </c>
      <c r="C55" s="45" t="s">
        <v>111</v>
      </c>
      <c r="D55" s="45" t="s">
        <v>112</v>
      </c>
      <c r="E55" s="192" t="s">
        <v>113</v>
      </c>
      <c r="F55" s="195"/>
      <c r="G55" s="195"/>
      <c r="H55" s="195"/>
    </row>
    <row r="56" spans="2:10" x14ac:dyDescent="0.25">
      <c r="B56" s="89" t="s">
        <v>108</v>
      </c>
      <c r="C56" s="17">
        <v>1.0250500394250208E-2</v>
      </c>
      <c r="D56" s="17">
        <v>3.2211882605583393E-2</v>
      </c>
      <c r="E56" s="193">
        <v>3.3236994219653135E-2</v>
      </c>
      <c r="F56" s="196"/>
      <c r="G56" s="197"/>
      <c r="H56" s="196"/>
    </row>
    <row r="57" spans="2:10" x14ac:dyDescent="0.25">
      <c r="B57" s="89" t="s">
        <v>84</v>
      </c>
      <c r="C57" s="17">
        <v>-1.5522020326455218E-2</v>
      </c>
      <c r="D57" s="17">
        <v>2.7835768963117607E-2</v>
      </c>
      <c r="E57" s="193">
        <v>4.9450549450549372E-2</v>
      </c>
    </row>
    <row r="58" spans="2:10" x14ac:dyDescent="0.25">
      <c r="B58" s="89" t="s">
        <v>87</v>
      </c>
      <c r="C58" s="17">
        <v>5.7584025076914049E-2</v>
      </c>
      <c r="D58" s="17">
        <v>6.2240663900415332E-3</v>
      </c>
      <c r="E58" s="193">
        <v>2.2818791946308762E-2</v>
      </c>
    </row>
    <row r="59" spans="2:10" x14ac:dyDescent="0.25">
      <c r="B59" s="90" t="s">
        <v>90</v>
      </c>
      <c r="C59" s="87">
        <v>2.0469665093535126E-2</v>
      </c>
      <c r="D59" s="87">
        <v>1.2295081967213193E-2</v>
      </c>
      <c r="E59" s="194">
        <v>2.1667760998030278E-2</v>
      </c>
    </row>
    <row r="60" spans="2:10" x14ac:dyDescent="0.25">
      <c r="B60" s="89" t="s">
        <v>93</v>
      </c>
      <c r="C60" s="17">
        <v>5.6896181896181848E-2</v>
      </c>
      <c r="D60" s="17">
        <v>1.5467383994619928E-2</v>
      </c>
      <c r="E60" s="193">
        <v>2.1208226221079582E-2</v>
      </c>
    </row>
    <row r="61" spans="2:10" ht="15.75" thickBot="1" x14ac:dyDescent="0.3">
      <c r="B61" s="89" t="s">
        <v>96</v>
      </c>
      <c r="C61" s="17">
        <v>1.0085996390275095E-2</v>
      </c>
      <c r="D61" s="17">
        <v>1.4579191517561412E-2</v>
      </c>
      <c r="E61" s="193">
        <v>3.533787972721647E-2</v>
      </c>
    </row>
    <row r="62" spans="2:10" x14ac:dyDescent="0.25">
      <c r="B62" s="89" t="s">
        <v>102</v>
      </c>
      <c r="C62" s="17">
        <v>4.8249381094326166E-2</v>
      </c>
      <c r="D62" s="17">
        <v>4.1904761904761868E-2</v>
      </c>
      <c r="E62" s="193">
        <v>4.216152019002372E-2</v>
      </c>
      <c r="F62" s="344" t="s">
        <v>250</v>
      </c>
      <c r="G62" s="345"/>
      <c r="H62" s="345"/>
      <c r="I62" s="345"/>
      <c r="J62" s="346"/>
    </row>
    <row r="63" spans="2:10" x14ac:dyDescent="0.25">
      <c r="F63" s="349" t="s">
        <v>253</v>
      </c>
      <c r="G63" s="350"/>
      <c r="H63" s="350"/>
      <c r="I63" s="350"/>
      <c r="J63" s="351"/>
    </row>
    <row r="64" spans="2:10" x14ac:dyDescent="0.25">
      <c r="F64" s="217" t="s">
        <v>721</v>
      </c>
      <c r="G64" s="218"/>
      <c r="H64" s="219"/>
      <c r="I64" s="21"/>
      <c r="J64" s="220"/>
    </row>
    <row r="65" spans="6:10" x14ac:dyDescent="0.25">
      <c r="F65" s="217" t="s">
        <v>256</v>
      </c>
      <c r="G65" s="218"/>
      <c r="H65" s="219"/>
      <c r="I65" s="21"/>
      <c r="J65" s="220"/>
    </row>
    <row r="66" spans="6:10" ht="15.75" thickBot="1" x14ac:dyDescent="0.3">
      <c r="F66" s="352" t="s">
        <v>254</v>
      </c>
      <c r="G66" s="353"/>
      <c r="H66" s="353"/>
      <c r="I66" s="353"/>
      <c r="J66" s="354"/>
    </row>
    <row r="77" spans="6:10" ht="15.75" thickBot="1" x14ac:dyDescent="0.3"/>
    <row r="78" spans="6:10" x14ac:dyDescent="0.25">
      <c r="F78" s="344" t="s">
        <v>250</v>
      </c>
      <c r="G78" s="345"/>
      <c r="H78" s="345"/>
      <c r="I78" s="345"/>
      <c r="J78" s="346"/>
    </row>
    <row r="79" spans="6:10" x14ac:dyDescent="0.25">
      <c r="F79" s="349" t="s">
        <v>253</v>
      </c>
      <c r="G79" s="350"/>
      <c r="H79" s="350"/>
      <c r="I79" s="350"/>
      <c r="J79" s="351"/>
    </row>
    <row r="80" spans="6:10" x14ac:dyDescent="0.25">
      <c r="F80" s="217" t="s">
        <v>257</v>
      </c>
      <c r="G80" s="218"/>
      <c r="H80" s="219"/>
      <c r="I80" s="21"/>
      <c r="J80" s="220"/>
    </row>
    <row r="81" spans="2:10" x14ac:dyDescent="0.25">
      <c r="F81" s="217" t="s">
        <v>258</v>
      </c>
      <c r="G81" s="218"/>
      <c r="H81" s="219"/>
      <c r="I81" s="21"/>
      <c r="J81" s="220"/>
    </row>
    <row r="82" spans="2:10" ht="15.75" thickBot="1" x14ac:dyDescent="0.3">
      <c r="F82" s="352" t="s">
        <v>259</v>
      </c>
      <c r="G82" s="353"/>
      <c r="H82" s="353"/>
      <c r="I82" s="353"/>
      <c r="J82" s="354"/>
    </row>
    <row r="84" spans="2:10" ht="15.75" thickBot="1" x14ac:dyDescent="0.3"/>
    <row r="85" spans="2:10" ht="16.5" thickBot="1" x14ac:dyDescent="0.3">
      <c r="B85" s="112" t="s">
        <v>199</v>
      </c>
    </row>
    <row r="87" spans="2:10" x14ac:dyDescent="0.25">
      <c r="B87" t="s">
        <v>200</v>
      </c>
    </row>
    <row r="91" spans="2:10" ht="15.75" thickBot="1" x14ac:dyDescent="0.3"/>
    <row r="92" spans="2:10" x14ac:dyDescent="0.25">
      <c r="B92" s="347" t="s">
        <v>740</v>
      </c>
      <c r="C92" s="348"/>
      <c r="D92" s="172"/>
    </row>
    <row r="93" spans="2:10" x14ac:dyDescent="0.25">
      <c r="B93" s="191" t="s">
        <v>741</v>
      </c>
      <c r="C93" s="23"/>
      <c r="D93" s="173"/>
    </row>
    <row r="94" spans="2:10" x14ac:dyDescent="0.25">
      <c r="B94" s="191" t="s">
        <v>742</v>
      </c>
      <c r="C94" s="23"/>
      <c r="D94" s="173"/>
    </row>
    <row r="95" spans="2:10" ht="15.75" thickBot="1" x14ac:dyDescent="0.3">
      <c r="B95" s="174" t="s">
        <v>743</v>
      </c>
      <c r="C95" s="175"/>
      <c r="D95" s="176"/>
    </row>
  </sheetData>
  <mergeCells count="16">
    <mergeCell ref="B92:C92"/>
    <mergeCell ref="F79:J79"/>
    <mergeCell ref="F82:J82"/>
    <mergeCell ref="F40:J40"/>
    <mergeCell ref="F43:J43"/>
    <mergeCell ref="F62:J62"/>
    <mergeCell ref="F63:J63"/>
    <mergeCell ref="F66:J66"/>
    <mergeCell ref="F44:J44"/>
    <mergeCell ref="F45:J45"/>
    <mergeCell ref="F48:J48"/>
    <mergeCell ref="D4:E4"/>
    <mergeCell ref="B2:D2"/>
    <mergeCell ref="B1:D1"/>
    <mergeCell ref="F39:J39"/>
    <mergeCell ref="F78:J78"/>
  </mergeCells>
  <conditionalFormatting sqref="C40:C46">
    <cfRule type="colorScale" priority="19">
      <colorScale>
        <cfvo type="min"/>
        <cfvo type="percentile" val="50"/>
        <cfvo type="max"/>
        <color rgb="FFF8696B"/>
        <color rgb="FFFCFCFF"/>
        <color rgb="FF63BE7B"/>
      </colorScale>
    </cfRule>
  </conditionalFormatting>
  <conditionalFormatting sqref="C48:C54">
    <cfRule type="colorScale" priority="13">
      <colorScale>
        <cfvo type="min"/>
        <cfvo type="percentile" val="50"/>
        <cfvo type="max"/>
        <color rgb="FFF8696B"/>
        <color rgb="FFFCFCFF"/>
        <color rgb="FF63BE7B"/>
      </colorScale>
    </cfRule>
  </conditionalFormatting>
  <conditionalFormatting sqref="C56:C62">
    <cfRule type="colorScale" priority="7">
      <colorScale>
        <cfvo type="min"/>
        <cfvo type="percentile" val="50"/>
        <cfvo type="max"/>
        <color rgb="FFF8696B"/>
        <color rgb="FFFCFCFF"/>
        <color rgb="FF63BE7B"/>
      </colorScale>
    </cfRule>
  </conditionalFormatting>
  <conditionalFormatting sqref="D14:D37">
    <cfRule type="colorScale" priority="24">
      <colorScale>
        <cfvo type="min"/>
        <cfvo type="percentile" val="50"/>
        <cfvo type="max"/>
        <color rgb="FFF8696B"/>
        <color rgb="FFFCFCFF"/>
        <color rgb="FF63BE7B"/>
      </colorScale>
    </cfRule>
  </conditionalFormatting>
  <conditionalFormatting sqref="D40:D46">
    <cfRule type="colorScale" priority="18">
      <colorScale>
        <cfvo type="min"/>
        <cfvo type="percentile" val="50"/>
        <cfvo type="max"/>
        <color rgb="FFF8696B"/>
        <color rgb="FFFCFCFF"/>
        <color rgb="FF63BE7B"/>
      </colorScale>
    </cfRule>
  </conditionalFormatting>
  <conditionalFormatting sqref="D48:D54">
    <cfRule type="colorScale" priority="12">
      <colorScale>
        <cfvo type="min"/>
        <cfvo type="percentile" val="50"/>
        <cfvo type="max"/>
        <color rgb="FFF8696B"/>
        <color rgb="FFFCFCFF"/>
        <color rgb="FF63BE7B"/>
      </colorScale>
    </cfRule>
  </conditionalFormatting>
  <conditionalFormatting sqref="D56:D62">
    <cfRule type="colorScale" priority="6">
      <colorScale>
        <cfvo type="min"/>
        <cfvo type="percentile" val="50"/>
        <cfvo type="max"/>
        <color rgb="FFF8696B"/>
        <color rgb="FFFCFCFF"/>
        <color rgb="FF63BE7B"/>
      </colorScale>
    </cfRule>
  </conditionalFormatting>
  <conditionalFormatting sqref="E40:E46">
    <cfRule type="colorScale" priority="17">
      <colorScale>
        <cfvo type="min"/>
        <cfvo type="percentile" val="50"/>
        <cfvo type="max"/>
        <color rgb="FFF8696B"/>
        <color rgb="FFFCFCFF"/>
        <color rgb="FF63BE7B"/>
      </colorScale>
    </cfRule>
  </conditionalFormatting>
  <conditionalFormatting sqref="E48:E54">
    <cfRule type="colorScale" priority="11">
      <colorScale>
        <cfvo type="min"/>
        <cfvo type="percentile" val="50"/>
        <cfvo type="max"/>
        <color rgb="FFF8696B"/>
        <color rgb="FFFCFCFF"/>
        <color rgb="FF63BE7B"/>
      </colorScale>
    </cfRule>
  </conditionalFormatting>
  <conditionalFormatting sqref="E56:E62">
    <cfRule type="colorScale" priority="5">
      <colorScale>
        <cfvo type="min"/>
        <cfvo type="percentile" val="50"/>
        <cfvo type="max"/>
        <color rgb="FFF8696B"/>
        <color rgb="FFFCFCFF"/>
        <color rgb="FF63BE7B"/>
      </colorScale>
    </cfRule>
  </conditionalFormatting>
  <conditionalFormatting sqref="F14:F37">
    <cfRule type="colorScale" priority="25">
      <colorScale>
        <cfvo type="min"/>
        <cfvo type="percentile" val="50"/>
        <cfvo type="max"/>
        <color rgb="FFF8696B"/>
        <color rgb="FFFCFCFF"/>
        <color rgb="FF63BE7B"/>
      </colorScale>
    </cfRule>
  </conditionalFormatting>
  <conditionalFormatting sqref="F40:F43 F45:F48">
    <cfRule type="colorScale" priority="22">
      <colorScale>
        <cfvo type="min"/>
        <cfvo type="percentile" val="50"/>
        <cfvo type="max"/>
        <color rgb="FFF8696B"/>
        <color rgb="FFFCFCFF"/>
        <color rgb="FF63BE7B"/>
      </colorScale>
    </cfRule>
  </conditionalFormatting>
  <conditionalFormatting sqref="F49:F54">
    <cfRule type="colorScale" priority="16">
      <colorScale>
        <cfvo type="min"/>
        <cfvo type="percentile" val="50"/>
        <cfvo type="max"/>
        <color rgb="FFF8696B"/>
        <color rgb="FFFCFCFF"/>
        <color rgb="FF63BE7B"/>
      </colorScale>
    </cfRule>
  </conditionalFormatting>
  <conditionalFormatting sqref="F56">
    <cfRule type="colorScale" priority="26">
      <colorScale>
        <cfvo type="min"/>
        <cfvo type="percentile" val="50"/>
        <cfvo type="max"/>
        <color rgb="FFF8696B"/>
        <color rgb="FFFCFCFF"/>
        <color rgb="FF63BE7B"/>
      </colorScale>
    </cfRule>
  </conditionalFormatting>
  <conditionalFormatting sqref="F63:F66">
    <cfRule type="colorScale" priority="4">
      <colorScale>
        <cfvo type="min"/>
        <cfvo type="percentile" val="50"/>
        <cfvo type="max"/>
        <color rgb="FFF8696B"/>
        <color rgb="FFFCFCFF"/>
        <color rgb="FF63BE7B"/>
      </colorScale>
    </cfRule>
  </conditionalFormatting>
  <conditionalFormatting sqref="F79:F82">
    <cfRule type="colorScale" priority="2">
      <colorScale>
        <cfvo type="min"/>
        <cfvo type="percentile" val="50"/>
        <cfvo type="max"/>
        <color rgb="FFF8696B"/>
        <color rgb="FFFCFCFF"/>
        <color rgb="FF63BE7B"/>
      </colorScale>
    </cfRule>
  </conditionalFormatting>
  <conditionalFormatting sqref="H14:H37">
    <cfRule type="colorScale" priority="23">
      <colorScale>
        <cfvo type="min"/>
        <cfvo type="percentile" val="50"/>
        <cfvo type="max"/>
        <color rgb="FFF8696B"/>
        <color rgb="FFFCFCFF"/>
        <color rgb="FF63BE7B"/>
      </colorScale>
    </cfRule>
  </conditionalFormatting>
  <conditionalFormatting sqref="H41:H42 H46:H47">
    <cfRule type="colorScale" priority="20">
      <colorScale>
        <cfvo type="min"/>
        <cfvo type="percentile" val="50"/>
        <cfvo type="max"/>
        <color rgb="FFF8696B"/>
        <color rgb="FFFCFCFF"/>
        <color rgb="FF63BE7B"/>
      </colorScale>
    </cfRule>
  </conditionalFormatting>
  <conditionalFormatting sqref="H49:H54">
    <cfRule type="colorScale" priority="14">
      <colorScale>
        <cfvo type="min"/>
        <cfvo type="percentile" val="50"/>
        <cfvo type="max"/>
        <color rgb="FFF8696B"/>
        <color rgb="FFFCFCFF"/>
        <color rgb="FF63BE7B"/>
      </colorScale>
    </cfRule>
  </conditionalFormatting>
  <conditionalFormatting sqref="H56">
    <cfRule type="colorScale" priority="27">
      <colorScale>
        <cfvo type="min"/>
        <cfvo type="percentile" val="50"/>
        <cfvo type="max"/>
        <color rgb="FFF8696B"/>
        <color rgb="FFFCFCFF"/>
        <color rgb="FF63BE7B"/>
      </colorScale>
    </cfRule>
  </conditionalFormatting>
  <conditionalFormatting sqref="H64:H65">
    <cfRule type="colorScale" priority="3">
      <colorScale>
        <cfvo type="min"/>
        <cfvo type="percentile" val="50"/>
        <cfvo type="max"/>
        <color rgb="FFF8696B"/>
        <color rgb="FFFCFCFF"/>
        <color rgb="FF63BE7B"/>
      </colorScale>
    </cfRule>
  </conditionalFormatting>
  <conditionalFormatting sqref="H80:H81">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2282-305A-43E9-BA61-1E41767B511B}">
  <dimension ref="A1:AJ101"/>
  <sheetViews>
    <sheetView showGridLines="0" topLeftCell="A7" zoomScale="90" zoomScaleNormal="90" workbookViewId="0">
      <selection activeCell="C15" sqref="C15"/>
    </sheetView>
  </sheetViews>
  <sheetFormatPr defaultRowHeight="15" x14ac:dyDescent="0.25"/>
  <cols>
    <col min="1" max="1" width="9.140625" style="34"/>
    <col min="2" max="2" width="11.28515625" style="34" customWidth="1"/>
    <col min="3" max="3" width="21.5703125" style="34" customWidth="1"/>
    <col min="4" max="4" width="23.28515625" style="34" customWidth="1"/>
    <col min="5" max="5" width="18.7109375" style="34" customWidth="1"/>
    <col min="6" max="6" width="12.7109375" style="34" bestFit="1" customWidth="1"/>
    <col min="7" max="7" width="13.7109375" style="34" bestFit="1" customWidth="1"/>
    <col min="8" max="8" width="11.42578125" style="34" bestFit="1" customWidth="1"/>
    <col min="9" max="9" width="10" style="34" bestFit="1" customWidth="1"/>
    <col min="10" max="10" width="9.42578125" style="34" bestFit="1" customWidth="1"/>
    <col min="11" max="11" width="9.85546875" style="34" bestFit="1" customWidth="1"/>
    <col min="12" max="12" width="9.140625" style="34"/>
    <col min="13" max="13" width="11.85546875" style="34" bestFit="1" customWidth="1"/>
    <col min="14" max="14" width="15.28515625" style="34" bestFit="1" customWidth="1"/>
    <col min="15" max="15" width="12.85546875" style="34" bestFit="1" customWidth="1"/>
    <col min="16" max="16" width="15" style="34" bestFit="1" customWidth="1"/>
    <col min="17" max="17" width="14.85546875" style="34" bestFit="1" customWidth="1"/>
    <col min="18" max="18" width="12.7109375" style="34" bestFit="1" customWidth="1"/>
    <col min="19" max="19" width="13.7109375" style="34" bestFit="1" customWidth="1"/>
    <col min="20" max="20" width="11.42578125" style="34" bestFit="1" customWidth="1"/>
    <col min="21" max="21" width="10" style="34" bestFit="1" customWidth="1"/>
    <col min="22" max="22" width="9.42578125" style="34" bestFit="1" customWidth="1"/>
    <col min="23" max="23" width="9.85546875" style="34" bestFit="1" customWidth="1"/>
    <col min="24" max="24" width="9.140625" style="34"/>
    <col min="25" max="25" width="11.85546875" style="34" bestFit="1" customWidth="1"/>
    <col min="26" max="26" width="15.28515625" style="34" bestFit="1" customWidth="1"/>
    <col min="27" max="27" width="12.85546875" style="34" bestFit="1" customWidth="1"/>
    <col min="28" max="28" width="15" style="34" bestFit="1" customWidth="1"/>
    <col min="29" max="29" width="14.85546875" style="34" bestFit="1" customWidth="1"/>
    <col min="30" max="30" width="12.7109375" style="34" bestFit="1" customWidth="1"/>
    <col min="31" max="31" width="13.7109375" style="34" bestFit="1" customWidth="1"/>
    <col min="32" max="32" width="11.42578125" style="34" bestFit="1" customWidth="1"/>
    <col min="33" max="33" width="10" style="34" bestFit="1" customWidth="1"/>
    <col min="34" max="34" width="9.42578125" style="34" bestFit="1" customWidth="1"/>
    <col min="35" max="16384" width="9.140625" style="34"/>
  </cols>
  <sheetData>
    <row r="1" spans="1:36" x14ac:dyDescent="0.25">
      <c r="A1" s="207" t="s">
        <v>214</v>
      </c>
      <c r="B1" s="356" t="s">
        <v>215</v>
      </c>
      <c r="C1" s="356"/>
      <c r="D1" s="356"/>
      <c r="E1" s="357"/>
    </row>
    <row r="2" spans="1:36" x14ac:dyDescent="0.25">
      <c r="A2" s="363">
        <v>5</v>
      </c>
      <c r="B2" s="358" t="s">
        <v>260</v>
      </c>
      <c r="C2" s="359"/>
      <c r="D2" s="359"/>
      <c r="E2" s="360"/>
    </row>
    <row r="3" spans="1:36" x14ac:dyDescent="0.25">
      <c r="A3" s="363"/>
      <c r="B3" s="359"/>
      <c r="C3" s="359"/>
      <c r="D3" s="359"/>
      <c r="E3" s="360"/>
    </row>
    <row r="4" spans="1:36" x14ac:dyDescent="0.25">
      <c r="A4" s="363"/>
      <c r="B4" s="359"/>
      <c r="C4" s="359"/>
      <c r="D4" s="359"/>
      <c r="E4" s="360"/>
    </row>
    <row r="5" spans="1:36" x14ac:dyDescent="0.25">
      <c r="A5" s="363"/>
      <c r="B5" s="359"/>
      <c r="C5" s="359"/>
      <c r="D5" s="359"/>
      <c r="E5" s="360"/>
    </row>
    <row r="6" spans="1:36" x14ac:dyDescent="0.25">
      <c r="A6" s="363"/>
      <c r="B6" s="359"/>
      <c r="C6" s="359"/>
      <c r="D6" s="359"/>
      <c r="E6" s="360"/>
    </row>
    <row r="7" spans="1:36" x14ac:dyDescent="0.25">
      <c r="A7" s="363"/>
      <c r="B7" s="359"/>
      <c r="C7" s="359"/>
      <c r="D7" s="359"/>
      <c r="E7" s="360"/>
    </row>
    <row r="8" spans="1:36" x14ac:dyDescent="0.25">
      <c r="A8" s="363"/>
      <c r="B8" s="359"/>
      <c r="C8" s="359"/>
      <c r="D8" s="359"/>
      <c r="E8" s="360"/>
    </row>
    <row r="9" spans="1:36" x14ac:dyDescent="0.25">
      <c r="A9" s="363"/>
      <c r="B9" s="359"/>
      <c r="C9" s="359"/>
      <c r="D9" s="359"/>
      <c r="E9" s="360"/>
    </row>
    <row r="10" spans="1:36" ht="15.75" thickBot="1" x14ac:dyDescent="0.3">
      <c r="A10" s="364"/>
      <c r="B10" s="361"/>
      <c r="C10" s="361"/>
      <c r="D10" s="361"/>
      <c r="E10" s="362"/>
    </row>
    <row r="11" spans="1:36" ht="15.75" thickBot="1" x14ac:dyDescent="0.3"/>
    <row r="12" spans="1:36" x14ac:dyDescent="0.25">
      <c r="B12" s="365" t="s">
        <v>262</v>
      </c>
      <c r="C12" s="366"/>
      <c r="D12" s="366"/>
      <c r="E12" s="366"/>
      <c r="F12" s="366"/>
      <c r="G12" s="366"/>
      <c r="H12" s="366"/>
      <c r="I12" s="366"/>
      <c r="J12" s="366"/>
      <c r="K12" s="367"/>
    </row>
    <row r="13" spans="1:36" ht="15.75" thickBot="1" x14ac:dyDescent="0.3">
      <c r="B13" s="368" t="s">
        <v>261</v>
      </c>
      <c r="C13" s="369"/>
      <c r="D13" s="369"/>
      <c r="E13" s="369"/>
      <c r="F13" s="209"/>
      <c r="G13" s="209"/>
      <c r="H13" s="209"/>
      <c r="I13" s="209"/>
      <c r="J13" s="209"/>
      <c r="K13" s="210"/>
    </row>
    <row r="14" spans="1:36" ht="15.75" thickBot="1" x14ac:dyDescent="0.3"/>
    <row r="15" spans="1:36" ht="15.75" thickBot="1" x14ac:dyDescent="0.3">
      <c r="B15" s="100" t="s">
        <v>17</v>
      </c>
      <c r="C15" s="101" t="s">
        <v>49</v>
      </c>
      <c r="D15" s="101" t="s">
        <v>50</v>
      </c>
      <c r="E15" s="256" t="s">
        <v>155</v>
      </c>
      <c r="F15" s="45" t="s">
        <v>139</v>
      </c>
      <c r="G15" s="45" t="s">
        <v>140</v>
      </c>
      <c r="H15" s="45" t="s">
        <v>141</v>
      </c>
      <c r="I15" s="45" t="s">
        <v>142</v>
      </c>
      <c r="J15" s="45" t="s">
        <v>143</v>
      </c>
      <c r="K15" s="45" t="s">
        <v>144</v>
      </c>
      <c r="L15" s="45" t="s">
        <v>145</v>
      </c>
      <c r="M15" s="45" t="s">
        <v>146</v>
      </c>
      <c r="N15" s="45" t="s">
        <v>147</v>
      </c>
      <c r="O15" s="45" t="s">
        <v>148</v>
      </c>
      <c r="P15" s="45" t="s">
        <v>149</v>
      </c>
      <c r="Q15" s="45" t="s">
        <v>150</v>
      </c>
      <c r="R15" s="45" t="s">
        <v>151</v>
      </c>
      <c r="S15" s="45" t="s">
        <v>152</v>
      </c>
      <c r="T15" s="45" t="s">
        <v>153</v>
      </c>
      <c r="U15" s="45" t="s">
        <v>154</v>
      </c>
      <c r="V15" s="45" t="s">
        <v>69</v>
      </c>
      <c r="W15" s="45" t="s">
        <v>70</v>
      </c>
      <c r="X15" s="45" t="s">
        <v>71</v>
      </c>
      <c r="Y15" s="45" t="s">
        <v>72</v>
      </c>
      <c r="Z15" s="45" t="s">
        <v>73</v>
      </c>
      <c r="AA15" s="45" t="s">
        <v>74</v>
      </c>
      <c r="AB15" s="45" t="s">
        <v>75</v>
      </c>
      <c r="AC15" s="45" t="s">
        <v>76</v>
      </c>
      <c r="AD15" s="45" t="s">
        <v>77</v>
      </c>
      <c r="AE15" s="45" t="s">
        <v>78</v>
      </c>
      <c r="AF15" s="45" t="s">
        <v>79</v>
      </c>
      <c r="AG15" s="45" t="s">
        <v>80</v>
      </c>
      <c r="AH15" s="46" t="s">
        <v>81</v>
      </c>
    </row>
    <row r="16" spans="1:36" x14ac:dyDescent="0.25">
      <c r="B16" s="102" t="s">
        <v>0</v>
      </c>
      <c r="C16" s="103" t="s">
        <v>20</v>
      </c>
      <c r="D16" s="104" t="s">
        <v>51</v>
      </c>
      <c r="E16" s="257">
        <f>CORREL(F16:AH16,F93:AH93)</f>
        <v>0.65329964062638413</v>
      </c>
      <c r="F16" s="99">
        <v>143.4</v>
      </c>
      <c r="G16" s="35">
        <v>142.80000000000001</v>
      </c>
      <c r="H16" s="35">
        <v>142.5</v>
      </c>
      <c r="I16" s="35">
        <v>142.69999999999999</v>
      </c>
      <c r="J16" s="35">
        <v>145.1</v>
      </c>
      <c r="K16" s="35">
        <v>145.6</v>
      </c>
      <c r="L16" s="35">
        <v>145.1</v>
      </c>
      <c r="M16" s="35">
        <v>144.9</v>
      </c>
      <c r="N16" s="35">
        <v>145.4</v>
      </c>
      <c r="O16" s="35">
        <v>146.1</v>
      </c>
      <c r="P16" s="35">
        <v>146.9</v>
      </c>
      <c r="Q16" s="35">
        <v>147.4</v>
      </c>
      <c r="R16" s="35">
        <v>148.30000000000001</v>
      </c>
      <c r="S16" s="35">
        <v>148.80000000000001</v>
      </c>
      <c r="T16" s="35">
        <v>150.19999999999999</v>
      </c>
      <c r="U16" s="35">
        <v>151.80000000000001</v>
      </c>
      <c r="V16" s="35">
        <v>152.9</v>
      </c>
      <c r="W16" s="35">
        <v>153.80000000000001</v>
      </c>
      <c r="X16" s="35">
        <v>155.19999999999999</v>
      </c>
      <c r="Y16" s="35">
        <v>159.5</v>
      </c>
      <c r="Z16" s="35">
        <v>162.9</v>
      </c>
      <c r="AA16" s="35">
        <v>164.7</v>
      </c>
      <c r="AB16" s="35">
        <v>166.9</v>
      </c>
      <c r="AC16" s="35">
        <v>168.8</v>
      </c>
      <c r="AD16" s="35">
        <v>174</v>
      </c>
      <c r="AE16" s="35">
        <v>174.2</v>
      </c>
      <c r="AF16" s="35">
        <v>174.3</v>
      </c>
      <c r="AG16" s="35">
        <v>173.3</v>
      </c>
      <c r="AH16" s="96">
        <v>173.2</v>
      </c>
      <c r="AI16" s="19"/>
      <c r="AJ16" s="20"/>
    </row>
    <row r="17" spans="2:36" x14ac:dyDescent="0.25">
      <c r="B17" s="95" t="s">
        <v>0</v>
      </c>
      <c r="C17" s="6" t="s">
        <v>21</v>
      </c>
      <c r="D17" s="5" t="s">
        <v>51</v>
      </c>
      <c r="E17" s="258">
        <f t="shared" ref="E17:E47" si="0">CORREL($F17:$AH17,$F$93:$AH$93)</f>
        <v>0.40673815257799723</v>
      </c>
      <c r="F17" s="99">
        <v>187.5</v>
      </c>
      <c r="G17" s="35">
        <v>184</v>
      </c>
      <c r="H17" s="35">
        <v>189.4</v>
      </c>
      <c r="I17" s="35">
        <v>195.5</v>
      </c>
      <c r="J17" s="35">
        <v>198.5</v>
      </c>
      <c r="K17" s="35">
        <v>200.1</v>
      </c>
      <c r="L17" s="35">
        <v>204.5</v>
      </c>
      <c r="M17" s="35">
        <v>202.3</v>
      </c>
      <c r="N17" s="35">
        <v>202.1</v>
      </c>
      <c r="O17" s="35">
        <v>202.5</v>
      </c>
      <c r="P17" s="35">
        <v>199.8</v>
      </c>
      <c r="Q17" s="35">
        <v>197</v>
      </c>
      <c r="R17" s="35">
        <v>196.9</v>
      </c>
      <c r="S17" s="35">
        <v>198.1</v>
      </c>
      <c r="T17" s="35">
        <v>208</v>
      </c>
      <c r="U17" s="35">
        <v>209.7</v>
      </c>
      <c r="V17" s="35">
        <v>214.7</v>
      </c>
      <c r="W17" s="35">
        <v>217.2</v>
      </c>
      <c r="X17" s="35">
        <v>210.8</v>
      </c>
      <c r="Y17" s="35">
        <v>204.1</v>
      </c>
      <c r="Z17" s="35">
        <v>206.7</v>
      </c>
      <c r="AA17" s="35">
        <v>208.8</v>
      </c>
      <c r="AB17" s="35">
        <v>207.2</v>
      </c>
      <c r="AC17" s="35">
        <v>206.9</v>
      </c>
      <c r="AD17" s="35">
        <v>208.3</v>
      </c>
      <c r="AE17" s="35">
        <v>205.2</v>
      </c>
      <c r="AF17" s="35">
        <v>205.2</v>
      </c>
      <c r="AG17" s="35">
        <v>206.9</v>
      </c>
      <c r="AH17" s="96">
        <v>211.5</v>
      </c>
      <c r="AI17" s="19"/>
      <c r="AJ17" s="20"/>
    </row>
    <row r="18" spans="2:36" x14ac:dyDescent="0.25">
      <c r="B18" s="95" t="s">
        <v>0</v>
      </c>
      <c r="C18" s="6" t="s">
        <v>22</v>
      </c>
      <c r="D18" s="5" t="s">
        <v>51</v>
      </c>
      <c r="E18" s="258">
        <f t="shared" si="0"/>
        <v>8.8871230256037298E-2</v>
      </c>
      <c r="F18" s="99">
        <v>173.4</v>
      </c>
      <c r="G18" s="35">
        <v>168</v>
      </c>
      <c r="H18" s="35">
        <v>163.19999999999999</v>
      </c>
      <c r="I18" s="35">
        <v>163.4</v>
      </c>
      <c r="J18" s="35">
        <v>168.6</v>
      </c>
      <c r="K18" s="35">
        <v>179.3</v>
      </c>
      <c r="L18" s="35">
        <v>180.4</v>
      </c>
      <c r="M18" s="35">
        <v>176.5</v>
      </c>
      <c r="N18" s="35">
        <v>172</v>
      </c>
      <c r="O18" s="35">
        <v>170.1</v>
      </c>
      <c r="P18" s="35">
        <v>171.5</v>
      </c>
      <c r="Q18" s="35">
        <v>176.5</v>
      </c>
      <c r="R18" s="35">
        <v>178</v>
      </c>
      <c r="S18" s="35">
        <v>175.5</v>
      </c>
      <c r="T18" s="35">
        <v>167.9</v>
      </c>
      <c r="U18" s="35">
        <v>164.5</v>
      </c>
      <c r="V18" s="35">
        <v>161.4</v>
      </c>
      <c r="W18" s="35">
        <v>169.6</v>
      </c>
      <c r="X18" s="35">
        <v>174.3</v>
      </c>
      <c r="Y18" s="35">
        <v>168.3</v>
      </c>
      <c r="Z18" s="35">
        <v>169</v>
      </c>
      <c r="AA18" s="35">
        <v>170.3</v>
      </c>
      <c r="AB18" s="35">
        <v>180.2</v>
      </c>
      <c r="AC18" s="35">
        <v>189.1</v>
      </c>
      <c r="AD18" s="35">
        <v>192.9</v>
      </c>
      <c r="AE18" s="35">
        <v>173.9</v>
      </c>
      <c r="AF18" s="35">
        <v>173.9</v>
      </c>
      <c r="AG18" s="35">
        <v>167.9</v>
      </c>
      <c r="AH18" s="96">
        <v>171</v>
      </c>
      <c r="AI18" s="19"/>
      <c r="AJ18" s="20"/>
    </row>
    <row r="19" spans="2:36" x14ac:dyDescent="0.25">
      <c r="B19" s="95" t="s">
        <v>0</v>
      </c>
      <c r="C19" s="6" t="s">
        <v>23</v>
      </c>
      <c r="D19" s="5" t="s">
        <v>51</v>
      </c>
      <c r="E19" s="258">
        <f t="shared" si="0"/>
        <v>0.69726026441120736</v>
      </c>
      <c r="F19" s="99">
        <v>154</v>
      </c>
      <c r="G19" s="35">
        <v>154.4</v>
      </c>
      <c r="H19" s="35">
        <v>154.5</v>
      </c>
      <c r="I19" s="35">
        <v>155</v>
      </c>
      <c r="J19" s="35">
        <v>155.80000000000001</v>
      </c>
      <c r="K19" s="35">
        <v>156.1</v>
      </c>
      <c r="L19" s="35">
        <v>157.1</v>
      </c>
      <c r="M19" s="35">
        <v>157.5</v>
      </c>
      <c r="N19" s="35">
        <v>158</v>
      </c>
      <c r="O19" s="35">
        <v>158.4</v>
      </c>
      <c r="P19" s="35">
        <v>159.1</v>
      </c>
      <c r="Q19" s="35">
        <v>159.80000000000001</v>
      </c>
      <c r="R19" s="35">
        <v>160.5</v>
      </c>
      <c r="S19" s="35">
        <v>160.69999999999999</v>
      </c>
      <c r="T19" s="35">
        <v>162</v>
      </c>
      <c r="U19" s="35">
        <v>163.80000000000001</v>
      </c>
      <c r="V19" s="35">
        <v>164.6</v>
      </c>
      <c r="W19" s="35">
        <v>165.4</v>
      </c>
      <c r="X19" s="35">
        <v>166.3</v>
      </c>
      <c r="Y19" s="35">
        <v>167.9</v>
      </c>
      <c r="Z19" s="35">
        <v>169.5</v>
      </c>
      <c r="AA19" s="35">
        <v>170.9</v>
      </c>
      <c r="AB19" s="35">
        <v>172.3</v>
      </c>
      <c r="AC19" s="35">
        <v>173.4</v>
      </c>
      <c r="AD19" s="35">
        <v>174.3</v>
      </c>
      <c r="AE19" s="35">
        <v>177</v>
      </c>
      <c r="AF19" s="35">
        <v>177</v>
      </c>
      <c r="AG19" s="35">
        <v>178.2</v>
      </c>
      <c r="AH19" s="96">
        <v>179.6</v>
      </c>
      <c r="AI19" s="19"/>
      <c r="AJ19" s="20"/>
    </row>
    <row r="20" spans="2:36" x14ac:dyDescent="0.25">
      <c r="B20" s="95" t="s">
        <v>0</v>
      </c>
      <c r="C20" s="6" t="s">
        <v>24</v>
      </c>
      <c r="D20" s="5" t="s">
        <v>51</v>
      </c>
      <c r="E20" s="258">
        <f t="shared" si="0"/>
        <v>6.6588440969930149E-2</v>
      </c>
      <c r="F20" s="99">
        <v>154.80000000000001</v>
      </c>
      <c r="G20" s="35">
        <v>163</v>
      </c>
      <c r="H20" s="35">
        <v>168.2</v>
      </c>
      <c r="I20" s="35">
        <v>175.2</v>
      </c>
      <c r="J20" s="35">
        <v>184.4</v>
      </c>
      <c r="K20" s="35">
        <v>190.4</v>
      </c>
      <c r="L20" s="35">
        <v>188.7</v>
      </c>
      <c r="M20" s="35">
        <v>190.9</v>
      </c>
      <c r="N20" s="35">
        <v>195.5</v>
      </c>
      <c r="O20" s="35">
        <v>198.8</v>
      </c>
      <c r="P20" s="35">
        <v>198.4</v>
      </c>
      <c r="Q20" s="35">
        <v>195.8</v>
      </c>
      <c r="R20" s="35">
        <v>192.6</v>
      </c>
      <c r="S20" s="35">
        <v>192.6</v>
      </c>
      <c r="T20" s="35">
        <v>203.1</v>
      </c>
      <c r="U20" s="35">
        <v>207.4</v>
      </c>
      <c r="V20" s="35">
        <v>209.9</v>
      </c>
      <c r="W20" s="35">
        <v>208.1</v>
      </c>
      <c r="X20" s="35">
        <v>202.2</v>
      </c>
      <c r="Y20" s="35">
        <v>198.1</v>
      </c>
      <c r="Z20" s="35">
        <v>194.1</v>
      </c>
      <c r="AA20" s="35">
        <v>191.6</v>
      </c>
      <c r="AB20" s="35">
        <v>194</v>
      </c>
      <c r="AC20" s="35">
        <v>193.9</v>
      </c>
      <c r="AD20" s="35">
        <v>192.6</v>
      </c>
      <c r="AE20" s="35">
        <v>183.4</v>
      </c>
      <c r="AF20" s="35">
        <v>183.3</v>
      </c>
      <c r="AG20" s="35">
        <v>178.5</v>
      </c>
      <c r="AH20" s="96">
        <v>173.3</v>
      </c>
      <c r="AI20" s="19"/>
      <c r="AJ20" s="20"/>
    </row>
    <row r="21" spans="2:36" x14ac:dyDescent="0.25">
      <c r="B21" s="95" t="s">
        <v>0</v>
      </c>
      <c r="C21" s="6" t="s">
        <v>25</v>
      </c>
      <c r="D21" s="5" t="s">
        <v>51</v>
      </c>
      <c r="E21" s="258">
        <f t="shared" si="0"/>
        <v>0.31518397120843245</v>
      </c>
      <c r="F21" s="99">
        <v>147</v>
      </c>
      <c r="G21" s="35">
        <v>147.80000000000001</v>
      </c>
      <c r="H21" s="35">
        <v>150.5</v>
      </c>
      <c r="I21" s="35">
        <v>160.6</v>
      </c>
      <c r="J21" s="35">
        <v>162.30000000000001</v>
      </c>
      <c r="K21" s="35">
        <v>158.6</v>
      </c>
      <c r="L21" s="35">
        <v>157.69999999999999</v>
      </c>
      <c r="M21" s="35">
        <v>155.69999999999999</v>
      </c>
      <c r="N21" s="35">
        <v>152.69999999999999</v>
      </c>
      <c r="O21" s="35">
        <v>152.6</v>
      </c>
      <c r="P21" s="35">
        <v>153.19999999999999</v>
      </c>
      <c r="Q21" s="35">
        <v>152</v>
      </c>
      <c r="R21" s="35">
        <v>151.19999999999999</v>
      </c>
      <c r="S21" s="35">
        <v>151.4</v>
      </c>
      <c r="T21" s="35">
        <v>155.9</v>
      </c>
      <c r="U21" s="35">
        <v>169.7</v>
      </c>
      <c r="V21" s="35">
        <v>168</v>
      </c>
      <c r="W21" s="35">
        <v>165.8</v>
      </c>
      <c r="X21" s="35">
        <v>169.6</v>
      </c>
      <c r="Y21" s="35">
        <v>169.2</v>
      </c>
      <c r="Z21" s="35">
        <v>164.1</v>
      </c>
      <c r="AA21" s="35">
        <v>162.19999999999999</v>
      </c>
      <c r="AB21" s="35">
        <v>159.1</v>
      </c>
      <c r="AC21" s="35">
        <v>156.69999999999999</v>
      </c>
      <c r="AD21" s="35">
        <v>156.30000000000001</v>
      </c>
      <c r="AE21" s="35">
        <v>167.2</v>
      </c>
      <c r="AF21" s="35">
        <v>167.2</v>
      </c>
      <c r="AG21" s="35">
        <v>173.7</v>
      </c>
      <c r="AH21" s="96">
        <v>169</v>
      </c>
      <c r="AI21" s="19"/>
      <c r="AJ21" s="20"/>
    </row>
    <row r="22" spans="2:36" x14ac:dyDescent="0.25">
      <c r="B22" s="95" t="s">
        <v>0</v>
      </c>
      <c r="C22" s="6" t="s">
        <v>26</v>
      </c>
      <c r="D22" s="5" t="s">
        <v>51</v>
      </c>
      <c r="E22" s="258">
        <f t="shared" si="0"/>
        <v>1.3147646788214369E-2</v>
      </c>
      <c r="F22" s="99">
        <v>187.8</v>
      </c>
      <c r="G22" s="35">
        <v>149.69999999999999</v>
      </c>
      <c r="H22" s="35">
        <v>141</v>
      </c>
      <c r="I22" s="35">
        <v>135.1</v>
      </c>
      <c r="J22" s="35">
        <v>138.4</v>
      </c>
      <c r="K22" s="35">
        <v>144.69999999999999</v>
      </c>
      <c r="L22" s="35">
        <v>152.80000000000001</v>
      </c>
      <c r="M22" s="35">
        <v>153.9</v>
      </c>
      <c r="N22" s="35">
        <v>151.4</v>
      </c>
      <c r="O22" s="35">
        <v>170.4</v>
      </c>
      <c r="P22" s="35">
        <v>183.9</v>
      </c>
      <c r="Q22" s="35">
        <v>172.3</v>
      </c>
      <c r="R22" s="35">
        <v>159.19999999999999</v>
      </c>
      <c r="S22" s="35">
        <v>155.19999999999999</v>
      </c>
      <c r="T22" s="35">
        <v>155.80000000000001</v>
      </c>
      <c r="U22" s="35">
        <v>153.6</v>
      </c>
      <c r="V22" s="35">
        <v>160.4</v>
      </c>
      <c r="W22" s="35">
        <v>167.3</v>
      </c>
      <c r="X22" s="35">
        <v>168.6</v>
      </c>
      <c r="Y22" s="35">
        <v>173.1</v>
      </c>
      <c r="Z22" s="35">
        <v>176.9</v>
      </c>
      <c r="AA22" s="35">
        <v>184.8</v>
      </c>
      <c r="AB22" s="35">
        <v>171.6</v>
      </c>
      <c r="AC22" s="35">
        <v>150.19999999999999</v>
      </c>
      <c r="AD22" s="35">
        <v>142.9</v>
      </c>
      <c r="AE22" s="35">
        <v>140.9</v>
      </c>
      <c r="AF22" s="35">
        <v>140.9</v>
      </c>
      <c r="AG22" s="35">
        <v>142.80000000000001</v>
      </c>
      <c r="AH22" s="96">
        <v>148.69999999999999</v>
      </c>
      <c r="AI22" s="19"/>
      <c r="AJ22" s="20"/>
    </row>
    <row r="23" spans="2:36" x14ac:dyDescent="0.25">
      <c r="B23" s="95" t="s">
        <v>0</v>
      </c>
      <c r="C23" s="6" t="s">
        <v>27</v>
      </c>
      <c r="D23" s="5" t="s">
        <v>51</v>
      </c>
      <c r="E23" s="258">
        <f t="shared" si="0"/>
        <v>0.54508658545900301</v>
      </c>
      <c r="F23" s="99">
        <v>159.5</v>
      </c>
      <c r="G23" s="35">
        <v>158.30000000000001</v>
      </c>
      <c r="H23" s="35">
        <v>159.19999999999999</v>
      </c>
      <c r="I23" s="35">
        <v>161.1</v>
      </c>
      <c r="J23" s="35">
        <v>165.1</v>
      </c>
      <c r="K23" s="35">
        <v>165.5</v>
      </c>
      <c r="L23" s="35">
        <v>163.6</v>
      </c>
      <c r="M23" s="35">
        <v>162.80000000000001</v>
      </c>
      <c r="N23" s="35">
        <v>163.9</v>
      </c>
      <c r="O23" s="35">
        <v>165.2</v>
      </c>
      <c r="P23" s="35">
        <v>165.4</v>
      </c>
      <c r="Q23" s="35">
        <v>164.5</v>
      </c>
      <c r="R23" s="35">
        <v>164</v>
      </c>
      <c r="S23" s="35">
        <v>163.9</v>
      </c>
      <c r="T23" s="35">
        <v>164.2</v>
      </c>
      <c r="U23" s="35">
        <v>165.1</v>
      </c>
      <c r="V23" s="35">
        <v>165</v>
      </c>
      <c r="W23" s="35">
        <v>164.6</v>
      </c>
      <c r="X23" s="35">
        <v>164.4</v>
      </c>
      <c r="Y23" s="35">
        <v>167.1</v>
      </c>
      <c r="Z23" s="35">
        <v>169</v>
      </c>
      <c r="AA23" s="35">
        <v>169.7</v>
      </c>
      <c r="AB23" s="35">
        <v>170.2</v>
      </c>
      <c r="AC23" s="35">
        <v>170.5</v>
      </c>
      <c r="AD23" s="35">
        <v>170.7</v>
      </c>
      <c r="AE23" s="35">
        <v>170.4</v>
      </c>
      <c r="AF23" s="35">
        <v>170.5</v>
      </c>
      <c r="AG23" s="35">
        <v>172.8</v>
      </c>
      <c r="AH23" s="96">
        <v>174.9</v>
      </c>
      <c r="AI23" s="19"/>
      <c r="AJ23" s="20"/>
    </row>
    <row r="24" spans="2:36" x14ac:dyDescent="0.25">
      <c r="B24" s="95" t="s">
        <v>0</v>
      </c>
      <c r="C24" s="6" t="s">
        <v>28</v>
      </c>
      <c r="D24" s="5" t="s">
        <v>51</v>
      </c>
      <c r="E24" s="258">
        <f t="shared" si="0"/>
        <v>0.46706534662609162</v>
      </c>
      <c r="F24" s="99">
        <v>113.8</v>
      </c>
      <c r="G24" s="35">
        <v>111.8</v>
      </c>
      <c r="H24" s="35">
        <v>111.7</v>
      </c>
      <c r="I24" s="35">
        <v>112.2</v>
      </c>
      <c r="J24" s="35">
        <v>114.3</v>
      </c>
      <c r="K24" s="35">
        <v>114.6</v>
      </c>
      <c r="L24" s="35">
        <v>113.9</v>
      </c>
      <c r="M24" s="35">
        <v>115.2</v>
      </c>
      <c r="N24" s="35">
        <v>119.3</v>
      </c>
      <c r="O24" s="35">
        <v>121.6</v>
      </c>
      <c r="P24" s="35">
        <v>122.1</v>
      </c>
      <c r="Q24" s="35">
        <v>120.6</v>
      </c>
      <c r="R24" s="35">
        <v>119.3</v>
      </c>
      <c r="S24" s="35">
        <v>118.1</v>
      </c>
      <c r="T24" s="35">
        <v>118.1</v>
      </c>
      <c r="U24" s="35">
        <v>118.2</v>
      </c>
      <c r="V24" s="35">
        <v>118.9</v>
      </c>
      <c r="W24" s="35">
        <v>119.1</v>
      </c>
      <c r="X24" s="35">
        <v>119.2</v>
      </c>
      <c r="Y24" s="35">
        <v>120.2</v>
      </c>
      <c r="Z24" s="35">
        <v>120.8</v>
      </c>
      <c r="AA24" s="35">
        <v>121.1</v>
      </c>
      <c r="AB24" s="35">
        <v>121.5</v>
      </c>
      <c r="AC24" s="35">
        <v>121.2</v>
      </c>
      <c r="AD24" s="35">
        <v>120.3</v>
      </c>
      <c r="AE24" s="35">
        <v>119.1</v>
      </c>
      <c r="AF24" s="35">
        <v>119.1</v>
      </c>
      <c r="AG24" s="35">
        <v>120.4</v>
      </c>
      <c r="AH24" s="96">
        <v>121.9</v>
      </c>
      <c r="AI24" s="19"/>
      <c r="AJ24" s="20"/>
    </row>
    <row r="25" spans="2:36" x14ac:dyDescent="0.25">
      <c r="B25" s="95" t="s">
        <v>0</v>
      </c>
      <c r="C25" s="6" t="s">
        <v>29</v>
      </c>
      <c r="D25" s="5" t="s">
        <v>51</v>
      </c>
      <c r="E25" s="258">
        <f t="shared" si="0"/>
        <v>0.67991823160069409</v>
      </c>
      <c r="F25" s="99">
        <v>164.5</v>
      </c>
      <c r="G25" s="35">
        <v>165</v>
      </c>
      <c r="H25" s="35">
        <v>164</v>
      </c>
      <c r="I25" s="35">
        <v>164.4</v>
      </c>
      <c r="J25" s="35">
        <v>169.7</v>
      </c>
      <c r="K25" s="35">
        <v>170</v>
      </c>
      <c r="L25" s="35">
        <v>169.7</v>
      </c>
      <c r="M25" s="35">
        <v>169.8</v>
      </c>
      <c r="N25" s="35">
        <v>170.1</v>
      </c>
      <c r="O25" s="35">
        <v>170.6</v>
      </c>
      <c r="P25" s="35">
        <v>170.8</v>
      </c>
      <c r="Q25" s="35">
        <v>171.7</v>
      </c>
      <c r="R25" s="35">
        <v>173.3</v>
      </c>
      <c r="S25" s="35">
        <v>175.4</v>
      </c>
      <c r="T25" s="35">
        <v>178.7</v>
      </c>
      <c r="U25" s="35">
        <v>182.9</v>
      </c>
      <c r="V25" s="35">
        <v>186.6</v>
      </c>
      <c r="W25" s="35">
        <v>188.9</v>
      </c>
      <c r="X25" s="35">
        <v>191.8</v>
      </c>
      <c r="Y25" s="35">
        <v>195.6</v>
      </c>
      <c r="Z25" s="35">
        <v>199.1</v>
      </c>
      <c r="AA25" s="35">
        <v>201.6</v>
      </c>
      <c r="AB25" s="35">
        <v>204.8</v>
      </c>
      <c r="AC25" s="35">
        <v>207.5</v>
      </c>
      <c r="AD25" s="35">
        <v>210.5</v>
      </c>
      <c r="AE25" s="35">
        <v>212.1</v>
      </c>
      <c r="AF25" s="35">
        <v>212.1</v>
      </c>
      <c r="AG25" s="35">
        <v>215.5</v>
      </c>
      <c r="AH25" s="96">
        <v>221</v>
      </c>
      <c r="AI25" s="19"/>
      <c r="AJ25" s="20"/>
    </row>
    <row r="26" spans="2:36" x14ac:dyDescent="0.25">
      <c r="B26" s="95" t="s">
        <v>0</v>
      </c>
      <c r="C26" s="6" t="s">
        <v>30</v>
      </c>
      <c r="D26" s="5" t="s">
        <v>51</v>
      </c>
      <c r="E26" s="258">
        <f t="shared" si="0"/>
        <v>0.63944922062079956</v>
      </c>
      <c r="F26" s="99">
        <v>156.1</v>
      </c>
      <c r="G26" s="35">
        <v>160</v>
      </c>
      <c r="H26" s="35">
        <v>160.6</v>
      </c>
      <c r="I26" s="35">
        <v>161.9</v>
      </c>
      <c r="J26" s="35">
        <v>164.6</v>
      </c>
      <c r="K26" s="35">
        <v>165.5</v>
      </c>
      <c r="L26" s="35">
        <v>166.2</v>
      </c>
      <c r="M26" s="35">
        <v>167.6</v>
      </c>
      <c r="N26" s="35">
        <v>168.3</v>
      </c>
      <c r="O26" s="35">
        <v>168.8</v>
      </c>
      <c r="P26" s="35">
        <v>169.1</v>
      </c>
      <c r="Q26" s="35">
        <v>169.7</v>
      </c>
      <c r="R26" s="35">
        <v>169.8</v>
      </c>
      <c r="S26" s="35">
        <v>170.5</v>
      </c>
      <c r="T26" s="35">
        <v>171.2</v>
      </c>
      <c r="U26" s="35">
        <v>172.4</v>
      </c>
      <c r="V26" s="35">
        <v>173.2</v>
      </c>
      <c r="W26" s="35">
        <v>174.2</v>
      </c>
      <c r="X26" s="35">
        <v>174.5</v>
      </c>
      <c r="Y26" s="35">
        <v>174.8</v>
      </c>
      <c r="Z26" s="35">
        <v>175.4</v>
      </c>
      <c r="AA26" s="35">
        <v>175.8</v>
      </c>
      <c r="AB26" s="35">
        <v>176.4</v>
      </c>
      <c r="AC26" s="35">
        <v>176.8</v>
      </c>
      <c r="AD26" s="35">
        <v>176.9</v>
      </c>
      <c r="AE26" s="35">
        <v>177.6</v>
      </c>
      <c r="AF26" s="35">
        <v>177.6</v>
      </c>
      <c r="AG26" s="35">
        <v>178.2</v>
      </c>
      <c r="AH26" s="96">
        <v>178.7</v>
      </c>
      <c r="AI26" s="19"/>
      <c r="AJ26" s="20"/>
    </row>
    <row r="27" spans="2:36" x14ac:dyDescent="0.25">
      <c r="B27" s="95" t="s">
        <v>0</v>
      </c>
      <c r="C27" s="6" t="s">
        <v>31</v>
      </c>
      <c r="D27" s="5" t="s">
        <v>51</v>
      </c>
      <c r="E27" s="258">
        <f t="shared" si="0"/>
        <v>0.68624528692090925</v>
      </c>
      <c r="F27" s="99">
        <v>164.3</v>
      </c>
      <c r="G27" s="35">
        <v>165.8</v>
      </c>
      <c r="H27" s="35">
        <v>166.4</v>
      </c>
      <c r="I27" s="35">
        <v>166.8</v>
      </c>
      <c r="J27" s="35">
        <v>169.8</v>
      </c>
      <c r="K27" s="35">
        <v>171.7</v>
      </c>
      <c r="L27" s="35">
        <v>171</v>
      </c>
      <c r="M27" s="35">
        <v>171.9</v>
      </c>
      <c r="N27" s="35">
        <v>172.8</v>
      </c>
      <c r="O27" s="35">
        <v>173.6</v>
      </c>
      <c r="P27" s="35">
        <v>174.3</v>
      </c>
      <c r="Q27" s="35">
        <v>175.1</v>
      </c>
      <c r="R27" s="35">
        <v>175.8</v>
      </c>
      <c r="S27" s="35">
        <v>176.3</v>
      </c>
      <c r="T27" s="35">
        <v>177.4</v>
      </c>
      <c r="U27" s="35">
        <v>178.9</v>
      </c>
      <c r="V27" s="35">
        <v>180.4</v>
      </c>
      <c r="W27" s="35">
        <v>181.9</v>
      </c>
      <c r="X27" s="35">
        <v>183.1</v>
      </c>
      <c r="Y27" s="35">
        <v>184</v>
      </c>
      <c r="Z27" s="35">
        <v>184.8</v>
      </c>
      <c r="AA27" s="35">
        <v>185.6</v>
      </c>
      <c r="AB27" s="35">
        <v>186.9</v>
      </c>
      <c r="AC27" s="35">
        <v>187.7</v>
      </c>
      <c r="AD27" s="35">
        <v>188.5</v>
      </c>
      <c r="AE27" s="35">
        <v>189.9</v>
      </c>
      <c r="AF27" s="35">
        <v>189.9</v>
      </c>
      <c r="AG27" s="35">
        <v>190.5</v>
      </c>
      <c r="AH27" s="96">
        <v>191.1</v>
      </c>
      <c r="AI27" s="19"/>
      <c r="AJ27" s="20"/>
    </row>
    <row r="28" spans="2:36" x14ac:dyDescent="0.25">
      <c r="B28" s="95" t="s">
        <v>0</v>
      </c>
      <c r="C28" s="6" t="s">
        <v>32</v>
      </c>
      <c r="D28" s="5" t="s">
        <v>51</v>
      </c>
      <c r="E28" s="258">
        <f t="shared" si="0"/>
        <v>0.62562756437558442</v>
      </c>
      <c r="F28" s="99">
        <v>159.6</v>
      </c>
      <c r="G28" s="35">
        <v>154.69999999999999</v>
      </c>
      <c r="H28" s="35">
        <v>154.5</v>
      </c>
      <c r="I28" s="35">
        <v>155.6</v>
      </c>
      <c r="J28" s="35">
        <v>158.69999999999999</v>
      </c>
      <c r="K28" s="35">
        <v>160.5</v>
      </c>
      <c r="L28" s="35">
        <v>161.69999999999999</v>
      </c>
      <c r="M28" s="35">
        <v>161.80000000000001</v>
      </c>
      <c r="N28" s="35">
        <v>162.1</v>
      </c>
      <c r="O28" s="35">
        <v>165.5</v>
      </c>
      <c r="P28" s="35">
        <v>167.5</v>
      </c>
      <c r="Q28" s="35">
        <v>165.8</v>
      </c>
      <c r="R28" s="35">
        <v>164.1</v>
      </c>
      <c r="S28" s="35">
        <v>163.9</v>
      </c>
      <c r="T28" s="35">
        <v>166.6</v>
      </c>
      <c r="U28" s="35">
        <v>168.6</v>
      </c>
      <c r="V28" s="35">
        <v>170.8</v>
      </c>
      <c r="W28" s="35">
        <v>172.4</v>
      </c>
      <c r="X28" s="35">
        <v>172.5</v>
      </c>
      <c r="Y28" s="35">
        <v>173.9</v>
      </c>
      <c r="Z28" s="35">
        <v>175.5</v>
      </c>
      <c r="AA28" s="35">
        <v>177.4</v>
      </c>
      <c r="AB28" s="35">
        <v>176.6</v>
      </c>
      <c r="AC28" s="35">
        <v>174.4</v>
      </c>
      <c r="AD28" s="35">
        <v>175</v>
      </c>
      <c r="AE28" s="35">
        <v>174.8</v>
      </c>
      <c r="AF28" s="35">
        <v>174.8</v>
      </c>
      <c r="AG28" s="35">
        <v>175.5</v>
      </c>
      <c r="AH28" s="96">
        <v>176.8</v>
      </c>
      <c r="AI28" s="19"/>
      <c r="AJ28" s="20"/>
    </row>
    <row r="29" spans="2:36" x14ac:dyDescent="0.25">
      <c r="B29" s="95" t="s">
        <v>0</v>
      </c>
      <c r="C29" s="6" t="s">
        <v>33</v>
      </c>
      <c r="D29" s="5" t="s">
        <v>52</v>
      </c>
      <c r="E29" s="258">
        <f t="shared" si="0"/>
        <v>0.65881019779463923</v>
      </c>
      <c r="F29" s="99">
        <v>184.6</v>
      </c>
      <c r="G29" s="35">
        <v>186.5</v>
      </c>
      <c r="H29" s="35">
        <v>186.1</v>
      </c>
      <c r="I29" s="35">
        <v>186.8</v>
      </c>
      <c r="J29" s="35">
        <v>189.6</v>
      </c>
      <c r="K29" s="35">
        <v>189.1</v>
      </c>
      <c r="L29" s="35">
        <v>189.7</v>
      </c>
      <c r="M29" s="35">
        <v>190.2</v>
      </c>
      <c r="N29" s="35">
        <v>190.5</v>
      </c>
      <c r="O29" s="35">
        <v>191.2</v>
      </c>
      <c r="P29" s="35">
        <v>191.4</v>
      </c>
      <c r="Q29" s="35">
        <v>190.8</v>
      </c>
      <c r="R29" s="35">
        <v>190.7</v>
      </c>
      <c r="S29" s="35">
        <v>191.5</v>
      </c>
      <c r="T29" s="35">
        <v>192.3</v>
      </c>
      <c r="U29" s="35">
        <v>192.8</v>
      </c>
      <c r="V29" s="35">
        <v>192.9</v>
      </c>
      <c r="W29" s="35">
        <v>192.9</v>
      </c>
      <c r="X29" s="35">
        <v>193.2</v>
      </c>
      <c r="Y29" s="35">
        <v>193.7</v>
      </c>
      <c r="Z29" s="35">
        <v>194.5</v>
      </c>
      <c r="AA29" s="35">
        <v>194.9</v>
      </c>
      <c r="AB29" s="35">
        <v>195.5</v>
      </c>
      <c r="AC29" s="35">
        <v>195.9</v>
      </c>
      <c r="AD29" s="35">
        <v>196.9</v>
      </c>
      <c r="AE29" s="35">
        <v>198.3</v>
      </c>
      <c r="AF29" s="35">
        <v>198.4</v>
      </c>
      <c r="AG29" s="35">
        <v>199.5</v>
      </c>
      <c r="AH29" s="96">
        <v>199.9</v>
      </c>
      <c r="AI29" s="19"/>
      <c r="AJ29" s="20"/>
    </row>
    <row r="30" spans="2:36" x14ac:dyDescent="0.25">
      <c r="B30" s="95" t="s">
        <v>0</v>
      </c>
      <c r="C30" s="6" t="s">
        <v>34</v>
      </c>
      <c r="D30" s="5" t="s">
        <v>57</v>
      </c>
      <c r="E30" s="258">
        <f t="shared" si="0"/>
        <v>0.69592475638792517</v>
      </c>
      <c r="F30" s="99">
        <v>157.5</v>
      </c>
      <c r="G30" s="35">
        <v>159.1</v>
      </c>
      <c r="H30" s="35">
        <v>159.6</v>
      </c>
      <c r="I30" s="35">
        <v>160.69999999999999</v>
      </c>
      <c r="J30" s="35">
        <v>165.3</v>
      </c>
      <c r="K30" s="35">
        <v>165.3</v>
      </c>
      <c r="L30" s="35">
        <v>166</v>
      </c>
      <c r="M30" s="35">
        <v>167</v>
      </c>
      <c r="N30" s="35">
        <v>167.7</v>
      </c>
      <c r="O30" s="35">
        <v>168.9</v>
      </c>
      <c r="P30" s="35">
        <v>170.4</v>
      </c>
      <c r="Q30" s="35">
        <v>171.8</v>
      </c>
      <c r="R30" s="35">
        <v>173.2</v>
      </c>
      <c r="S30" s="35">
        <v>174.1</v>
      </c>
      <c r="T30" s="35">
        <v>175.4</v>
      </c>
      <c r="U30" s="35">
        <v>177.5</v>
      </c>
      <c r="V30" s="35">
        <v>179.3</v>
      </c>
      <c r="W30" s="35">
        <v>180.7</v>
      </c>
      <c r="X30" s="35">
        <v>182</v>
      </c>
      <c r="Y30" s="35">
        <v>183.2</v>
      </c>
      <c r="Z30" s="35">
        <v>184.7</v>
      </c>
      <c r="AA30" s="35">
        <v>186.1</v>
      </c>
      <c r="AB30" s="35">
        <v>187.2</v>
      </c>
      <c r="AC30" s="35">
        <v>188.1</v>
      </c>
      <c r="AD30" s="35">
        <v>189</v>
      </c>
      <c r="AE30" s="35">
        <v>190</v>
      </c>
      <c r="AF30" s="35">
        <v>190</v>
      </c>
      <c r="AG30" s="35">
        <v>190.7</v>
      </c>
      <c r="AH30" s="96">
        <v>191.2</v>
      </c>
      <c r="AI30" s="19"/>
      <c r="AJ30" s="20"/>
    </row>
    <row r="31" spans="2:36" x14ac:dyDescent="0.25">
      <c r="B31" s="250" t="s">
        <v>0</v>
      </c>
      <c r="C31" s="251" t="s">
        <v>35</v>
      </c>
      <c r="D31" s="251" t="s">
        <v>57</v>
      </c>
      <c r="E31" s="282">
        <f t="shared" si="0"/>
        <v>0.70091911965595555</v>
      </c>
      <c r="F31" s="99">
        <v>152.4</v>
      </c>
      <c r="G31" s="35">
        <v>153.9</v>
      </c>
      <c r="H31" s="35">
        <v>154.4</v>
      </c>
      <c r="I31" s="35">
        <v>155.1</v>
      </c>
      <c r="J31" s="35">
        <v>160.6</v>
      </c>
      <c r="K31" s="35">
        <v>159.9</v>
      </c>
      <c r="L31" s="35">
        <v>161.1</v>
      </c>
      <c r="M31" s="35">
        <v>162.6</v>
      </c>
      <c r="N31" s="35">
        <v>163.6</v>
      </c>
      <c r="O31" s="35">
        <v>164.8</v>
      </c>
      <c r="P31" s="35">
        <v>166</v>
      </c>
      <c r="Q31" s="35">
        <v>167.3</v>
      </c>
      <c r="R31" s="35">
        <v>169.3</v>
      </c>
      <c r="S31" s="35">
        <v>171</v>
      </c>
      <c r="T31" s="35">
        <v>173.2</v>
      </c>
      <c r="U31" s="35">
        <v>175.1</v>
      </c>
      <c r="V31" s="35">
        <v>177.2</v>
      </c>
      <c r="W31" s="35">
        <v>178.7</v>
      </c>
      <c r="X31" s="35">
        <v>180.3</v>
      </c>
      <c r="Y31" s="35">
        <v>181.7</v>
      </c>
      <c r="Z31" s="35">
        <v>183.3</v>
      </c>
      <c r="AA31" s="35">
        <v>184.4</v>
      </c>
      <c r="AB31" s="35">
        <v>185.2</v>
      </c>
      <c r="AC31" s="35">
        <v>185.9</v>
      </c>
      <c r="AD31" s="35">
        <v>186.3</v>
      </c>
      <c r="AE31" s="35">
        <v>187</v>
      </c>
      <c r="AF31" s="35">
        <v>187</v>
      </c>
      <c r="AG31" s="35">
        <v>187.3</v>
      </c>
      <c r="AH31" s="96">
        <v>187.9</v>
      </c>
      <c r="AI31" s="19"/>
      <c r="AJ31" s="20"/>
    </row>
    <row r="32" spans="2:36" x14ac:dyDescent="0.25">
      <c r="B32" s="95" t="s">
        <v>0</v>
      </c>
      <c r="C32" s="6" t="s">
        <v>36</v>
      </c>
      <c r="D32" s="5" t="s">
        <v>57</v>
      </c>
      <c r="E32" s="258">
        <f t="shared" si="0"/>
        <v>0.69811086524955135</v>
      </c>
      <c r="F32" s="99">
        <v>156.80000000000001</v>
      </c>
      <c r="G32" s="35">
        <v>158.4</v>
      </c>
      <c r="H32" s="35">
        <v>158.9</v>
      </c>
      <c r="I32" s="35">
        <v>159.9</v>
      </c>
      <c r="J32" s="35">
        <v>164.5</v>
      </c>
      <c r="K32" s="35">
        <v>164.6</v>
      </c>
      <c r="L32" s="35">
        <v>165.3</v>
      </c>
      <c r="M32" s="35">
        <v>166.3</v>
      </c>
      <c r="N32" s="35">
        <v>167.1</v>
      </c>
      <c r="O32" s="35">
        <v>168.3</v>
      </c>
      <c r="P32" s="35">
        <v>169.8</v>
      </c>
      <c r="Q32" s="35">
        <v>171.2</v>
      </c>
      <c r="R32" s="35">
        <v>172.7</v>
      </c>
      <c r="S32" s="35">
        <v>173.7</v>
      </c>
      <c r="T32" s="35">
        <v>175.1</v>
      </c>
      <c r="U32" s="35">
        <v>177.1</v>
      </c>
      <c r="V32" s="35">
        <v>179</v>
      </c>
      <c r="W32" s="35">
        <v>180.4</v>
      </c>
      <c r="X32" s="35">
        <v>181.7</v>
      </c>
      <c r="Y32" s="35">
        <v>183</v>
      </c>
      <c r="Z32" s="35">
        <v>184.5</v>
      </c>
      <c r="AA32" s="35">
        <v>185.9</v>
      </c>
      <c r="AB32" s="35">
        <v>186.9</v>
      </c>
      <c r="AC32" s="35">
        <v>187.8</v>
      </c>
      <c r="AD32" s="35">
        <v>188.6</v>
      </c>
      <c r="AE32" s="35">
        <v>189.6</v>
      </c>
      <c r="AF32" s="35">
        <v>189.6</v>
      </c>
      <c r="AG32" s="35">
        <v>190.2</v>
      </c>
      <c r="AH32" s="96">
        <v>190.8</v>
      </c>
      <c r="AI32" s="19"/>
      <c r="AJ32" s="20"/>
    </row>
    <row r="33" spans="2:36" x14ac:dyDescent="0.25">
      <c r="B33" s="95" t="s">
        <v>0</v>
      </c>
      <c r="C33" s="6" t="s">
        <v>38</v>
      </c>
      <c r="D33" s="5" t="s">
        <v>57</v>
      </c>
      <c r="E33" s="258">
        <f t="shared" si="0"/>
        <v>0.6321224799030204</v>
      </c>
      <c r="F33" s="99">
        <v>150.9</v>
      </c>
      <c r="G33" s="35">
        <v>154.4</v>
      </c>
      <c r="H33" s="35">
        <v>156</v>
      </c>
      <c r="I33" s="35">
        <v>156</v>
      </c>
      <c r="J33" s="35">
        <v>161.69999999999999</v>
      </c>
      <c r="K33" s="35">
        <v>162.1</v>
      </c>
      <c r="L33" s="35">
        <v>162.5</v>
      </c>
      <c r="M33" s="35">
        <v>163.1</v>
      </c>
      <c r="N33" s="35">
        <v>163.69999999999999</v>
      </c>
      <c r="O33" s="35">
        <v>165.5</v>
      </c>
      <c r="P33" s="35">
        <v>165.3</v>
      </c>
      <c r="Q33" s="35">
        <v>165.6</v>
      </c>
      <c r="R33" s="35">
        <v>165.8</v>
      </c>
      <c r="S33" s="35">
        <v>167.4</v>
      </c>
      <c r="T33" s="35">
        <v>168.9</v>
      </c>
      <c r="U33" s="35">
        <v>173.3</v>
      </c>
      <c r="V33" s="35">
        <v>175.3</v>
      </c>
      <c r="W33" s="35">
        <v>176.7</v>
      </c>
      <c r="X33" s="35">
        <v>179.6</v>
      </c>
      <c r="Y33" s="35">
        <v>179.1</v>
      </c>
      <c r="Z33" s="35">
        <v>179.7</v>
      </c>
      <c r="AA33" s="35">
        <v>180.8</v>
      </c>
      <c r="AB33" s="35">
        <v>181.9</v>
      </c>
      <c r="AC33" s="35">
        <v>182.8</v>
      </c>
      <c r="AD33" s="35">
        <v>183.2</v>
      </c>
      <c r="AE33" s="35">
        <v>181.6</v>
      </c>
      <c r="AF33" s="35">
        <v>181.4</v>
      </c>
      <c r="AG33" s="35">
        <v>181.5</v>
      </c>
      <c r="AH33" s="96">
        <v>182.5</v>
      </c>
      <c r="AI33" s="19"/>
      <c r="AJ33" s="20"/>
    </row>
    <row r="34" spans="2:36" x14ac:dyDescent="0.25">
      <c r="B34" s="95" t="s">
        <v>0</v>
      </c>
      <c r="C34" s="6" t="s">
        <v>39</v>
      </c>
      <c r="D34" s="5" t="s">
        <v>57</v>
      </c>
      <c r="E34" s="258">
        <f t="shared" si="0"/>
        <v>0.69975879027731847</v>
      </c>
      <c r="F34" s="99">
        <v>153.9</v>
      </c>
      <c r="G34" s="35">
        <v>154.80000000000001</v>
      </c>
      <c r="H34" s="35">
        <v>154.80000000000001</v>
      </c>
      <c r="I34" s="35">
        <v>155.5</v>
      </c>
      <c r="J34" s="35">
        <v>158.80000000000001</v>
      </c>
      <c r="K34" s="35">
        <v>159.19999999999999</v>
      </c>
      <c r="L34" s="35">
        <v>160.30000000000001</v>
      </c>
      <c r="M34" s="35">
        <v>160.9</v>
      </c>
      <c r="N34" s="35">
        <v>161.30000000000001</v>
      </c>
      <c r="O34" s="35">
        <v>162</v>
      </c>
      <c r="P34" s="35">
        <v>162.9</v>
      </c>
      <c r="Q34" s="35">
        <v>163.9</v>
      </c>
      <c r="R34" s="35">
        <v>164.9</v>
      </c>
      <c r="S34" s="35">
        <v>165.7</v>
      </c>
      <c r="T34" s="35">
        <v>166.5</v>
      </c>
      <c r="U34" s="35">
        <v>167.7</v>
      </c>
      <c r="V34" s="35">
        <v>168.9</v>
      </c>
      <c r="W34" s="35">
        <v>170.3</v>
      </c>
      <c r="X34" s="35">
        <v>171.3</v>
      </c>
      <c r="Y34" s="35">
        <v>172.3</v>
      </c>
      <c r="Z34" s="35">
        <v>173.6</v>
      </c>
      <c r="AA34" s="35">
        <v>174.4</v>
      </c>
      <c r="AB34" s="35">
        <v>175.5</v>
      </c>
      <c r="AC34" s="35">
        <v>176.4</v>
      </c>
      <c r="AD34" s="35">
        <v>177.2</v>
      </c>
      <c r="AE34" s="35">
        <v>178.6</v>
      </c>
      <c r="AF34" s="35">
        <v>178.6</v>
      </c>
      <c r="AG34" s="35">
        <v>179.1</v>
      </c>
      <c r="AH34" s="96">
        <v>179.8</v>
      </c>
      <c r="AI34" s="19"/>
      <c r="AJ34" s="20"/>
    </row>
    <row r="35" spans="2:36" x14ac:dyDescent="0.25">
      <c r="B35" s="95" t="s">
        <v>0</v>
      </c>
      <c r="C35" s="6" t="s">
        <v>40</v>
      </c>
      <c r="D35" s="5" t="s">
        <v>40</v>
      </c>
      <c r="E35" s="258">
        <f t="shared" si="0"/>
        <v>0.68872446739269333</v>
      </c>
      <c r="F35" s="99">
        <v>162.5</v>
      </c>
      <c r="G35" s="35">
        <v>164.3</v>
      </c>
      <c r="H35" s="35">
        <v>164.6</v>
      </c>
      <c r="I35" s="35">
        <v>165.3</v>
      </c>
      <c r="J35" s="35">
        <v>169.1</v>
      </c>
      <c r="K35" s="35">
        <v>169.7</v>
      </c>
      <c r="L35" s="35">
        <v>170.4</v>
      </c>
      <c r="M35" s="35">
        <v>171.1</v>
      </c>
      <c r="N35" s="35">
        <v>171.9</v>
      </c>
      <c r="O35" s="35">
        <v>172.5</v>
      </c>
      <c r="P35" s="35">
        <v>173.4</v>
      </c>
      <c r="Q35" s="35">
        <v>174</v>
      </c>
      <c r="R35" s="35">
        <v>174.7</v>
      </c>
      <c r="S35" s="35">
        <v>175.3</v>
      </c>
      <c r="T35" s="35">
        <v>176</v>
      </c>
      <c r="U35" s="35">
        <v>177</v>
      </c>
      <c r="V35" s="35">
        <v>177.7</v>
      </c>
      <c r="W35" s="35">
        <v>178.2</v>
      </c>
      <c r="X35" s="35">
        <v>178.8</v>
      </c>
      <c r="Y35" s="35">
        <v>179.4</v>
      </c>
      <c r="Z35" s="35">
        <v>180.2</v>
      </c>
      <c r="AA35" s="35">
        <v>181.2</v>
      </c>
      <c r="AB35" s="35">
        <v>182.3</v>
      </c>
      <c r="AC35" s="35">
        <v>183.5</v>
      </c>
      <c r="AD35" s="35">
        <v>184.7</v>
      </c>
      <c r="AE35" s="35">
        <v>186.6</v>
      </c>
      <c r="AF35" s="35">
        <v>186.6</v>
      </c>
      <c r="AG35" s="35">
        <v>187.2</v>
      </c>
      <c r="AH35" s="96">
        <v>187.8</v>
      </c>
      <c r="AI35" s="19"/>
      <c r="AJ35" s="20"/>
    </row>
    <row r="36" spans="2:36" x14ac:dyDescent="0.25">
      <c r="B36" s="95" t="s">
        <v>0</v>
      </c>
      <c r="C36" s="6" t="s">
        <v>41</v>
      </c>
      <c r="D36" s="5" t="s">
        <v>54</v>
      </c>
      <c r="E36" s="258">
        <f t="shared" si="0"/>
        <v>0.65873870641334942</v>
      </c>
      <c r="F36" s="99">
        <v>147.5</v>
      </c>
      <c r="G36" s="35">
        <v>150.19999999999999</v>
      </c>
      <c r="H36" s="35">
        <v>151.30000000000001</v>
      </c>
      <c r="I36" s="35">
        <v>151.69999999999999</v>
      </c>
      <c r="J36" s="35">
        <v>153.19999999999999</v>
      </c>
      <c r="K36" s="35">
        <v>154.19999999999999</v>
      </c>
      <c r="L36" s="35">
        <v>157.1</v>
      </c>
      <c r="M36" s="35">
        <v>157.69999999999999</v>
      </c>
      <c r="N36" s="35">
        <v>157.80000000000001</v>
      </c>
      <c r="O36" s="35">
        <v>159.5</v>
      </c>
      <c r="P36" s="35">
        <v>158.9</v>
      </c>
      <c r="Q36" s="35">
        <v>160.1</v>
      </c>
      <c r="R36" s="35">
        <v>160.80000000000001</v>
      </c>
      <c r="S36" s="35">
        <v>161.19999999999999</v>
      </c>
      <c r="T36" s="35">
        <v>162</v>
      </c>
      <c r="U36" s="35">
        <v>166.2</v>
      </c>
      <c r="V36" s="35">
        <v>167.1</v>
      </c>
      <c r="W36" s="35">
        <v>165.5</v>
      </c>
      <c r="X36" s="35">
        <v>166.3</v>
      </c>
      <c r="Y36" s="35">
        <v>166.6</v>
      </c>
      <c r="Z36" s="35">
        <v>166.9</v>
      </c>
      <c r="AA36" s="35">
        <v>167.4</v>
      </c>
      <c r="AB36" s="35">
        <v>167.5</v>
      </c>
      <c r="AC36" s="35">
        <v>167.8</v>
      </c>
      <c r="AD36" s="35">
        <v>168.2</v>
      </c>
      <c r="AE36" s="35">
        <v>169</v>
      </c>
      <c r="AF36" s="35">
        <v>169</v>
      </c>
      <c r="AG36" s="35">
        <v>169.4</v>
      </c>
      <c r="AH36" s="96">
        <v>169.7</v>
      </c>
      <c r="AI36" s="19"/>
      <c r="AJ36" s="20"/>
    </row>
    <row r="37" spans="2:36" x14ac:dyDescent="0.25">
      <c r="B37" s="250" t="s">
        <v>0</v>
      </c>
      <c r="C37" s="251" t="s">
        <v>42</v>
      </c>
      <c r="D37" s="251" t="s">
        <v>52</v>
      </c>
      <c r="E37" s="282">
        <f t="shared" si="0"/>
        <v>0.69989698845326564</v>
      </c>
      <c r="F37" s="99">
        <v>155.1</v>
      </c>
      <c r="G37" s="35">
        <v>157</v>
      </c>
      <c r="H37" s="35">
        <v>157.80000000000001</v>
      </c>
      <c r="I37" s="35">
        <v>158.6</v>
      </c>
      <c r="J37" s="35">
        <v>160</v>
      </c>
      <c r="K37" s="35">
        <v>160.4</v>
      </c>
      <c r="L37" s="35">
        <v>160.69999999999999</v>
      </c>
      <c r="M37" s="35">
        <v>161.1</v>
      </c>
      <c r="N37" s="35">
        <v>162.69999999999999</v>
      </c>
      <c r="O37" s="35">
        <v>163.19999999999999</v>
      </c>
      <c r="P37" s="35">
        <v>163.80000000000001</v>
      </c>
      <c r="Q37" s="35">
        <v>164.5</v>
      </c>
      <c r="R37" s="35">
        <v>164.9</v>
      </c>
      <c r="S37" s="35">
        <v>165.5</v>
      </c>
      <c r="T37" s="35">
        <v>166.6</v>
      </c>
      <c r="U37" s="35">
        <v>167.2</v>
      </c>
      <c r="V37" s="35">
        <v>167.6</v>
      </c>
      <c r="W37" s="35">
        <v>168</v>
      </c>
      <c r="X37" s="35">
        <v>168.6</v>
      </c>
      <c r="Y37" s="35">
        <v>169.3</v>
      </c>
      <c r="Z37" s="35">
        <v>170</v>
      </c>
      <c r="AA37" s="35">
        <v>170.6</v>
      </c>
      <c r="AB37" s="35">
        <v>170.8</v>
      </c>
      <c r="AC37" s="35">
        <v>171.2</v>
      </c>
      <c r="AD37" s="35">
        <v>171.8</v>
      </c>
      <c r="AE37" s="35">
        <v>172.8</v>
      </c>
      <c r="AF37" s="35">
        <v>172.8</v>
      </c>
      <c r="AG37" s="35">
        <v>173.2</v>
      </c>
      <c r="AH37" s="96">
        <v>173.8</v>
      </c>
      <c r="AI37" s="19"/>
      <c r="AJ37" s="20"/>
    </row>
    <row r="38" spans="2:36" x14ac:dyDescent="0.25">
      <c r="B38" s="95" t="s">
        <v>0</v>
      </c>
      <c r="C38" s="6" t="s">
        <v>43</v>
      </c>
      <c r="D38" s="5" t="s">
        <v>43</v>
      </c>
      <c r="E38" s="258">
        <f t="shared" si="0"/>
        <v>0.67510704790505094</v>
      </c>
      <c r="F38" s="99">
        <v>163.5</v>
      </c>
      <c r="G38" s="35">
        <v>163.6</v>
      </c>
      <c r="H38" s="35">
        <v>163.80000000000001</v>
      </c>
      <c r="I38" s="35">
        <v>164.1</v>
      </c>
      <c r="J38" s="35">
        <v>167.6</v>
      </c>
      <c r="K38" s="35">
        <v>166.8</v>
      </c>
      <c r="L38" s="35">
        <v>167.2</v>
      </c>
      <c r="M38" s="35">
        <v>167.5</v>
      </c>
      <c r="N38" s="35">
        <v>168.5</v>
      </c>
      <c r="O38" s="35">
        <v>169</v>
      </c>
      <c r="P38" s="35">
        <v>169.3</v>
      </c>
      <c r="Q38" s="35">
        <v>169.7</v>
      </c>
      <c r="R38" s="35">
        <v>169.9</v>
      </c>
      <c r="S38" s="35">
        <v>170.3</v>
      </c>
      <c r="T38" s="35">
        <v>170.6</v>
      </c>
      <c r="U38" s="35">
        <v>170.9</v>
      </c>
      <c r="V38" s="35">
        <v>171.8</v>
      </c>
      <c r="W38" s="35">
        <v>172.6</v>
      </c>
      <c r="X38" s="35">
        <v>174.7</v>
      </c>
      <c r="Y38" s="35">
        <v>175.7</v>
      </c>
      <c r="Z38" s="35">
        <v>176.2</v>
      </c>
      <c r="AA38" s="35">
        <v>176.5</v>
      </c>
      <c r="AB38" s="35">
        <v>176.9</v>
      </c>
      <c r="AC38" s="35">
        <v>177.3</v>
      </c>
      <c r="AD38" s="35">
        <v>177.8</v>
      </c>
      <c r="AE38" s="35">
        <v>178.5</v>
      </c>
      <c r="AF38" s="35">
        <v>178.5</v>
      </c>
      <c r="AG38" s="35">
        <v>179.4</v>
      </c>
      <c r="AH38" s="96">
        <v>180.3</v>
      </c>
      <c r="AI38" s="19"/>
      <c r="AJ38" s="20"/>
    </row>
    <row r="39" spans="2:36" x14ac:dyDescent="0.25">
      <c r="B39" s="250" t="s">
        <v>0</v>
      </c>
      <c r="C39" s="251" t="s">
        <v>44</v>
      </c>
      <c r="D39" s="251" t="s">
        <v>52</v>
      </c>
      <c r="E39" s="282">
        <f t="shared" si="0"/>
        <v>0.71517407006189282</v>
      </c>
      <c r="F39" s="99">
        <v>156.19999999999999</v>
      </c>
      <c r="G39" s="35">
        <v>155.19999999999999</v>
      </c>
      <c r="H39" s="35">
        <v>153.1</v>
      </c>
      <c r="I39" s="35">
        <v>154.6</v>
      </c>
      <c r="J39" s="35">
        <v>159.30000000000001</v>
      </c>
      <c r="K39" s="35">
        <v>159.4</v>
      </c>
      <c r="L39" s="35">
        <v>160.4</v>
      </c>
      <c r="M39" s="35">
        <v>160.30000000000001</v>
      </c>
      <c r="N39" s="35">
        <v>160.19999999999999</v>
      </c>
      <c r="O39" s="35">
        <v>161.1</v>
      </c>
      <c r="P39" s="35">
        <v>162.4</v>
      </c>
      <c r="Q39" s="35">
        <v>162.80000000000001</v>
      </c>
      <c r="R39" s="35">
        <v>163.19999999999999</v>
      </c>
      <c r="S39" s="35">
        <v>164.5</v>
      </c>
      <c r="T39" s="35">
        <v>167.4</v>
      </c>
      <c r="U39" s="35">
        <v>169</v>
      </c>
      <c r="V39" s="35">
        <v>168.5</v>
      </c>
      <c r="W39" s="35">
        <v>169.5</v>
      </c>
      <c r="X39" s="35">
        <v>169.7</v>
      </c>
      <c r="Y39" s="35">
        <v>171.1</v>
      </c>
      <c r="Z39" s="35">
        <v>170.8</v>
      </c>
      <c r="AA39" s="35">
        <v>172</v>
      </c>
      <c r="AB39" s="35">
        <v>173.4</v>
      </c>
      <c r="AC39" s="35">
        <v>175.7</v>
      </c>
      <c r="AD39" s="35">
        <v>178.4</v>
      </c>
      <c r="AE39" s="35">
        <v>180.7</v>
      </c>
      <c r="AF39" s="35">
        <v>180.7</v>
      </c>
      <c r="AG39" s="35">
        <v>183.8</v>
      </c>
      <c r="AH39" s="96">
        <v>184.9</v>
      </c>
      <c r="AI39" s="19"/>
      <c r="AJ39" s="20"/>
    </row>
    <row r="40" spans="2:36" ht="15.75" thickBot="1" x14ac:dyDescent="0.3">
      <c r="B40" s="105" t="s">
        <v>0</v>
      </c>
      <c r="C40" s="106" t="s">
        <v>45</v>
      </c>
      <c r="D40" s="107" t="s">
        <v>55</v>
      </c>
      <c r="E40" s="259">
        <f t="shared" si="0"/>
        <v>0.69634927608846697</v>
      </c>
      <c r="F40" s="99">
        <v>155.9</v>
      </c>
      <c r="G40" s="35">
        <v>157.19999999999999</v>
      </c>
      <c r="H40" s="35">
        <v>157.30000000000001</v>
      </c>
      <c r="I40" s="35">
        <v>158</v>
      </c>
      <c r="J40" s="35">
        <v>161.1</v>
      </c>
      <c r="K40" s="35">
        <v>161.5</v>
      </c>
      <c r="L40" s="35">
        <v>162.80000000000001</v>
      </c>
      <c r="M40" s="35">
        <v>163.30000000000001</v>
      </c>
      <c r="N40" s="35">
        <v>163.80000000000001</v>
      </c>
      <c r="O40" s="35">
        <v>164.7</v>
      </c>
      <c r="P40" s="35">
        <v>165.2</v>
      </c>
      <c r="Q40" s="35">
        <v>166</v>
      </c>
      <c r="R40" s="35">
        <v>166.6</v>
      </c>
      <c r="S40" s="35">
        <v>167.3</v>
      </c>
      <c r="T40" s="35">
        <v>168.3</v>
      </c>
      <c r="U40" s="35">
        <v>170.2</v>
      </c>
      <c r="V40" s="35">
        <v>170.9</v>
      </c>
      <c r="W40" s="35">
        <v>171</v>
      </c>
      <c r="X40" s="35">
        <v>171.8</v>
      </c>
      <c r="Y40" s="35">
        <v>172.6</v>
      </c>
      <c r="Z40" s="35">
        <v>173.1</v>
      </c>
      <c r="AA40" s="35">
        <v>173.9</v>
      </c>
      <c r="AB40" s="35">
        <v>174.6</v>
      </c>
      <c r="AC40" s="35">
        <v>175.5</v>
      </c>
      <c r="AD40" s="35">
        <v>176.5</v>
      </c>
      <c r="AE40" s="35">
        <v>177.9</v>
      </c>
      <c r="AF40" s="35">
        <v>177.9</v>
      </c>
      <c r="AG40" s="35">
        <v>178.9</v>
      </c>
      <c r="AH40" s="96">
        <v>179.5</v>
      </c>
      <c r="AI40" s="19"/>
      <c r="AJ40" s="20"/>
    </row>
    <row r="41" spans="2:36" x14ac:dyDescent="0.25">
      <c r="B41" s="102" t="s">
        <v>3</v>
      </c>
      <c r="C41" s="103" t="s">
        <v>20</v>
      </c>
      <c r="D41" s="104" t="s">
        <v>51</v>
      </c>
      <c r="E41" s="257">
        <f t="shared" si="0"/>
        <v>0.66316814690963999</v>
      </c>
      <c r="F41" s="99">
        <v>148</v>
      </c>
      <c r="G41" s="35">
        <v>147.6</v>
      </c>
      <c r="H41" s="35">
        <v>147.5</v>
      </c>
      <c r="I41" s="35">
        <v>147.6</v>
      </c>
      <c r="J41" s="35">
        <v>148.80000000000001</v>
      </c>
      <c r="K41" s="35">
        <v>149.19999999999999</v>
      </c>
      <c r="L41" s="35">
        <v>149.1</v>
      </c>
      <c r="M41" s="35">
        <v>149.30000000000001</v>
      </c>
      <c r="N41" s="35">
        <v>149.30000000000001</v>
      </c>
      <c r="O41" s="35">
        <v>150.1</v>
      </c>
      <c r="P41" s="35">
        <v>151</v>
      </c>
      <c r="Q41" s="35">
        <v>151.6</v>
      </c>
      <c r="R41" s="35">
        <v>152.19999999999999</v>
      </c>
      <c r="S41" s="35">
        <v>152.5</v>
      </c>
      <c r="T41" s="35">
        <v>153.69999999999999</v>
      </c>
      <c r="U41" s="35">
        <v>155.4</v>
      </c>
      <c r="V41" s="35">
        <v>156.69999999999999</v>
      </c>
      <c r="W41" s="35">
        <v>157.5</v>
      </c>
      <c r="X41" s="35">
        <v>159.30000000000001</v>
      </c>
      <c r="Y41" s="35">
        <v>162.1</v>
      </c>
      <c r="Z41" s="35">
        <v>164.9</v>
      </c>
      <c r="AA41" s="35">
        <v>166.4</v>
      </c>
      <c r="AB41" s="35">
        <v>168.4</v>
      </c>
      <c r="AC41" s="35">
        <v>170.2</v>
      </c>
      <c r="AD41" s="35">
        <v>173.3</v>
      </c>
      <c r="AE41" s="35">
        <v>174.7</v>
      </c>
      <c r="AF41" s="35">
        <v>174.7</v>
      </c>
      <c r="AG41" s="35">
        <v>174.8</v>
      </c>
      <c r="AH41" s="96">
        <v>174.7</v>
      </c>
    </row>
    <row r="42" spans="2:36" x14ac:dyDescent="0.25">
      <c r="B42" s="95" t="s">
        <v>3</v>
      </c>
      <c r="C42" s="6" t="s">
        <v>21</v>
      </c>
      <c r="D42" s="5" t="s">
        <v>51</v>
      </c>
      <c r="E42" s="258">
        <f t="shared" si="0"/>
        <v>0.46367378908282159</v>
      </c>
      <c r="F42" s="99">
        <v>194.8</v>
      </c>
      <c r="G42" s="35">
        <v>191.2</v>
      </c>
      <c r="H42" s="35">
        <v>197.5</v>
      </c>
      <c r="I42" s="35">
        <v>202.5</v>
      </c>
      <c r="J42" s="35">
        <v>204.3</v>
      </c>
      <c r="K42" s="35">
        <v>205.5</v>
      </c>
      <c r="L42" s="35">
        <v>210.9</v>
      </c>
      <c r="M42" s="35">
        <v>207.4</v>
      </c>
      <c r="N42" s="35">
        <v>207.4</v>
      </c>
      <c r="O42" s="35">
        <v>208.4</v>
      </c>
      <c r="P42" s="35">
        <v>204.9</v>
      </c>
      <c r="Q42" s="35">
        <v>202.2</v>
      </c>
      <c r="R42" s="35">
        <v>202.1</v>
      </c>
      <c r="S42" s="35">
        <v>205.2</v>
      </c>
      <c r="T42" s="35">
        <v>215.8</v>
      </c>
      <c r="U42" s="35">
        <v>215.8</v>
      </c>
      <c r="V42" s="35">
        <v>221.2</v>
      </c>
      <c r="W42" s="35">
        <v>223.4</v>
      </c>
      <c r="X42" s="35">
        <v>217.1</v>
      </c>
      <c r="Y42" s="35">
        <v>210.9</v>
      </c>
      <c r="Z42" s="35">
        <v>213.7</v>
      </c>
      <c r="AA42" s="35">
        <v>214.9</v>
      </c>
      <c r="AB42" s="35">
        <v>213.4</v>
      </c>
      <c r="AC42" s="35">
        <v>212.9</v>
      </c>
      <c r="AD42" s="35">
        <v>215.2</v>
      </c>
      <c r="AE42" s="35">
        <v>212.2</v>
      </c>
      <c r="AF42" s="35">
        <v>212.2</v>
      </c>
      <c r="AG42" s="35">
        <v>213.7</v>
      </c>
      <c r="AH42" s="96">
        <v>219.4</v>
      </c>
    </row>
    <row r="43" spans="2:36" x14ac:dyDescent="0.25">
      <c r="B43" s="95" t="s">
        <v>3</v>
      </c>
      <c r="C43" s="6" t="s">
        <v>22</v>
      </c>
      <c r="D43" s="5" t="s">
        <v>51</v>
      </c>
      <c r="E43" s="258">
        <f t="shared" si="0"/>
        <v>7.2709989825927773E-2</v>
      </c>
      <c r="F43" s="99">
        <v>178.4</v>
      </c>
      <c r="G43" s="35">
        <v>169.9</v>
      </c>
      <c r="H43" s="35">
        <v>164.7</v>
      </c>
      <c r="I43" s="35">
        <v>166.4</v>
      </c>
      <c r="J43" s="35">
        <v>173</v>
      </c>
      <c r="K43" s="35">
        <v>182.8</v>
      </c>
      <c r="L43" s="35">
        <v>185</v>
      </c>
      <c r="M43" s="35">
        <v>174.1</v>
      </c>
      <c r="N43" s="35">
        <v>174.1</v>
      </c>
      <c r="O43" s="35">
        <v>173</v>
      </c>
      <c r="P43" s="35">
        <v>175.4</v>
      </c>
      <c r="Q43" s="35">
        <v>180</v>
      </c>
      <c r="R43" s="35">
        <v>180.1</v>
      </c>
      <c r="S43" s="35">
        <v>176.4</v>
      </c>
      <c r="T43" s="35">
        <v>167.7</v>
      </c>
      <c r="U43" s="35">
        <v>164.6</v>
      </c>
      <c r="V43" s="35">
        <v>164.1</v>
      </c>
      <c r="W43" s="35">
        <v>172.8</v>
      </c>
      <c r="X43" s="35">
        <v>176.6</v>
      </c>
      <c r="Y43" s="35">
        <v>170.6</v>
      </c>
      <c r="Z43" s="35">
        <v>170.9</v>
      </c>
      <c r="AA43" s="35">
        <v>171.9</v>
      </c>
      <c r="AB43" s="35">
        <v>183.2</v>
      </c>
      <c r="AC43" s="35">
        <v>191.9</v>
      </c>
      <c r="AD43" s="35">
        <v>197</v>
      </c>
      <c r="AE43" s="35">
        <v>177.2</v>
      </c>
      <c r="AF43" s="35">
        <v>177.2</v>
      </c>
      <c r="AG43" s="35">
        <v>172.4</v>
      </c>
      <c r="AH43" s="96">
        <v>176.7</v>
      </c>
    </row>
    <row r="44" spans="2:36" x14ac:dyDescent="0.25">
      <c r="B44" s="95" t="s">
        <v>3</v>
      </c>
      <c r="C44" s="6" t="s">
        <v>23</v>
      </c>
      <c r="D44" s="5" t="s">
        <v>51</v>
      </c>
      <c r="E44" s="258">
        <f t="shared" si="0"/>
        <v>0.68125771966403548</v>
      </c>
      <c r="F44" s="99">
        <v>154.4</v>
      </c>
      <c r="G44" s="35">
        <v>155.1</v>
      </c>
      <c r="H44" s="35">
        <v>155.6</v>
      </c>
      <c r="I44" s="35">
        <v>156</v>
      </c>
      <c r="J44" s="35">
        <v>156.5</v>
      </c>
      <c r="K44" s="35">
        <v>156.5</v>
      </c>
      <c r="L44" s="35">
        <v>158.19999999999999</v>
      </c>
      <c r="M44" s="35">
        <v>159.19999999999999</v>
      </c>
      <c r="N44" s="35">
        <v>159.1</v>
      </c>
      <c r="O44" s="35">
        <v>159.19999999999999</v>
      </c>
      <c r="P44" s="35">
        <v>159.6</v>
      </c>
      <c r="Q44" s="35">
        <v>160</v>
      </c>
      <c r="R44" s="35">
        <v>160.4</v>
      </c>
      <c r="S44" s="35">
        <v>160.6</v>
      </c>
      <c r="T44" s="35">
        <v>162.6</v>
      </c>
      <c r="U44" s="35">
        <v>164.2</v>
      </c>
      <c r="V44" s="35">
        <v>165.4</v>
      </c>
      <c r="W44" s="35">
        <v>166.4</v>
      </c>
      <c r="X44" s="35">
        <v>167.1</v>
      </c>
      <c r="Y44" s="35">
        <v>168.4</v>
      </c>
      <c r="Z44" s="35">
        <v>170.1</v>
      </c>
      <c r="AA44" s="35">
        <v>171</v>
      </c>
      <c r="AB44" s="35">
        <v>172.3</v>
      </c>
      <c r="AC44" s="35">
        <v>173.9</v>
      </c>
      <c r="AD44" s="35">
        <v>175.2</v>
      </c>
      <c r="AE44" s="35">
        <v>177.9</v>
      </c>
      <c r="AF44" s="35">
        <v>177.9</v>
      </c>
      <c r="AG44" s="35">
        <v>178.8</v>
      </c>
      <c r="AH44" s="96">
        <v>179.4</v>
      </c>
    </row>
    <row r="45" spans="2:36" x14ac:dyDescent="0.25">
      <c r="B45" s="95" t="s">
        <v>3</v>
      </c>
      <c r="C45" s="6" t="s">
        <v>24</v>
      </c>
      <c r="D45" s="5" t="s">
        <v>51</v>
      </c>
      <c r="E45" s="258">
        <f t="shared" si="0"/>
        <v>0.17522063978239891</v>
      </c>
      <c r="F45" s="99">
        <v>144.1</v>
      </c>
      <c r="G45" s="35">
        <v>151.4</v>
      </c>
      <c r="H45" s="35">
        <v>156.4</v>
      </c>
      <c r="I45" s="35">
        <v>161.4</v>
      </c>
      <c r="J45" s="35">
        <v>168.8</v>
      </c>
      <c r="K45" s="35">
        <v>172.2</v>
      </c>
      <c r="L45" s="35">
        <v>170.6</v>
      </c>
      <c r="M45" s="35">
        <v>175</v>
      </c>
      <c r="N45" s="35">
        <v>175</v>
      </c>
      <c r="O45" s="35">
        <v>176.6</v>
      </c>
      <c r="P45" s="35">
        <v>175.8</v>
      </c>
      <c r="Q45" s="35">
        <v>173.5</v>
      </c>
      <c r="R45" s="35">
        <v>171</v>
      </c>
      <c r="S45" s="35">
        <v>171.5</v>
      </c>
      <c r="T45" s="35">
        <v>180</v>
      </c>
      <c r="U45" s="35">
        <v>186</v>
      </c>
      <c r="V45" s="35">
        <v>189.5</v>
      </c>
      <c r="W45" s="35">
        <v>188.6</v>
      </c>
      <c r="X45" s="35">
        <v>184.8</v>
      </c>
      <c r="Y45" s="35">
        <v>182.5</v>
      </c>
      <c r="Z45" s="35">
        <v>179.3</v>
      </c>
      <c r="AA45" s="35">
        <v>177.7</v>
      </c>
      <c r="AB45" s="35">
        <v>180</v>
      </c>
      <c r="AC45" s="35">
        <v>179.1</v>
      </c>
      <c r="AD45" s="35">
        <v>178</v>
      </c>
      <c r="AE45" s="35">
        <v>172.2</v>
      </c>
      <c r="AF45" s="35">
        <v>172.2</v>
      </c>
      <c r="AG45" s="35">
        <v>168.7</v>
      </c>
      <c r="AH45" s="96">
        <v>164.4</v>
      </c>
    </row>
    <row r="46" spans="2:36" x14ac:dyDescent="0.25">
      <c r="B46" s="95" t="s">
        <v>3</v>
      </c>
      <c r="C46" s="6" t="s">
        <v>25</v>
      </c>
      <c r="D46" s="5" t="s">
        <v>51</v>
      </c>
      <c r="E46" s="258">
        <f t="shared" si="0"/>
        <v>0.11182488822545912</v>
      </c>
      <c r="F46" s="99">
        <v>152.6</v>
      </c>
      <c r="G46" s="35">
        <v>154</v>
      </c>
      <c r="H46" s="35">
        <v>157.30000000000001</v>
      </c>
      <c r="I46" s="35">
        <v>168.8</v>
      </c>
      <c r="J46" s="35">
        <v>172.5</v>
      </c>
      <c r="K46" s="35">
        <v>171.5</v>
      </c>
      <c r="L46" s="35">
        <v>170.9</v>
      </c>
      <c r="M46" s="35">
        <v>161.30000000000001</v>
      </c>
      <c r="N46" s="35">
        <v>161.19999999999999</v>
      </c>
      <c r="O46" s="35">
        <v>159.30000000000001</v>
      </c>
      <c r="P46" s="35">
        <v>160.30000000000001</v>
      </c>
      <c r="Q46" s="35">
        <v>158.30000000000001</v>
      </c>
      <c r="R46" s="35">
        <v>156.5</v>
      </c>
      <c r="S46" s="35">
        <v>156.4</v>
      </c>
      <c r="T46" s="35">
        <v>159.6</v>
      </c>
      <c r="U46" s="35">
        <v>175.9</v>
      </c>
      <c r="V46" s="35">
        <v>174.5</v>
      </c>
      <c r="W46" s="35">
        <v>174.1</v>
      </c>
      <c r="X46" s="35">
        <v>179.5</v>
      </c>
      <c r="Y46" s="35">
        <v>177.1</v>
      </c>
      <c r="Z46" s="35">
        <v>167.5</v>
      </c>
      <c r="AA46" s="35">
        <v>165.7</v>
      </c>
      <c r="AB46" s="35">
        <v>162.6</v>
      </c>
      <c r="AC46" s="35">
        <v>159.5</v>
      </c>
      <c r="AD46" s="35">
        <v>160.5</v>
      </c>
      <c r="AE46" s="35">
        <v>172.1</v>
      </c>
      <c r="AF46" s="35">
        <v>172.1</v>
      </c>
      <c r="AG46" s="35">
        <v>179.2</v>
      </c>
      <c r="AH46" s="96">
        <v>175.8</v>
      </c>
    </row>
    <row r="47" spans="2:36" x14ac:dyDescent="0.25">
      <c r="B47" s="95" t="s">
        <v>3</v>
      </c>
      <c r="C47" s="6" t="s">
        <v>26</v>
      </c>
      <c r="D47" s="5" t="s">
        <v>51</v>
      </c>
      <c r="E47" s="258">
        <f t="shared" si="0"/>
        <v>9.8921188898207779E-2</v>
      </c>
      <c r="F47" s="99">
        <v>206.8</v>
      </c>
      <c r="G47" s="35">
        <v>180.2</v>
      </c>
      <c r="H47" s="35">
        <v>166.1</v>
      </c>
      <c r="I47" s="35">
        <v>161.6</v>
      </c>
      <c r="J47" s="35">
        <v>166.5</v>
      </c>
      <c r="K47" s="35">
        <v>176.2</v>
      </c>
      <c r="L47" s="35">
        <v>186.4</v>
      </c>
      <c r="M47" s="35">
        <v>183.3</v>
      </c>
      <c r="N47" s="35">
        <v>183.5</v>
      </c>
      <c r="O47" s="35">
        <v>214.4</v>
      </c>
      <c r="P47" s="35">
        <v>229.1</v>
      </c>
      <c r="Q47" s="35">
        <v>219.5</v>
      </c>
      <c r="R47" s="35">
        <v>203.6</v>
      </c>
      <c r="S47" s="35">
        <v>198</v>
      </c>
      <c r="T47" s="35">
        <v>188.4</v>
      </c>
      <c r="U47" s="35">
        <v>190.7</v>
      </c>
      <c r="V47" s="35">
        <v>203.2</v>
      </c>
      <c r="W47" s="35">
        <v>211.5</v>
      </c>
      <c r="X47" s="35">
        <v>208.5</v>
      </c>
      <c r="Y47" s="35">
        <v>213.1</v>
      </c>
      <c r="Z47" s="35">
        <v>220.8</v>
      </c>
      <c r="AA47" s="35">
        <v>228.6</v>
      </c>
      <c r="AB47" s="35">
        <v>205.5</v>
      </c>
      <c r="AC47" s="35">
        <v>178.7</v>
      </c>
      <c r="AD47" s="35">
        <v>175.3</v>
      </c>
      <c r="AE47" s="35">
        <v>175.8</v>
      </c>
      <c r="AF47" s="35">
        <v>175.9</v>
      </c>
      <c r="AG47" s="35">
        <v>179.9</v>
      </c>
      <c r="AH47" s="96">
        <v>185</v>
      </c>
    </row>
    <row r="48" spans="2:36" x14ac:dyDescent="0.25">
      <c r="B48" s="95" t="s">
        <v>3</v>
      </c>
      <c r="C48" s="6" t="s">
        <v>27</v>
      </c>
      <c r="D48" s="5" t="s">
        <v>51</v>
      </c>
      <c r="E48" s="258">
        <f t="shared" ref="E48:E79" si="1">CORREL($F48:$AH48,$F$93:$AH$93)</f>
        <v>0.48787552919255872</v>
      </c>
      <c r="F48" s="99">
        <v>162.1</v>
      </c>
      <c r="G48" s="35">
        <v>159.80000000000001</v>
      </c>
      <c r="H48" s="35">
        <v>161.1</v>
      </c>
      <c r="I48" s="35">
        <v>162.80000000000001</v>
      </c>
      <c r="J48" s="35">
        <v>165.9</v>
      </c>
      <c r="K48" s="35">
        <v>166.9</v>
      </c>
      <c r="L48" s="35">
        <v>164.7</v>
      </c>
      <c r="M48" s="35">
        <v>164.5</v>
      </c>
      <c r="N48" s="35">
        <v>164.5</v>
      </c>
      <c r="O48" s="35">
        <v>165.3</v>
      </c>
      <c r="P48" s="35">
        <v>165.1</v>
      </c>
      <c r="Q48" s="35">
        <v>164.2</v>
      </c>
      <c r="R48" s="35">
        <v>163.80000000000001</v>
      </c>
      <c r="S48" s="35">
        <v>163.19999999999999</v>
      </c>
      <c r="T48" s="35">
        <v>163.4</v>
      </c>
      <c r="U48" s="35">
        <v>164</v>
      </c>
      <c r="V48" s="35">
        <v>164.1</v>
      </c>
      <c r="W48" s="35">
        <v>163.6</v>
      </c>
      <c r="X48" s="35">
        <v>164</v>
      </c>
      <c r="Y48" s="35">
        <v>167.3</v>
      </c>
      <c r="Z48" s="35">
        <v>169.2</v>
      </c>
      <c r="AA48" s="35">
        <v>169.9</v>
      </c>
      <c r="AB48" s="35">
        <v>171</v>
      </c>
      <c r="AC48" s="35">
        <v>171.3</v>
      </c>
      <c r="AD48" s="35">
        <v>171.2</v>
      </c>
      <c r="AE48" s="35">
        <v>172.2</v>
      </c>
      <c r="AF48" s="35">
        <v>172.2</v>
      </c>
      <c r="AG48" s="35">
        <v>174.7</v>
      </c>
      <c r="AH48" s="96">
        <v>176.9</v>
      </c>
    </row>
    <row r="49" spans="2:34" x14ac:dyDescent="0.25">
      <c r="B49" s="95" t="s">
        <v>3</v>
      </c>
      <c r="C49" s="6" t="s">
        <v>28</v>
      </c>
      <c r="D49" s="5" t="s">
        <v>51</v>
      </c>
      <c r="E49" s="258">
        <f t="shared" si="1"/>
        <v>0.54717681521588291</v>
      </c>
      <c r="F49" s="99">
        <v>116.3</v>
      </c>
      <c r="G49" s="35">
        <v>114.9</v>
      </c>
      <c r="H49" s="35">
        <v>114.3</v>
      </c>
      <c r="I49" s="35">
        <v>114.8</v>
      </c>
      <c r="J49" s="35">
        <v>115.9</v>
      </c>
      <c r="K49" s="35">
        <v>116.1</v>
      </c>
      <c r="L49" s="35">
        <v>115.7</v>
      </c>
      <c r="M49" s="35">
        <v>120.4</v>
      </c>
      <c r="N49" s="35">
        <v>120.4</v>
      </c>
      <c r="O49" s="35">
        <v>122.5</v>
      </c>
      <c r="P49" s="35">
        <v>123.1</v>
      </c>
      <c r="Q49" s="35">
        <v>121.9</v>
      </c>
      <c r="R49" s="35">
        <v>121.3</v>
      </c>
      <c r="S49" s="35">
        <v>120.6</v>
      </c>
      <c r="T49" s="35">
        <v>120.3</v>
      </c>
      <c r="U49" s="35">
        <v>120.5</v>
      </c>
      <c r="V49" s="35">
        <v>121.2</v>
      </c>
      <c r="W49" s="35">
        <v>121.4</v>
      </c>
      <c r="X49" s="35">
        <v>121.5</v>
      </c>
      <c r="Y49" s="35">
        <v>122.2</v>
      </c>
      <c r="Z49" s="35">
        <v>123.1</v>
      </c>
      <c r="AA49" s="35">
        <v>123.4</v>
      </c>
      <c r="AB49" s="35">
        <v>123.4</v>
      </c>
      <c r="AC49" s="35">
        <v>123.1</v>
      </c>
      <c r="AD49" s="35">
        <v>122.7</v>
      </c>
      <c r="AE49" s="35">
        <v>121.9</v>
      </c>
      <c r="AF49" s="35">
        <v>121.9</v>
      </c>
      <c r="AG49" s="35">
        <v>123.1</v>
      </c>
      <c r="AH49" s="96">
        <v>124.2</v>
      </c>
    </row>
    <row r="50" spans="2:34" x14ac:dyDescent="0.25">
      <c r="B50" s="95" t="s">
        <v>3</v>
      </c>
      <c r="C50" s="6" t="s">
        <v>29</v>
      </c>
      <c r="D50" s="5" t="s">
        <v>51</v>
      </c>
      <c r="E50" s="258">
        <f t="shared" si="1"/>
        <v>0.68690916163196891</v>
      </c>
      <c r="F50" s="99">
        <v>163</v>
      </c>
      <c r="G50" s="35">
        <v>162.5</v>
      </c>
      <c r="H50" s="35">
        <v>162.6</v>
      </c>
      <c r="I50" s="35">
        <v>162.80000000000001</v>
      </c>
      <c r="J50" s="35">
        <v>165.2</v>
      </c>
      <c r="K50" s="35">
        <v>165.5</v>
      </c>
      <c r="L50" s="35">
        <v>165.5</v>
      </c>
      <c r="M50" s="35">
        <v>166.2</v>
      </c>
      <c r="N50" s="35">
        <v>166.2</v>
      </c>
      <c r="O50" s="35">
        <v>166.8</v>
      </c>
      <c r="P50" s="35">
        <v>167.2</v>
      </c>
      <c r="Q50" s="35">
        <v>168.2</v>
      </c>
      <c r="R50" s="35">
        <v>169.8</v>
      </c>
      <c r="S50" s="35">
        <v>172.2</v>
      </c>
      <c r="T50" s="35">
        <v>174.7</v>
      </c>
      <c r="U50" s="35">
        <v>178</v>
      </c>
      <c r="V50" s="35">
        <v>181.4</v>
      </c>
      <c r="W50" s="35">
        <v>183.5</v>
      </c>
      <c r="X50" s="35">
        <v>186.3</v>
      </c>
      <c r="Y50" s="35">
        <v>189.7</v>
      </c>
      <c r="Z50" s="35">
        <v>193.6</v>
      </c>
      <c r="AA50" s="35">
        <v>196.4</v>
      </c>
      <c r="AB50" s="35">
        <v>198.8</v>
      </c>
      <c r="AC50" s="35">
        <v>200.5</v>
      </c>
      <c r="AD50" s="35">
        <v>204.3</v>
      </c>
      <c r="AE50" s="35">
        <v>204.8</v>
      </c>
      <c r="AF50" s="35">
        <v>204.8</v>
      </c>
      <c r="AG50" s="35">
        <v>207.8</v>
      </c>
      <c r="AH50" s="96">
        <v>211.9</v>
      </c>
    </row>
    <row r="51" spans="2:34" x14ac:dyDescent="0.25">
      <c r="B51" s="95" t="s">
        <v>3</v>
      </c>
      <c r="C51" s="6" t="s">
        <v>30</v>
      </c>
      <c r="D51" s="5" t="s">
        <v>51</v>
      </c>
      <c r="E51" s="258">
        <f t="shared" si="1"/>
        <v>0.66151980196087168</v>
      </c>
      <c r="F51" s="99">
        <v>145.9</v>
      </c>
      <c r="G51" s="35">
        <v>149.19999999999999</v>
      </c>
      <c r="H51" s="35">
        <v>150.69999999999999</v>
      </c>
      <c r="I51" s="35">
        <v>151.5</v>
      </c>
      <c r="J51" s="35">
        <v>152</v>
      </c>
      <c r="K51" s="35">
        <v>152.30000000000001</v>
      </c>
      <c r="L51" s="35">
        <v>153.4</v>
      </c>
      <c r="M51" s="35">
        <v>154.80000000000001</v>
      </c>
      <c r="N51" s="35">
        <v>154.80000000000001</v>
      </c>
      <c r="O51" s="35">
        <v>155.4</v>
      </c>
      <c r="P51" s="35">
        <v>156.1</v>
      </c>
      <c r="Q51" s="35">
        <v>156.5</v>
      </c>
      <c r="R51" s="35">
        <v>156.6</v>
      </c>
      <c r="S51" s="35">
        <v>156.69999999999999</v>
      </c>
      <c r="T51" s="35">
        <v>157.1</v>
      </c>
      <c r="U51" s="35">
        <v>157.5</v>
      </c>
      <c r="V51" s="35">
        <v>158.5</v>
      </c>
      <c r="W51" s="35">
        <v>159.1</v>
      </c>
      <c r="X51" s="35">
        <v>159.80000000000001</v>
      </c>
      <c r="Y51" s="35">
        <v>160.5</v>
      </c>
      <c r="Z51" s="35">
        <v>161.1</v>
      </c>
      <c r="AA51" s="35">
        <v>161.6</v>
      </c>
      <c r="AB51" s="35">
        <v>162.1</v>
      </c>
      <c r="AC51" s="35">
        <v>162.80000000000001</v>
      </c>
      <c r="AD51" s="35">
        <v>163.69999999999999</v>
      </c>
      <c r="AE51" s="35">
        <v>164.9</v>
      </c>
      <c r="AF51" s="35">
        <v>164.9</v>
      </c>
      <c r="AG51" s="35">
        <v>165.5</v>
      </c>
      <c r="AH51" s="96">
        <v>165.9</v>
      </c>
    </row>
    <row r="52" spans="2:34" x14ac:dyDescent="0.25">
      <c r="B52" s="95" t="s">
        <v>3</v>
      </c>
      <c r="C52" s="6" t="s">
        <v>31</v>
      </c>
      <c r="D52" s="5" t="s">
        <v>51</v>
      </c>
      <c r="E52" s="258">
        <f t="shared" si="1"/>
        <v>0.70202938172707829</v>
      </c>
      <c r="F52" s="99">
        <v>167.2</v>
      </c>
      <c r="G52" s="35">
        <v>169.4</v>
      </c>
      <c r="H52" s="35">
        <v>170.3</v>
      </c>
      <c r="I52" s="35">
        <v>171.4</v>
      </c>
      <c r="J52" s="35">
        <v>171.1</v>
      </c>
      <c r="K52" s="35">
        <v>173.3</v>
      </c>
      <c r="L52" s="35">
        <v>173.5</v>
      </c>
      <c r="M52" s="35">
        <v>175.1</v>
      </c>
      <c r="N52" s="35">
        <v>175.1</v>
      </c>
      <c r="O52" s="35">
        <v>175.9</v>
      </c>
      <c r="P52" s="35">
        <v>176.8</v>
      </c>
      <c r="Q52" s="35">
        <v>178.2</v>
      </c>
      <c r="R52" s="35">
        <v>179</v>
      </c>
      <c r="S52" s="35">
        <v>180</v>
      </c>
      <c r="T52" s="35">
        <v>181.5</v>
      </c>
      <c r="U52" s="35">
        <v>183.3</v>
      </c>
      <c r="V52" s="35">
        <v>184.9</v>
      </c>
      <c r="W52" s="35">
        <v>186.3</v>
      </c>
      <c r="X52" s="35">
        <v>187.7</v>
      </c>
      <c r="Y52" s="35">
        <v>188.9</v>
      </c>
      <c r="Z52" s="35">
        <v>190.4</v>
      </c>
      <c r="AA52" s="35">
        <v>191.5</v>
      </c>
      <c r="AB52" s="35">
        <v>192.4</v>
      </c>
      <c r="AC52" s="35">
        <v>193.3</v>
      </c>
      <c r="AD52" s="35">
        <v>194.3</v>
      </c>
      <c r="AE52" s="35">
        <v>196.6</v>
      </c>
      <c r="AF52" s="35">
        <v>196.6</v>
      </c>
      <c r="AG52" s="35">
        <v>197</v>
      </c>
      <c r="AH52" s="96">
        <v>197.7</v>
      </c>
    </row>
    <row r="53" spans="2:34" x14ac:dyDescent="0.25">
      <c r="B53" s="95" t="s">
        <v>3</v>
      </c>
      <c r="C53" s="6" t="s">
        <v>32</v>
      </c>
      <c r="D53" s="5" t="s">
        <v>51</v>
      </c>
      <c r="E53" s="258">
        <f t="shared" si="1"/>
        <v>0.61937137338831572</v>
      </c>
      <c r="F53" s="99">
        <v>163.4</v>
      </c>
      <c r="G53" s="35">
        <v>160.80000000000001</v>
      </c>
      <c r="H53" s="35">
        <v>160.4</v>
      </c>
      <c r="I53" s="35">
        <v>162</v>
      </c>
      <c r="J53" s="35">
        <v>164.2</v>
      </c>
      <c r="K53" s="35">
        <v>166.2</v>
      </c>
      <c r="L53" s="35">
        <v>167.9</v>
      </c>
      <c r="M53" s="35">
        <v>167.3</v>
      </c>
      <c r="N53" s="35">
        <v>167.3</v>
      </c>
      <c r="O53" s="35">
        <v>171.5</v>
      </c>
      <c r="P53" s="35">
        <v>173.5</v>
      </c>
      <c r="Q53" s="35">
        <v>172.2</v>
      </c>
      <c r="R53" s="35">
        <v>170.3</v>
      </c>
      <c r="S53" s="35">
        <v>170.2</v>
      </c>
      <c r="T53" s="35">
        <v>171.5</v>
      </c>
      <c r="U53" s="35">
        <v>174.5</v>
      </c>
      <c r="V53" s="35">
        <v>177.5</v>
      </c>
      <c r="W53" s="35">
        <v>179.3</v>
      </c>
      <c r="X53" s="35">
        <v>179.4</v>
      </c>
      <c r="Y53" s="35">
        <v>180.4</v>
      </c>
      <c r="Z53" s="35">
        <v>181.8</v>
      </c>
      <c r="AA53" s="35">
        <v>183.3</v>
      </c>
      <c r="AB53" s="35">
        <v>181.3</v>
      </c>
      <c r="AC53" s="35">
        <v>178.6</v>
      </c>
      <c r="AD53" s="35">
        <v>179.5</v>
      </c>
      <c r="AE53" s="35">
        <v>180.7</v>
      </c>
      <c r="AF53" s="35">
        <v>180.8</v>
      </c>
      <c r="AG53" s="35">
        <v>182.1</v>
      </c>
      <c r="AH53" s="96">
        <v>183.1</v>
      </c>
    </row>
    <row r="54" spans="2:34" x14ac:dyDescent="0.25">
      <c r="B54" s="95" t="s">
        <v>3</v>
      </c>
      <c r="C54" s="6" t="s">
        <v>33</v>
      </c>
      <c r="D54" s="5" t="s">
        <v>52</v>
      </c>
      <c r="E54" s="258">
        <f t="shared" si="1"/>
        <v>0.59144662749260857</v>
      </c>
      <c r="F54" s="99">
        <v>191.8</v>
      </c>
      <c r="G54" s="35">
        <v>193.3</v>
      </c>
      <c r="H54" s="35">
        <v>193.5</v>
      </c>
      <c r="I54" s="35">
        <v>194.4</v>
      </c>
      <c r="J54" s="35">
        <v>198.2</v>
      </c>
      <c r="K54" s="35">
        <v>195.6</v>
      </c>
      <c r="L54" s="35">
        <v>195.5</v>
      </c>
      <c r="M54" s="35">
        <v>196.5</v>
      </c>
      <c r="N54" s="35">
        <v>196.5</v>
      </c>
      <c r="O54" s="35">
        <v>197</v>
      </c>
      <c r="P54" s="35">
        <v>197</v>
      </c>
      <c r="Q54" s="35">
        <v>196.8</v>
      </c>
      <c r="R54" s="35">
        <v>196.4</v>
      </c>
      <c r="S54" s="35">
        <v>196.5</v>
      </c>
      <c r="T54" s="35">
        <v>197.5</v>
      </c>
      <c r="U54" s="35">
        <v>197.1</v>
      </c>
      <c r="V54" s="35">
        <v>197.5</v>
      </c>
      <c r="W54" s="35">
        <v>198.3</v>
      </c>
      <c r="X54" s="35">
        <v>198.6</v>
      </c>
      <c r="Y54" s="35">
        <v>198.7</v>
      </c>
      <c r="Z54" s="35">
        <v>199.7</v>
      </c>
      <c r="AA54" s="35">
        <v>200.1</v>
      </c>
      <c r="AB54" s="35">
        <v>200.6</v>
      </c>
      <c r="AC54" s="35">
        <v>201.1</v>
      </c>
      <c r="AD54" s="35">
        <v>201.6</v>
      </c>
      <c r="AE54" s="35">
        <v>202.7</v>
      </c>
      <c r="AF54" s="35">
        <v>202.7</v>
      </c>
      <c r="AG54" s="35">
        <v>203.5</v>
      </c>
      <c r="AH54" s="96">
        <v>204.2</v>
      </c>
    </row>
    <row r="55" spans="2:34" x14ac:dyDescent="0.25">
      <c r="B55" s="95" t="s">
        <v>3</v>
      </c>
      <c r="C55" s="6" t="s">
        <v>34</v>
      </c>
      <c r="D55" s="5" t="s">
        <v>53</v>
      </c>
      <c r="E55" s="258">
        <f t="shared" si="1"/>
        <v>0.71607635500249367</v>
      </c>
      <c r="F55" s="99">
        <v>152.5</v>
      </c>
      <c r="G55" s="35">
        <v>154.19999999999999</v>
      </c>
      <c r="H55" s="35">
        <v>155.1</v>
      </c>
      <c r="I55" s="35">
        <v>155.9</v>
      </c>
      <c r="J55" s="35">
        <v>156.5</v>
      </c>
      <c r="K55" s="35">
        <v>157.30000000000001</v>
      </c>
      <c r="L55" s="35">
        <v>157.9</v>
      </c>
      <c r="M55" s="35">
        <v>159.80000000000001</v>
      </c>
      <c r="N55" s="35">
        <v>159.80000000000001</v>
      </c>
      <c r="O55" s="35">
        <v>160.80000000000001</v>
      </c>
      <c r="P55" s="35">
        <v>162.30000000000001</v>
      </c>
      <c r="Q55" s="35">
        <v>163.30000000000001</v>
      </c>
      <c r="R55" s="35">
        <v>164.7</v>
      </c>
      <c r="S55" s="35">
        <v>165.7</v>
      </c>
      <c r="T55" s="35">
        <v>167.1</v>
      </c>
      <c r="U55" s="35">
        <v>168.4</v>
      </c>
      <c r="V55" s="35">
        <v>170</v>
      </c>
      <c r="W55" s="35">
        <v>171.6</v>
      </c>
      <c r="X55" s="35">
        <v>172.7</v>
      </c>
      <c r="Y55" s="35">
        <v>173.7</v>
      </c>
      <c r="Z55" s="35">
        <v>175</v>
      </c>
      <c r="AA55" s="35">
        <v>175.5</v>
      </c>
      <c r="AB55" s="35">
        <v>176.7</v>
      </c>
      <c r="AC55" s="35">
        <v>177.7</v>
      </c>
      <c r="AD55" s="35">
        <v>178.7</v>
      </c>
      <c r="AE55" s="35">
        <v>180.3</v>
      </c>
      <c r="AF55" s="35">
        <v>180.2</v>
      </c>
      <c r="AG55" s="35">
        <v>181</v>
      </c>
      <c r="AH55" s="96">
        <v>181.3</v>
      </c>
    </row>
    <row r="56" spans="2:34" x14ac:dyDescent="0.25">
      <c r="B56" s="250" t="s">
        <v>3</v>
      </c>
      <c r="C56" s="251" t="s">
        <v>35</v>
      </c>
      <c r="D56" s="251" t="s">
        <v>53</v>
      </c>
      <c r="E56" s="282">
        <f t="shared" si="1"/>
        <v>0.72397426000765996</v>
      </c>
      <c r="F56" s="99">
        <v>137.30000000000001</v>
      </c>
      <c r="G56" s="35">
        <v>138.19999999999999</v>
      </c>
      <c r="H56" s="35">
        <v>138.69999999999999</v>
      </c>
      <c r="I56" s="35">
        <v>139.30000000000001</v>
      </c>
      <c r="J56" s="35">
        <v>140.19999999999999</v>
      </c>
      <c r="K56" s="35">
        <v>140.5</v>
      </c>
      <c r="L56" s="35">
        <v>141.9</v>
      </c>
      <c r="M56" s="35">
        <v>143.6</v>
      </c>
      <c r="N56" s="35">
        <v>143.6</v>
      </c>
      <c r="O56" s="35">
        <v>144.4</v>
      </c>
      <c r="P56" s="35">
        <v>145.30000000000001</v>
      </c>
      <c r="Q56" s="35">
        <v>146.69999999999999</v>
      </c>
      <c r="R56" s="35">
        <v>148.5</v>
      </c>
      <c r="S56" s="35">
        <v>150.4</v>
      </c>
      <c r="T56" s="35">
        <v>152.6</v>
      </c>
      <c r="U56" s="35">
        <v>154.5</v>
      </c>
      <c r="V56" s="35">
        <v>155.9</v>
      </c>
      <c r="W56" s="35">
        <v>157.4</v>
      </c>
      <c r="X56" s="35">
        <v>158.69999999999999</v>
      </c>
      <c r="Y56" s="35">
        <v>160</v>
      </c>
      <c r="Z56" s="35">
        <v>161.69999999999999</v>
      </c>
      <c r="AA56" s="35">
        <v>162.6</v>
      </c>
      <c r="AB56" s="35">
        <v>163.5</v>
      </c>
      <c r="AC56" s="35">
        <v>164.5</v>
      </c>
      <c r="AD56" s="35">
        <v>165.3</v>
      </c>
      <c r="AE56" s="35">
        <v>167</v>
      </c>
      <c r="AF56" s="35">
        <v>167</v>
      </c>
      <c r="AG56" s="35">
        <v>167.7</v>
      </c>
      <c r="AH56" s="96">
        <v>168.1</v>
      </c>
    </row>
    <row r="57" spans="2:34" x14ac:dyDescent="0.25">
      <c r="B57" s="95" t="s">
        <v>3</v>
      </c>
      <c r="C57" s="6" t="s">
        <v>36</v>
      </c>
      <c r="D57" s="5" t="s">
        <v>53</v>
      </c>
      <c r="E57" s="258">
        <f t="shared" si="1"/>
        <v>0.71742246651647723</v>
      </c>
      <c r="F57" s="99">
        <v>150.19999999999999</v>
      </c>
      <c r="G57" s="35">
        <v>151.80000000000001</v>
      </c>
      <c r="H57" s="35">
        <v>152.6</v>
      </c>
      <c r="I57" s="35">
        <v>153.4</v>
      </c>
      <c r="J57" s="35">
        <v>154.1</v>
      </c>
      <c r="K57" s="35">
        <v>154.80000000000001</v>
      </c>
      <c r="L57" s="35">
        <v>155.5</v>
      </c>
      <c r="M57" s="35">
        <v>157.30000000000001</v>
      </c>
      <c r="N57" s="35">
        <v>157.4</v>
      </c>
      <c r="O57" s="35">
        <v>158.30000000000001</v>
      </c>
      <c r="P57" s="35">
        <v>159.69999999999999</v>
      </c>
      <c r="Q57" s="35">
        <v>160.69999999999999</v>
      </c>
      <c r="R57" s="35">
        <v>162.19999999999999</v>
      </c>
      <c r="S57" s="35">
        <v>163.4</v>
      </c>
      <c r="T57" s="35">
        <v>164.9</v>
      </c>
      <c r="U57" s="35">
        <v>166.3</v>
      </c>
      <c r="V57" s="35">
        <v>167.8</v>
      </c>
      <c r="W57" s="35">
        <v>169.4</v>
      </c>
      <c r="X57" s="35">
        <v>170.6</v>
      </c>
      <c r="Y57" s="35">
        <v>171.6</v>
      </c>
      <c r="Z57" s="35">
        <v>173</v>
      </c>
      <c r="AA57" s="35">
        <v>173.6</v>
      </c>
      <c r="AB57" s="35">
        <v>174.7</v>
      </c>
      <c r="AC57" s="35">
        <v>175.7</v>
      </c>
      <c r="AD57" s="35">
        <v>176.6</v>
      </c>
      <c r="AE57" s="35">
        <v>178.2</v>
      </c>
      <c r="AF57" s="35">
        <v>178.2</v>
      </c>
      <c r="AG57" s="35">
        <v>178.9</v>
      </c>
      <c r="AH57" s="96">
        <v>179.3</v>
      </c>
    </row>
    <row r="58" spans="2:34" x14ac:dyDescent="0.25">
      <c r="B58" s="95" t="s">
        <v>3</v>
      </c>
      <c r="C58" s="6" t="s">
        <v>37</v>
      </c>
      <c r="D58" s="5" t="s">
        <v>53</v>
      </c>
      <c r="E58" s="258">
        <f t="shared" si="1"/>
        <v>0.69923771466890239</v>
      </c>
      <c r="F58" s="99">
        <v>157.69999999999999</v>
      </c>
      <c r="G58" s="35">
        <v>159.80000000000001</v>
      </c>
      <c r="H58" s="35">
        <v>159.9</v>
      </c>
      <c r="I58" s="35">
        <v>161.4</v>
      </c>
      <c r="J58" s="35">
        <v>161.6</v>
      </c>
      <c r="K58" s="35">
        <v>160.5</v>
      </c>
      <c r="L58" s="35">
        <v>161.5</v>
      </c>
      <c r="M58" s="35">
        <v>162.1</v>
      </c>
      <c r="N58" s="35">
        <v>162.1</v>
      </c>
      <c r="O58" s="35">
        <v>163.6</v>
      </c>
      <c r="P58" s="35">
        <v>164.2</v>
      </c>
      <c r="Q58" s="35">
        <v>163.4</v>
      </c>
      <c r="R58" s="35">
        <v>164.5</v>
      </c>
      <c r="S58" s="35">
        <v>165.5</v>
      </c>
      <c r="T58" s="35">
        <v>165.3</v>
      </c>
      <c r="U58" s="35">
        <v>167</v>
      </c>
      <c r="V58" s="35">
        <v>167.5</v>
      </c>
      <c r="W58" s="35">
        <v>166.8</v>
      </c>
      <c r="X58" s="35">
        <v>167.8</v>
      </c>
      <c r="Y58" s="35">
        <v>169</v>
      </c>
      <c r="Z58" s="35">
        <v>169.5</v>
      </c>
      <c r="AA58" s="35">
        <v>171.2</v>
      </c>
      <c r="AB58" s="35">
        <v>171.8</v>
      </c>
      <c r="AC58" s="35">
        <v>170.7</v>
      </c>
      <c r="AD58" s="35">
        <v>172.1</v>
      </c>
      <c r="AE58" s="35">
        <v>173.5</v>
      </c>
      <c r="AF58" s="35">
        <v>173.5</v>
      </c>
      <c r="AG58" s="35">
        <v>175.2</v>
      </c>
      <c r="AH58" s="96">
        <v>175.6</v>
      </c>
    </row>
    <row r="59" spans="2:34" x14ac:dyDescent="0.25">
      <c r="B59" s="95" t="s">
        <v>3</v>
      </c>
      <c r="C59" s="6" t="s">
        <v>38</v>
      </c>
      <c r="D59" s="5" t="s">
        <v>53</v>
      </c>
      <c r="E59" s="258">
        <f t="shared" si="1"/>
        <v>0.61892215891674929</v>
      </c>
      <c r="F59" s="99">
        <v>142.9</v>
      </c>
      <c r="G59" s="35">
        <v>149.1</v>
      </c>
      <c r="H59" s="35">
        <v>154.80000000000001</v>
      </c>
      <c r="I59" s="35">
        <v>154.9</v>
      </c>
      <c r="J59" s="35">
        <v>155.5</v>
      </c>
      <c r="K59" s="35">
        <v>156.1</v>
      </c>
      <c r="L59" s="35">
        <v>157.69999999999999</v>
      </c>
      <c r="M59" s="35">
        <v>160.69999999999999</v>
      </c>
      <c r="N59" s="35">
        <v>160.80000000000001</v>
      </c>
      <c r="O59" s="35">
        <v>162.19999999999999</v>
      </c>
      <c r="P59" s="35">
        <v>161.6</v>
      </c>
      <c r="Q59" s="35">
        <v>161.69999999999999</v>
      </c>
      <c r="R59" s="35">
        <v>161.6</v>
      </c>
      <c r="S59" s="35">
        <v>163</v>
      </c>
      <c r="T59" s="35">
        <v>164.5</v>
      </c>
      <c r="U59" s="35">
        <v>170.5</v>
      </c>
      <c r="V59" s="35">
        <v>173.5</v>
      </c>
      <c r="W59" s="35">
        <v>174.9</v>
      </c>
      <c r="X59" s="35">
        <v>179.5</v>
      </c>
      <c r="Y59" s="35">
        <v>178.4</v>
      </c>
      <c r="Z59" s="35">
        <v>179.2</v>
      </c>
      <c r="AA59" s="35">
        <v>180</v>
      </c>
      <c r="AB59" s="35">
        <v>180.3</v>
      </c>
      <c r="AC59" s="35">
        <v>180.6</v>
      </c>
      <c r="AD59" s="35">
        <v>180.1</v>
      </c>
      <c r="AE59" s="35">
        <v>182.8</v>
      </c>
      <c r="AF59" s="35">
        <v>182.6</v>
      </c>
      <c r="AG59" s="35">
        <v>182.1</v>
      </c>
      <c r="AH59" s="96">
        <v>183.4</v>
      </c>
    </row>
    <row r="60" spans="2:34" x14ac:dyDescent="0.25">
      <c r="B60" s="95" t="s">
        <v>3</v>
      </c>
      <c r="C60" s="6" t="s">
        <v>39</v>
      </c>
      <c r="D60" s="5" t="s">
        <v>53</v>
      </c>
      <c r="E60" s="258">
        <f t="shared" si="1"/>
        <v>0.70201436264388228</v>
      </c>
      <c r="F60" s="99">
        <v>145.69999999999999</v>
      </c>
      <c r="G60" s="35">
        <v>146.5</v>
      </c>
      <c r="H60" s="35">
        <v>147.19999999999999</v>
      </c>
      <c r="I60" s="35">
        <v>147.6</v>
      </c>
      <c r="J60" s="35">
        <v>150.1</v>
      </c>
      <c r="K60" s="35">
        <v>149.80000000000001</v>
      </c>
      <c r="L60" s="35">
        <v>150.69999999999999</v>
      </c>
      <c r="M60" s="35">
        <v>153.19999999999999</v>
      </c>
      <c r="N60" s="35">
        <v>153.30000000000001</v>
      </c>
      <c r="O60" s="35">
        <v>154.30000000000001</v>
      </c>
      <c r="P60" s="35">
        <v>155.19999999999999</v>
      </c>
      <c r="Q60" s="35">
        <v>156</v>
      </c>
      <c r="R60" s="35">
        <v>156.80000000000001</v>
      </c>
      <c r="S60" s="35">
        <v>157.4</v>
      </c>
      <c r="T60" s="35">
        <v>158.6</v>
      </c>
      <c r="U60" s="35">
        <v>159.80000000000001</v>
      </c>
      <c r="V60" s="35">
        <v>161.1</v>
      </c>
      <c r="W60" s="35">
        <v>162.1</v>
      </c>
      <c r="X60" s="35">
        <v>163.1</v>
      </c>
      <c r="Y60" s="35">
        <v>164.2</v>
      </c>
      <c r="Z60" s="35">
        <v>165</v>
      </c>
      <c r="AA60" s="35">
        <v>166</v>
      </c>
      <c r="AB60" s="35">
        <v>166.9</v>
      </c>
      <c r="AC60" s="35">
        <v>167.3</v>
      </c>
      <c r="AD60" s="35">
        <v>168</v>
      </c>
      <c r="AE60" s="35">
        <v>169.2</v>
      </c>
      <c r="AF60" s="35">
        <v>169.2</v>
      </c>
      <c r="AG60" s="35">
        <v>169.6</v>
      </c>
      <c r="AH60" s="96">
        <v>170.1</v>
      </c>
    </row>
    <row r="61" spans="2:34" x14ac:dyDescent="0.25">
      <c r="B61" s="250" t="s">
        <v>3</v>
      </c>
      <c r="C61" s="251" t="s">
        <v>40</v>
      </c>
      <c r="D61" s="251" t="s">
        <v>40</v>
      </c>
      <c r="E61" s="282">
        <f t="shared" si="1"/>
        <v>0.7037351507692674</v>
      </c>
      <c r="F61" s="99">
        <v>154.1</v>
      </c>
      <c r="G61" s="35">
        <v>156.30000000000001</v>
      </c>
      <c r="H61" s="35">
        <v>156.9</v>
      </c>
      <c r="I61" s="35">
        <v>157.5</v>
      </c>
      <c r="J61" s="35">
        <v>160.4</v>
      </c>
      <c r="K61" s="35">
        <v>160.80000000000001</v>
      </c>
      <c r="L61" s="35">
        <v>161.5</v>
      </c>
      <c r="M61" s="35">
        <v>162.80000000000001</v>
      </c>
      <c r="N61" s="35">
        <v>162.80000000000001</v>
      </c>
      <c r="O61" s="35">
        <v>163.5</v>
      </c>
      <c r="P61" s="35">
        <v>164.2</v>
      </c>
      <c r="Q61" s="35">
        <v>165.1</v>
      </c>
      <c r="R61" s="35">
        <v>166.1</v>
      </c>
      <c r="S61" s="35">
        <v>167.2</v>
      </c>
      <c r="T61" s="35">
        <v>168.2</v>
      </c>
      <c r="U61" s="35">
        <v>169</v>
      </c>
      <c r="V61" s="35">
        <v>170.1</v>
      </c>
      <c r="W61" s="35">
        <v>170.9</v>
      </c>
      <c r="X61" s="35">
        <v>171.7</v>
      </c>
      <c r="Y61" s="35">
        <v>172.6</v>
      </c>
      <c r="Z61" s="35">
        <v>173.8</v>
      </c>
      <c r="AA61" s="35">
        <v>174.7</v>
      </c>
      <c r="AB61" s="35">
        <v>175.8</v>
      </c>
      <c r="AC61" s="35">
        <v>177.2</v>
      </c>
      <c r="AD61" s="35">
        <v>178.5</v>
      </c>
      <c r="AE61" s="35">
        <v>180.8</v>
      </c>
      <c r="AF61" s="35">
        <v>180.8</v>
      </c>
      <c r="AG61" s="35">
        <v>181.5</v>
      </c>
      <c r="AH61" s="96">
        <v>182.2</v>
      </c>
    </row>
    <row r="62" spans="2:34" x14ac:dyDescent="0.25">
      <c r="B62" s="95" t="s">
        <v>3</v>
      </c>
      <c r="C62" s="6" t="s">
        <v>41</v>
      </c>
      <c r="D62" s="5" t="s">
        <v>54</v>
      </c>
      <c r="E62" s="258">
        <f t="shared" si="1"/>
        <v>0.6116405845744699</v>
      </c>
      <c r="F62" s="99">
        <v>136.9</v>
      </c>
      <c r="G62" s="35">
        <v>140.5</v>
      </c>
      <c r="H62" s="35">
        <v>141.69999999999999</v>
      </c>
      <c r="I62" s="35">
        <v>142.1</v>
      </c>
      <c r="J62" s="35">
        <v>145</v>
      </c>
      <c r="K62" s="35">
        <v>147.5</v>
      </c>
      <c r="L62" s="35">
        <v>149.5</v>
      </c>
      <c r="M62" s="35">
        <v>150.4</v>
      </c>
      <c r="N62" s="35">
        <v>150.5</v>
      </c>
      <c r="O62" s="35">
        <v>152.19999999999999</v>
      </c>
      <c r="P62" s="35">
        <v>151.19999999999999</v>
      </c>
      <c r="Q62" s="35">
        <v>151.80000000000001</v>
      </c>
      <c r="R62" s="35">
        <v>152.69999999999999</v>
      </c>
      <c r="S62" s="35">
        <v>153.1</v>
      </c>
      <c r="T62" s="35">
        <v>154.19999999999999</v>
      </c>
      <c r="U62" s="35">
        <v>159.30000000000001</v>
      </c>
      <c r="V62" s="35">
        <v>159.4</v>
      </c>
      <c r="W62" s="35">
        <v>157.19999999999999</v>
      </c>
      <c r="X62" s="35">
        <v>157.4</v>
      </c>
      <c r="Y62" s="35">
        <v>157.69999999999999</v>
      </c>
      <c r="Z62" s="35">
        <v>158.19999999999999</v>
      </c>
      <c r="AA62" s="35">
        <v>158.80000000000001</v>
      </c>
      <c r="AB62" s="35">
        <v>158.9</v>
      </c>
      <c r="AC62" s="35">
        <v>159.4</v>
      </c>
      <c r="AD62" s="35">
        <v>159.5</v>
      </c>
      <c r="AE62" s="35">
        <v>159.80000000000001</v>
      </c>
      <c r="AF62" s="35">
        <v>159.80000000000001</v>
      </c>
      <c r="AG62" s="35">
        <v>160.1</v>
      </c>
      <c r="AH62" s="96">
        <v>160.4</v>
      </c>
    </row>
    <row r="63" spans="2:34" x14ac:dyDescent="0.25">
      <c r="B63" s="95" t="s">
        <v>3</v>
      </c>
      <c r="C63" s="6" t="s">
        <v>42</v>
      </c>
      <c r="D63" s="5" t="s">
        <v>52</v>
      </c>
      <c r="E63" s="258">
        <f t="shared" si="1"/>
        <v>0.70220333209627583</v>
      </c>
      <c r="F63" s="99">
        <v>145.4</v>
      </c>
      <c r="G63" s="35">
        <v>147.30000000000001</v>
      </c>
      <c r="H63" s="35">
        <v>148.6</v>
      </c>
      <c r="I63" s="35">
        <v>149.1</v>
      </c>
      <c r="J63" s="35">
        <v>152.6</v>
      </c>
      <c r="K63" s="35">
        <v>150.69999999999999</v>
      </c>
      <c r="L63" s="35">
        <v>151.19999999999999</v>
      </c>
      <c r="M63" s="35">
        <v>153.69999999999999</v>
      </c>
      <c r="N63" s="35">
        <v>153.9</v>
      </c>
      <c r="O63" s="35">
        <v>155.1</v>
      </c>
      <c r="P63" s="35">
        <v>156.69999999999999</v>
      </c>
      <c r="Q63" s="35">
        <v>157.6</v>
      </c>
      <c r="R63" s="35">
        <v>158.4</v>
      </c>
      <c r="S63" s="35">
        <v>159.5</v>
      </c>
      <c r="T63" s="35">
        <v>160.80000000000001</v>
      </c>
      <c r="U63" s="35">
        <v>162.19999999999999</v>
      </c>
      <c r="V63" s="35">
        <v>163.19999999999999</v>
      </c>
      <c r="W63" s="35">
        <v>164.1</v>
      </c>
      <c r="X63" s="35">
        <v>164.6</v>
      </c>
      <c r="Y63" s="35">
        <v>165.1</v>
      </c>
      <c r="Z63" s="35">
        <v>165.8</v>
      </c>
      <c r="AA63" s="35">
        <v>166.3</v>
      </c>
      <c r="AB63" s="35">
        <v>166.7</v>
      </c>
      <c r="AC63" s="35">
        <v>167.1</v>
      </c>
      <c r="AD63" s="35">
        <v>167.8</v>
      </c>
      <c r="AE63" s="35">
        <v>168.4</v>
      </c>
      <c r="AF63" s="35">
        <v>168.4</v>
      </c>
      <c r="AG63" s="35">
        <v>168.8</v>
      </c>
      <c r="AH63" s="96">
        <v>169.2</v>
      </c>
    </row>
    <row r="64" spans="2:34" x14ac:dyDescent="0.25">
      <c r="B64" s="95" t="s">
        <v>3</v>
      </c>
      <c r="C64" s="6" t="s">
        <v>43</v>
      </c>
      <c r="D64" s="5" t="s">
        <v>43</v>
      </c>
      <c r="E64" s="258">
        <f t="shared" si="1"/>
        <v>0.68057104366024312</v>
      </c>
      <c r="F64" s="99">
        <v>156.1</v>
      </c>
      <c r="G64" s="35">
        <v>156.6</v>
      </c>
      <c r="H64" s="35">
        <v>157.6</v>
      </c>
      <c r="I64" s="35">
        <v>157.6</v>
      </c>
      <c r="J64" s="35">
        <v>156.6</v>
      </c>
      <c r="K64" s="35">
        <v>158.1</v>
      </c>
      <c r="L64" s="35">
        <v>160.30000000000001</v>
      </c>
      <c r="M64" s="35">
        <v>160.4</v>
      </c>
      <c r="N64" s="35">
        <v>160.30000000000001</v>
      </c>
      <c r="O64" s="35">
        <v>160.30000000000001</v>
      </c>
      <c r="P64" s="35">
        <v>160.80000000000001</v>
      </c>
      <c r="Q64" s="35">
        <v>160.6</v>
      </c>
      <c r="R64" s="35">
        <v>161</v>
      </c>
      <c r="S64" s="35">
        <v>162</v>
      </c>
      <c r="T64" s="35">
        <v>162.69999999999999</v>
      </c>
      <c r="U64" s="35">
        <v>164</v>
      </c>
      <c r="V64" s="35">
        <v>165.2</v>
      </c>
      <c r="W64" s="35">
        <v>166.5</v>
      </c>
      <c r="X64" s="35">
        <v>169.1</v>
      </c>
      <c r="Y64" s="35">
        <v>169.9</v>
      </c>
      <c r="Z64" s="35">
        <v>170.9</v>
      </c>
      <c r="AA64" s="35">
        <v>171.2</v>
      </c>
      <c r="AB64" s="35">
        <v>171.5</v>
      </c>
      <c r="AC64" s="35">
        <v>171.8</v>
      </c>
      <c r="AD64" s="35">
        <v>171.8</v>
      </c>
      <c r="AE64" s="35">
        <v>172.5</v>
      </c>
      <c r="AF64" s="35">
        <v>172.5</v>
      </c>
      <c r="AG64" s="35">
        <v>174.2</v>
      </c>
      <c r="AH64" s="96">
        <v>174.8</v>
      </c>
    </row>
    <row r="65" spans="2:34" x14ac:dyDescent="0.25">
      <c r="B65" s="250" t="s">
        <v>3</v>
      </c>
      <c r="C65" s="251" t="s">
        <v>44</v>
      </c>
      <c r="D65" s="251" t="s">
        <v>52</v>
      </c>
      <c r="E65" s="282">
        <f t="shared" si="1"/>
        <v>0.72557156764724173</v>
      </c>
      <c r="F65" s="99">
        <v>157.69999999999999</v>
      </c>
      <c r="G65" s="35">
        <v>156.69999999999999</v>
      </c>
      <c r="H65" s="35">
        <v>154.9</v>
      </c>
      <c r="I65" s="35">
        <v>156.6</v>
      </c>
      <c r="J65" s="35">
        <v>157.5</v>
      </c>
      <c r="K65" s="35">
        <v>158</v>
      </c>
      <c r="L65" s="35">
        <v>159.6</v>
      </c>
      <c r="M65" s="35">
        <v>159.6</v>
      </c>
      <c r="N65" s="35">
        <v>159.6</v>
      </c>
      <c r="O65" s="35">
        <v>160.30000000000001</v>
      </c>
      <c r="P65" s="35">
        <v>161.80000000000001</v>
      </c>
      <c r="Q65" s="35">
        <v>162.4</v>
      </c>
      <c r="R65" s="35">
        <v>162.80000000000001</v>
      </c>
      <c r="S65" s="35">
        <v>164.2</v>
      </c>
      <c r="T65" s="35">
        <v>166.8</v>
      </c>
      <c r="U65" s="35">
        <v>168.4</v>
      </c>
      <c r="V65" s="35">
        <v>168.2</v>
      </c>
      <c r="W65" s="35">
        <v>169.2</v>
      </c>
      <c r="X65" s="35">
        <v>169.8</v>
      </c>
      <c r="Y65" s="35">
        <v>171.4</v>
      </c>
      <c r="Z65" s="35">
        <v>171.1</v>
      </c>
      <c r="AA65" s="35">
        <v>172.3</v>
      </c>
      <c r="AB65" s="35">
        <v>173.8</v>
      </c>
      <c r="AC65" s="35">
        <v>176</v>
      </c>
      <c r="AD65" s="35">
        <v>178.8</v>
      </c>
      <c r="AE65" s="35">
        <v>181.4</v>
      </c>
      <c r="AF65" s="35">
        <v>181.5</v>
      </c>
      <c r="AG65" s="35">
        <v>184.4</v>
      </c>
      <c r="AH65" s="96">
        <v>185.6</v>
      </c>
    </row>
    <row r="66" spans="2:34" ht="15.75" thickBot="1" x14ac:dyDescent="0.3">
      <c r="B66" s="105" t="s">
        <v>3</v>
      </c>
      <c r="C66" s="106" t="s">
        <v>45</v>
      </c>
      <c r="D66" s="107" t="s">
        <v>55</v>
      </c>
      <c r="E66" s="259">
        <f t="shared" si="1"/>
        <v>0.69277567658937012</v>
      </c>
      <c r="F66" s="99">
        <v>147.6</v>
      </c>
      <c r="G66" s="35">
        <v>149.30000000000001</v>
      </c>
      <c r="H66" s="35">
        <v>150</v>
      </c>
      <c r="I66" s="35">
        <v>150.5</v>
      </c>
      <c r="J66" s="35">
        <v>152.30000000000001</v>
      </c>
      <c r="K66" s="35">
        <v>153.4</v>
      </c>
      <c r="L66" s="35">
        <v>155</v>
      </c>
      <c r="M66" s="35">
        <v>156</v>
      </c>
      <c r="N66" s="35">
        <v>156</v>
      </c>
      <c r="O66" s="35">
        <v>157</v>
      </c>
      <c r="P66" s="35">
        <v>157.30000000000001</v>
      </c>
      <c r="Q66" s="35">
        <v>157.80000000000001</v>
      </c>
      <c r="R66" s="35">
        <v>158.6</v>
      </c>
      <c r="S66" s="35">
        <v>159.4</v>
      </c>
      <c r="T66" s="35">
        <v>160.6</v>
      </c>
      <c r="U66" s="35">
        <v>163.1</v>
      </c>
      <c r="V66" s="35">
        <v>163.80000000000001</v>
      </c>
      <c r="W66" s="35">
        <v>163.80000000000001</v>
      </c>
      <c r="X66" s="35">
        <v>164.7</v>
      </c>
      <c r="Y66" s="35">
        <v>165.4</v>
      </c>
      <c r="Z66" s="35">
        <v>166.1</v>
      </c>
      <c r="AA66" s="35">
        <v>166.8</v>
      </c>
      <c r="AB66" s="35">
        <v>167.4</v>
      </c>
      <c r="AC66" s="35">
        <v>168.2</v>
      </c>
      <c r="AD66" s="35">
        <v>168.9</v>
      </c>
      <c r="AE66" s="35">
        <v>170</v>
      </c>
      <c r="AF66" s="35">
        <v>170</v>
      </c>
      <c r="AG66" s="35">
        <v>170.9</v>
      </c>
      <c r="AH66" s="96">
        <v>171.6</v>
      </c>
    </row>
    <row r="67" spans="2:34" x14ac:dyDescent="0.25">
      <c r="B67" s="111" t="s">
        <v>4</v>
      </c>
      <c r="C67" s="103" t="s">
        <v>20</v>
      </c>
      <c r="D67" s="104" t="s">
        <v>51</v>
      </c>
      <c r="E67" s="257">
        <f t="shared" si="1"/>
        <v>0.65577279850676706</v>
      </c>
      <c r="F67" s="99">
        <v>144.9</v>
      </c>
      <c r="G67" s="35">
        <v>144.30000000000001</v>
      </c>
      <c r="H67" s="35">
        <v>144.1</v>
      </c>
      <c r="I67" s="35">
        <v>144.30000000000001</v>
      </c>
      <c r="J67" s="35">
        <v>146.30000000000001</v>
      </c>
      <c r="K67" s="35">
        <v>146.69999999999999</v>
      </c>
      <c r="L67" s="35">
        <v>146.4</v>
      </c>
      <c r="M67" s="35">
        <v>146.6</v>
      </c>
      <c r="N67" s="35">
        <v>146.6</v>
      </c>
      <c r="O67" s="35">
        <v>147.4</v>
      </c>
      <c r="P67" s="35">
        <v>148.19999999999999</v>
      </c>
      <c r="Q67" s="35">
        <v>148.69999999999999</v>
      </c>
      <c r="R67" s="35">
        <v>149.5</v>
      </c>
      <c r="S67" s="35">
        <v>150</v>
      </c>
      <c r="T67" s="35">
        <v>151.30000000000001</v>
      </c>
      <c r="U67" s="35">
        <v>152.9</v>
      </c>
      <c r="V67" s="35">
        <v>154.1</v>
      </c>
      <c r="W67" s="35">
        <v>155</v>
      </c>
      <c r="X67" s="35">
        <v>156.5</v>
      </c>
      <c r="Y67" s="35">
        <v>160.30000000000001</v>
      </c>
      <c r="Z67" s="35">
        <v>163.5</v>
      </c>
      <c r="AA67" s="35">
        <v>165.2</v>
      </c>
      <c r="AB67" s="35">
        <v>167.4</v>
      </c>
      <c r="AC67" s="35">
        <v>169.2</v>
      </c>
      <c r="AD67" s="35">
        <v>173.8</v>
      </c>
      <c r="AE67" s="35">
        <v>174.4</v>
      </c>
      <c r="AF67" s="35">
        <v>174.4</v>
      </c>
      <c r="AG67" s="35">
        <v>173.8</v>
      </c>
      <c r="AH67" s="96">
        <v>173.7</v>
      </c>
    </row>
    <row r="68" spans="2:34" x14ac:dyDescent="0.25">
      <c r="B68" s="89" t="s">
        <v>4</v>
      </c>
      <c r="C68" s="6" t="s">
        <v>21</v>
      </c>
      <c r="D68" s="5" t="s">
        <v>51</v>
      </c>
      <c r="E68" s="258">
        <f t="shared" si="1"/>
        <v>0.4267826696446923</v>
      </c>
      <c r="F68" s="99">
        <v>190.1</v>
      </c>
      <c r="G68" s="35">
        <v>186.5</v>
      </c>
      <c r="H68" s="35">
        <v>192.2</v>
      </c>
      <c r="I68" s="35">
        <v>198</v>
      </c>
      <c r="J68" s="35">
        <v>200.5</v>
      </c>
      <c r="K68" s="35">
        <v>202</v>
      </c>
      <c r="L68" s="35">
        <v>206.8</v>
      </c>
      <c r="M68" s="35">
        <v>204</v>
      </c>
      <c r="N68" s="35">
        <v>204</v>
      </c>
      <c r="O68" s="35">
        <v>204.6</v>
      </c>
      <c r="P68" s="35">
        <v>201.6</v>
      </c>
      <c r="Q68" s="35">
        <v>198.8</v>
      </c>
      <c r="R68" s="35">
        <v>198.7</v>
      </c>
      <c r="S68" s="35">
        <v>200.6</v>
      </c>
      <c r="T68" s="35">
        <v>210.7</v>
      </c>
      <c r="U68" s="35">
        <v>211.8</v>
      </c>
      <c r="V68" s="35">
        <v>217</v>
      </c>
      <c r="W68" s="35">
        <v>219.4</v>
      </c>
      <c r="X68" s="35">
        <v>213</v>
      </c>
      <c r="Y68" s="35">
        <v>206.5</v>
      </c>
      <c r="Z68" s="35">
        <v>209.2</v>
      </c>
      <c r="AA68" s="35">
        <v>210.9</v>
      </c>
      <c r="AB68" s="35">
        <v>209.4</v>
      </c>
      <c r="AC68" s="35">
        <v>209</v>
      </c>
      <c r="AD68" s="35">
        <v>210.7</v>
      </c>
      <c r="AE68" s="35">
        <v>207.7</v>
      </c>
      <c r="AF68" s="35">
        <v>207.7</v>
      </c>
      <c r="AG68" s="35">
        <v>209.3</v>
      </c>
      <c r="AH68" s="96">
        <v>214.3</v>
      </c>
    </row>
    <row r="69" spans="2:34" x14ac:dyDescent="0.25">
      <c r="B69" s="89" t="s">
        <v>4</v>
      </c>
      <c r="C69" s="6" t="s">
        <v>22</v>
      </c>
      <c r="D69" s="5" t="s">
        <v>51</v>
      </c>
      <c r="E69" s="258">
        <f t="shared" si="1"/>
        <v>9.4722322118862542E-2</v>
      </c>
      <c r="F69" s="99">
        <v>175.3</v>
      </c>
      <c r="G69" s="35">
        <v>168.7</v>
      </c>
      <c r="H69" s="35">
        <v>163.80000000000001</v>
      </c>
      <c r="I69" s="35">
        <v>164.6</v>
      </c>
      <c r="J69" s="35">
        <v>170.3</v>
      </c>
      <c r="K69" s="35">
        <v>180.7</v>
      </c>
      <c r="L69" s="35">
        <v>182.2</v>
      </c>
      <c r="M69" s="35">
        <v>172.8</v>
      </c>
      <c r="N69" s="35">
        <v>172.8</v>
      </c>
      <c r="O69" s="35">
        <v>171.2</v>
      </c>
      <c r="P69" s="35">
        <v>173</v>
      </c>
      <c r="Q69" s="35">
        <v>177.9</v>
      </c>
      <c r="R69" s="35">
        <v>178.8</v>
      </c>
      <c r="S69" s="35">
        <v>175.8</v>
      </c>
      <c r="T69" s="35">
        <v>167.8</v>
      </c>
      <c r="U69" s="35">
        <v>164.5</v>
      </c>
      <c r="V69" s="35">
        <v>162.4</v>
      </c>
      <c r="W69" s="35">
        <v>170.8</v>
      </c>
      <c r="X69" s="35">
        <v>175.2</v>
      </c>
      <c r="Y69" s="35">
        <v>169.2</v>
      </c>
      <c r="Z69" s="35">
        <v>169.7</v>
      </c>
      <c r="AA69" s="35">
        <v>170.9</v>
      </c>
      <c r="AB69" s="35">
        <v>181.4</v>
      </c>
      <c r="AC69" s="35">
        <v>190.2</v>
      </c>
      <c r="AD69" s="35">
        <v>194.5</v>
      </c>
      <c r="AE69" s="35">
        <v>175.2</v>
      </c>
      <c r="AF69" s="35">
        <v>175.2</v>
      </c>
      <c r="AG69" s="35">
        <v>169.6</v>
      </c>
      <c r="AH69" s="96">
        <v>173.2</v>
      </c>
    </row>
    <row r="70" spans="2:34" x14ac:dyDescent="0.25">
      <c r="B70" s="89" t="s">
        <v>4</v>
      </c>
      <c r="C70" s="6" t="s">
        <v>23</v>
      </c>
      <c r="D70" s="5" t="s">
        <v>51</v>
      </c>
      <c r="E70" s="258">
        <f t="shared" si="1"/>
        <v>0.69108648403920736</v>
      </c>
      <c r="F70" s="99">
        <v>154.1</v>
      </c>
      <c r="G70" s="35">
        <v>154.69999999999999</v>
      </c>
      <c r="H70" s="35">
        <v>154.9</v>
      </c>
      <c r="I70" s="35">
        <v>155.4</v>
      </c>
      <c r="J70" s="35">
        <v>156.1</v>
      </c>
      <c r="K70" s="35">
        <v>156.19999999999999</v>
      </c>
      <c r="L70" s="35">
        <v>157.5</v>
      </c>
      <c r="M70" s="35">
        <v>158.4</v>
      </c>
      <c r="N70" s="35">
        <v>158.4</v>
      </c>
      <c r="O70" s="35">
        <v>158.69999999999999</v>
      </c>
      <c r="P70" s="35">
        <v>159.30000000000001</v>
      </c>
      <c r="Q70" s="35">
        <v>159.9</v>
      </c>
      <c r="R70" s="35">
        <v>160.5</v>
      </c>
      <c r="S70" s="35">
        <v>160.69999999999999</v>
      </c>
      <c r="T70" s="35">
        <v>162.19999999999999</v>
      </c>
      <c r="U70" s="35">
        <v>163.9</v>
      </c>
      <c r="V70" s="35">
        <v>164.9</v>
      </c>
      <c r="W70" s="35">
        <v>165.8</v>
      </c>
      <c r="X70" s="35">
        <v>166.6</v>
      </c>
      <c r="Y70" s="35">
        <v>168.1</v>
      </c>
      <c r="Z70" s="35">
        <v>169.7</v>
      </c>
      <c r="AA70" s="35">
        <v>170.9</v>
      </c>
      <c r="AB70" s="35">
        <v>172.3</v>
      </c>
      <c r="AC70" s="35">
        <v>173.6</v>
      </c>
      <c r="AD70" s="35">
        <v>174.6</v>
      </c>
      <c r="AE70" s="35">
        <v>177.3</v>
      </c>
      <c r="AF70" s="35">
        <v>177.3</v>
      </c>
      <c r="AG70" s="35">
        <v>178.4</v>
      </c>
      <c r="AH70" s="96">
        <v>179.5</v>
      </c>
    </row>
    <row r="71" spans="2:34" x14ac:dyDescent="0.25">
      <c r="B71" s="89" t="s">
        <v>4</v>
      </c>
      <c r="C71" s="6" t="s">
        <v>24</v>
      </c>
      <c r="D71" s="5" t="s">
        <v>51</v>
      </c>
      <c r="E71" s="258">
        <f t="shared" si="1"/>
        <v>9.2855128754340252E-2</v>
      </c>
      <c r="F71" s="99">
        <v>150.9</v>
      </c>
      <c r="G71" s="35">
        <v>158.69999999999999</v>
      </c>
      <c r="H71" s="35">
        <v>163.9</v>
      </c>
      <c r="I71" s="35">
        <v>170.1</v>
      </c>
      <c r="J71" s="35">
        <v>178.7</v>
      </c>
      <c r="K71" s="35">
        <v>183.7</v>
      </c>
      <c r="L71" s="35">
        <v>182.1</v>
      </c>
      <c r="M71" s="35">
        <v>188</v>
      </c>
      <c r="N71" s="35">
        <v>188</v>
      </c>
      <c r="O71" s="35">
        <v>190.6</v>
      </c>
      <c r="P71" s="35">
        <v>190.1</v>
      </c>
      <c r="Q71" s="35">
        <v>187.6</v>
      </c>
      <c r="R71" s="35">
        <v>184.7</v>
      </c>
      <c r="S71" s="35">
        <v>184.9</v>
      </c>
      <c r="T71" s="35">
        <v>194.6</v>
      </c>
      <c r="U71" s="35">
        <v>199.5</v>
      </c>
      <c r="V71" s="35">
        <v>202.4</v>
      </c>
      <c r="W71" s="35">
        <v>200.9</v>
      </c>
      <c r="X71" s="35">
        <v>195.8</v>
      </c>
      <c r="Y71" s="35">
        <v>192.4</v>
      </c>
      <c r="Z71" s="35">
        <v>188.7</v>
      </c>
      <c r="AA71" s="35">
        <v>186.5</v>
      </c>
      <c r="AB71" s="35">
        <v>188.9</v>
      </c>
      <c r="AC71" s="35">
        <v>188.5</v>
      </c>
      <c r="AD71" s="35">
        <v>187.2</v>
      </c>
      <c r="AE71" s="35">
        <v>179.3</v>
      </c>
      <c r="AF71" s="35">
        <v>179.2</v>
      </c>
      <c r="AG71" s="35">
        <v>174.9</v>
      </c>
      <c r="AH71" s="96">
        <v>170</v>
      </c>
    </row>
    <row r="72" spans="2:34" x14ac:dyDescent="0.25">
      <c r="B72" s="89" t="s">
        <v>4</v>
      </c>
      <c r="C72" s="6" t="s">
        <v>25</v>
      </c>
      <c r="D72" s="5" t="s">
        <v>51</v>
      </c>
      <c r="E72" s="258">
        <f t="shared" si="1"/>
        <v>0.22492266166307034</v>
      </c>
      <c r="F72" s="99">
        <v>149.6</v>
      </c>
      <c r="G72" s="35">
        <v>150.69999999999999</v>
      </c>
      <c r="H72" s="35">
        <v>153.69999999999999</v>
      </c>
      <c r="I72" s="35">
        <v>164.4</v>
      </c>
      <c r="J72" s="35">
        <v>167.1</v>
      </c>
      <c r="K72" s="35">
        <v>164.6</v>
      </c>
      <c r="L72" s="35">
        <v>163.9</v>
      </c>
      <c r="M72" s="35">
        <v>156.80000000000001</v>
      </c>
      <c r="N72" s="35">
        <v>156.69999999999999</v>
      </c>
      <c r="O72" s="35">
        <v>155.69999999999999</v>
      </c>
      <c r="P72" s="35">
        <v>156.5</v>
      </c>
      <c r="Q72" s="35">
        <v>154.9</v>
      </c>
      <c r="R72" s="35">
        <v>153.69999999999999</v>
      </c>
      <c r="S72" s="35">
        <v>153.69999999999999</v>
      </c>
      <c r="T72" s="35">
        <v>157.6</v>
      </c>
      <c r="U72" s="35">
        <v>172.6</v>
      </c>
      <c r="V72" s="35">
        <v>171</v>
      </c>
      <c r="W72" s="35">
        <v>169.7</v>
      </c>
      <c r="X72" s="35">
        <v>174.2</v>
      </c>
      <c r="Y72" s="35">
        <v>172.9</v>
      </c>
      <c r="Z72" s="35">
        <v>165.7</v>
      </c>
      <c r="AA72" s="35">
        <v>163.80000000000001</v>
      </c>
      <c r="AB72" s="35">
        <v>160.69999999999999</v>
      </c>
      <c r="AC72" s="35">
        <v>158</v>
      </c>
      <c r="AD72" s="35">
        <v>158.30000000000001</v>
      </c>
      <c r="AE72" s="35">
        <v>169.5</v>
      </c>
      <c r="AF72" s="35">
        <v>169.5</v>
      </c>
      <c r="AG72" s="35">
        <v>176.3</v>
      </c>
      <c r="AH72" s="96">
        <v>172.2</v>
      </c>
    </row>
    <row r="73" spans="2:34" x14ac:dyDescent="0.25">
      <c r="B73" s="89" t="s">
        <v>4</v>
      </c>
      <c r="C73" s="6" t="s">
        <v>26</v>
      </c>
      <c r="D73" s="5" t="s">
        <v>51</v>
      </c>
      <c r="E73" s="258">
        <f t="shared" si="1"/>
        <v>5.1846532404822572E-2</v>
      </c>
      <c r="F73" s="99">
        <v>194.2</v>
      </c>
      <c r="G73" s="35">
        <v>160</v>
      </c>
      <c r="H73" s="35">
        <v>149.5</v>
      </c>
      <c r="I73" s="35">
        <v>144.1</v>
      </c>
      <c r="J73" s="35">
        <v>147.9</v>
      </c>
      <c r="K73" s="35">
        <v>155.4</v>
      </c>
      <c r="L73" s="35">
        <v>164.2</v>
      </c>
      <c r="M73" s="35">
        <v>162.19999999999999</v>
      </c>
      <c r="N73" s="35">
        <v>162.30000000000001</v>
      </c>
      <c r="O73" s="35">
        <v>185.3</v>
      </c>
      <c r="P73" s="35">
        <v>199.2</v>
      </c>
      <c r="Q73" s="35">
        <v>188.3</v>
      </c>
      <c r="R73" s="35">
        <v>174.3</v>
      </c>
      <c r="S73" s="35">
        <v>169.7</v>
      </c>
      <c r="T73" s="35">
        <v>166.9</v>
      </c>
      <c r="U73" s="35">
        <v>166.2</v>
      </c>
      <c r="V73" s="35">
        <v>174.9</v>
      </c>
      <c r="W73" s="35">
        <v>182.3</v>
      </c>
      <c r="X73" s="35">
        <v>182.1</v>
      </c>
      <c r="Y73" s="35">
        <v>186.7</v>
      </c>
      <c r="Z73" s="35">
        <v>191.8</v>
      </c>
      <c r="AA73" s="35">
        <v>199.7</v>
      </c>
      <c r="AB73" s="35">
        <v>183.1</v>
      </c>
      <c r="AC73" s="35">
        <v>159.9</v>
      </c>
      <c r="AD73" s="35">
        <v>153.9</v>
      </c>
      <c r="AE73" s="35">
        <v>152.69999999999999</v>
      </c>
      <c r="AF73" s="35">
        <v>152.80000000000001</v>
      </c>
      <c r="AG73" s="35">
        <v>155.4</v>
      </c>
      <c r="AH73" s="96">
        <v>161</v>
      </c>
    </row>
    <row r="74" spans="2:34" x14ac:dyDescent="0.25">
      <c r="B74" s="89" t="s">
        <v>4</v>
      </c>
      <c r="C74" s="6" t="s">
        <v>27</v>
      </c>
      <c r="D74" s="5" t="s">
        <v>51</v>
      </c>
      <c r="E74" s="258">
        <f t="shared" si="1"/>
        <v>0.52338527647747612</v>
      </c>
      <c r="F74" s="99">
        <v>160.4</v>
      </c>
      <c r="G74" s="35">
        <v>158.80000000000001</v>
      </c>
      <c r="H74" s="35">
        <v>159.80000000000001</v>
      </c>
      <c r="I74" s="35">
        <v>161.69999999999999</v>
      </c>
      <c r="J74" s="35">
        <v>165.4</v>
      </c>
      <c r="K74" s="35">
        <v>166</v>
      </c>
      <c r="L74" s="35">
        <v>164</v>
      </c>
      <c r="M74" s="35">
        <v>164.1</v>
      </c>
      <c r="N74" s="35">
        <v>164.1</v>
      </c>
      <c r="O74" s="35">
        <v>165.2</v>
      </c>
      <c r="P74" s="35">
        <v>165.3</v>
      </c>
      <c r="Q74" s="35">
        <v>164.4</v>
      </c>
      <c r="R74" s="35">
        <v>163.9</v>
      </c>
      <c r="S74" s="35">
        <v>163.69999999999999</v>
      </c>
      <c r="T74" s="35">
        <v>163.9</v>
      </c>
      <c r="U74" s="35">
        <v>164.7</v>
      </c>
      <c r="V74" s="35">
        <v>164.7</v>
      </c>
      <c r="W74" s="35">
        <v>164.3</v>
      </c>
      <c r="X74" s="35">
        <v>164.3</v>
      </c>
      <c r="Y74" s="35">
        <v>167.2</v>
      </c>
      <c r="Z74" s="35">
        <v>169.1</v>
      </c>
      <c r="AA74" s="35">
        <v>169.8</v>
      </c>
      <c r="AB74" s="35">
        <v>170.5</v>
      </c>
      <c r="AC74" s="35">
        <v>170.8</v>
      </c>
      <c r="AD74" s="35">
        <v>170.9</v>
      </c>
      <c r="AE74" s="35">
        <v>171</v>
      </c>
      <c r="AF74" s="35">
        <v>171.1</v>
      </c>
      <c r="AG74" s="35">
        <v>173.4</v>
      </c>
      <c r="AH74" s="96">
        <v>175.6</v>
      </c>
    </row>
    <row r="75" spans="2:34" x14ac:dyDescent="0.25">
      <c r="B75" s="89" t="s">
        <v>4</v>
      </c>
      <c r="C75" s="6" t="s">
        <v>28</v>
      </c>
      <c r="D75" s="5" t="s">
        <v>51</v>
      </c>
      <c r="E75" s="258">
        <f t="shared" si="1"/>
        <v>0.46835755233190846</v>
      </c>
      <c r="F75" s="99">
        <v>114.6</v>
      </c>
      <c r="G75" s="35">
        <v>112.8</v>
      </c>
      <c r="H75" s="35">
        <v>112.6</v>
      </c>
      <c r="I75" s="35">
        <v>113.1</v>
      </c>
      <c r="J75" s="35">
        <v>114.8</v>
      </c>
      <c r="K75" s="35">
        <v>115.1</v>
      </c>
      <c r="L75" s="35">
        <v>114.5</v>
      </c>
      <c r="M75" s="35">
        <v>119.7</v>
      </c>
      <c r="N75" s="35">
        <v>119.7</v>
      </c>
      <c r="O75" s="35">
        <v>121.9</v>
      </c>
      <c r="P75" s="35">
        <v>122.4</v>
      </c>
      <c r="Q75" s="35">
        <v>121</v>
      </c>
      <c r="R75" s="35">
        <v>120</v>
      </c>
      <c r="S75" s="35">
        <v>118.9</v>
      </c>
      <c r="T75" s="35">
        <v>118.8</v>
      </c>
      <c r="U75" s="35">
        <v>119</v>
      </c>
      <c r="V75" s="35">
        <v>119.7</v>
      </c>
      <c r="W75" s="35">
        <v>119.9</v>
      </c>
      <c r="X75" s="35">
        <v>120</v>
      </c>
      <c r="Y75" s="35">
        <v>120.9</v>
      </c>
      <c r="Z75" s="35">
        <v>121.6</v>
      </c>
      <c r="AA75" s="35">
        <v>121.9</v>
      </c>
      <c r="AB75" s="35">
        <v>122.1</v>
      </c>
      <c r="AC75" s="35">
        <v>121.8</v>
      </c>
      <c r="AD75" s="35">
        <v>121.1</v>
      </c>
      <c r="AE75" s="35">
        <v>120</v>
      </c>
      <c r="AF75" s="35">
        <v>120</v>
      </c>
      <c r="AG75" s="35">
        <v>121.3</v>
      </c>
      <c r="AH75" s="96">
        <v>122.7</v>
      </c>
    </row>
    <row r="76" spans="2:34" x14ac:dyDescent="0.25">
      <c r="B76" s="89" t="s">
        <v>4</v>
      </c>
      <c r="C76" s="6" t="s">
        <v>29</v>
      </c>
      <c r="D76" s="5" t="s">
        <v>51</v>
      </c>
      <c r="E76" s="258">
        <f t="shared" si="1"/>
        <v>0.68193478471873537</v>
      </c>
      <c r="F76" s="99">
        <v>164</v>
      </c>
      <c r="G76" s="35">
        <v>164.2</v>
      </c>
      <c r="H76" s="35">
        <v>163.5</v>
      </c>
      <c r="I76" s="35">
        <v>163.9</v>
      </c>
      <c r="J76" s="35">
        <v>168.2</v>
      </c>
      <c r="K76" s="35">
        <v>168.5</v>
      </c>
      <c r="L76" s="35">
        <v>168.3</v>
      </c>
      <c r="M76" s="35">
        <v>168.8</v>
      </c>
      <c r="N76" s="35">
        <v>168.8</v>
      </c>
      <c r="O76" s="35">
        <v>169.3</v>
      </c>
      <c r="P76" s="35">
        <v>169.6</v>
      </c>
      <c r="Q76" s="35">
        <v>170.5</v>
      </c>
      <c r="R76" s="35">
        <v>172.1</v>
      </c>
      <c r="S76" s="35">
        <v>174.3</v>
      </c>
      <c r="T76" s="35">
        <v>177.4</v>
      </c>
      <c r="U76" s="35">
        <v>181.3</v>
      </c>
      <c r="V76" s="35">
        <v>184.9</v>
      </c>
      <c r="W76" s="35">
        <v>187.1</v>
      </c>
      <c r="X76" s="35">
        <v>190</v>
      </c>
      <c r="Y76" s="35">
        <v>193.6</v>
      </c>
      <c r="Z76" s="35">
        <v>197.3</v>
      </c>
      <c r="AA76" s="35">
        <v>199.9</v>
      </c>
      <c r="AB76" s="35">
        <v>202.8</v>
      </c>
      <c r="AC76" s="35">
        <v>205.2</v>
      </c>
      <c r="AD76" s="35">
        <v>208.4</v>
      </c>
      <c r="AE76" s="35">
        <v>209.7</v>
      </c>
      <c r="AF76" s="35">
        <v>209.7</v>
      </c>
      <c r="AG76" s="35">
        <v>212.9</v>
      </c>
      <c r="AH76" s="96">
        <v>218</v>
      </c>
    </row>
    <row r="77" spans="2:34" x14ac:dyDescent="0.25">
      <c r="B77" s="89" t="s">
        <v>4</v>
      </c>
      <c r="C77" s="6" t="s">
        <v>30</v>
      </c>
      <c r="D77" s="5" t="s">
        <v>51</v>
      </c>
      <c r="E77" s="258">
        <f t="shared" si="1"/>
        <v>0.64787182870244375</v>
      </c>
      <c r="F77" s="99">
        <v>151.80000000000001</v>
      </c>
      <c r="G77" s="35">
        <v>155.5</v>
      </c>
      <c r="H77" s="35">
        <v>156.5</v>
      </c>
      <c r="I77" s="35">
        <v>157.6</v>
      </c>
      <c r="J77" s="35">
        <v>159.30000000000001</v>
      </c>
      <c r="K77" s="35">
        <v>160</v>
      </c>
      <c r="L77" s="35">
        <v>160.9</v>
      </c>
      <c r="M77" s="35">
        <v>162.69999999999999</v>
      </c>
      <c r="N77" s="35">
        <v>162.69999999999999</v>
      </c>
      <c r="O77" s="35">
        <v>163.19999999999999</v>
      </c>
      <c r="P77" s="35">
        <v>163.69999999999999</v>
      </c>
      <c r="Q77" s="35">
        <v>164.2</v>
      </c>
      <c r="R77" s="35">
        <v>164.3</v>
      </c>
      <c r="S77" s="35">
        <v>164.7</v>
      </c>
      <c r="T77" s="35">
        <v>165.3</v>
      </c>
      <c r="U77" s="35">
        <v>166.2</v>
      </c>
      <c r="V77" s="35">
        <v>167.1</v>
      </c>
      <c r="W77" s="35">
        <v>167.9</v>
      </c>
      <c r="X77" s="35">
        <v>168.4</v>
      </c>
      <c r="Y77" s="35">
        <v>168.8</v>
      </c>
      <c r="Z77" s="35">
        <v>169.4</v>
      </c>
      <c r="AA77" s="35">
        <v>169.9</v>
      </c>
      <c r="AB77" s="35">
        <v>170.4</v>
      </c>
      <c r="AC77" s="35">
        <v>171</v>
      </c>
      <c r="AD77" s="35">
        <v>171.4</v>
      </c>
      <c r="AE77" s="35">
        <v>172.3</v>
      </c>
      <c r="AF77" s="35">
        <v>172.3</v>
      </c>
      <c r="AG77" s="35">
        <v>172.9</v>
      </c>
      <c r="AH77" s="96">
        <v>173.4</v>
      </c>
    </row>
    <row r="78" spans="2:34" x14ac:dyDescent="0.25">
      <c r="B78" s="89" t="s">
        <v>4</v>
      </c>
      <c r="C78" s="6" t="s">
        <v>31</v>
      </c>
      <c r="D78" s="5" t="s">
        <v>51</v>
      </c>
      <c r="E78" s="258">
        <f t="shared" si="1"/>
        <v>0.69392440770876118</v>
      </c>
      <c r="F78" s="99">
        <v>165.6</v>
      </c>
      <c r="G78" s="35">
        <v>167.5</v>
      </c>
      <c r="H78" s="35">
        <v>168.2</v>
      </c>
      <c r="I78" s="35">
        <v>168.9</v>
      </c>
      <c r="J78" s="35">
        <v>170.4</v>
      </c>
      <c r="K78" s="35">
        <v>172.4</v>
      </c>
      <c r="L78" s="35">
        <v>172.2</v>
      </c>
      <c r="M78" s="35">
        <v>173.9</v>
      </c>
      <c r="N78" s="35">
        <v>173.9</v>
      </c>
      <c r="O78" s="35">
        <v>174.7</v>
      </c>
      <c r="P78" s="35">
        <v>175.5</v>
      </c>
      <c r="Q78" s="35">
        <v>176.5</v>
      </c>
      <c r="R78" s="35">
        <v>177.3</v>
      </c>
      <c r="S78" s="35">
        <v>178</v>
      </c>
      <c r="T78" s="35">
        <v>179.3</v>
      </c>
      <c r="U78" s="35">
        <v>180.9</v>
      </c>
      <c r="V78" s="35">
        <v>182.5</v>
      </c>
      <c r="W78" s="35">
        <v>183.9</v>
      </c>
      <c r="X78" s="35">
        <v>185.2</v>
      </c>
      <c r="Y78" s="35">
        <v>186.3</v>
      </c>
      <c r="Z78" s="35">
        <v>187.4</v>
      </c>
      <c r="AA78" s="35">
        <v>188.3</v>
      </c>
      <c r="AB78" s="35">
        <v>189.5</v>
      </c>
      <c r="AC78" s="35">
        <v>190.3</v>
      </c>
      <c r="AD78" s="35">
        <v>191.2</v>
      </c>
      <c r="AE78" s="35">
        <v>193</v>
      </c>
      <c r="AF78" s="35">
        <v>193</v>
      </c>
      <c r="AG78" s="35">
        <v>193.5</v>
      </c>
      <c r="AH78" s="96">
        <v>194.2</v>
      </c>
    </row>
    <row r="79" spans="2:34" x14ac:dyDescent="0.25">
      <c r="B79" s="89" t="s">
        <v>4</v>
      </c>
      <c r="C79" s="6" t="s">
        <v>32</v>
      </c>
      <c r="D79" s="5" t="s">
        <v>51</v>
      </c>
      <c r="E79" s="258">
        <f t="shared" si="1"/>
        <v>0.62326634964437044</v>
      </c>
      <c r="F79" s="99">
        <v>161</v>
      </c>
      <c r="G79" s="35">
        <v>156.9</v>
      </c>
      <c r="H79" s="35">
        <v>156.69999999999999</v>
      </c>
      <c r="I79" s="35">
        <v>158</v>
      </c>
      <c r="J79" s="35">
        <v>160.69999999999999</v>
      </c>
      <c r="K79" s="35">
        <v>162.6</v>
      </c>
      <c r="L79" s="35">
        <v>164</v>
      </c>
      <c r="M79" s="35">
        <v>164</v>
      </c>
      <c r="N79" s="35">
        <v>164</v>
      </c>
      <c r="O79" s="35">
        <v>167.7</v>
      </c>
      <c r="P79" s="35">
        <v>169.7</v>
      </c>
      <c r="Q79" s="35">
        <v>168.2</v>
      </c>
      <c r="R79" s="35">
        <v>166.4</v>
      </c>
      <c r="S79" s="35">
        <v>166.2</v>
      </c>
      <c r="T79" s="35">
        <v>168.4</v>
      </c>
      <c r="U79" s="35">
        <v>170.8</v>
      </c>
      <c r="V79" s="35">
        <v>173.3</v>
      </c>
      <c r="W79" s="35">
        <v>174.9</v>
      </c>
      <c r="X79" s="35">
        <v>175</v>
      </c>
      <c r="Y79" s="35">
        <v>176.3</v>
      </c>
      <c r="Z79" s="35">
        <v>177.8</v>
      </c>
      <c r="AA79" s="35">
        <v>179.6</v>
      </c>
      <c r="AB79" s="35">
        <v>178.3</v>
      </c>
      <c r="AC79" s="35">
        <v>175.9</v>
      </c>
      <c r="AD79" s="35">
        <v>176.7</v>
      </c>
      <c r="AE79" s="35">
        <v>177</v>
      </c>
      <c r="AF79" s="35">
        <v>177</v>
      </c>
      <c r="AG79" s="35">
        <v>177.9</v>
      </c>
      <c r="AH79" s="96">
        <v>179.1</v>
      </c>
    </row>
    <row r="80" spans="2:34" x14ac:dyDescent="0.25">
      <c r="B80" s="89" t="s">
        <v>4</v>
      </c>
      <c r="C80" s="6" t="s">
        <v>33</v>
      </c>
      <c r="D80" s="5" t="s">
        <v>52</v>
      </c>
      <c r="E80" s="258">
        <f t="shared" ref="E80:E92" si="2">CORREL($F80:$AH80,$F$93:$AH$93)</f>
        <v>0.64522957262448466</v>
      </c>
      <c r="F80" s="99">
        <v>186.5</v>
      </c>
      <c r="G80" s="35">
        <v>188.3</v>
      </c>
      <c r="H80" s="35">
        <v>188.1</v>
      </c>
      <c r="I80" s="35">
        <v>188.8</v>
      </c>
      <c r="J80" s="35">
        <v>191.9</v>
      </c>
      <c r="K80" s="35">
        <v>190.8</v>
      </c>
      <c r="L80" s="35">
        <v>191.2</v>
      </c>
      <c r="M80" s="35">
        <v>192.1</v>
      </c>
      <c r="N80" s="35">
        <v>192.1</v>
      </c>
      <c r="O80" s="35">
        <v>192.7</v>
      </c>
      <c r="P80" s="35">
        <v>192.9</v>
      </c>
      <c r="Q80" s="35">
        <v>192.4</v>
      </c>
      <c r="R80" s="35">
        <v>192.2</v>
      </c>
      <c r="S80" s="35">
        <v>192.8</v>
      </c>
      <c r="T80" s="35">
        <v>193.7</v>
      </c>
      <c r="U80" s="35">
        <v>193.9</v>
      </c>
      <c r="V80" s="35">
        <v>194.1</v>
      </c>
      <c r="W80" s="35">
        <v>194.3</v>
      </c>
      <c r="X80" s="35">
        <v>194.6</v>
      </c>
      <c r="Y80" s="35">
        <v>195</v>
      </c>
      <c r="Z80" s="35">
        <v>195.9</v>
      </c>
      <c r="AA80" s="35">
        <v>196.3</v>
      </c>
      <c r="AB80" s="35">
        <v>196.9</v>
      </c>
      <c r="AC80" s="35">
        <v>197.3</v>
      </c>
      <c r="AD80" s="35">
        <v>198.2</v>
      </c>
      <c r="AE80" s="35">
        <v>199.5</v>
      </c>
      <c r="AF80" s="35">
        <v>199.5</v>
      </c>
      <c r="AG80" s="35">
        <v>200.6</v>
      </c>
      <c r="AH80" s="96">
        <v>201</v>
      </c>
    </row>
    <row r="81" spans="2:35" x14ac:dyDescent="0.25">
      <c r="B81" s="89" t="s">
        <v>4</v>
      </c>
      <c r="C81" s="6" t="s">
        <v>34</v>
      </c>
      <c r="D81" s="5" t="s">
        <v>53</v>
      </c>
      <c r="E81" s="258">
        <f t="shared" si="2"/>
        <v>0.70327631384837008</v>
      </c>
      <c r="F81" s="99">
        <v>155.5</v>
      </c>
      <c r="G81" s="35">
        <v>157.19999999999999</v>
      </c>
      <c r="H81" s="35">
        <v>157.80000000000001</v>
      </c>
      <c r="I81" s="35">
        <v>158.80000000000001</v>
      </c>
      <c r="J81" s="35">
        <v>161.80000000000001</v>
      </c>
      <c r="K81" s="35">
        <v>162.19999999999999</v>
      </c>
      <c r="L81" s="35">
        <v>162.80000000000001</v>
      </c>
      <c r="M81" s="35">
        <v>164.5</v>
      </c>
      <c r="N81" s="35">
        <v>164.6</v>
      </c>
      <c r="O81" s="35">
        <v>165.7</v>
      </c>
      <c r="P81" s="35">
        <v>167.2</v>
      </c>
      <c r="Q81" s="35">
        <v>168.5</v>
      </c>
      <c r="R81" s="35">
        <v>169.9</v>
      </c>
      <c r="S81" s="35">
        <v>170.8</v>
      </c>
      <c r="T81" s="35">
        <v>172.1</v>
      </c>
      <c r="U81" s="35">
        <v>173.9</v>
      </c>
      <c r="V81" s="35">
        <v>175.6</v>
      </c>
      <c r="W81" s="35">
        <v>177.1</v>
      </c>
      <c r="X81" s="35">
        <v>178.3</v>
      </c>
      <c r="Y81" s="35">
        <v>179.5</v>
      </c>
      <c r="Z81" s="35">
        <v>180.9</v>
      </c>
      <c r="AA81" s="35">
        <v>181.9</v>
      </c>
      <c r="AB81" s="35">
        <v>183.1</v>
      </c>
      <c r="AC81" s="35">
        <v>184</v>
      </c>
      <c r="AD81" s="35">
        <v>184.9</v>
      </c>
      <c r="AE81" s="35">
        <v>186.2</v>
      </c>
      <c r="AF81" s="35">
        <v>186.1</v>
      </c>
      <c r="AG81" s="35">
        <v>186.9</v>
      </c>
      <c r="AH81" s="96">
        <v>187.3</v>
      </c>
    </row>
    <row r="82" spans="2:35" x14ac:dyDescent="0.25">
      <c r="B82" s="252" t="s">
        <v>4</v>
      </c>
      <c r="C82" s="251" t="s">
        <v>35</v>
      </c>
      <c r="D82" s="251" t="s">
        <v>53</v>
      </c>
      <c r="E82" s="282">
        <f t="shared" si="2"/>
        <v>0.71069712881618363</v>
      </c>
      <c r="F82" s="99">
        <v>146.1</v>
      </c>
      <c r="G82" s="35">
        <v>147.4</v>
      </c>
      <c r="H82" s="35">
        <v>147.9</v>
      </c>
      <c r="I82" s="35">
        <v>148.5</v>
      </c>
      <c r="J82" s="35">
        <v>152.1</v>
      </c>
      <c r="K82" s="35">
        <v>151.80000000000001</v>
      </c>
      <c r="L82" s="35">
        <v>153.1</v>
      </c>
      <c r="M82" s="35">
        <v>155.30000000000001</v>
      </c>
      <c r="N82" s="35">
        <v>155.30000000000001</v>
      </c>
      <c r="O82" s="35">
        <v>156.30000000000001</v>
      </c>
      <c r="P82" s="35">
        <v>157.4</v>
      </c>
      <c r="Q82" s="35">
        <v>158.69999999999999</v>
      </c>
      <c r="R82" s="35">
        <v>160.69999999999999</v>
      </c>
      <c r="S82" s="35">
        <v>162.4</v>
      </c>
      <c r="T82" s="35">
        <v>164.6</v>
      </c>
      <c r="U82" s="35">
        <v>166.5</v>
      </c>
      <c r="V82" s="35">
        <v>168.4</v>
      </c>
      <c r="W82" s="35">
        <v>169.9</v>
      </c>
      <c r="X82" s="35">
        <v>171.3</v>
      </c>
      <c r="Y82" s="35">
        <v>172.7</v>
      </c>
      <c r="Z82" s="35">
        <v>174.3</v>
      </c>
      <c r="AA82" s="35">
        <v>175.3</v>
      </c>
      <c r="AB82" s="35">
        <v>176.2</v>
      </c>
      <c r="AC82" s="35">
        <v>177</v>
      </c>
      <c r="AD82" s="35">
        <v>177.6</v>
      </c>
      <c r="AE82" s="35">
        <v>178.7</v>
      </c>
      <c r="AF82" s="35">
        <v>178.7</v>
      </c>
      <c r="AG82" s="35">
        <v>179.2</v>
      </c>
      <c r="AH82" s="96">
        <v>179.7</v>
      </c>
    </row>
    <row r="83" spans="2:35" x14ac:dyDescent="0.25">
      <c r="B83" s="252" t="s">
        <v>4</v>
      </c>
      <c r="C83" s="251" t="s">
        <v>36</v>
      </c>
      <c r="D83" s="251" t="s">
        <v>53</v>
      </c>
      <c r="E83" s="282">
        <f t="shared" si="2"/>
        <v>0.70519961241749585</v>
      </c>
      <c r="F83" s="99">
        <v>154.19999999999999</v>
      </c>
      <c r="G83" s="35">
        <v>155.80000000000001</v>
      </c>
      <c r="H83" s="35">
        <v>156.4</v>
      </c>
      <c r="I83" s="35">
        <v>157.30000000000001</v>
      </c>
      <c r="J83" s="35">
        <v>160.4</v>
      </c>
      <c r="K83" s="35">
        <v>160.69999999999999</v>
      </c>
      <c r="L83" s="35">
        <v>161.4</v>
      </c>
      <c r="M83" s="35">
        <v>163.19999999999999</v>
      </c>
      <c r="N83" s="35">
        <v>163.30000000000001</v>
      </c>
      <c r="O83" s="35">
        <v>164.3</v>
      </c>
      <c r="P83" s="35">
        <v>165.8</v>
      </c>
      <c r="Q83" s="35">
        <v>167</v>
      </c>
      <c r="R83" s="35">
        <v>168.5</v>
      </c>
      <c r="S83" s="35">
        <v>169.6</v>
      </c>
      <c r="T83" s="35">
        <v>171.1</v>
      </c>
      <c r="U83" s="35">
        <v>172.8</v>
      </c>
      <c r="V83" s="35">
        <v>174.6</v>
      </c>
      <c r="W83" s="35">
        <v>176</v>
      </c>
      <c r="X83" s="35">
        <v>177.3</v>
      </c>
      <c r="Y83" s="35">
        <v>178.5</v>
      </c>
      <c r="Z83" s="35">
        <v>179.9</v>
      </c>
      <c r="AA83" s="35">
        <v>181</v>
      </c>
      <c r="AB83" s="35">
        <v>182.1</v>
      </c>
      <c r="AC83" s="35">
        <v>183</v>
      </c>
      <c r="AD83" s="35">
        <v>183.8</v>
      </c>
      <c r="AE83" s="35">
        <v>185.1</v>
      </c>
      <c r="AF83" s="35">
        <v>185.1</v>
      </c>
      <c r="AG83" s="35">
        <v>185.7</v>
      </c>
      <c r="AH83" s="96">
        <v>186.2</v>
      </c>
    </row>
    <row r="84" spans="2:35" x14ac:dyDescent="0.25">
      <c r="B84" s="89" t="s">
        <v>4</v>
      </c>
      <c r="C84" s="6" t="s">
        <v>37</v>
      </c>
      <c r="D84" s="5" t="s">
        <v>53</v>
      </c>
      <c r="E84" s="258">
        <f t="shared" si="2"/>
        <v>0.69923771466890239</v>
      </c>
      <c r="F84" s="99">
        <v>157.69999999999999</v>
      </c>
      <c r="G84" s="35">
        <v>159.80000000000001</v>
      </c>
      <c r="H84" s="35">
        <v>159.9</v>
      </c>
      <c r="I84" s="35">
        <v>161.4</v>
      </c>
      <c r="J84" s="35">
        <v>161.6</v>
      </c>
      <c r="K84" s="35">
        <v>160.5</v>
      </c>
      <c r="L84" s="35">
        <v>161.5</v>
      </c>
      <c r="M84" s="35">
        <v>162.1</v>
      </c>
      <c r="N84" s="35">
        <v>162.1</v>
      </c>
      <c r="O84" s="35">
        <v>163.6</v>
      </c>
      <c r="P84" s="35">
        <v>164.2</v>
      </c>
      <c r="Q84" s="35">
        <v>163.4</v>
      </c>
      <c r="R84" s="35">
        <v>164.5</v>
      </c>
      <c r="S84" s="35">
        <v>165.5</v>
      </c>
      <c r="T84" s="35">
        <v>165.3</v>
      </c>
      <c r="U84" s="35">
        <v>167</v>
      </c>
      <c r="V84" s="35">
        <v>167.5</v>
      </c>
      <c r="W84" s="35">
        <v>166.8</v>
      </c>
      <c r="X84" s="35">
        <v>167.8</v>
      </c>
      <c r="Y84" s="35">
        <v>169</v>
      </c>
      <c r="Z84" s="35">
        <v>169.5</v>
      </c>
      <c r="AA84" s="35">
        <v>171.2</v>
      </c>
      <c r="AB84" s="35">
        <v>171.8</v>
      </c>
      <c r="AC84" s="35">
        <v>170.7</v>
      </c>
      <c r="AD84" s="35">
        <v>172.1</v>
      </c>
      <c r="AE84" s="35">
        <v>173.5</v>
      </c>
      <c r="AF84" s="35">
        <v>173.5</v>
      </c>
      <c r="AG84" s="35">
        <v>175.2</v>
      </c>
      <c r="AH84" s="96">
        <v>175.6</v>
      </c>
    </row>
    <row r="85" spans="2:35" x14ac:dyDescent="0.25">
      <c r="B85" s="89" t="s">
        <v>4</v>
      </c>
      <c r="C85" s="6" t="s">
        <v>38</v>
      </c>
      <c r="D85" s="5" t="s">
        <v>53</v>
      </c>
      <c r="E85" s="258">
        <f t="shared" si="2"/>
        <v>0.62664077552421182</v>
      </c>
      <c r="F85" s="99">
        <v>147.9</v>
      </c>
      <c r="G85" s="35">
        <v>152.4</v>
      </c>
      <c r="H85" s="35">
        <v>155.5</v>
      </c>
      <c r="I85" s="35">
        <v>155.6</v>
      </c>
      <c r="J85" s="35">
        <v>159.4</v>
      </c>
      <c r="K85" s="35">
        <v>159.80000000000001</v>
      </c>
      <c r="L85" s="35">
        <v>160.69999999999999</v>
      </c>
      <c r="M85" s="35">
        <v>162.6</v>
      </c>
      <c r="N85" s="35">
        <v>162.6</v>
      </c>
      <c r="O85" s="35">
        <v>164.2</v>
      </c>
      <c r="P85" s="35">
        <v>163.9</v>
      </c>
      <c r="Q85" s="35">
        <v>164.1</v>
      </c>
      <c r="R85" s="35">
        <v>164.2</v>
      </c>
      <c r="S85" s="35">
        <v>165.7</v>
      </c>
      <c r="T85" s="35">
        <v>167.2</v>
      </c>
      <c r="U85" s="35">
        <v>172.2</v>
      </c>
      <c r="V85" s="35">
        <v>174.6</v>
      </c>
      <c r="W85" s="35">
        <v>176</v>
      </c>
      <c r="X85" s="35">
        <v>179.6</v>
      </c>
      <c r="Y85" s="35">
        <v>178.8</v>
      </c>
      <c r="Z85" s="35">
        <v>179.5</v>
      </c>
      <c r="AA85" s="35">
        <v>180.5</v>
      </c>
      <c r="AB85" s="35">
        <v>181.3</v>
      </c>
      <c r="AC85" s="35">
        <v>182</v>
      </c>
      <c r="AD85" s="35">
        <v>182</v>
      </c>
      <c r="AE85" s="35">
        <v>182.1</v>
      </c>
      <c r="AF85" s="35">
        <v>181.9</v>
      </c>
      <c r="AG85" s="35">
        <v>181.7</v>
      </c>
      <c r="AH85" s="96">
        <v>182.8</v>
      </c>
    </row>
    <row r="86" spans="2:35" x14ac:dyDescent="0.25">
      <c r="B86" s="89" t="s">
        <v>4</v>
      </c>
      <c r="C86" s="6" t="s">
        <v>39</v>
      </c>
      <c r="D86" s="5" t="s">
        <v>53</v>
      </c>
      <c r="E86" s="258">
        <f t="shared" si="2"/>
        <v>0.70044464597442047</v>
      </c>
      <c r="F86" s="99">
        <v>150</v>
      </c>
      <c r="G86" s="35">
        <v>150.9</v>
      </c>
      <c r="H86" s="35">
        <v>151.19999999999999</v>
      </c>
      <c r="I86" s="35">
        <v>151.80000000000001</v>
      </c>
      <c r="J86" s="35">
        <v>154.69999999999999</v>
      </c>
      <c r="K86" s="35">
        <v>154.80000000000001</v>
      </c>
      <c r="L86" s="35">
        <v>155.80000000000001</v>
      </c>
      <c r="M86" s="35">
        <v>157.5</v>
      </c>
      <c r="N86" s="35">
        <v>157.5</v>
      </c>
      <c r="O86" s="35">
        <v>158.4</v>
      </c>
      <c r="P86" s="35">
        <v>159.30000000000001</v>
      </c>
      <c r="Q86" s="35">
        <v>160.19999999999999</v>
      </c>
      <c r="R86" s="35">
        <v>161.1</v>
      </c>
      <c r="S86" s="35">
        <v>161.80000000000001</v>
      </c>
      <c r="T86" s="35">
        <v>162.80000000000001</v>
      </c>
      <c r="U86" s="35">
        <v>164</v>
      </c>
      <c r="V86" s="35">
        <v>165.2</v>
      </c>
      <c r="W86" s="35">
        <v>166.4</v>
      </c>
      <c r="X86" s="35">
        <v>167.4</v>
      </c>
      <c r="Y86" s="35">
        <v>168.5</v>
      </c>
      <c r="Z86" s="35">
        <v>169.5</v>
      </c>
      <c r="AA86" s="35">
        <v>170.4</v>
      </c>
      <c r="AB86" s="35">
        <v>171.4</v>
      </c>
      <c r="AC86" s="35">
        <v>172.1</v>
      </c>
      <c r="AD86" s="35">
        <v>172.9</v>
      </c>
      <c r="AE86" s="35">
        <v>174.2</v>
      </c>
      <c r="AF86" s="35">
        <v>174.2</v>
      </c>
      <c r="AG86" s="35">
        <v>174.6</v>
      </c>
      <c r="AH86" s="96">
        <v>175.2</v>
      </c>
    </row>
    <row r="87" spans="2:35" x14ac:dyDescent="0.25">
      <c r="B87" s="89" t="s">
        <v>4</v>
      </c>
      <c r="C87" s="6" t="s">
        <v>40</v>
      </c>
      <c r="D87" s="5" t="s">
        <v>40</v>
      </c>
      <c r="E87" s="258">
        <f t="shared" si="2"/>
        <v>0.69436166246689879</v>
      </c>
      <c r="F87" s="99">
        <v>159.30000000000001</v>
      </c>
      <c r="G87" s="35">
        <v>161.30000000000001</v>
      </c>
      <c r="H87" s="35">
        <v>161.69999999999999</v>
      </c>
      <c r="I87" s="35">
        <v>162.30000000000001</v>
      </c>
      <c r="J87" s="35">
        <v>165.8</v>
      </c>
      <c r="K87" s="35">
        <v>166.3</v>
      </c>
      <c r="L87" s="35">
        <v>167</v>
      </c>
      <c r="M87" s="35">
        <v>168.4</v>
      </c>
      <c r="N87" s="35">
        <v>168.4</v>
      </c>
      <c r="O87" s="35">
        <v>169.1</v>
      </c>
      <c r="P87" s="35">
        <v>169.9</v>
      </c>
      <c r="Q87" s="35">
        <v>170.6</v>
      </c>
      <c r="R87" s="35">
        <v>171.4</v>
      </c>
      <c r="S87" s="35">
        <v>172.2</v>
      </c>
      <c r="T87" s="35">
        <v>173</v>
      </c>
      <c r="U87" s="35">
        <v>174</v>
      </c>
      <c r="V87" s="35">
        <v>174.8</v>
      </c>
      <c r="W87" s="35">
        <v>175.4</v>
      </c>
      <c r="X87" s="35">
        <v>176.1</v>
      </c>
      <c r="Y87" s="35">
        <v>176.8</v>
      </c>
      <c r="Z87" s="35">
        <v>177.8</v>
      </c>
      <c r="AA87" s="35">
        <v>178.7</v>
      </c>
      <c r="AB87" s="35">
        <v>179.8</v>
      </c>
      <c r="AC87" s="35">
        <v>181.1</v>
      </c>
      <c r="AD87" s="35">
        <v>182.3</v>
      </c>
      <c r="AE87" s="35">
        <v>184.4</v>
      </c>
      <c r="AF87" s="35">
        <v>184.4</v>
      </c>
      <c r="AG87" s="35">
        <v>185</v>
      </c>
      <c r="AH87" s="96">
        <v>185.7</v>
      </c>
    </row>
    <row r="88" spans="2:35" x14ac:dyDescent="0.25">
      <c r="B88" s="89" t="s">
        <v>4</v>
      </c>
      <c r="C88" s="6" t="s">
        <v>41</v>
      </c>
      <c r="D88" s="5" t="s">
        <v>54</v>
      </c>
      <c r="E88" s="258">
        <f t="shared" si="2"/>
        <v>0.63405004621371186</v>
      </c>
      <c r="F88" s="99">
        <v>141.9</v>
      </c>
      <c r="G88" s="35">
        <v>145.1</v>
      </c>
      <c r="H88" s="35">
        <v>146.19999999999999</v>
      </c>
      <c r="I88" s="35">
        <v>146.6</v>
      </c>
      <c r="J88" s="35">
        <v>148.9</v>
      </c>
      <c r="K88" s="35">
        <v>150.69999999999999</v>
      </c>
      <c r="L88" s="35">
        <v>153.1</v>
      </c>
      <c r="M88" s="35">
        <v>154</v>
      </c>
      <c r="N88" s="35">
        <v>154</v>
      </c>
      <c r="O88" s="35">
        <v>155.69999999999999</v>
      </c>
      <c r="P88" s="35">
        <v>154.80000000000001</v>
      </c>
      <c r="Q88" s="35">
        <v>155.69999999999999</v>
      </c>
      <c r="R88" s="35">
        <v>156.5</v>
      </c>
      <c r="S88" s="35">
        <v>156.9</v>
      </c>
      <c r="T88" s="35">
        <v>157.9</v>
      </c>
      <c r="U88" s="35">
        <v>162.6</v>
      </c>
      <c r="V88" s="35">
        <v>163</v>
      </c>
      <c r="W88" s="35">
        <v>161.1</v>
      </c>
      <c r="X88" s="35">
        <v>161.6</v>
      </c>
      <c r="Y88" s="35">
        <v>161.9</v>
      </c>
      <c r="Z88" s="35">
        <v>162.30000000000001</v>
      </c>
      <c r="AA88" s="35">
        <v>162.9</v>
      </c>
      <c r="AB88" s="35">
        <v>163</v>
      </c>
      <c r="AC88" s="35">
        <v>163.4</v>
      </c>
      <c r="AD88" s="35">
        <v>163.6</v>
      </c>
      <c r="AE88" s="35">
        <v>164.2</v>
      </c>
      <c r="AF88" s="35">
        <v>164.2</v>
      </c>
      <c r="AG88" s="35">
        <v>164.5</v>
      </c>
      <c r="AH88" s="96">
        <v>164.8</v>
      </c>
    </row>
    <row r="89" spans="2:35" x14ac:dyDescent="0.25">
      <c r="B89" s="89" t="s">
        <v>4</v>
      </c>
      <c r="C89" s="6" t="s">
        <v>42</v>
      </c>
      <c r="D89" s="5" t="s">
        <v>52</v>
      </c>
      <c r="E89" s="258">
        <f t="shared" si="2"/>
        <v>0.70071842491694891</v>
      </c>
      <c r="F89" s="99">
        <v>149.6</v>
      </c>
      <c r="G89" s="35">
        <v>151.5</v>
      </c>
      <c r="H89" s="35">
        <v>152.6</v>
      </c>
      <c r="I89" s="35">
        <v>153.19999999999999</v>
      </c>
      <c r="J89" s="35">
        <v>155.80000000000001</v>
      </c>
      <c r="K89" s="35">
        <v>154.9</v>
      </c>
      <c r="L89" s="35">
        <v>155.30000000000001</v>
      </c>
      <c r="M89" s="35">
        <v>157.6</v>
      </c>
      <c r="N89" s="35">
        <v>157.69999999999999</v>
      </c>
      <c r="O89" s="35">
        <v>158.6</v>
      </c>
      <c r="P89" s="35">
        <v>159.80000000000001</v>
      </c>
      <c r="Q89" s="35">
        <v>160.6</v>
      </c>
      <c r="R89" s="35">
        <v>161.19999999999999</v>
      </c>
      <c r="S89" s="35">
        <v>162.1</v>
      </c>
      <c r="T89" s="35">
        <v>163.30000000000001</v>
      </c>
      <c r="U89" s="35">
        <v>164.4</v>
      </c>
      <c r="V89" s="35">
        <v>165.1</v>
      </c>
      <c r="W89" s="35">
        <v>165.8</v>
      </c>
      <c r="X89" s="35">
        <v>166.3</v>
      </c>
      <c r="Y89" s="35">
        <v>166.9</v>
      </c>
      <c r="Z89" s="35">
        <v>167.6</v>
      </c>
      <c r="AA89" s="35">
        <v>168.2</v>
      </c>
      <c r="AB89" s="35">
        <v>168.5</v>
      </c>
      <c r="AC89" s="35">
        <v>168.9</v>
      </c>
      <c r="AD89" s="35">
        <v>169.5</v>
      </c>
      <c r="AE89" s="35">
        <v>170.3</v>
      </c>
      <c r="AF89" s="35">
        <v>170.3</v>
      </c>
      <c r="AG89" s="35">
        <v>170.7</v>
      </c>
      <c r="AH89" s="96">
        <v>171.2</v>
      </c>
    </row>
    <row r="90" spans="2:35" x14ac:dyDescent="0.25">
      <c r="B90" s="89" t="s">
        <v>4</v>
      </c>
      <c r="C90" s="6" t="s">
        <v>43</v>
      </c>
      <c r="D90" s="5" t="s">
        <v>43</v>
      </c>
      <c r="E90" s="258">
        <f t="shared" si="2"/>
        <v>0.68017006308698147</v>
      </c>
      <c r="F90" s="99">
        <v>159.19999999999999</v>
      </c>
      <c r="G90" s="35">
        <v>159.5</v>
      </c>
      <c r="H90" s="35">
        <v>160.19999999999999</v>
      </c>
      <c r="I90" s="35">
        <v>160.30000000000001</v>
      </c>
      <c r="J90" s="35">
        <v>161.19999999999999</v>
      </c>
      <c r="K90" s="35">
        <v>161.69999999999999</v>
      </c>
      <c r="L90" s="35">
        <v>163.19999999999999</v>
      </c>
      <c r="M90" s="35">
        <v>163.80000000000001</v>
      </c>
      <c r="N90" s="35">
        <v>163.69999999999999</v>
      </c>
      <c r="O90" s="35">
        <v>163.9</v>
      </c>
      <c r="P90" s="35">
        <v>164.3</v>
      </c>
      <c r="Q90" s="35">
        <v>164.4</v>
      </c>
      <c r="R90" s="35">
        <v>164.7</v>
      </c>
      <c r="S90" s="35">
        <v>165.4</v>
      </c>
      <c r="T90" s="35">
        <v>166</v>
      </c>
      <c r="U90" s="35">
        <v>166.9</v>
      </c>
      <c r="V90" s="35">
        <v>167.9</v>
      </c>
      <c r="W90" s="35">
        <v>169</v>
      </c>
      <c r="X90" s="35">
        <v>171.4</v>
      </c>
      <c r="Y90" s="35">
        <v>172.3</v>
      </c>
      <c r="Z90" s="35">
        <v>173.1</v>
      </c>
      <c r="AA90" s="35">
        <v>173.4</v>
      </c>
      <c r="AB90" s="35">
        <v>173.7</v>
      </c>
      <c r="AC90" s="35">
        <v>174.1</v>
      </c>
      <c r="AD90" s="35">
        <v>174.3</v>
      </c>
      <c r="AE90" s="35">
        <v>175</v>
      </c>
      <c r="AF90" s="35">
        <v>175</v>
      </c>
      <c r="AG90" s="35">
        <v>176.4</v>
      </c>
      <c r="AH90" s="96">
        <v>177.1</v>
      </c>
    </row>
    <row r="91" spans="2:35" x14ac:dyDescent="0.25">
      <c r="B91" s="252" t="s">
        <v>4</v>
      </c>
      <c r="C91" s="251" t="s">
        <v>44</v>
      </c>
      <c r="D91" s="251" t="s">
        <v>52</v>
      </c>
      <c r="E91" s="282">
        <f t="shared" si="2"/>
        <v>0.72018420520127058</v>
      </c>
      <c r="F91" s="99">
        <v>156.80000000000001</v>
      </c>
      <c r="G91" s="35">
        <v>155.80000000000001</v>
      </c>
      <c r="H91" s="35">
        <v>153.80000000000001</v>
      </c>
      <c r="I91" s="35">
        <v>155.4</v>
      </c>
      <c r="J91" s="35">
        <v>158.6</v>
      </c>
      <c r="K91" s="35">
        <v>158.80000000000001</v>
      </c>
      <c r="L91" s="35">
        <v>160.1</v>
      </c>
      <c r="M91" s="35">
        <v>160</v>
      </c>
      <c r="N91" s="35">
        <v>160</v>
      </c>
      <c r="O91" s="35">
        <v>160.80000000000001</v>
      </c>
      <c r="P91" s="35">
        <v>162.19999999999999</v>
      </c>
      <c r="Q91" s="35">
        <v>162.6</v>
      </c>
      <c r="R91" s="35">
        <v>163</v>
      </c>
      <c r="S91" s="35">
        <v>164.4</v>
      </c>
      <c r="T91" s="35">
        <v>167.2</v>
      </c>
      <c r="U91" s="35">
        <v>168.8</v>
      </c>
      <c r="V91" s="35">
        <v>168.4</v>
      </c>
      <c r="W91" s="35">
        <v>169.4</v>
      </c>
      <c r="X91" s="35">
        <v>169.7</v>
      </c>
      <c r="Y91" s="35">
        <v>171.2</v>
      </c>
      <c r="Z91" s="35">
        <v>170.9</v>
      </c>
      <c r="AA91" s="35">
        <v>172.1</v>
      </c>
      <c r="AB91" s="35">
        <v>173.6</v>
      </c>
      <c r="AC91" s="35">
        <v>175.8</v>
      </c>
      <c r="AD91" s="35">
        <v>178.6</v>
      </c>
      <c r="AE91" s="35">
        <v>181</v>
      </c>
      <c r="AF91" s="35">
        <v>181</v>
      </c>
      <c r="AG91" s="35">
        <v>184</v>
      </c>
      <c r="AH91" s="96">
        <v>185.2</v>
      </c>
    </row>
    <row r="92" spans="2:35" ht="15.75" thickBot="1" x14ac:dyDescent="0.3">
      <c r="B92" s="92" t="s">
        <v>4</v>
      </c>
      <c r="C92" s="106" t="s">
        <v>45</v>
      </c>
      <c r="D92" s="107" t="s">
        <v>55</v>
      </c>
      <c r="E92" s="259">
        <f t="shared" si="2"/>
        <v>0.69473761346735352</v>
      </c>
      <c r="F92" s="99">
        <v>151.9</v>
      </c>
      <c r="G92" s="35">
        <v>153.4</v>
      </c>
      <c r="H92" s="35">
        <v>153.80000000000001</v>
      </c>
      <c r="I92" s="35">
        <v>154.4</v>
      </c>
      <c r="J92" s="35">
        <v>156.80000000000001</v>
      </c>
      <c r="K92" s="35">
        <v>157.6</v>
      </c>
      <c r="L92" s="35">
        <v>159</v>
      </c>
      <c r="M92" s="35">
        <v>160</v>
      </c>
      <c r="N92" s="35">
        <v>160</v>
      </c>
      <c r="O92" s="35">
        <v>161</v>
      </c>
      <c r="P92" s="35">
        <v>161.4</v>
      </c>
      <c r="Q92" s="35">
        <v>162</v>
      </c>
      <c r="R92" s="35">
        <v>162.69999999999999</v>
      </c>
      <c r="S92" s="35">
        <v>163.5</v>
      </c>
      <c r="T92" s="35">
        <v>164.6</v>
      </c>
      <c r="U92" s="35">
        <v>166.8</v>
      </c>
      <c r="V92" s="35">
        <v>167.5</v>
      </c>
      <c r="W92" s="35">
        <v>167.5</v>
      </c>
      <c r="X92" s="35">
        <v>168.4</v>
      </c>
      <c r="Y92" s="35">
        <v>169.1</v>
      </c>
      <c r="Z92" s="35">
        <v>169.7</v>
      </c>
      <c r="AA92" s="35">
        <v>170.5</v>
      </c>
      <c r="AB92" s="35">
        <v>171.1</v>
      </c>
      <c r="AC92" s="35">
        <v>172</v>
      </c>
      <c r="AD92" s="35">
        <v>172.8</v>
      </c>
      <c r="AE92" s="35">
        <v>174.1</v>
      </c>
      <c r="AF92" s="35">
        <v>174.1</v>
      </c>
      <c r="AG92" s="35">
        <v>175</v>
      </c>
      <c r="AH92" s="96">
        <v>175.7</v>
      </c>
    </row>
    <row r="93" spans="2:35" ht="15.75" thickBot="1" x14ac:dyDescent="0.3">
      <c r="B93" s="108"/>
      <c r="C93" s="109"/>
      <c r="D93" s="109"/>
      <c r="E93" s="110"/>
      <c r="F93" s="97">
        <v>54.794569624999994</v>
      </c>
      <c r="G93" s="97">
        <v>61.216117289473672</v>
      </c>
      <c r="H93" s="97">
        <v>64.729496782608663</v>
      </c>
      <c r="I93" s="97">
        <v>19.901683749999997</v>
      </c>
      <c r="J93" s="97">
        <v>30.605539617647054</v>
      </c>
      <c r="K93" s="97">
        <v>40.633868636363637</v>
      </c>
      <c r="L93" s="97">
        <v>43.347552547619046</v>
      </c>
      <c r="M93" s="97">
        <v>44.190017605263151</v>
      </c>
      <c r="N93" s="97">
        <v>41.35410665909091</v>
      </c>
      <c r="O93" s="97">
        <v>40.658228000000001</v>
      </c>
      <c r="P93" s="97">
        <v>43.340640499999999</v>
      </c>
      <c r="Q93" s="97">
        <v>49.839816952380943</v>
      </c>
      <c r="R93" s="97">
        <v>84.666318799999985</v>
      </c>
      <c r="S93" s="97">
        <v>94.067715194444446</v>
      </c>
      <c r="T93" s="97">
        <v>112.87479254347826</v>
      </c>
      <c r="U93" s="97">
        <v>63.396976500000008</v>
      </c>
      <c r="V93" s="97">
        <v>66.953084852941174</v>
      </c>
      <c r="W93" s="97">
        <v>71.982647477272721</v>
      </c>
      <c r="X93" s="97">
        <v>73.539060523809511</v>
      </c>
      <c r="Y93" s="97">
        <v>69.804724424999989</v>
      </c>
      <c r="Z93" s="97">
        <v>73.130738295454549</v>
      </c>
      <c r="AA93" s="97">
        <v>82.107393785714294</v>
      </c>
      <c r="AB93" s="97">
        <v>80.637301023809528</v>
      </c>
      <c r="AC93" s="97">
        <v>73.298823523809531</v>
      </c>
      <c r="AD93" s="97">
        <v>80.922269684210534</v>
      </c>
      <c r="AE93" s="97">
        <v>82.278706675000009</v>
      </c>
      <c r="AF93" s="97">
        <v>78.539480282608693</v>
      </c>
      <c r="AG93" s="97">
        <v>102.96599786842103</v>
      </c>
      <c r="AH93" s="98">
        <v>109.50503773684208</v>
      </c>
      <c r="AI93" s="36"/>
    </row>
    <row r="96" spans="2:35" ht="15.75" thickBot="1" x14ac:dyDescent="0.3"/>
    <row r="97" spans="3:11" ht="15.75" thickBot="1" x14ac:dyDescent="0.3">
      <c r="C97" s="211" t="s">
        <v>232</v>
      </c>
      <c r="D97" s="201"/>
      <c r="E97" s="201"/>
      <c r="F97" s="201"/>
      <c r="G97" s="201"/>
      <c r="H97" s="201"/>
      <c r="I97" s="201"/>
      <c r="J97" s="201"/>
      <c r="K97" s="202"/>
    </row>
    <row r="98" spans="3:11" x14ac:dyDescent="0.25">
      <c r="C98" s="281" t="s">
        <v>749</v>
      </c>
      <c r="D98" s="221"/>
      <c r="E98" s="221"/>
      <c r="F98" s="221"/>
      <c r="G98" s="221"/>
      <c r="H98" s="221"/>
      <c r="I98" s="221"/>
      <c r="J98" s="221"/>
      <c r="K98" s="222"/>
    </row>
    <row r="99" spans="3:11" ht="15.75" x14ac:dyDescent="0.25">
      <c r="C99" s="223" t="s">
        <v>266</v>
      </c>
      <c r="D99" s="189"/>
      <c r="E99" s="189"/>
      <c r="F99" s="189"/>
      <c r="G99" s="189"/>
      <c r="H99" s="195"/>
      <c r="I99" s="195"/>
      <c r="J99" s="195"/>
      <c r="K99" s="222"/>
    </row>
    <row r="100" spans="3:11" ht="15.75" x14ac:dyDescent="0.25">
      <c r="C100" s="223" t="s">
        <v>267</v>
      </c>
      <c r="D100" s="189"/>
      <c r="E100" s="189"/>
      <c r="F100" s="189"/>
      <c r="G100" s="189"/>
      <c r="H100" s="195"/>
      <c r="I100" s="195"/>
      <c r="J100" s="195"/>
      <c r="K100" s="222"/>
    </row>
    <row r="101" spans="3:11" ht="16.5" thickBot="1" x14ac:dyDescent="0.3">
      <c r="C101" s="224" t="s">
        <v>268</v>
      </c>
      <c r="D101" s="225"/>
      <c r="E101" s="225"/>
      <c r="F101" s="225"/>
      <c r="G101" s="225"/>
      <c r="H101" s="226"/>
      <c r="I101" s="226"/>
      <c r="J101" s="226"/>
      <c r="K101" s="227"/>
    </row>
  </sheetData>
  <mergeCells count="5">
    <mergeCell ref="B1:E1"/>
    <mergeCell ref="B2:E10"/>
    <mergeCell ref="A2:A10"/>
    <mergeCell ref="B12:K12"/>
    <mergeCell ref="B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6792-78A4-420E-BB93-39ED2699AC4A}">
  <dimension ref="A8:O37"/>
  <sheetViews>
    <sheetView zoomScale="90" zoomScaleNormal="90" workbookViewId="0">
      <selection activeCell="P15" sqref="P15"/>
    </sheetView>
  </sheetViews>
  <sheetFormatPr defaultRowHeight="15" x14ac:dyDescent="0.25"/>
  <cols>
    <col min="1" max="1" width="9.7109375" customWidth="1"/>
    <col min="2" max="2" width="11.5703125" customWidth="1"/>
    <col min="3" max="3" width="12.28515625" customWidth="1"/>
    <col min="4" max="4" width="10.7109375" customWidth="1"/>
    <col min="5" max="5" width="9.85546875" customWidth="1"/>
    <col min="6" max="6" width="10.85546875" customWidth="1"/>
    <col min="7" max="7" width="10.140625" customWidth="1"/>
    <col min="8" max="8" width="11.140625" customWidth="1"/>
    <col min="9" max="9" width="12.5703125" customWidth="1"/>
    <col min="10" max="10" width="11.28515625" bestFit="1" customWidth="1"/>
    <col min="11" max="11" width="12" customWidth="1"/>
    <col min="12" max="12" width="11" bestFit="1" customWidth="1"/>
    <col min="13" max="13" width="12.5703125" customWidth="1"/>
    <col min="14" max="14" width="10.42578125" customWidth="1"/>
  </cols>
  <sheetData>
    <row r="8" spans="1:15" ht="15.75" thickBot="1" x14ac:dyDescent="0.3"/>
    <row r="9" spans="1:15" ht="19.5" thickBot="1" x14ac:dyDescent="0.3">
      <c r="A9" s="370" t="s">
        <v>138</v>
      </c>
      <c r="B9" s="371"/>
      <c r="C9" s="371"/>
      <c r="D9" s="371"/>
      <c r="E9" s="371"/>
      <c r="F9" s="371"/>
      <c r="G9" s="371"/>
      <c r="H9" s="371"/>
      <c r="I9" s="371"/>
      <c r="J9" s="371"/>
      <c r="K9" s="371"/>
      <c r="L9" s="371"/>
      <c r="M9" s="372"/>
      <c r="N9" s="33"/>
      <c r="O9" s="33"/>
    </row>
    <row r="13" spans="1:15" ht="15.75" x14ac:dyDescent="0.25">
      <c r="A13" s="28" t="s">
        <v>18</v>
      </c>
      <c r="B13" s="29">
        <v>33604</v>
      </c>
      <c r="C13" s="29">
        <v>33635</v>
      </c>
      <c r="D13" s="29">
        <v>33664</v>
      </c>
      <c r="E13" s="29">
        <v>33329</v>
      </c>
      <c r="F13" s="29">
        <v>33359</v>
      </c>
      <c r="G13" s="29">
        <v>33390</v>
      </c>
      <c r="H13" s="29">
        <v>33420</v>
      </c>
      <c r="I13" s="29">
        <v>33451</v>
      </c>
      <c r="J13" s="29">
        <v>33482</v>
      </c>
      <c r="K13" s="29">
        <v>33512</v>
      </c>
      <c r="L13" s="29">
        <v>33543</v>
      </c>
      <c r="M13" s="29">
        <v>33573</v>
      </c>
      <c r="N13" s="29" t="s">
        <v>156</v>
      </c>
    </row>
    <row r="14" spans="1:15" ht="15.75" x14ac:dyDescent="0.25">
      <c r="A14" s="30" t="s">
        <v>114</v>
      </c>
      <c r="B14" s="31">
        <v>24.02</v>
      </c>
      <c r="C14" s="31">
        <v>25.92</v>
      </c>
      <c r="D14" s="31">
        <v>23.82</v>
      </c>
      <c r="E14" s="31">
        <v>22.51</v>
      </c>
      <c r="F14" s="31">
        <v>26.6</v>
      </c>
      <c r="G14" s="31">
        <v>28.49</v>
      </c>
      <c r="H14" s="31">
        <v>27.26</v>
      </c>
      <c r="I14" s="31">
        <v>28.328848863636367</v>
      </c>
      <c r="J14" s="31">
        <v>31.34</v>
      </c>
      <c r="K14" s="31">
        <v>30.5</v>
      </c>
      <c r="L14" s="31">
        <v>30.926621590909097</v>
      </c>
      <c r="M14" s="31">
        <v>23.25</v>
      </c>
      <c r="N14" s="37">
        <v>26.924166666666665</v>
      </c>
    </row>
    <row r="15" spans="1:15" ht="15.75" x14ac:dyDescent="0.25">
      <c r="A15" s="32" t="s">
        <v>115</v>
      </c>
      <c r="B15" s="31">
        <v>18.920000000000002</v>
      </c>
      <c r="C15" s="31">
        <v>19.529986842105259</v>
      </c>
      <c r="D15" s="31">
        <v>23.31</v>
      </c>
      <c r="E15" s="31">
        <v>24.82</v>
      </c>
      <c r="F15" s="31">
        <v>26.95</v>
      </c>
      <c r="G15" s="31">
        <v>26.63</v>
      </c>
      <c r="H15" s="31">
        <v>23.99</v>
      </c>
      <c r="I15" s="31">
        <v>25.01</v>
      </c>
      <c r="J15" s="31">
        <v>24.79</v>
      </c>
      <c r="K15" s="31">
        <v>20.05</v>
      </c>
      <c r="L15" s="31">
        <v>18.239999999999998</v>
      </c>
      <c r="M15" s="31">
        <v>18.239999999999998</v>
      </c>
      <c r="N15" s="37">
        <v>22.551701476377943</v>
      </c>
    </row>
    <row r="16" spans="1:15" ht="15.75" x14ac:dyDescent="0.25">
      <c r="A16" s="30" t="s">
        <v>116</v>
      </c>
      <c r="B16" s="31">
        <v>29.592549999999996</v>
      </c>
      <c r="C16" s="31">
        <v>31.308380555555548</v>
      </c>
      <c r="D16" s="31">
        <v>28.825039285714286</v>
      </c>
      <c r="E16" s="31">
        <v>25.029405681818183</v>
      </c>
      <c r="F16" s="31">
        <v>24.994865217391304</v>
      </c>
      <c r="G16" s="31">
        <v>24.051813749999997</v>
      </c>
      <c r="H16" s="31">
        <v>25.183221739130431</v>
      </c>
      <c r="I16" s="31">
        <v>25.855818181818179</v>
      </c>
      <c r="J16" s="31">
        <v>27.495242857142859</v>
      </c>
      <c r="K16" s="31">
        <v>26.902101086956524</v>
      </c>
      <c r="L16" s="31">
        <v>23.682511904761906</v>
      </c>
      <c r="M16" s="31">
        <v>27.110101190476186</v>
      </c>
      <c r="N16" s="37">
        <v>26.6</v>
      </c>
    </row>
    <row r="17" spans="1:14" ht="15.75" x14ac:dyDescent="0.25">
      <c r="A17" s="32" t="s">
        <v>117</v>
      </c>
      <c r="B17" s="31">
        <v>29.999534210526313</v>
      </c>
      <c r="C17" s="31">
        <v>29.647267105263154</v>
      </c>
      <c r="D17" s="31">
        <v>32.210322826086951</v>
      </c>
      <c r="E17" s="31">
        <v>24.214591666666667</v>
      </c>
      <c r="F17" s="31">
        <v>24.98887894736842</v>
      </c>
      <c r="G17" s="31">
        <v>26.425924999999999</v>
      </c>
      <c r="H17" s="31">
        <v>27.458449999999999</v>
      </c>
      <c r="I17" s="31">
        <v>28.663598809523808</v>
      </c>
      <c r="J17" s="31">
        <v>26.265218181818184</v>
      </c>
      <c r="K17" s="31">
        <v>28.449944318181817</v>
      </c>
      <c r="L17" s="31">
        <v>28.226284210526316</v>
      </c>
      <c r="M17" s="31">
        <v>28.966610714285707</v>
      </c>
      <c r="N17" s="37">
        <v>27.98</v>
      </c>
    </row>
    <row r="18" spans="1:14" ht="15.75" x14ac:dyDescent="0.25">
      <c r="A18" s="30" t="s">
        <v>118</v>
      </c>
      <c r="B18" s="31">
        <v>40.96200249999999</v>
      </c>
      <c r="C18" s="31">
        <v>42.670598611111117</v>
      </c>
      <c r="D18" s="31">
        <v>49.27002045454546</v>
      </c>
      <c r="E18" s="31">
        <v>32.365204761904764</v>
      </c>
      <c r="F18" s="31">
        <v>36.078851249999992</v>
      </c>
      <c r="G18" s="31">
        <v>34.159547619047622</v>
      </c>
      <c r="H18" s="31">
        <v>36.353381818181809</v>
      </c>
      <c r="I18" s="31">
        <v>40.517199999999995</v>
      </c>
      <c r="J18" s="31">
        <v>39.149477272727275</v>
      </c>
      <c r="K18" s="31">
        <v>43.375466666666675</v>
      </c>
      <c r="L18" s="31">
        <v>38.898870000000002</v>
      </c>
      <c r="M18" s="31">
        <v>36.816215476190465</v>
      </c>
      <c r="N18" s="37">
        <v>39.205833333333331</v>
      </c>
    </row>
    <row r="19" spans="1:14" ht="15.75" x14ac:dyDescent="0.25">
      <c r="A19" s="32" t="s">
        <v>119</v>
      </c>
      <c r="B19" s="31">
        <v>60.54291666666667</v>
      </c>
      <c r="C19" s="31">
        <v>58.953329999999994</v>
      </c>
      <c r="D19" s="31">
        <v>60.011573913043478</v>
      </c>
      <c r="E19" s="31">
        <v>49.427602380952379</v>
      </c>
      <c r="F19" s="31">
        <v>46.995223684210522</v>
      </c>
      <c r="G19" s="31">
        <v>52.720745454545458</v>
      </c>
      <c r="H19" s="31">
        <v>55.008083333333325</v>
      </c>
      <c r="I19" s="31">
        <v>60.048336363636373</v>
      </c>
      <c r="J19" s="31">
        <v>59.739213636363637</v>
      </c>
      <c r="K19" s="31">
        <v>56.279061904761896</v>
      </c>
      <c r="L19" s="31">
        <v>53.143807500000001</v>
      </c>
      <c r="M19" s="31">
        <v>55.045628571428587</v>
      </c>
      <c r="N19" s="37">
        <v>55.720000000000006</v>
      </c>
    </row>
    <row r="20" spans="1:14" ht="15.75" x14ac:dyDescent="0.25">
      <c r="A20" s="30" t="s">
        <v>120</v>
      </c>
      <c r="B20" s="31">
        <v>52.529441428571438</v>
      </c>
      <c r="C20" s="31">
        <v>56.531044722222227</v>
      </c>
      <c r="D20" s="31">
        <v>60.262107954545442</v>
      </c>
      <c r="E20" s="31">
        <v>67.055031315789464</v>
      </c>
      <c r="F20" s="31">
        <v>67.22359075</v>
      </c>
      <c r="G20" s="31">
        <v>66.897534999999976</v>
      </c>
      <c r="H20" s="31">
        <v>71.285795238095261</v>
      </c>
      <c r="I20" s="31">
        <v>70.775921818181828</v>
      </c>
      <c r="J20" s="31">
        <v>60.933454285714276</v>
      </c>
      <c r="K20" s="31">
        <v>57.270684761904761</v>
      </c>
      <c r="L20" s="31">
        <v>57.793637500000003</v>
      </c>
      <c r="M20" s="31">
        <v>60.34467149999999</v>
      </c>
      <c r="N20" s="37">
        <v>62.46</v>
      </c>
    </row>
    <row r="21" spans="1:14" ht="15.75" x14ac:dyDescent="0.25">
      <c r="A21" s="32" t="s">
        <v>121</v>
      </c>
      <c r="B21" s="31">
        <v>89.517554090909101</v>
      </c>
      <c r="C21" s="31">
        <v>92.374237368421049</v>
      </c>
      <c r="D21" s="31">
        <v>99.759819499999978</v>
      </c>
      <c r="E21" s="31">
        <v>65.481951250000009</v>
      </c>
      <c r="F21" s="31">
        <v>65.695437249999983</v>
      </c>
      <c r="G21" s="31">
        <v>68.099250714285716</v>
      </c>
      <c r="H21" s="31">
        <v>72.575061818181794</v>
      </c>
      <c r="I21" s="31">
        <v>68.982336590909085</v>
      </c>
      <c r="J21" s="31">
        <v>74.776604250000005</v>
      </c>
      <c r="K21" s="31">
        <v>79.327164347826084</v>
      </c>
      <c r="L21" s="31">
        <v>89.107013571428567</v>
      </c>
      <c r="M21" s="31">
        <v>87.921265000000034</v>
      </c>
      <c r="N21" s="37">
        <v>79.249166666666667</v>
      </c>
    </row>
    <row r="22" spans="1:14" ht="15.75" x14ac:dyDescent="0.25">
      <c r="A22" s="30" t="s">
        <v>122</v>
      </c>
      <c r="B22" s="31">
        <v>43.986057631578959</v>
      </c>
      <c r="C22" s="31">
        <v>43.217028000000006</v>
      </c>
      <c r="D22" s="31">
        <v>46.021762045454544</v>
      </c>
      <c r="E22" s="31">
        <v>105.72015318181816</v>
      </c>
      <c r="F22" s="31">
        <v>120.90896144736843</v>
      </c>
      <c r="G22" s="31">
        <v>129.71535511904762</v>
      </c>
      <c r="H22" s="31">
        <v>132.47124826086957</v>
      </c>
      <c r="I22" s="31">
        <v>113.05438523809524</v>
      </c>
      <c r="J22" s="31">
        <v>96.812891590909103</v>
      </c>
      <c r="K22" s="31">
        <v>69.121526666666668</v>
      </c>
      <c r="L22" s="31">
        <v>50.907636000000011</v>
      </c>
      <c r="M22" s="31">
        <v>40.61143324999999</v>
      </c>
      <c r="N22" s="37">
        <v>83.566666666666663</v>
      </c>
    </row>
    <row r="23" spans="1:14" ht="15.75" x14ac:dyDescent="0.25">
      <c r="A23" s="32" t="s">
        <v>123</v>
      </c>
      <c r="B23" s="31">
        <v>76.608826250000021</v>
      </c>
      <c r="C23" s="31">
        <v>73.694277777777771</v>
      </c>
      <c r="D23" s="31">
        <v>78.018300000000025</v>
      </c>
      <c r="E23" s="31">
        <v>50.135601875000006</v>
      </c>
      <c r="F23" s="31">
        <v>58.003360416666673</v>
      </c>
      <c r="G23" s="31">
        <v>69.115276136363633</v>
      </c>
      <c r="H23" s="31">
        <v>64.82460978260869</v>
      </c>
      <c r="I23" s="31">
        <v>71.979192105263166</v>
      </c>
      <c r="J23" s="31">
        <v>67.701650000000001</v>
      </c>
      <c r="K23" s="31">
        <v>73.064288636363642</v>
      </c>
      <c r="L23" s="31">
        <v>77.390866249999959</v>
      </c>
      <c r="M23" s="31">
        <v>75.01622261904761</v>
      </c>
      <c r="N23" s="37">
        <v>69.762270040485845</v>
      </c>
    </row>
    <row r="24" spans="1:14" ht="15.75" x14ac:dyDescent="0.25">
      <c r="A24" s="32" t="s">
        <v>124</v>
      </c>
      <c r="B24" s="31">
        <v>93.868447999999987</v>
      </c>
      <c r="C24" s="31">
        <v>101.62099944444444</v>
      </c>
      <c r="D24" s="31">
        <v>110.71446956521741</v>
      </c>
      <c r="E24" s="31">
        <v>84.08172900000001</v>
      </c>
      <c r="F24" s="31">
        <v>76.161427777777774</v>
      </c>
      <c r="G24" s="31">
        <v>74.331090000000003</v>
      </c>
      <c r="H24" s="31">
        <v>73.543052272727266</v>
      </c>
      <c r="I24" s="31">
        <v>75.126988999999995</v>
      </c>
      <c r="J24" s="31">
        <v>76.092999999999989</v>
      </c>
      <c r="K24" s="31">
        <v>81.109814285714293</v>
      </c>
      <c r="L24" s="31">
        <v>84.255698500000008</v>
      </c>
      <c r="M24" s="31">
        <v>89.772982380952385</v>
      </c>
      <c r="N24" s="37">
        <v>85.09</v>
      </c>
    </row>
    <row r="25" spans="1:14" ht="15.75" x14ac:dyDescent="0.25">
      <c r="A25" s="32" t="s">
        <v>125</v>
      </c>
      <c r="B25" s="31">
        <v>110.46828473684211</v>
      </c>
      <c r="C25" s="31">
        <v>117.66619714285711</v>
      </c>
      <c r="D25" s="31">
        <v>123.61055818181818</v>
      </c>
      <c r="E25" s="31">
        <v>118.63579277777778</v>
      </c>
      <c r="F25" s="31">
        <v>110.80254368421052</v>
      </c>
      <c r="G25" s="31">
        <v>109.99406772727275</v>
      </c>
      <c r="H25" s="31">
        <v>112.52711428571428</v>
      </c>
      <c r="I25" s="31">
        <v>106.93536000000002</v>
      </c>
      <c r="J25" s="31">
        <v>108.79064681818183</v>
      </c>
      <c r="K25" s="31">
        <v>106.10836949999998</v>
      </c>
      <c r="L25" s="31">
        <v>109.61574428571427</v>
      </c>
      <c r="M25" s="31">
        <v>107.19388799999999</v>
      </c>
      <c r="N25" s="37">
        <v>111.89</v>
      </c>
    </row>
    <row r="26" spans="1:14" ht="15.75" x14ac:dyDescent="0.25">
      <c r="A26" s="32" t="s">
        <v>126</v>
      </c>
      <c r="B26" s="31">
        <v>109.55123681818182</v>
      </c>
      <c r="C26" s="31">
        <v>112.67557388888889</v>
      </c>
      <c r="D26" s="31">
        <v>106.44967000000001</v>
      </c>
      <c r="E26" s="31">
        <v>117.97451263157893</v>
      </c>
      <c r="F26" s="31">
        <v>108.05380666666667</v>
      </c>
      <c r="G26" s="31">
        <v>94.507602631578962</v>
      </c>
      <c r="H26" s="31">
        <v>100.33814000000001</v>
      </c>
      <c r="I26" s="31">
        <v>110.06828299999999</v>
      </c>
      <c r="J26" s="31">
        <v>111.77087950000001</v>
      </c>
      <c r="K26" s="31">
        <v>109.78858409090908</v>
      </c>
      <c r="L26" s="31">
        <v>107.87074714285717</v>
      </c>
      <c r="M26" s="31">
        <v>107.28096684210526</v>
      </c>
      <c r="N26" s="37">
        <v>107.97</v>
      </c>
    </row>
    <row r="27" spans="1:14" ht="15.75" x14ac:dyDescent="0.25">
      <c r="A27" s="30" t="s">
        <v>127</v>
      </c>
      <c r="B27" s="31">
        <v>105.29499857142855</v>
      </c>
      <c r="C27" s="31">
        <v>106.18825474999998</v>
      </c>
      <c r="D27" s="31">
        <v>105.29528785714285</v>
      </c>
      <c r="E27" s="31">
        <v>101.57480404761903</v>
      </c>
      <c r="F27" s="31">
        <v>101.09704973684211</v>
      </c>
      <c r="G27" s="31">
        <v>101.11112850000002</v>
      </c>
      <c r="H27" s="31">
        <v>104.85975108695654</v>
      </c>
      <c r="I27" s="31">
        <v>108.45469894736839</v>
      </c>
      <c r="J27" s="31">
        <v>109.46571142857142</v>
      </c>
      <c r="K27" s="31">
        <v>107.37352068181818</v>
      </c>
      <c r="L27" s="31">
        <v>106.55480452380951</v>
      </c>
      <c r="M27" s="31">
        <v>108.71841975000002</v>
      </c>
      <c r="N27" s="37">
        <v>105.52</v>
      </c>
    </row>
    <row r="28" spans="1:14" ht="15.75" x14ac:dyDescent="0.25">
      <c r="A28" s="30" t="s">
        <v>128</v>
      </c>
      <c r="B28" s="31">
        <v>46.586617428571437</v>
      </c>
      <c r="C28" s="31">
        <v>56.430382166666682</v>
      </c>
      <c r="D28" s="31">
        <v>55.176776090909101</v>
      </c>
      <c r="E28" s="31">
        <v>105.55533930000001</v>
      </c>
      <c r="F28" s="31">
        <v>106.85322644444446</v>
      </c>
      <c r="G28" s="31">
        <v>109.0539181904762</v>
      </c>
      <c r="H28" s="31">
        <v>106.2961561818182</v>
      </c>
      <c r="I28" s="31">
        <v>101.89198810000001</v>
      </c>
      <c r="J28" s="31">
        <v>96.959094045454563</v>
      </c>
      <c r="K28" s="31">
        <v>86.827638380952408</v>
      </c>
      <c r="L28" s="31">
        <v>77.581451350000009</v>
      </c>
      <c r="M28" s="31">
        <v>61.211098238095246</v>
      </c>
      <c r="N28" s="37">
        <v>84.156300105691088</v>
      </c>
    </row>
    <row r="29" spans="1:14" ht="15.75" x14ac:dyDescent="0.25">
      <c r="A29" s="30" t="s">
        <v>129</v>
      </c>
      <c r="B29" s="31">
        <v>28.078798200000005</v>
      </c>
      <c r="C29" s="31">
        <v>30.525591894736845</v>
      </c>
      <c r="D29" s="31">
        <v>36.421309142857147</v>
      </c>
      <c r="E29" s="31">
        <v>59.070307599999992</v>
      </c>
      <c r="F29" s="31">
        <v>63.821381000000002</v>
      </c>
      <c r="G29" s="31">
        <v>61.745464190476184</v>
      </c>
      <c r="H29" s="31">
        <v>56.300030227272721</v>
      </c>
      <c r="I29" s="31">
        <v>47.327433333333339</v>
      </c>
      <c r="J29" s="31">
        <v>46.104868599999996</v>
      </c>
      <c r="K29" s="31">
        <v>46.675260727272715</v>
      </c>
      <c r="L29" s="31">
        <v>42.504005149999998</v>
      </c>
      <c r="M29" s="31">
        <v>35.680888380952382</v>
      </c>
      <c r="N29" s="37">
        <v>46.16562723966944</v>
      </c>
    </row>
    <row r="30" spans="1:14" ht="15.75" x14ac:dyDescent="0.25">
      <c r="A30" s="30" t="s">
        <v>130</v>
      </c>
      <c r="B30" s="31">
        <v>54.077528250000015</v>
      </c>
      <c r="C30" s="31">
        <v>54.86268470000001</v>
      </c>
      <c r="D30" s="31">
        <v>51.469629652173914</v>
      </c>
      <c r="E30" s="31">
        <v>39.879094571428574</v>
      </c>
      <c r="F30" s="31">
        <v>45.006805849999999</v>
      </c>
      <c r="G30" s="31">
        <v>46.963111931818183</v>
      </c>
      <c r="H30" s="31">
        <v>43.519136674999999</v>
      </c>
      <c r="I30" s="31">
        <v>44.384978928571435</v>
      </c>
      <c r="J30" s="31">
        <v>44.480860166666659</v>
      </c>
      <c r="K30" s="31">
        <v>49.252621083333331</v>
      </c>
      <c r="L30" s="31">
        <v>44.456194318181822</v>
      </c>
      <c r="M30" s="31">
        <v>52.735649124999995</v>
      </c>
      <c r="N30" s="37">
        <v>47.557812594621531</v>
      </c>
    </row>
    <row r="31" spans="1:14" ht="15.75" x14ac:dyDescent="0.25">
      <c r="A31" s="30" t="s">
        <v>131</v>
      </c>
      <c r="B31" s="31">
        <v>67.060153386363623</v>
      </c>
      <c r="C31" s="31">
        <v>63.537335763157884</v>
      </c>
      <c r="D31" s="31">
        <v>63.795413214285702</v>
      </c>
      <c r="E31" s="31">
        <v>52.490691055555551</v>
      </c>
      <c r="F31" s="31">
        <v>50.567623025000003</v>
      </c>
      <c r="G31" s="31">
        <v>46.555774</v>
      </c>
      <c r="H31" s="31">
        <v>47.857632880952387</v>
      </c>
      <c r="I31" s="31">
        <v>50.633570880952391</v>
      </c>
      <c r="J31" s="31">
        <v>54.523307750000001</v>
      </c>
      <c r="K31" s="31">
        <v>56.059518095238097</v>
      </c>
      <c r="L31" s="31">
        <v>61.315904545454551</v>
      </c>
      <c r="M31" s="31">
        <v>62.290080157894742</v>
      </c>
      <c r="N31" s="37">
        <v>56.426878865306136</v>
      </c>
    </row>
    <row r="32" spans="1:14" ht="15.75" x14ac:dyDescent="0.25">
      <c r="A32" s="30" t="s">
        <v>132</v>
      </c>
      <c r="B32" s="31">
        <v>59.26800257954546</v>
      </c>
      <c r="C32" s="31">
        <v>64.534530625000002</v>
      </c>
      <c r="D32" s="31">
        <v>66.739999999999995</v>
      </c>
      <c r="E32" s="31">
        <v>69.219098437499994</v>
      </c>
      <c r="F32" s="31">
        <v>75.252045250000009</v>
      </c>
      <c r="G32" s="31">
        <v>73.825793025000024</v>
      </c>
      <c r="H32" s="31">
        <v>73.468274863636353</v>
      </c>
      <c r="I32" s="31">
        <v>72.5347376</v>
      </c>
      <c r="J32" s="31">
        <v>77.883389637499988</v>
      </c>
      <c r="K32" s="31">
        <v>80.082670250000007</v>
      </c>
      <c r="L32" s="31">
        <v>65.399219369047628</v>
      </c>
      <c r="M32" s="31">
        <v>57.772638352941186</v>
      </c>
      <c r="N32" s="37">
        <v>69.88</v>
      </c>
    </row>
    <row r="33" spans="1:14" ht="15.75" x14ac:dyDescent="0.25">
      <c r="A33" s="30" t="s">
        <v>133</v>
      </c>
      <c r="B33" s="31">
        <v>64.309747023809535</v>
      </c>
      <c r="C33" s="31">
        <v>54.627359999999996</v>
      </c>
      <c r="D33" s="31">
        <v>33.358738068181822</v>
      </c>
      <c r="E33" s="31">
        <v>71.000922499999987</v>
      </c>
      <c r="F33" s="31">
        <v>70.013724342105249</v>
      </c>
      <c r="G33" s="31">
        <v>62.374424999999988</v>
      </c>
      <c r="H33" s="31">
        <v>63.627010326086953</v>
      </c>
      <c r="I33" s="31">
        <v>59.349817105263163</v>
      </c>
      <c r="J33" s="31">
        <v>61.723273214285719</v>
      </c>
      <c r="K33" s="31">
        <v>59.703420454545466</v>
      </c>
      <c r="L33" s="31">
        <v>62.53257261904762</v>
      </c>
      <c r="M33" s="31">
        <v>65.502042500000016</v>
      </c>
      <c r="N33" s="37">
        <v>60.470826062752998</v>
      </c>
    </row>
    <row r="34" spans="1:14" ht="15.75" x14ac:dyDescent="0.25">
      <c r="A34" s="30" t="s">
        <v>134</v>
      </c>
      <c r="B34" s="31">
        <v>54.794569624999994</v>
      </c>
      <c r="C34" s="31">
        <v>61.216117289473672</v>
      </c>
      <c r="D34" s="31">
        <v>64.729496782608663</v>
      </c>
      <c r="E34" s="31">
        <v>19.901683749999997</v>
      </c>
      <c r="F34" s="31">
        <v>30.605539617647054</v>
      </c>
      <c r="G34" s="31">
        <v>40.633868636363637</v>
      </c>
      <c r="H34" s="31">
        <v>43.347552547619046</v>
      </c>
      <c r="I34" s="31">
        <v>44.190017605263151</v>
      </c>
      <c r="J34" s="31">
        <v>41.35410665909091</v>
      </c>
      <c r="K34" s="31">
        <v>40.658228000000001</v>
      </c>
      <c r="L34" s="31">
        <v>43.340640499999999</v>
      </c>
      <c r="M34" s="31">
        <v>49.839816952380943</v>
      </c>
      <c r="N34" s="37">
        <v>44.821938917004019</v>
      </c>
    </row>
    <row r="35" spans="1:14" ht="15.75" x14ac:dyDescent="0.25">
      <c r="A35" s="30" t="s">
        <v>135</v>
      </c>
      <c r="B35" s="31">
        <v>84.666318799999985</v>
      </c>
      <c r="C35" s="31">
        <v>94.067715194444446</v>
      </c>
      <c r="D35" s="31">
        <v>112.87479254347826</v>
      </c>
      <c r="E35" s="31">
        <v>63.396976500000008</v>
      </c>
      <c r="F35" s="31">
        <v>66.953084852941174</v>
      </c>
      <c r="G35" s="31">
        <v>71.982647477272721</v>
      </c>
      <c r="H35" s="31">
        <v>73.539060523809511</v>
      </c>
      <c r="I35" s="31">
        <v>69.804724424999989</v>
      </c>
      <c r="J35" s="31">
        <v>73.130738295454549</v>
      </c>
      <c r="K35" s="31">
        <v>82.107393785714294</v>
      </c>
      <c r="L35" s="31">
        <v>80.637301023809528</v>
      </c>
      <c r="M35" s="31">
        <v>73.298823523809531</v>
      </c>
      <c r="N35" s="37">
        <v>79.181425130081294</v>
      </c>
    </row>
    <row r="36" spans="1:14" ht="15.75" x14ac:dyDescent="0.25">
      <c r="A36" s="30" t="s">
        <v>136</v>
      </c>
      <c r="B36" s="31">
        <v>80.922269684210534</v>
      </c>
      <c r="C36" s="31">
        <v>82.278706675000009</v>
      </c>
      <c r="D36" s="31">
        <v>78.539480282608693</v>
      </c>
      <c r="E36" s="31">
        <v>102.96599786842103</v>
      </c>
      <c r="F36" s="31">
        <v>109.50503773684208</v>
      </c>
      <c r="G36" s="31">
        <v>116.01138504999999</v>
      </c>
      <c r="H36" s="31">
        <v>105.49124737500001</v>
      </c>
      <c r="I36" s="31">
        <v>97.404465428571427</v>
      </c>
      <c r="J36" s="31">
        <v>90.706344809523813</v>
      </c>
      <c r="K36" s="31">
        <v>91.698948700000003</v>
      </c>
      <c r="L36" s="31">
        <v>87.552266068181822</v>
      </c>
      <c r="M36" s="31">
        <v>78.100942275000008</v>
      </c>
      <c r="N36" s="37">
        <v>93.151566872950767</v>
      </c>
    </row>
    <row r="37" spans="1:14" ht="15.75" x14ac:dyDescent="0.25">
      <c r="A37" s="30" t="s">
        <v>137</v>
      </c>
      <c r="B37" s="31">
        <v>79.216541545454547</v>
      </c>
      <c r="C37" s="31">
        <v>81.621881399999992</v>
      </c>
      <c r="D37" s="31">
        <v>84.486883150000011</v>
      </c>
      <c r="E37" s="31">
        <v>83.755358416666667</v>
      </c>
      <c r="F37" s="31">
        <v>74.981547824999993</v>
      </c>
      <c r="G37" s="31">
        <v>74.928252024999992</v>
      </c>
      <c r="H37" s="31">
        <v>80.368492428571415</v>
      </c>
      <c r="I37" s="31">
        <v>86.426703761904761</v>
      </c>
      <c r="J37" s="31">
        <v>93.539339400000003</v>
      </c>
      <c r="K37" s="31">
        <v>90.080343022727263</v>
      </c>
      <c r="L37" s="31">
        <v>83.455368214285699</v>
      </c>
      <c r="M37" s="31">
        <v>77.419721631578938</v>
      </c>
      <c r="N37" s="37">
        <v>82.580010456967216</v>
      </c>
    </row>
  </sheetData>
  <mergeCells count="1">
    <mergeCell ref="A9:M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Worked Data</vt:lpstr>
      <vt:lpstr>Data Dictionary</vt:lpstr>
      <vt:lpstr>Transposed</vt:lpstr>
      <vt:lpstr>Main Data</vt:lpstr>
      <vt:lpstr>EDA &amp; Analysis 1</vt:lpstr>
      <vt:lpstr>EDA &amp; Analysis 2</vt:lpstr>
      <vt:lpstr>EDA &amp; Analysis 3</vt:lpstr>
      <vt:lpstr>EDA &amp; Analysis 4</vt:lpstr>
      <vt:lpstr>EDA &amp; Analysis 5</vt:lpstr>
      <vt:lpstr>Crude Oil 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Gupta</dc:creator>
  <cp:lastModifiedBy>Kartik Gupta</cp:lastModifiedBy>
  <dcterms:created xsi:type="dcterms:W3CDTF">2024-10-13T17:59:40Z</dcterms:created>
  <dcterms:modified xsi:type="dcterms:W3CDTF">2025-08-06T13:49:37Z</dcterms:modified>
</cp:coreProperties>
</file>