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ECC3BCA7-2B07-4E16-B861-3DB572E1DC3F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QEMU" sheetId="1" r:id="rId1"/>
    <sheet name="Encrypted Image" sheetId="4" r:id="rId2"/>
    <sheet name="Resul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AT4" i="1"/>
  <c r="AU4" i="1"/>
  <c r="AR5" i="1"/>
  <c r="AS5" i="1"/>
  <c r="AT5" i="1"/>
  <c r="AU5" i="1"/>
  <c r="AR6" i="1"/>
  <c r="AS6" i="1"/>
  <c r="AT6" i="1"/>
  <c r="AU6" i="1"/>
  <c r="AR7" i="1"/>
  <c r="AS7" i="1"/>
  <c r="AT7" i="1"/>
  <c r="AU7" i="1"/>
  <c r="AR8" i="1"/>
  <c r="AS8" i="1"/>
  <c r="AT8" i="1"/>
  <c r="AU8" i="1"/>
  <c r="AR9" i="1"/>
  <c r="AS9" i="1"/>
  <c r="AT9" i="1"/>
  <c r="AU9" i="1"/>
  <c r="AR10" i="1"/>
  <c r="AS10" i="1"/>
  <c r="AT10" i="1"/>
  <c r="AU10" i="1"/>
  <c r="AR11" i="1"/>
  <c r="AS11" i="1"/>
  <c r="AT11" i="1"/>
  <c r="AU11" i="1"/>
  <c r="AR12" i="1"/>
  <c r="AS12" i="1"/>
  <c r="AT12" i="1"/>
  <c r="AU12" i="1"/>
  <c r="AR13" i="1"/>
  <c r="AS13" i="1"/>
  <c r="AT13" i="1"/>
  <c r="AU13" i="1"/>
  <c r="AR14" i="1"/>
  <c r="AS14" i="1"/>
  <c r="AT14" i="1"/>
  <c r="AU14" i="1"/>
  <c r="AR15" i="1"/>
  <c r="AS15" i="1"/>
  <c r="AT15" i="1"/>
  <c r="AU15" i="1"/>
  <c r="AR16" i="1"/>
  <c r="AS16" i="1"/>
  <c r="AT16" i="1"/>
  <c r="AU16" i="1"/>
  <c r="AR17" i="1"/>
  <c r="AS17" i="1"/>
  <c r="AT17" i="1"/>
  <c r="AU17" i="1"/>
  <c r="AR18" i="1"/>
  <c r="AS18" i="1"/>
  <c r="AT18" i="1"/>
  <c r="AU18" i="1"/>
  <c r="AR19" i="1"/>
  <c r="AS19" i="1"/>
  <c r="AT19" i="1"/>
  <c r="AU19" i="1"/>
  <c r="AR20" i="1"/>
  <c r="AS20" i="1"/>
  <c r="AT20" i="1"/>
  <c r="AU20" i="1"/>
  <c r="AR21" i="1"/>
  <c r="AS21" i="1"/>
  <c r="AT21" i="1"/>
  <c r="AU21" i="1"/>
  <c r="AR22" i="1"/>
  <c r="AS22" i="1"/>
  <c r="AT22" i="1"/>
  <c r="AU22" i="1"/>
  <c r="AR23" i="1"/>
  <c r="AS23" i="1"/>
  <c r="AT23" i="1"/>
  <c r="AU23" i="1"/>
  <c r="AR24" i="1"/>
  <c r="AS24" i="1"/>
  <c r="AT24" i="1"/>
  <c r="AU24" i="1"/>
  <c r="AR25" i="1"/>
  <c r="AS25" i="1"/>
  <c r="AT25" i="1"/>
  <c r="AU25" i="1"/>
  <c r="AR26" i="1"/>
  <c r="AS26" i="1"/>
  <c r="AT26" i="1"/>
  <c r="AU26" i="1"/>
  <c r="AR27" i="1"/>
  <c r="AS27" i="1"/>
  <c r="AT27" i="1"/>
  <c r="AU27" i="1"/>
  <c r="AR28" i="1"/>
  <c r="AS28" i="1"/>
  <c r="AT28" i="1"/>
  <c r="AU28" i="1"/>
  <c r="AR29" i="1"/>
  <c r="AS29" i="1"/>
  <c r="AT29" i="1"/>
  <c r="AU29" i="1"/>
  <c r="AR30" i="1"/>
  <c r="AS30" i="1"/>
  <c r="AT30" i="1"/>
  <c r="AU30" i="1"/>
  <c r="AU3" i="1"/>
  <c r="AT3" i="1"/>
  <c r="AS3" i="1"/>
  <c r="AR3" i="1"/>
  <c r="K4" i="3"/>
  <c r="K5" i="3"/>
  <c r="K6" i="3"/>
  <c r="K7" i="3"/>
  <c r="K8" i="3"/>
  <c r="K9" i="3"/>
  <c r="K3" i="3"/>
  <c r="X4" i="4"/>
  <c r="Z3" i="4"/>
  <c r="Y3" i="4"/>
  <c r="X3" i="4"/>
  <c r="Z9" i="4"/>
  <c r="Y9" i="4"/>
  <c r="X9" i="4"/>
  <c r="W9" i="4"/>
  <c r="Z8" i="4"/>
  <c r="Y8" i="4"/>
  <c r="X8" i="4"/>
  <c r="W8" i="4"/>
  <c r="Z7" i="4"/>
  <c r="Y7" i="4"/>
  <c r="X7" i="4"/>
  <c r="W7" i="4"/>
  <c r="Z6" i="4"/>
  <c r="Y6" i="4"/>
  <c r="X6" i="4"/>
  <c r="W6" i="4"/>
  <c r="Z5" i="4"/>
  <c r="Y5" i="4"/>
  <c r="X5" i="4"/>
  <c r="W5" i="4"/>
  <c r="Z4" i="4"/>
  <c r="Y4" i="4"/>
  <c r="W4" i="4"/>
  <c r="W3" i="4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Z17" i="1"/>
  <c r="Z18" i="1"/>
  <c r="Z19" i="1"/>
  <c r="Z20" i="1"/>
  <c r="Z21" i="1"/>
  <c r="Z22" i="1"/>
  <c r="Z23" i="1"/>
  <c r="Y17" i="1"/>
  <c r="Y18" i="1"/>
  <c r="Y19" i="1"/>
  <c r="Y20" i="1"/>
  <c r="Y21" i="1"/>
  <c r="Y22" i="1"/>
  <c r="Y23" i="1"/>
  <c r="X17" i="1"/>
  <c r="X18" i="1"/>
  <c r="X19" i="1"/>
  <c r="X20" i="1"/>
  <c r="X21" i="1"/>
  <c r="X22" i="1"/>
  <c r="X23" i="1"/>
  <c r="W17" i="1"/>
  <c r="W18" i="1"/>
  <c r="W19" i="1"/>
  <c r="W20" i="1"/>
  <c r="W21" i="1"/>
  <c r="W22" i="1"/>
  <c r="W2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3" i="1"/>
  <c r="W16" i="1"/>
  <c r="W4" i="1"/>
  <c r="W5" i="1"/>
  <c r="W6" i="1"/>
  <c r="W7" i="1"/>
  <c r="W8" i="1"/>
  <c r="W9" i="1"/>
  <c r="W10" i="1"/>
  <c r="W11" i="1"/>
  <c r="W12" i="1"/>
  <c r="W13" i="1"/>
  <c r="W14" i="1"/>
  <c r="W15" i="1"/>
  <c r="W3" i="1"/>
</calcChain>
</file>

<file path=xl/sharedStrings.xml><?xml version="1.0" encoding="utf-8"?>
<sst xmlns="http://schemas.openxmlformats.org/spreadsheetml/2006/main" count="369" uniqueCount="35">
  <si>
    <t>Sr. No.</t>
  </si>
  <si>
    <t>Image Type</t>
  </si>
  <si>
    <t>CPU</t>
  </si>
  <si>
    <t>RAM</t>
  </si>
  <si>
    <t>SysBench Test Mode</t>
  </si>
  <si>
    <t xml:space="preserve">Parameter </t>
  </si>
  <si>
    <t>Value</t>
  </si>
  <si>
    <t>Min</t>
  </si>
  <si>
    <t>Max</t>
  </si>
  <si>
    <t>Avg</t>
  </si>
  <si>
    <t>Std</t>
  </si>
  <si>
    <t>Docker</t>
  </si>
  <si>
    <t>Total Time</t>
  </si>
  <si>
    <t>Total No of Events</t>
  </si>
  <si>
    <t>Events/sec</t>
  </si>
  <si>
    <t>raw</t>
  </si>
  <si>
    <t>"--cpu-max-prime"</t>
  </si>
  <si>
    <t>Memory</t>
  </si>
  <si>
    <t>"--memory-block-size"</t>
  </si>
  <si>
    <t>1 GB</t>
  </si>
  <si>
    <t>2 GB</t>
  </si>
  <si>
    <t>FileIO</t>
  </si>
  <si>
    <t>"--file-test-mode"</t>
  </si>
  <si>
    <t>Sequential Write</t>
  </si>
  <si>
    <t>Random Write</t>
  </si>
  <si>
    <t>Random Read and Write</t>
  </si>
  <si>
    <t>qcow2</t>
  </si>
  <si>
    <t>Encrypted qcow2</t>
  </si>
  <si>
    <t>Avg - raw</t>
  </si>
  <si>
    <t>Avg - qcow2</t>
  </si>
  <si>
    <t>Avg - docker</t>
  </si>
  <si>
    <t>Avg-Encrypted</t>
  </si>
  <si>
    <t>Fast VM</t>
  </si>
  <si>
    <t>docker</t>
  </si>
  <si>
    <t>Encrypted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</si>
</sst>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5B5B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20" xfId="0" applyBorder="1"/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5" xfId="0" applyBorder="1"/>
    <xf numFmtId="0" fontId="0" fillId="0" borderId="24" xfId="0" applyBorder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19" xfId="0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/>
    <xf numFmtId="0" fontId="0" fillId="3" borderId="19" xfId="0" applyFill="1" applyBorder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20" xfId="0" applyFill="1" applyBorder="1"/>
    <xf numFmtId="0" fontId="0" fillId="4" borderId="19" xfId="0" applyFill="1" applyBorder="1"/>
    <xf numFmtId="0" fontId="0" fillId="3" borderId="17" xfId="0" applyFill="1" applyBorder="1"/>
    <xf numFmtId="0" fontId="0" fillId="3" borderId="26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27" xfId="0" applyFill="1" applyBorder="1"/>
    <xf numFmtId="0" fontId="0" fillId="0" borderId="28" xfId="0" applyBorder="1"/>
    <xf numFmtId="0" fontId="0" fillId="0" borderId="29" xfId="0" applyBorder="1"/>
    <xf numFmtId="0" fontId="0" fillId="5" borderId="37" xfId="0" applyFill="1" applyBorder="1"/>
    <xf numFmtId="0" fontId="0" fillId="5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31" xfId="0" applyFill="1" applyBorder="1"/>
    <xf numFmtId="0" fontId="0" fillId="3" borderId="34" xfId="0" applyFill="1" applyBorder="1"/>
    <xf numFmtId="0" fontId="0" fillId="3" borderId="37" xfId="0" applyFill="1" applyBorder="1"/>
    <xf numFmtId="0" fontId="0" fillId="4" borderId="31" xfId="0" applyFill="1" applyBorder="1"/>
    <xf numFmtId="0" fontId="0" fillId="4" borderId="34" xfId="0" applyFill="1" applyBorder="1"/>
    <xf numFmtId="0" fontId="0" fillId="4" borderId="37" xfId="0" applyFill="1" applyBorder="1"/>
    <xf numFmtId="0" fontId="0" fillId="3" borderId="30" xfId="0" applyFill="1" applyBorder="1"/>
    <xf numFmtId="0" fontId="0" fillId="0" borderId="31" xfId="0" applyBorder="1"/>
    <xf numFmtId="0" fontId="0" fillId="0" borderId="44" xfId="0" applyBorder="1"/>
    <xf numFmtId="0" fontId="0" fillId="0" borderId="32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3" xfId="0" applyFill="1" applyBorder="1"/>
    <xf numFmtId="0" fontId="0" fillId="0" borderId="34" xfId="0" applyBorder="1"/>
    <xf numFmtId="0" fontId="0" fillId="0" borderId="48" xfId="0" applyBorder="1"/>
    <xf numFmtId="0" fontId="0" fillId="0" borderId="35" xfId="0" applyBorder="1"/>
    <xf numFmtId="0" fontId="0" fillId="3" borderId="32" xfId="0" applyFill="1" applyBorder="1"/>
    <xf numFmtId="0" fontId="0" fillId="3" borderId="35" xfId="0" applyFill="1" applyBorder="1"/>
    <xf numFmtId="0" fontId="0" fillId="4" borderId="39" xfId="0" applyFill="1" applyBorder="1"/>
    <xf numFmtId="0" fontId="0" fillId="4" borderId="40" xfId="0" applyFill="1" applyBorder="1"/>
    <xf numFmtId="0" fontId="0" fillId="0" borderId="30" xfId="0" applyBorder="1"/>
    <xf numFmtId="0" fontId="0" fillId="0" borderId="33" xfId="0" applyBorder="1"/>
    <xf numFmtId="0" fontId="0" fillId="4" borderId="44" xfId="0" applyFill="1" applyBorder="1"/>
    <xf numFmtId="0" fontId="0" fillId="4" borderId="48" xfId="0" applyFill="1" applyBorder="1"/>
    <xf numFmtId="0" fontId="0" fillId="4" borderId="30" xfId="0" applyFill="1" applyBorder="1"/>
    <xf numFmtId="0" fontId="0" fillId="4" borderId="33" xfId="0" applyFill="1" applyBorder="1"/>
    <xf numFmtId="0" fontId="0" fillId="4" borderId="32" xfId="0" applyFill="1" applyBorder="1"/>
    <xf numFmtId="0" fontId="0" fillId="4" borderId="35" xfId="0" applyFill="1" applyBorder="1"/>
    <xf numFmtId="0" fontId="0" fillId="3" borderId="44" xfId="0" applyFill="1" applyBorder="1"/>
    <xf numFmtId="0" fontId="0" fillId="3" borderId="48" xfId="0" applyFill="1" applyBorder="1"/>
    <xf numFmtId="0" fontId="0" fillId="0" borderId="49" xfId="0" applyBorder="1"/>
    <xf numFmtId="0" fontId="0" fillId="0" borderId="39" xfId="0" applyBorder="1"/>
    <xf numFmtId="0" fontId="0" fillId="0" borderId="40" xfId="0" applyBorder="1"/>
    <xf numFmtId="0" fontId="0" fillId="0" borderId="26" xfId="0" applyBorder="1"/>
    <xf numFmtId="0" fontId="0" fillId="0" borderId="18" xfId="0" applyBorder="1"/>
    <xf numFmtId="0" fontId="0" fillId="0" borderId="37" xfId="0" applyBorder="1"/>
    <xf numFmtId="0" fontId="0" fillId="0" borderId="38" xfId="0" applyBorder="1"/>
    <xf numFmtId="0" fontId="0" fillId="4" borderId="38" xfId="0" applyFill="1" applyBorder="1"/>
    <xf numFmtId="0" fontId="0" fillId="3" borderId="50" xfId="0" applyFill="1" applyBorder="1"/>
    <xf numFmtId="0" fontId="0" fillId="0" borderId="41" xfId="0" applyBorder="1"/>
    <xf numFmtId="0" fontId="0" fillId="0" borderId="50" xfId="0" applyBorder="1"/>
    <xf numFmtId="0" fontId="0" fillId="4" borderId="41" xfId="0" applyFill="1" applyBorder="1"/>
    <xf numFmtId="0" fontId="1" fillId="2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51" xfId="0" applyFill="1" applyBorder="1"/>
    <xf numFmtId="0" fontId="0" fillId="3" borderId="52" xfId="0" applyFill="1" applyBorder="1"/>
    <xf numFmtId="0" fontId="0" fillId="3" borderId="54" xfId="0" applyFill="1" applyBorder="1"/>
    <xf numFmtId="0" fontId="0" fillId="3" borderId="53" xfId="0" applyFill="1" applyBorder="1"/>
    <xf numFmtId="0" fontId="0" fillId="3" borderId="55" xfId="0" applyFill="1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0" fontId="0" fillId="4" borderId="51" xfId="0" applyFill="1" applyBorder="1"/>
    <xf numFmtId="0" fontId="0" fillId="4" borderId="52" xfId="0" applyFill="1" applyBorder="1"/>
    <xf numFmtId="0" fontId="0" fillId="4" borderId="54" xfId="0" applyFill="1" applyBorder="1"/>
    <xf numFmtId="0" fontId="0" fillId="4" borderId="53" xfId="0" applyFill="1" applyBorder="1"/>
    <xf numFmtId="0" fontId="0" fillId="4" borderId="55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28" xfId="0" applyFill="1" applyBorder="1"/>
    <xf numFmtId="0" fontId="0" fillId="4" borderId="15" xfId="0" applyFill="1" applyBorder="1"/>
    <xf numFmtId="0" fontId="0" fillId="4" borderId="29" xfId="0" applyFill="1" applyBorder="1"/>
    <xf numFmtId="0" fontId="0" fillId="3" borderId="56" xfId="0" applyFill="1" applyBorder="1"/>
    <xf numFmtId="0" fontId="0" fillId="3" borderId="57" xfId="0" applyFill="1" applyBorder="1"/>
    <xf numFmtId="0" fontId="0" fillId="3" borderId="58" xfId="0" applyFill="1" applyBorder="1"/>
    <xf numFmtId="0" fontId="0" fillId="3" borderId="59" xfId="0" applyFill="1" applyBorder="1"/>
    <xf numFmtId="0" fontId="0" fillId="3" borderId="60" xfId="0" applyFill="1" applyBorder="1"/>
    <xf numFmtId="0" fontId="0" fillId="4" borderId="36" xfId="0" applyFill="1" applyBorder="1"/>
    <xf numFmtId="0" fontId="0" fillId="4" borderId="9" xfId="0" applyFill="1" applyBorder="1"/>
    <xf numFmtId="0" fontId="0" fillId="3" borderId="24" xfId="0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3" borderId="36" xfId="0" applyFill="1" applyBorder="1"/>
    <xf numFmtId="0" fontId="1" fillId="2" borderId="5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0" fillId="0" borderId="56" xfId="0" applyBorder="1"/>
    <xf numFmtId="0" fontId="0" fillId="0" borderId="57" xfId="0" applyBorder="1"/>
    <xf numFmtId="0" fontId="0" fillId="0" borderId="59" xfId="0" applyBorder="1"/>
    <xf numFmtId="0" fontId="0" fillId="0" borderId="60" xfId="0" applyBorder="1"/>
    <xf numFmtId="0" fontId="0" fillId="0" borderId="58" xfId="0" applyBorder="1"/>
    <xf numFmtId="0" fontId="0" fillId="5" borderId="5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B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8"/>
  <sheetViews>
    <sheetView tabSelected="1" workbookViewId="0">
      <selection activeCell="G1" sqref="G1:W1048576"/>
    </sheetView>
  </sheetViews>
  <sheetFormatPr defaultColWidth="9.140625" defaultRowHeight="15"/>
  <cols>
    <col min="1" max="1" width="6.85546875" customWidth="1"/>
    <col min="2" max="2" width="10.28515625" customWidth="1"/>
    <col min="3" max="3" width="5.5703125" customWidth="1"/>
    <col min="4" max="4" width="5.28515625" customWidth="1"/>
    <col min="5" max="5" width="17.85546875" customWidth="1"/>
    <col min="6" max="6" width="19.7109375" customWidth="1"/>
    <col min="7" max="7" width="22.140625" bestFit="1" customWidth="1"/>
    <col min="8" max="8" width="9.85546875" customWidth="1"/>
    <col min="9" max="9" width="16.5703125" customWidth="1"/>
    <col min="10" max="10" width="11.42578125" customWidth="1"/>
    <col min="11" max="11" width="9.85546875" customWidth="1"/>
    <col min="12" max="12" width="16.5703125" customWidth="1"/>
    <col min="13" max="13" width="11.42578125" customWidth="1"/>
    <col min="14" max="14" width="9.85546875" customWidth="1"/>
    <col min="15" max="15" width="16.5703125" customWidth="1"/>
    <col min="16" max="16" width="11.42578125" customWidth="1"/>
    <col min="17" max="17" width="9.85546875" customWidth="1"/>
    <col min="18" max="18" width="16.5703125" customWidth="1"/>
    <col min="19" max="19" width="11.42578125" customWidth="1"/>
    <col min="20" max="20" width="9.85546875" customWidth="1"/>
    <col min="21" max="21" width="16.5703125" customWidth="1"/>
    <col min="22" max="22" width="7.140625" customWidth="1"/>
    <col min="23" max="24" width="9.140625" customWidth="1"/>
    <col min="25" max="25" width="9.140625" bestFit="1" customWidth="1"/>
    <col min="26" max="26" width="9.140625" customWidth="1"/>
    <col min="27" max="28" width="9.140625" bestFit="1" customWidth="1"/>
    <col min="29" max="45" width="9.140625" customWidth="1"/>
    <col min="46" max="46" width="9.140625" bestFit="1" customWidth="1"/>
    <col min="47" max="47" width="9.140625" customWidth="1"/>
    <col min="48" max="48" width="9.140625" bestFit="1" customWidth="1"/>
    <col min="49" max="49" width="0" hidden="1" customWidth="1"/>
  </cols>
  <sheetData>
    <row r="1" spans="1:49" s="2" customFormat="1" ht="15" customHeight="1">
      <c r="A1" s="168" t="s">
        <v>0</v>
      </c>
      <c r="B1" s="166" t="s">
        <v>1</v>
      </c>
      <c r="C1" s="166" t="s">
        <v>2</v>
      </c>
      <c r="D1" s="166" t="s">
        <v>3</v>
      </c>
      <c r="E1" s="171" t="s">
        <v>4</v>
      </c>
      <c r="F1" s="171" t="s">
        <v>5</v>
      </c>
      <c r="G1" s="166" t="s">
        <v>6</v>
      </c>
      <c r="H1" s="168">
        <v>1</v>
      </c>
      <c r="I1" s="166"/>
      <c r="J1" s="170"/>
      <c r="K1" s="166">
        <v>2</v>
      </c>
      <c r="L1" s="166"/>
      <c r="M1" s="166"/>
      <c r="N1" s="168">
        <v>3</v>
      </c>
      <c r="O1" s="166"/>
      <c r="P1" s="170"/>
      <c r="Q1" s="166">
        <v>4</v>
      </c>
      <c r="R1" s="166"/>
      <c r="S1" s="166"/>
      <c r="T1" s="168">
        <v>5</v>
      </c>
      <c r="U1" s="166"/>
      <c r="V1" s="170"/>
      <c r="W1" s="166" t="s">
        <v>7</v>
      </c>
      <c r="X1" s="143" t="s">
        <v>8</v>
      </c>
      <c r="Y1" s="166" t="s">
        <v>9</v>
      </c>
      <c r="Z1" s="143" t="s">
        <v>10</v>
      </c>
      <c r="AB1" s="153" t="s">
        <v>11</v>
      </c>
      <c r="AC1" s="151">
        <v>1</v>
      </c>
      <c r="AD1" s="146"/>
      <c r="AE1" s="147"/>
      <c r="AF1" s="145">
        <v>2</v>
      </c>
      <c r="AG1" s="146"/>
      <c r="AH1" s="152"/>
      <c r="AI1" s="151">
        <v>3</v>
      </c>
      <c r="AJ1" s="146"/>
      <c r="AK1" s="147"/>
      <c r="AL1" s="145">
        <v>4</v>
      </c>
      <c r="AM1" s="146"/>
      <c r="AN1" s="152"/>
      <c r="AO1" s="151">
        <v>5</v>
      </c>
      <c r="AP1" s="146"/>
      <c r="AQ1" s="147"/>
      <c r="AR1" s="148" t="s">
        <v>7</v>
      </c>
      <c r="AS1" s="149" t="s">
        <v>8</v>
      </c>
      <c r="AT1" s="150" t="s">
        <v>9</v>
      </c>
      <c r="AU1" s="148" t="s">
        <v>10</v>
      </c>
      <c r="AW1" s="143" t="s">
        <v>10</v>
      </c>
    </row>
    <row r="2" spans="1:49" s="1" customFormat="1">
      <c r="A2" s="169"/>
      <c r="B2" s="167"/>
      <c r="C2" s="167"/>
      <c r="D2" s="167"/>
      <c r="E2" s="172"/>
      <c r="F2" s="172"/>
      <c r="G2" s="167"/>
      <c r="H2" s="21" t="s">
        <v>12</v>
      </c>
      <c r="I2" s="22" t="s">
        <v>13</v>
      </c>
      <c r="J2" s="25" t="s">
        <v>14</v>
      </c>
      <c r="K2" s="23" t="s">
        <v>12</v>
      </c>
      <c r="L2" s="24" t="s">
        <v>13</v>
      </c>
      <c r="M2" s="23" t="s">
        <v>14</v>
      </c>
      <c r="N2" s="21" t="s">
        <v>12</v>
      </c>
      <c r="O2" s="22" t="s">
        <v>13</v>
      </c>
      <c r="P2" s="25" t="s">
        <v>14</v>
      </c>
      <c r="Q2" s="22" t="s">
        <v>12</v>
      </c>
      <c r="R2" s="22" t="s">
        <v>13</v>
      </c>
      <c r="S2" s="23" t="s">
        <v>14</v>
      </c>
      <c r="T2" s="21" t="s">
        <v>12</v>
      </c>
      <c r="U2" s="22" t="s">
        <v>13</v>
      </c>
      <c r="V2" s="25" t="s">
        <v>14</v>
      </c>
      <c r="W2" s="167"/>
      <c r="X2" s="165"/>
      <c r="Y2" s="167"/>
      <c r="Z2" s="165"/>
      <c r="AB2" s="154"/>
      <c r="AC2" s="111" t="s">
        <v>12</v>
      </c>
      <c r="AD2" s="112" t="s">
        <v>13</v>
      </c>
      <c r="AE2" s="114" t="s">
        <v>14</v>
      </c>
      <c r="AF2" s="115" t="s">
        <v>12</v>
      </c>
      <c r="AG2" s="112" t="s">
        <v>13</v>
      </c>
      <c r="AH2" s="113" t="s">
        <v>14</v>
      </c>
      <c r="AI2" s="111" t="s">
        <v>12</v>
      </c>
      <c r="AJ2" s="112" t="s">
        <v>13</v>
      </c>
      <c r="AK2" s="114" t="s">
        <v>14</v>
      </c>
      <c r="AL2" s="115" t="s">
        <v>12</v>
      </c>
      <c r="AM2" s="112" t="s">
        <v>13</v>
      </c>
      <c r="AN2" s="113" t="s">
        <v>14</v>
      </c>
      <c r="AO2" s="111" t="s">
        <v>12</v>
      </c>
      <c r="AP2" s="112" t="s">
        <v>13</v>
      </c>
      <c r="AQ2" s="114" t="s">
        <v>14</v>
      </c>
      <c r="AR2" s="185"/>
      <c r="AS2" s="186"/>
      <c r="AT2" s="187"/>
      <c r="AU2" s="185"/>
      <c r="AW2" s="144"/>
    </row>
    <row r="3" spans="1:49">
      <c r="A3" s="156">
        <v>1</v>
      </c>
      <c r="B3" s="159" t="s">
        <v>15</v>
      </c>
      <c r="C3" s="159">
        <v>2</v>
      </c>
      <c r="D3" s="159">
        <v>2</v>
      </c>
      <c r="E3" s="3" t="s">
        <v>2</v>
      </c>
      <c r="F3" s="3" t="s">
        <v>16</v>
      </c>
      <c r="G3" s="16">
        <v>30000</v>
      </c>
      <c r="H3" s="39">
        <v>10.000400000000001</v>
      </c>
      <c r="I3" s="40">
        <v>25863</v>
      </c>
      <c r="J3" s="41">
        <v>2586.1965</v>
      </c>
      <c r="K3" s="42">
        <v>10.000400000000001</v>
      </c>
      <c r="L3" s="40">
        <v>25976</v>
      </c>
      <c r="M3" s="43">
        <v>2597.4960999999998</v>
      </c>
      <c r="N3" s="39">
        <v>10.000299999999999</v>
      </c>
      <c r="O3" s="40">
        <v>26261</v>
      </c>
      <c r="P3" s="41">
        <v>2626.0212000000001</v>
      </c>
      <c r="Q3" s="42">
        <v>10.000500000000001</v>
      </c>
      <c r="R3" s="40">
        <v>26093</v>
      </c>
      <c r="S3" s="43">
        <v>2609.1695</v>
      </c>
      <c r="T3" s="39">
        <v>10.000500000000001</v>
      </c>
      <c r="U3" s="40">
        <v>25506</v>
      </c>
      <c r="V3" s="41">
        <v>2550.4724000000001</v>
      </c>
      <c r="W3" s="81">
        <f>MIN(J3,M3,P3,S3,V3)</f>
        <v>2550.4724000000001</v>
      </c>
      <c r="X3" s="74">
        <f>MAX(J3,M3,P3,S3,V3)</f>
        <v>2626.0212000000001</v>
      </c>
      <c r="Y3" s="81">
        <f>AVERAGE(J3,M3,P3,S3,V3)</f>
        <v>2593.8711400000002</v>
      </c>
      <c r="Z3" s="74">
        <f>_xlfn.STDEV.S(J3,M3,P3,S3,V3)</f>
        <v>28.386428290699051</v>
      </c>
      <c r="AB3" s="154"/>
      <c r="AC3" s="117">
        <v>10.000400000000001</v>
      </c>
      <c r="AD3" s="118">
        <v>26135</v>
      </c>
      <c r="AE3" s="120">
        <v>2613.3953999999999</v>
      </c>
      <c r="AF3" s="121">
        <v>10.000299999999999</v>
      </c>
      <c r="AG3" s="118">
        <v>26257</v>
      </c>
      <c r="AH3" s="119">
        <v>2625.6212</v>
      </c>
      <c r="AI3" s="117">
        <v>10.0002</v>
      </c>
      <c r="AJ3" s="118">
        <v>26179</v>
      </c>
      <c r="AK3" s="120">
        <v>2617.8476000000001</v>
      </c>
      <c r="AL3" s="121">
        <v>10.000400000000001</v>
      </c>
      <c r="AM3" s="118">
        <v>26231</v>
      </c>
      <c r="AN3" s="119">
        <v>2622.9949999999999</v>
      </c>
      <c r="AO3" s="117">
        <v>10.000400000000001</v>
      </c>
      <c r="AP3" s="118">
        <v>25940</v>
      </c>
      <c r="AQ3" s="120">
        <v>2593.8962000000001</v>
      </c>
      <c r="AR3" s="184">
        <f>MIN(AE3,AH3,AK3,AN3,AQ3)</f>
        <v>2593.8962000000001</v>
      </c>
      <c r="AS3" s="81">
        <f>MAX(AE3,AH3,AK3,AN3,AQ3)</f>
        <v>2625.6212</v>
      </c>
      <c r="AT3" s="74">
        <f>AVERAGE(AE3,AH3,AK3,AN3,AQ3)</f>
        <v>2614.7510799999995</v>
      </c>
      <c r="AU3" s="184">
        <f>_xlfn.STDEV.S(AE3,AH3,AK3,AN3,AQ3)</f>
        <v>12.574518380120908</v>
      </c>
      <c r="AW3" s="65" t="e">
        <f>_xlfn.STDEV.S(#REF!,#REF!,#REF!,#REF!,#REF!)</f>
        <v>#REF!</v>
      </c>
    </row>
    <row r="4" spans="1:49">
      <c r="A4" s="157"/>
      <c r="B4" s="160"/>
      <c r="C4" s="160"/>
      <c r="D4" s="160"/>
      <c r="E4" s="5" t="s">
        <v>2</v>
      </c>
      <c r="F4" s="5" t="s">
        <v>16</v>
      </c>
      <c r="G4" s="20">
        <v>60000</v>
      </c>
      <c r="H4" s="39">
        <v>10.0002</v>
      </c>
      <c r="I4" s="40">
        <v>10154</v>
      </c>
      <c r="J4" s="41">
        <v>1015.3796</v>
      </c>
      <c r="K4" s="42">
        <v>10.0009</v>
      </c>
      <c r="L4" s="40">
        <v>10175</v>
      </c>
      <c r="M4" s="43">
        <v>1017.4084</v>
      </c>
      <c r="N4" s="39">
        <v>10.0006</v>
      </c>
      <c r="O4" s="40">
        <v>10022</v>
      </c>
      <c r="P4" s="41">
        <v>1002.1398</v>
      </c>
      <c r="Q4" s="42">
        <v>10.000500000000001</v>
      </c>
      <c r="R4" s="40">
        <v>10117</v>
      </c>
      <c r="S4" s="43">
        <v>1011.6494</v>
      </c>
      <c r="T4" s="39">
        <v>10.0008</v>
      </c>
      <c r="U4" s="40">
        <v>10153</v>
      </c>
      <c r="V4" s="41">
        <v>1015.2187</v>
      </c>
      <c r="W4" s="98">
        <f t="shared" ref="W4:W16" si="0">MIN(J4,M4,P4,S4,V4)</f>
        <v>1002.1398</v>
      </c>
      <c r="X4" s="97">
        <f t="shared" ref="X4:X23" si="1">MAX(J4,M4,P4,S4,V4)</f>
        <v>1017.4084</v>
      </c>
      <c r="Y4" s="98">
        <f t="shared" ref="Y4:Y23" si="2">AVERAGE(J4,M4,P4,S4,V4)</f>
        <v>1012.35918</v>
      </c>
      <c r="Z4" s="97">
        <f t="shared" ref="Z4:Z23" si="3">_xlfn.STDEV.S(J4,M4,P4,S4,V4)</f>
        <v>6.0772923544947117</v>
      </c>
      <c r="AB4" s="154"/>
      <c r="AC4" s="36">
        <v>10.000500000000001</v>
      </c>
      <c r="AD4" s="37">
        <v>9946</v>
      </c>
      <c r="AE4" s="38">
        <v>994.55020000000002</v>
      </c>
      <c r="AF4" s="44">
        <v>10.0006</v>
      </c>
      <c r="AG4" s="37">
        <v>10111</v>
      </c>
      <c r="AH4" s="45">
        <v>1011.0393</v>
      </c>
      <c r="AI4" s="36">
        <v>10.000400000000001</v>
      </c>
      <c r="AJ4" s="37">
        <v>9909</v>
      </c>
      <c r="AK4" s="38">
        <v>990.86030000000005</v>
      </c>
      <c r="AL4" s="44">
        <v>10.000299999999999</v>
      </c>
      <c r="AM4" s="37">
        <v>9996</v>
      </c>
      <c r="AN4" s="45">
        <v>999.57</v>
      </c>
      <c r="AO4" s="36">
        <v>10.0009</v>
      </c>
      <c r="AP4" s="37">
        <v>9650</v>
      </c>
      <c r="AQ4" s="38">
        <v>964.91309999999999</v>
      </c>
      <c r="AR4" s="70">
        <f t="shared" ref="AR4:AR30" si="4">MIN(AE4,AH4,AK4,AN4,AQ4)</f>
        <v>964.91309999999999</v>
      </c>
      <c r="AS4" s="69">
        <f t="shared" ref="AS4:AS30" si="5">MAX(AE4,AH4,AK4,AN4,AQ4)</f>
        <v>1011.0393</v>
      </c>
      <c r="AT4" s="68">
        <f t="shared" ref="AT4:AT30" si="6">AVERAGE(AE4,AH4,AK4,AN4,AQ4)</f>
        <v>992.18658000000016</v>
      </c>
      <c r="AU4" s="70">
        <f t="shared" ref="AU4:AU30" si="7">_xlfn.STDEV.S(AE4,AH4,AK4,AN4,AQ4)</f>
        <v>17.037666886548774</v>
      </c>
      <c r="AW4" s="97" t="e">
        <f>_xlfn.STDEV.S(#REF!,#REF!,#REF!,#REF!,#REF!)</f>
        <v>#REF!</v>
      </c>
    </row>
    <row r="5" spans="1:49">
      <c r="A5" s="157"/>
      <c r="B5" s="160"/>
      <c r="C5" s="160"/>
      <c r="D5" s="160"/>
      <c r="E5" s="4" t="s">
        <v>17</v>
      </c>
      <c r="F5" s="4" t="s">
        <v>18</v>
      </c>
      <c r="G5" s="17" t="s">
        <v>19</v>
      </c>
      <c r="H5" s="46">
        <v>3.5379</v>
      </c>
      <c r="I5" s="47">
        <v>100</v>
      </c>
      <c r="J5" s="48">
        <v>28.2653</v>
      </c>
      <c r="K5" s="49">
        <v>3.5857000000000001</v>
      </c>
      <c r="L5" s="47">
        <v>100</v>
      </c>
      <c r="M5" s="50">
        <v>27.888500000000001</v>
      </c>
      <c r="N5" s="46">
        <v>3.4771000000000001</v>
      </c>
      <c r="O5" s="47">
        <v>100</v>
      </c>
      <c r="P5" s="48">
        <v>28.759499999999999</v>
      </c>
      <c r="Q5" s="49">
        <v>3.3917000000000002</v>
      </c>
      <c r="R5" s="47">
        <v>100</v>
      </c>
      <c r="S5" s="50">
        <v>29.483699999999999</v>
      </c>
      <c r="T5" s="46">
        <v>3.4628000000000001</v>
      </c>
      <c r="U5" s="47">
        <v>100</v>
      </c>
      <c r="V5" s="48">
        <v>28.878299999999999</v>
      </c>
      <c r="W5" s="94">
        <f t="shared" si="0"/>
        <v>27.888500000000001</v>
      </c>
      <c r="X5" s="93">
        <f t="shared" si="1"/>
        <v>29.483699999999999</v>
      </c>
      <c r="Y5" s="94">
        <f t="shared" si="2"/>
        <v>28.655060000000002</v>
      </c>
      <c r="Z5" s="93">
        <f t="shared" si="3"/>
        <v>0.60969565194447572</v>
      </c>
      <c r="AB5" s="154"/>
      <c r="AC5" s="51">
        <v>3.4438</v>
      </c>
      <c r="AD5" s="52">
        <v>100</v>
      </c>
      <c r="AE5" s="53">
        <v>29.037600000000001</v>
      </c>
      <c r="AF5" s="54">
        <v>3.3925999999999998</v>
      </c>
      <c r="AG5" s="52">
        <v>100</v>
      </c>
      <c r="AH5" s="55">
        <v>29.475899999999999</v>
      </c>
      <c r="AI5" s="51">
        <v>3.4594999999999998</v>
      </c>
      <c r="AJ5" s="52">
        <v>100</v>
      </c>
      <c r="AK5" s="53">
        <v>28.905899999999999</v>
      </c>
      <c r="AL5" s="54">
        <v>3.4552999999999998</v>
      </c>
      <c r="AM5" s="52">
        <v>100</v>
      </c>
      <c r="AN5" s="55">
        <v>28.940999999999999</v>
      </c>
      <c r="AO5" s="51">
        <v>4.5701000000000001</v>
      </c>
      <c r="AP5" s="52">
        <v>100</v>
      </c>
      <c r="AQ5" s="53">
        <v>21.8813</v>
      </c>
      <c r="AR5" s="73">
        <f t="shared" si="4"/>
        <v>21.8813</v>
      </c>
      <c r="AS5" s="72">
        <f t="shared" si="5"/>
        <v>29.475899999999999</v>
      </c>
      <c r="AT5" s="71">
        <f t="shared" si="6"/>
        <v>27.648340000000001</v>
      </c>
      <c r="AU5" s="73">
        <f t="shared" si="7"/>
        <v>3.2319187912136127</v>
      </c>
      <c r="AW5" s="93" t="e">
        <f>_xlfn.STDEV.S(#REF!,#REF!,#REF!,#REF!,#REF!)</f>
        <v>#REF!</v>
      </c>
    </row>
    <row r="6" spans="1:49">
      <c r="A6" s="157"/>
      <c r="B6" s="160"/>
      <c r="C6" s="160"/>
      <c r="D6" s="160"/>
      <c r="E6" s="4" t="s">
        <v>17</v>
      </c>
      <c r="F6" s="4" t="s">
        <v>18</v>
      </c>
      <c r="G6" s="17" t="s">
        <v>20</v>
      </c>
      <c r="H6" s="46">
        <v>14.1547</v>
      </c>
      <c r="I6" s="47">
        <v>2</v>
      </c>
      <c r="J6" s="48">
        <v>0.14119999999999999</v>
      </c>
      <c r="K6" s="49">
        <v>13.652900000000001</v>
      </c>
      <c r="L6" s="47">
        <v>2</v>
      </c>
      <c r="M6" s="50">
        <v>0.1464</v>
      </c>
      <c r="N6" s="46">
        <v>13.574299999999999</v>
      </c>
      <c r="O6" s="47">
        <v>2</v>
      </c>
      <c r="P6" s="48">
        <v>0.14729999999999999</v>
      </c>
      <c r="Q6" s="49">
        <v>13.366300000000001</v>
      </c>
      <c r="R6" s="47">
        <v>2</v>
      </c>
      <c r="S6" s="50">
        <v>0.14960000000000001</v>
      </c>
      <c r="T6" s="46">
        <v>13.6751</v>
      </c>
      <c r="U6" s="47">
        <v>2</v>
      </c>
      <c r="V6" s="48">
        <v>0.1462</v>
      </c>
      <c r="W6" s="96">
        <f t="shared" si="0"/>
        <v>0.14119999999999999</v>
      </c>
      <c r="X6" s="95">
        <f t="shared" si="1"/>
        <v>0.14960000000000001</v>
      </c>
      <c r="Y6" s="96">
        <f t="shared" si="2"/>
        <v>0.14613999999999999</v>
      </c>
      <c r="Z6" s="95">
        <f t="shared" si="3"/>
        <v>3.0737599125501051E-3</v>
      </c>
      <c r="AB6" s="154"/>
      <c r="AC6" s="51">
        <v>11.79</v>
      </c>
      <c r="AD6" s="52">
        <v>3</v>
      </c>
      <c r="AE6" s="53">
        <v>0.25440000000000002</v>
      </c>
      <c r="AF6" s="54">
        <v>11.255800000000001</v>
      </c>
      <c r="AG6" s="52">
        <v>4</v>
      </c>
      <c r="AH6" s="55">
        <v>0.3553</v>
      </c>
      <c r="AI6" s="51">
        <v>11.192299999999999</v>
      </c>
      <c r="AJ6" s="52">
        <v>4</v>
      </c>
      <c r="AK6" s="53">
        <v>0.35730000000000001</v>
      </c>
      <c r="AL6" s="54">
        <v>10.623200000000001</v>
      </c>
      <c r="AM6" s="52">
        <v>4</v>
      </c>
      <c r="AN6" s="55">
        <v>0.3765</v>
      </c>
      <c r="AO6" s="51">
        <v>10.0525</v>
      </c>
      <c r="AP6" s="52">
        <v>4</v>
      </c>
      <c r="AQ6" s="53">
        <v>0.39789999999999998</v>
      </c>
      <c r="AR6" s="73">
        <f t="shared" si="4"/>
        <v>0.25440000000000002</v>
      </c>
      <c r="AS6" s="72">
        <f t="shared" si="5"/>
        <v>0.39789999999999998</v>
      </c>
      <c r="AT6" s="71">
        <f t="shared" si="6"/>
        <v>0.34828000000000003</v>
      </c>
      <c r="AU6" s="73">
        <f t="shared" si="7"/>
        <v>5.5232707701143524E-2</v>
      </c>
      <c r="AW6" s="95" t="e">
        <f>_xlfn.STDEV.S(#REF!,#REF!,#REF!,#REF!,#REF!)</f>
        <v>#REF!</v>
      </c>
    </row>
    <row r="7" spans="1:49">
      <c r="A7" s="157"/>
      <c r="B7" s="160"/>
      <c r="C7" s="160"/>
      <c r="D7" s="160"/>
      <c r="E7" s="3" t="s">
        <v>21</v>
      </c>
      <c r="F7" s="3" t="s">
        <v>22</v>
      </c>
      <c r="G7" s="26" t="s">
        <v>23</v>
      </c>
      <c r="H7" s="11">
        <v>10.0115</v>
      </c>
      <c r="I7" s="12">
        <v>296318</v>
      </c>
      <c r="J7" s="14">
        <v>29597.762500000001</v>
      </c>
      <c r="K7" s="15">
        <v>10.008900000000001</v>
      </c>
      <c r="L7" s="12">
        <v>285873</v>
      </c>
      <c r="M7" s="13">
        <v>28561.8799</v>
      </c>
      <c r="N7" s="11">
        <v>10.007999999999999</v>
      </c>
      <c r="O7" s="12">
        <v>291711</v>
      </c>
      <c r="P7" s="14">
        <v>29147.7817</v>
      </c>
      <c r="Q7" s="15">
        <v>10.009</v>
      </c>
      <c r="R7" s="12">
        <v>293662</v>
      </c>
      <c r="S7" s="13">
        <v>29339.794099999999</v>
      </c>
      <c r="T7" s="11">
        <v>10.0062</v>
      </c>
      <c r="U7" s="12">
        <v>305853</v>
      </c>
      <c r="V7" s="14">
        <v>30566.3488</v>
      </c>
      <c r="W7" s="101">
        <f t="shared" si="0"/>
        <v>28561.8799</v>
      </c>
      <c r="X7" s="100">
        <f t="shared" si="1"/>
        <v>30566.3488</v>
      </c>
      <c r="Y7" s="101">
        <f t="shared" si="2"/>
        <v>29442.713400000001</v>
      </c>
      <c r="Z7" s="100">
        <f t="shared" si="3"/>
        <v>734.85397873380271</v>
      </c>
      <c r="AB7" s="154"/>
      <c r="AC7" s="33">
        <v>10.004099999999999</v>
      </c>
      <c r="AD7" s="6">
        <v>364159</v>
      </c>
      <c r="AE7" s="7">
        <v>36400.975599999998</v>
      </c>
      <c r="AF7" s="10">
        <v>10.0044</v>
      </c>
      <c r="AG7" s="6">
        <v>373825</v>
      </c>
      <c r="AH7" s="35">
        <v>37366.058900000004</v>
      </c>
      <c r="AI7" s="33">
        <v>10.0039</v>
      </c>
      <c r="AJ7" s="6">
        <v>385987</v>
      </c>
      <c r="AK7" s="7">
        <v>38583.652300000002</v>
      </c>
      <c r="AL7" s="10">
        <v>10.0036</v>
      </c>
      <c r="AM7" s="6">
        <v>368855</v>
      </c>
      <c r="AN7" s="35">
        <v>36872.225899999998</v>
      </c>
      <c r="AO7" s="33">
        <v>10.0036</v>
      </c>
      <c r="AP7" s="6">
        <v>349955</v>
      </c>
      <c r="AQ7" s="7">
        <v>34982.9061</v>
      </c>
      <c r="AR7" s="104">
        <f t="shared" si="4"/>
        <v>34982.9061</v>
      </c>
      <c r="AS7" s="82">
        <f t="shared" si="5"/>
        <v>38583.652300000002</v>
      </c>
      <c r="AT7" s="75">
        <f t="shared" si="6"/>
        <v>36841.163760000003</v>
      </c>
      <c r="AU7" s="63">
        <f t="shared" si="7"/>
        <v>1319.0558388219586</v>
      </c>
      <c r="AW7" s="100" t="e">
        <f>_xlfn.STDEV.S(#REF!,#REF!,#REF!,#REF!,#REF!)</f>
        <v>#REF!</v>
      </c>
    </row>
    <row r="8" spans="1:49">
      <c r="A8" s="157"/>
      <c r="B8" s="160"/>
      <c r="C8" s="160"/>
      <c r="D8" s="160"/>
      <c r="E8" s="4" t="s">
        <v>21</v>
      </c>
      <c r="F8" s="4" t="s">
        <v>22</v>
      </c>
      <c r="G8" s="18" t="s">
        <v>24</v>
      </c>
      <c r="H8" s="11">
        <v>10.0082</v>
      </c>
      <c r="I8" s="12">
        <v>184412</v>
      </c>
      <c r="J8" s="14">
        <v>18426.0906</v>
      </c>
      <c r="K8" s="15">
        <v>10.008900000000001</v>
      </c>
      <c r="L8" s="12">
        <v>183351</v>
      </c>
      <c r="M8" s="13">
        <v>18318.796200000001</v>
      </c>
      <c r="N8" s="11">
        <v>10.0114</v>
      </c>
      <c r="O8" s="12">
        <v>190939</v>
      </c>
      <c r="P8" s="14">
        <v>19072.1577</v>
      </c>
      <c r="Q8" s="15">
        <v>10.0108</v>
      </c>
      <c r="R8" s="12">
        <v>178417</v>
      </c>
      <c r="S8" s="13">
        <v>17822.451700000001</v>
      </c>
      <c r="T8" s="11">
        <v>10.010300000000001</v>
      </c>
      <c r="U8" s="12">
        <v>184802</v>
      </c>
      <c r="V8" s="14">
        <v>18461.1849</v>
      </c>
      <c r="W8" s="82">
        <f t="shared" si="0"/>
        <v>17822.451700000001</v>
      </c>
      <c r="X8" s="75">
        <f t="shared" si="1"/>
        <v>19072.1577</v>
      </c>
      <c r="Y8" s="82">
        <f t="shared" si="2"/>
        <v>18420.136220000004</v>
      </c>
      <c r="Z8" s="75">
        <f t="shared" si="3"/>
        <v>445.63130619760824</v>
      </c>
      <c r="AB8" s="154"/>
      <c r="AC8" s="33">
        <v>10.0067</v>
      </c>
      <c r="AD8" s="6">
        <v>247058</v>
      </c>
      <c r="AE8" s="7">
        <v>24689.258099999999</v>
      </c>
      <c r="AF8" s="10">
        <v>10.0078</v>
      </c>
      <c r="AG8" s="6">
        <v>253644</v>
      </c>
      <c r="AH8" s="35">
        <v>25344.631099999999</v>
      </c>
      <c r="AI8" s="33">
        <v>10.007199999999999</v>
      </c>
      <c r="AJ8" s="6">
        <v>255704</v>
      </c>
      <c r="AK8" s="7">
        <v>25552.002499999999</v>
      </c>
      <c r="AL8" s="10">
        <v>10.005699999999999</v>
      </c>
      <c r="AM8" s="6">
        <v>246621</v>
      </c>
      <c r="AN8" s="35">
        <v>24648.050599999999</v>
      </c>
      <c r="AO8" s="33">
        <v>10.0054</v>
      </c>
      <c r="AP8" s="6">
        <v>251424</v>
      </c>
      <c r="AQ8" s="7">
        <v>25128.830399999999</v>
      </c>
      <c r="AR8" s="104">
        <f t="shared" si="4"/>
        <v>24648.050599999999</v>
      </c>
      <c r="AS8" s="82">
        <f t="shared" si="5"/>
        <v>25552.002499999999</v>
      </c>
      <c r="AT8" s="75">
        <f t="shared" si="6"/>
        <v>25072.554540000001</v>
      </c>
      <c r="AU8" s="63">
        <f t="shared" si="7"/>
        <v>398.17795307517082</v>
      </c>
      <c r="AW8" s="75" t="e">
        <f>_xlfn.STDEV.S(#REF!,#REF!,#REF!,#REF!,#REF!)</f>
        <v>#REF!</v>
      </c>
    </row>
    <row r="9" spans="1:49">
      <c r="A9" s="158"/>
      <c r="B9" s="161"/>
      <c r="C9" s="161"/>
      <c r="D9" s="161"/>
      <c r="E9" s="5" t="s">
        <v>21</v>
      </c>
      <c r="F9" s="5" t="s">
        <v>22</v>
      </c>
      <c r="G9" s="19" t="s">
        <v>25</v>
      </c>
      <c r="H9" s="11">
        <v>10.0085</v>
      </c>
      <c r="I9" s="12">
        <v>202554</v>
      </c>
      <c r="J9" s="14">
        <v>20238.197499999998</v>
      </c>
      <c r="K9" s="15">
        <v>10.004799999999999</v>
      </c>
      <c r="L9" s="12">
        <v>193736</v>
      </c>
      <c r="M9" s="13">
        <v>19364.305100000001</v>
      </c>
      <c r="N9" s="11">
        <v>10.005100000000001</v>
      </c>
      <c r="O9" s="12">
        <v>202140</v>
      </c>
      <c r="P9" s="14">
        <v>20203.696100000001</v>
      </c>
      <c r="Q9" s="15">
        <v>10.0083</v>
      </c>
      <c r="R9" s="12">
        <v>196212</v>
      </c>
      <c r="S9" s="13">
        <v>19604.927899999999</v>
      </c>
      <c r="T9" s="11">
        <v>10.008100000000001</v>
      </c>
      <c r="U9" s="12">
        <v>191855</v>
      </c>
      <c r="V9" s="14">
        <v>19169.972300000001</v>
      </c>
      <c r="W9" s="83">
        <f t="shared" si="0"/>
        <v>19169.972300000001</v>
      </c>
      <c r="X9" s="76">
        <f t="shared" si="1"/>
        <v>20238.197499999998</v>
      </c>
      <c r="Y9" s="83">
        <f t="shared" si="2"/>
        <v>19716.219780000003</v>
      </c>
      <c r="Z9" s="76">
        <f t="shared" si="3"/>
        <v>485.98097614436648</v>
      </c>
      <c r="AB9" s="154"/>
      <c r="AC9" s="188">
        <v>10.0053</v>
      </c>
      <c r="AD9" s="189">
        <v>340258</v>
      </c>
      <c r="AE9" s="190">
        <v>34007.775800000003</v>
      </c>
      <c r="AF9" s="191">
        <v>10.0046</v>
      </c>
      <c r="AG9" s="189">
        <v>330076</v>
      </c>
      <c r="AH9" s="192">
        <v>32992.4234</v>
      </c>
      <c r="AI9" s="188">
        <v>10.0045</v>
      </c>
      <c r="AJ9" s="189">
        <v>314831</v>
      </c>
      <c r="AK9" s="190">
        <v>31468.938900000001</v>
      </c>
      <c r="AL9" s="191">
        <v>10.0052</v>
      </c>
      <c r="AM9" s="189">
        <v>325039</v>
      </c>
      <c r="AN9" s="192">
        <v>32487.006700000002</v>
      </c>
      <c r="AO9" s="188">
        <v>10.004799999999999</v>
      </c>
      <c r="AP9" s="189">
        <v>299063</v>
      </c>
      <c r="AQ9" s="190">
        <v>29891.951799999999</v>
      </c>
      <c r="AR9" s="109">
        <f t="shared" si="4"/>
        <v>29891.951799999999</v>
      </c>
      <c r="AS9" s="83">
        <f t="shared" si="5"/>
        <v>34007.775800000003</v>
      </c>
      <c r="AT9" s="76">
        <f t="shared" si="6"/>
        <v>32169.619320000005</v>
      </c>
      <c r="AU9" s="193">
        <f t="shared" si="7"/>
        <v>1568.0627323745887</v>
      </c>
      <c r="AW9" s="76" t="e">
        <f>_xlfn.STDEV.S(#REF!,#REF!,#REF!,#REF!,#REF!)</f>
        <v>#REF!</v>
      </c>
    </row>
    <row r="10" spans="1:49">
      <c r="A10" s="156">
        <v>2</v>
      </c>
      <c r="B10" s="159" t="s">
        <v>15</v>
      </c>
      <c r="C10" s="159">
        <v>4</v>
      </c>
      <c r="D10" s="159">
        <v>2</v>
      </c>
      <c r="E10" s="3" t="s">
        <v>2</v>
      </c>
      <c r="F10" s="3" t="s">
        <v>16</v>
      </c>
      <c r="G10" s="16">
        <v>30000</v>
      </c>
      <c r="H10" s="39">
        <v>10.0008</v>
      </c>
      <c r="I10" s="40">
        <v>25119</v>
      </c>
      <c r="J10" s="41">
        <v>2511.6990000000001</v>
      </c>
      <c r="K10" s="42">
        <v>10.000400000000001</v>
      </c>
      <c r="L10" s="40">
        <v>25986</v>
      </c>
      <c r="M10" s="43">
        <v>2598.4960000000001</v>
      </c>
      <c r="N10" s="39">
        <v>10.000400000000001</v>
      </c>
      <c r="O10" s="40">
        <v>25995</v>
      </c>
      <c r="P10" s="41">
        <v>2599.3960000000002</v>
      </c>
      <c r="Q10" s="42">
        <v>10.000299999999999</v>
      </c>
      <c r="R10" s="40">
        <v>26293</v>
      </c>
      <c r="S10" s="43">
        <v>2629.2211000000002</v>
      </c>
      <c r="T10" s="39">
        <v>10.000500000000001</v>
      </c>
      <c r="U10" s="40">
        <v>26217</v>
      </c>
      <c r="V10" s="41">
        <v>2621.5689000000002</v>
      </c>
      <c r="W10" s="81">
        <f t="shared" si="0"/>
        <v>2511.6990000000001</v>
      </c>
      <c r="X10" s="74">
        <f t="shared" si="1"/>
        <v>2629.2211000000002</v>
      </c>
      <c r="Y10" s="81">
        <f t="shared" si="2"/>
        <v>2592.0762000000004</v>
      </c>
      <c r="Z10" s="74">
        <f t="shared" si="3"/>
        <v>46.917082531898814</v>
      </c>
      <c r="AB10" s="154"/>
      <c r="AC10" s="117">
        <v>10.000500000000001</v>
      </c>
      <c r="AD10" s="118">
        <v>25860</v>
      </c>
      <c r="AE10" s="120">
        <v>2585.8706999999999</v>
      </c>
      <c r="AF10" s="121">
        <v>10.000500000000001</v>
      </c>
      <c r="AG10" s="118">
        <v>26046</v>
      </c>
      <c r="AH10" s="119">
        <v>2604.4697000000001</v>
      </c>
      <c r="AI10" s="117">
        <v>10.0002</v>
      </c>
      <c r="AJ10" s="118">
        <v>25940</v>
      </c>
      <c r="AK10" s="120">
        <v>2593.9481000000001</v>
      </c>
      <c r="AL10" s="121">
        <v>10.000500000000001</v>
      </c>
      <c r="AM10" s="118">
        <v>26181</v>
      </c>
      <c r="AN10" s="119">
        <v>2617.9690999999998</v>
      </c>
      <c r="AO10" s="117">
        <v>10.000299999999999</v>
      </c>
      <c r="AP10" s="118">
        <v>25951</v>
      </c>
      <c r="AQ10" s="120">
        <v>2595.0221000000001</v>
      </c>
      <c r="AR10" s="184">
        <f t="shared" si="4"/>
        <v>2585.8706999999999</v>
      </c>
      <c r="AS10" s="81">
        <f t="shared" si="5"/>
        <v>2617.9690999999998</v>
      </c>
      <c r="AT10" s="74">
        <f t="shared" si="6"/>
        <v>2599.4559400000003</v>
      </c>
      <c r="AU10" s="184">
        <f t="shared" si="7"/>
        <v>12.272213196811661</v>
      </c>
      <c r="AW10" s="74" t="e">
        <f>_xlfn.STDEV.S(#REF!,#REF!,#REF!,#REF!,#REF!)</f>
        <v>#REF!</v>
      </c>
    </row>
    <row r="11" spans="1:49">
      <c r="A11" s="157"/>
      <c r="B11" s="160"/>
      <c r="C11" s="160"/>
      <c r="D11" s="160"/>
      <c r="E11" s="5" t="s">
        <v>2</v>
      </c>
      <c r="F11" s="5" t="s">
        <v>16</v>
      </c>
      <c r="G11" s="20">
        <v>60000</v>
      </c>
      <c r="H11" s="39">
        <v>10.0009</v>
      </c>
      <c r="I11" s="40">
        <v>10088</v>
      </c>
      <c r="J11" s="41">
        <v>1008.7092</v>
      </c>
      <c r="K11" s="42">
        <v>10.000400000000001</v>
      </c>
      <c r="L11" s="40">
        <v>10121</v>
      </c>
      <c r="M11" s="43">
        <v>1012.0595</v>
      </c>
      <c r="N11" s="39">
        <v>10.001099999999999</v>
      </c>
      <c r="O11" s="40">
        <v>10096</v>
      </c>
      <c r="P11" s="41">
        <v>1009.4888999999999</v>
      </c>
      <c r="Q11" s="42">
        <v>10.000999999999999</v>
      </c>
      <c r="R11" s="40">
        <v>10013</v>
      </c>
      <c r="S11" s="43">
        <v>1001.1998</v>
      </c>
      <c r="T11" s="39">
        <v>10.001099999999999</v>
      </c>
      <c r="U11" s="40">
        <v>9930</v>
      </c>
      <c r="V11" s="41">
        <v>992.89070000000004</v>
      </c>
      <c r="W11" s="86">
        <f t="shared" si="0"/>
        <v>992.89070000000004</v>
      </c>
      <c r="X11" s="85">
        <f t="shared" si="1"/>
        <v>1012.0595</v>
      </c>
      <c r="Y11" s="86">
        <f t="shared" si="2"/>
        <v>1004.8696200000001</v>
      </c>
      <c r="Z11" s="85">
        <f t="shared" si="3"/>
        <v>7.8220297862511075</v>
      </c>
      <c r="AB11" s="154"/>
      <c r="AC11" s="36">
        <v>10.0002</v>
      </c>
      <c r="AD11" s="37">
        <v>10137</v>
      </c>
      <c r="AE11" s="38">
        <v>1013.6797</v>
      </c>
      <c r="AF11" s="44">
        <v>10.000400000000001</v>
      </c>
      <c r="AG11" s="37">
        <v>10129</v>
      </c>
      <c r="AH11" s="45">
        <v>1012.8594000000001</v>
      </c>
      <c r="AI11" s="36">
        <v>10.001099999999999</v>
      </c>
      <c r="AJ11" s="37">
        <v>10131</v>
      </c>
      <c r="AK11" s="38">
        <v>1012.9885</v>
      </c>
      <c r="AL11" s="44">
        <v>10.0009</v>
      </c>
      <c r="AM11" s="37">
        <v>10057</v>
      </c>
      <c r="AN11" s="45">
        <v>1005.6094000000001</v>
      </c>
      <c r="AO11" s="36">
        <v>10.001200000000001</v>
      </c>
      <c r="AP11" s="37">
        <v>10078</v>
      </c>
      <c r="AQ11" s="38">
        <v>1007.679</v>
      </c>
      <c r="AR11" s="70">
        <f t="shared" si="4"/>
        <v>1005.6094000000001</v>
      </c>
      <c r="AS11" s="69">
        <f t="shared" si="5"/>
        <v>1013.6797</v>
      </c>
      <c r="AT11" s="68">
        <f t="shared" si="6"/>
        <v>1010.5631999999999</v>
      </c>
      <c r="AU11" s="70">
        <f t="shared" si="7"/>
        <v>3.6648987318887905</v>
      </c>
      <c r="AW11" s="85" t="e">
        <f>_xlfn.STDEV.S(#REF!,#REF!,#REF!,#REF!,#REF!)</f>
        <v>#REF!</v>
      </c>
    </row>
    <row r="12" spans="1:49">
      <c r="A12" s="157"/>
      <c r="B12" s="160"/>
      <c r="C12" s="160"/>
      <c r="D12" s="160"/>
      <c r="E12" s="4" t="s">
        <v>17</v>
      </c>
      <c r="F12" s="4" t="s">
        <v>18</v>
      </c>
      <c r="G12" s="17" t="s">
        <v>19</v>
      </c>
      <c r="H12" s="46">
        <v>3.7208000000000001</v>
      </c>
      <c r="I12" s="47">
        <v>100</v>
      </c>
      <c r="J12" s="48">
        <v>26.875900000000001</v>
      </c>
      <c r="K12" s="49">
        <v>3.7035</v>
      </c>
      <c r="L12" s="47">
        <v>100</v>
      </c>
      <c r="M12" s="50">
        <v>27.0014</v>
      </c>
      <c r="N12" s="46">
        <v>3.6189</v>
      </c>
      <c r="O12" s="47">
        <v>100</v>
      </c>
      <c r="P12" s="48">
        <v>27.6327</v>
      </c>
      <c r="Q12" s="49">
        <v>3.6791999999999998</v>
      </c>
      <c r="R12" s="47">
        <v>100</v>
      </c>
      <c r="S12" s="50">
        <v>27.1798</v>
      </c>
      <c r="T12" s="46">
        <v>3.6600999999999999</v>
      </c>
      <c r="U12" s="47">
        <v>100</v>
      </c>
      <c r="V12" s="48">
        <v>27.3216</v>
      </c>
      <c r="W12" s="88">
        <f t="shared" si="0"/>
        <v>26.875900000000001</v>
      </c>
      <c r="X12" s="87">
        <f t="shared" si="1"/>
        <v>27.6327</v>
      </c>
      <c r="Y12" s="88">
        <f t="shared" si="2"/>
        <v>27.202280000000002</v>
      </c>
      <c r="Z12" s="87">
        <f t="shared" si="3"/>
        <v>0.29448288065692324</v>
      </c>
      <c r="AB12" s="154"/>
      <c r="AC12" s="51">
        <v>3.0059999999999998</v>
      </c>
      <c r="AD12" s="52">
        <v>100</v>
      </c>
      <c r="AE12" s="53">
        <v>33.2667</v>
      </c>
      <c r="AF12" s="54">
        <v>3.1768000000000001</v>
      </c>
      <c r="AG12" s="52">
        <v>100</v>
      </c>
      <c r="AH12" s="55">
        <v>31.478200000000001</v>
      </c>
      <c r="AI12" s="51">
        <v>3.1619000000000002</v>
      </c>
      <c r="AJ12" s="52">
        <v>100</v>
      </c>
      <c r="AK12" s="53">
        <v>31.6265</v>
      </c>
      <c r="AL12" s="54">
        <v>3.1171000000000002</v>
      </c>
      <c r="AM12" s="52">
        <v>100</v>
      </c>
      <c r="AN12" s="55">
        <v>32.081099999999999</v>
      </c>
      <c r="AO12" s="51">
        <v>3.2004999999999999</v>
      </c>
      <c r="AP12" s="52">
        <v>100</v>
      </c>
      <c r="AQ12" s="53">
        <v>31.245100000000001</v>
      </c>
      <c r="AR12" s="73">
        <f t="shared" si="4"/>
        <v>31.245100000000001</v>
      </c>
      <c r="AS12" s="72">
        <f t="shared" si="5"/>
        <v>33.2667</v>
      </c>
      <c r="AT12" s="71">
        <f t="shared" si="6"/>
        <v>31.939519999999998</v>
      </c>
      <c r="AU12" s="73">
        <f t="shared" si="7"/>
        <v>0.80225750978099275</v>
      </c>
      <c r="AW12" s="87" t="e">
        <f>_xlfn.STDEV.S(#REF!,#REF!,#REF!,#REF!,#REF!)</f>
        <v>#REF!</v>
      </c>
    </row>
    <row r="13" spans="1:49">
      <c r="A13" s="157"/>
      <c r="B13" s="160"/>
      <c r="C13" s="160"/>
      <c r="D13" s="160"/>
      <c r="E13" s="4" t="s">
        <v>17</v>
      </c>
      <c r="F13" s="4" t="s">
        <v>18</v>
      </c>
      <c r="G13" s="17" t="s">
        <v>20</v>
      </c>
      <c r="H13" s="46">
        <v>14.666499999999999</v>
      </c>
      <c r="I13" s="47">
        <v>2</v>
      </c>
      <c r="J13" s="48">
        <v>0.1363</v>
      </c>
      <c r="K13" s="49">
        <v>14.212300000000001</v>
      </c>
      <c r="L13" s="47">
        <v>2</v>
      </c>
      <c r="M13" s="50">
        <v>0.14069999999999999</v>
      </c>
      <c r="N13" s="46">
        <v>14.9842</v>
      </c>
      <c r="O13" s="47">
        <v>2</v>
      </c>
      <c r="P13" s="48">
        <v>0.13339999999999999</v>
      </c>
      <c r="Q13" s="49">
        <v>14.314299999999999</v>
      </c>
      <c r="R13" s="47">
        <v>2</v>
      </c>
      <c r="S13" s="50">
        <v>0.13969999999999999</v>
      </c>
      <c r="T13" s="46">
        <v>14.199</v>
      </c>
      <c r="U13" s="47">
        <v>2</v>
      </c>
      <c r="V13" s="48">
        <v>0.14080000000000001</v>
      </c>
      <c r="W13" s="92">
        <f t="shared" si="0"/>
        <v>0.13339999999999999</v>
      </c>
      <c r="X13" s="91">
        <f t="shared" si="1"/>
        <v>0.14080000000000001</v>
      </c>
      <c r="Y13" s="92">
        <f t="shared" si="2"/>
        <v>0.13818000000000003</v>
      </c>
      <c r="Z13" s="91">
        <f t="shared" si="3"/>
        <v>3.2368194265358719E-3</v>
      </c>
      <c r="AB13" s="154"/>
      <c r="AC13" s="51">
        <v>11.925700000000001</v>
      </c>
      <c r="AD13" s="52">
        <v>3</v>
      </c>
      <c r="AE13" s="53">
        <v>0.2515</v>
      </c>
      <c r="AF13" s="54">
        <v>10.9503</v>
      </c>
      <c r="AG13" s="52">
        <v>3</v>
      </c>
      <c r="AH13" s="55">
        <v>0.27389999999999998</v>
      </c>
      <c r="AI13" s="51">
        <v>10.248100000000001</v>
      </c>
      <c r="AJ13" s="52">
        <v>4</v>
      </c>
      <c r="AK13" s="53">
        <v>0.39029999999999998</v>
      </c>
      <c r="AL13" s="54">
        <v>10.145799999999999</v>
      </c>
      <c r="AM13" s="52">
        <v>3</v>
      </c>
      <c r="AN13" s="55">
        <v>0.29559999999999997</v>
      </c>
      <c r="AO13" s="51">
        <v>11.1418</v>
      </c>
      <c r="AP13" s="52">
        <v>3</v>
      </c>
      <c r="AQ13" s="53">
        <v>0.26919999999999999</v>
      </c>
      <c r="AR13" s="73">
        <f t="shared" si="4"/>
        <v>0.2515</v>
      </c>
      <c r="AS13" s="72">
        <f t="shared" si="5"/>
        <v>0.39029999999999998</v>
      </c>
      <c r="AT13" s="71">
        <f t="shared" si="6"/>
        <v>0.29610000000000003</v>
      </c>
      <c r="AU13" s="73">
        <f t="shared" si="7"/>
        <v>5.4953389340421488E-2</v>
      </c>
      <c r="AW13" s="91" t="e">
        <f>_xlfn.STDEV.S(#REF!,#REF!,#REF!,#REF!,#REF!)</f>
        <v>#REF!</v>
      </c>
    </row>
    <row r="14" spans="1:49">
      <c r="A14" s="157"/>
      <c r="B14" s="160"/>
      <c r="C14" s="160"/>
      <c r="D14" s="160"/>
      <c r="E14" s="3" t="s">
        <v>21</v>
      </c>
      <c r="F14" s="3" t="s">
        <v>22</v>
      </c>
      <c r="G14" s="26" t="s">
        <v>23</v>
      </c>
      <c r="H14" s="11">
        <v>10.008699999999999</v>
      </c>
      <c r="I14" s="12">
        <v>247092</v>
      </c>
      <c r="J14" s="14">
        <v>24687.721600000001</v>
      </c>
      <c r="K14" s="15">
        <v>10.004799999999999</v>
      </c>
      <c r="L14" s="12">
        <v>277978</v>
      </c>
      <c r="M14" s="13">
        <v>27784.463400000001</v>
      </c>
      <c r="N14" s="11">
        <v>10.004200000000001</v>
      </c>
      <c r="O14" s="12">
        <v>311554</v>
      </c>
      <c r="P14" s="14">
        <v>31142.320199999998</v>
      </c>
      <c r="Q14" s="15">
        <v>10.01</v>
      </c>
      <c r="R14" s="12">
        <v>284995</v>
      </c>
      <c r="S14" s="13">
        <v>28471.028900000001</v>
      </c>
      <c r="T14" s="11">
        <v>10.0047</v>
      </c>
      <c r="U14" s="12">
        <v>260780</v>
      </c>
      <c r="V14" s="14">
        <v>26065.749</v>
      </c>
      <c r="W14" s="90">
        <f t="shared" si="0"/>
        <v>24687.721600000001</v>
      </c>
      <c r="X14" s="89">
        <f t="shared" si="1"/>
        <v>31142.320199999998</v>
      </c>
      <c r="Y14" s="90">
        <f t="shared" si="2"/>
        <v>27630.25662</v>
      </c>
      <c r="Z14" s="89">
        <f t="shared" si="3"/>
        <v>2458.2241956716052</v>
      </c>
      <c r="AB14" s="154"/>
      <c r="AC14" s="33">
        <v>10.004200000000001</v>
      </c>
      <c r="AD14" s="6">
        <v>411649</v>
      </c>
      <c r="AE14" s="7">
        <v>41147.618000000002</v>
      </c>
      <c r="AF14" s="10">
        <v>10.0037</v>
      </c>
      <c r="AG14" s="6">
        <v>411030</v>
      </c>
      <c r="AH14" s="35">
        <v>41087.797500000001</v>
      </c>
      <c r="AI14" s="33">
        <v>10.0032</v>
      </c>
      <c r="AJ14" s="6">
        <v>434320</v>
      </c>
      <c r="AK14" s="7">
        <v>43418.106200000002</v>
      </c>
      <c r="AL14" s="10">
        <v>10.0145</v>
      </c>
      <c r="AM14" s="6">
        <v>399558</v>
      </c>
      <c r="AN14" s="35">
        <v>39897.947899999999</v>
      </c>
      <c r="AO14" s="33">
        <v>10.0046</v>
      </c>
      <c r="AP14" s="6">
        <v>410092</v>
      </c>
      <c r="AQ14" s="7">
        <v>40990.344400000002</v>
      </c>
      <c r="AR14" s="104">
        <f t="shared" si="4"/>
        <v>39897.947899999999</v>
      </c>
      <c r="AS14" s="82">
        <f t="shared" si="5"/>
        <v>43418.106200000002</v>
      </c>
      <c r="AT14" s="75">
        <f t="shared" si="6"/>
        <v>41308.362800000003</v>
      </c>
      <c r="AU14" s="63">
        <f t="shared" si="7"/>
        <v>1286.070667674921</v>
      </c>
      <c r="AW14" s="89" t="e">
        <f>_xlfn.STDEV.S(#REF!,#REF!,#REF!,#REF!,#REF!)</f>
        <v>#REF!</v>
      </c>
    </row>
    <row r="15" spans="1:49">
      <c r="A15" s="157"/>
      <c r="B15" s="160"/>
      <c r="C15" s="160"/>
      <c r="D15" s="160"/>
      <c r="E15" s="4" t="s">
        <v>21</v>
      </c>
      <c r="F15" s="4" t="s">
        <v>22</v>
      </c>
      <c r="G15" s="18" t="s">
        <v>24</v>
      </c>
      <c r="H15" s="11">
        <v>10.0076</v>
      </c>
      <c r="I15" s="12">
        <v>191421</v>
      </c>
      <c r="J15" s="14">
        <v>19127.562999999998</v>
      </c>
      <c r="K15" s="15">
        <v>10.0067</v>
      </c>
      <c r="L15" s="12">
        <v>173680</v>
      </c>
      <c r="M15" s="13">
        <v>17356.371200000001</v>
      </c>
      <c r="N15" s="11">
        <v>10.007999999999999</v>
      </c>
      <c r="O15" s="12">
        <v>178457</v>
      </c>
      <c r="P15" s="14">
        <v>17831.434799999999</v>
      </c>
      <c r="Q15" s="15">
        <v>10.0075</v>
      </c>
      <c r="R15" s="12">
        <v>192849</v>
      </c>
      <c r="S15" s="13">
        <v>19270.447100000001</v>
      </c>
      <c r="T15" s="11">
        <v>10.010300000000001</v>
      </c>
      <c r="U15" s="12">
        <v>193483</v>
      </c>
      <c r="V15" s="14">
        <v>19328.3917</v>
      </c>
      <c r="W15" s="82">
        <f t="shared" si="0"/>
        <v>17356.371200000001</v>
      </c>
      <c r="X15" s="75">
        <f t="shared" si="1"/>
        <v>19328.3917</v>
      </c>
      <c r="Y15" s="82">
        <f t="shared" si="2"/>
        <v>18582.841560000001</v>
      </c>
      <c r="Z15" s="75">
        <f t="shared" si="3"/>
        <v>921.16902629493165</v>
      </c>
      <c r="AB15" s="154"/>
      <c r="AC15" s="33">
        <v>10.007999999999999</v>
      </c>
      <c r="AD15" s="6">
        <v>255233</v>
      </c>
      <c r="AE15" s="7">
        <v>25502.8976</v>
      </c>
      <c r="AF15" s="10">
        <v>10.007099999999999</v>
      </c>
      <c r="AG15" s="6">
        <v>251831</v>
      </c>
      <c r="AH15" s="35">
        <v>25165.232599999999</v>
      </c>
      <c r="AI15" s="33">
        <v>10.0068</v>
      </c>
      <c r="AJ15" s="6">
        <v>251842</v>
      </c>
      <c r="AK15" s="7">
        <v>25167.086299999999</v>
      </c>
      <c r="AL15" s="10">
        <v>10.003399999999999</v>
      </c>
      <c r="AM15" s="6">
        <v>245555</v>
      </c>
      <c r="AN15" s="35">
        <v>24547.153900000001</v>
      </c>
      <c r="AO15" s="33">
        <v>10.007099999999999</v>
      </c>
      <c r="AP15" s="6">
        <v>261185</v>
      </c>
      <c r="AQ15" s="7">
        <v>26099.969000000001</v>
      </c>
      <c r="AR15" s="104">
        <f t="shared" si="4"/>
        <v>24547.153900000001</v>
      </c>
      <c r="AS15" s="82">
        <f t="shared" si="5"/>
        <v>26099.969000000001</v>
      </c>
      <c r="AT15" s="75">
        <f t="shared" si="6"/>
        <v>25296.46788</v>
      </c>
      <c r="AU15" s="63">
        <f t="shared" si="7"/>
        <v>566.49382426553166</v>
      </c>
      <c r="AW15" s="75" t="e">
        <f>_xlfn.STDEV.S(#REF!,#REF!,#REF!,#REF!,#REF!)</f>
        <v>#REF!</v>
      </c>
    </row>
    <row r="16" spans="1:49">
      <c r="A16" s="158"/>
      <c r="B16" s="161"/>
      <c r="C16" s="161"/>
      <c r="D16" s="161"/>
      <c r="E16" s="5" t="s">
        <v>21</v>
      </c>
      <c r="F16" s="5" t="s">
        <v>22</v>
      </c>
      <c r="G16" s="18" t="s">
        <v>25</v>
      </c>
      <c r="H16" s="11">
        <v>10.0075</v>
      </c>
      <c r="I16" s="12">
        <v>186640</v>
      </c>
      <c r="J16" s="14">
        <v>18650.0124</v>
      </c>
      <c r="K16" s="15">
        <v>10.007099999999999</v>
      </c>
      <c r="L16" s="12">
        <v>195350</v>
      </c>
      <c r="M16" s="13">
        <v>19521.139899999998</v>
      </c>
      <c r="N16" s="11">
        <v>10.0082</v>
      </c>
      <c r="O16" s="12">
        <v>177957</v>
      </c>
      <c r="P16" s="14">
        <v>17781.1194</v>
      </c>
      <c r="Q16" s="15">
        <v>10.004799999999999</v>
      </c>
      <c r="R16" s="12">
        <v>185760</v>
      </c>
      <c r="S16" s="13">
        <v>18567.0877</v>
      </c>
      <c r="T16" s="11">
        <v>10.004899999999999</v>
      </c>
      <c r="U16" s="12">
        <v>191209</v>
      </c>
      <c r="V16" s="14">
        <v>19111.5353</v>
      </c>
      <c r="W16" s="84">
        <f>MIN(J16,M16,P16,S16,V16)</f>
        <v>17781.1194</v>
      </c>
      <c r="X16" s="77">
        <f t="shared" si="1"/>
        <v>19521.139899999998</v>
      </c>
      <c r="Y16" s="84">
        <f t="shared" si="2"/>
        <v>18726.178940000002</v>
      </c>
      <c r="Z16" s="77">
        <f t="shared" si="3"/>
        <v>652.82297576025348</v>
      </c>
      <c r="AB16" s="154"/>
      <c r="AC16" s="188">
        <v>10.005599999999999</v>
      </c>
      <c r="AD16" s="189">
        <v>343272</v>
      </c>
      <c r="AE16" s="190">
        <v>34307.987500000003</v>
      </c>
      <c r="AF16" s="191">
        <v>10.0038</v>
      </c>
      <c r="AG16" s="189">
        <v>333320</v>
      </c>
      <c r="AH16" s="192">
        <v>33319.338600000003</v>
      </c>
      <c r="AI16" s="188">
        <v>10.004200000000001</v>
      </c>
      <c r="AJ16" s="189">
        <v>340640</v>
      </c>
      <c r="AK16" s="190">
        <v>34049.699099999998</v>
      </c>
      <c r="AL16" s="191">
        <v>10.006</v>
      </c>
      <c r="AM16" s="189">
        <v>329334</v>
      </c>
      <c r="AN16" s="192">
        <v>32913.6518</v>
      </c>
      <c r="AO16" s="188">
        <v>10.0054</v>
      </c>
      <c r="AP16" s="189">
        <v>310998</v>
      </c>
      <c r="AQ16" s="190">
        <v>31083.015100000001</v>
      </c>
      <c r="AR16" s="109">
        <f t="shared" si="4"/>
        <v>31083.015100000001</v>
      </c>
      <c r="AS16" s="83">
        <f t="shared" si="5"/>
        <v>34307.987500000003</v>
      </c>
      <c r="AT16" s="76">
        <f t="shared" si="6"/>
        <v>33134.738419999994</v>
      </c>
      <c r="AU16" s="193">
        <f t="shared" si="7"/>
        <v>1275.3618654618961</v>
      </c>
      <c r="AW16" s="77" t="e">
        <f>_xlfn.STDEV.S(#REF!,#REF!,#REF!,#REF!,#REF!)</f>
        <v>#REF!</v>
      </c>
    </row>
    <row r="17" spans="1:49">
      <c r="A17" s="156">
        <v>3</v>
      </c>
      <c r="B17" s="159" t="s">
        <v>15</v>
      </c>
      <c r="C17" s="159">
        <v>4</v>
      </c>
      <c r="D17" s="159">
        <v>3</v>
      </c>
      <c r="E17" s="3" t="s">
        <v>2</v>
      </c>
      <c r="F17" s="30" t="s">
        <v>16</v>
      </c>
      <c r="G17" s="26">
        <v>30000</v>
      </c>
      <c r="H17" s="36">
        <v>10.000299999999999</v>
      </c>
      <c r="I17" s="37">
        <v>26095</v>
      </c>
      <c r="J17" s="38">
        <v>2609.4216999999999</v>
      </c>
      <c r="K17" s="44">
        <v>10.0006</v>
      </c>
      <c r="L17" s="37">
        <v>25901</v>
      </c>
      <c r="M17" s="45">
        <v>2589.9445999999998</v>
      </c>
      <c r="N17" s="36">
        <v>10.0006</v>
      </c>
      <c r="O17" s="37">
        <v>25966</v>
      </c>
      <c r="P17" s="38">
        <v>2596.4441999999999</v>
      </c>
      <c r="Q17" s="44">
        <v>10.0001</v>
      </c>
      <c r="R17" s="37">
        <v>26199</v>
      </c>
      <c r="S17" s="45">
        <v>2619.8737999999998</v>
      </c>
      <c r="T17" s="36">
        <v>10.0047</v>
      </c>
      <c r="U17" s="37">
        <v>26030</v>
      </c>
      <c r="V17" s="38">
        <v>2601.7770999999998</v>
      </c>
      <c r="W17" s="66">
        <f t="shared" ref="W17:W23" si="8">MIN(J17,M17,P17,S17,V17)</f>
        <v>2589.9445999999998</v>
      </c>
      <c r="X17" s="65">
        <f t="shared" si="1"/>
        <v>2619.8737999999998</v>
      </c>
      <c r="Y17" s="66">
        <f t="shared" si="2"/>
        <v>2603.4922799999995</v>
      </c>
      <c r="Z17" s="65">
        <f t="shared" si="3"/>
        <v>11.615389861601727</v>
      </c>
      <c r="AB17" s="154"/>
      <c r="AC17" s="117">
        <v>10.0001</v>
      </c>
      <c r="AD17" s="118">
        <v>26138</v>
      </c>
      <c r="AE17" s="120">
        <v>2613.7737999999999</v>
      </c>
      <c r="AF17" s="121">
        <v>10.0009</v>
      </c>
      <c r="AG17" s="118">
        <v>26029</v>
      </c>
      <c r="AH17" s="119">
        <v>2602.6657</v>
      </c>
      <c r="AI17" s="117">
        <v>10.000299999999999</v>
      </c>
      <c r="AJ17" s="118">
        <v>25355</v>
      </c>
      <c r="AK17" s="120">
        <v>2535.4238999999998</v>
      </c>
      <c r="AL17" s="121">
        <v>10.000299999999999</v>
      </c>
      <c r="AM17" s="118">
        <v>25285</v>
      </c>
      <c r="AN17" s="119">
        <v>2528.4241000000002</v>
      </c>
      <c r="AO17" s="117">
        <v>10.0002</v>
      </c>
      <c r="AP17" s="118">
        <v>25675</v>
      </c>
      <c r="AQ17" s="120">
        <v>2567.4486000000002</v>
      </c>
      <c r="AR17" s="184">
        <f t="shared" si="4"/>
        <v>2528.4241000000002</v>
      </c>
      <c r="AS17" s="81">
        <f t="shared" si="5"/>
        <v>2613.7737999999999</v>
      </c>
      <c r="AT17" s="74">
        <f t="shared" si="6"/>
        <v>2569.5472199999999</v>
      </c>
      <c r="AU17" s="184">
        <f t="shared" si="7"/>
        <v>38.447172419659147</v>
      </c>
      <c r="AW17" s="65" t="e">
        <f>_xlfn.STDEV.S(#REF!,#REF!,#REF!,#REF!,#REF!)</f>
        <v>#REF!</v>
      </c>
    </row>
    <row r="18" spans="1:49">
      <c r="A18" s="157"/>
      <c r="B18" s="160"/>
      <c r="C18" s="160"/>
      <c r="D18" s="160"/>
      <c r="E18" s="5" t="s">
        <v>2</v>
      </c>
      <c r="F18" s="31" t="s">
        <v>16</v>
      </c>
      <c r="G18" s="19">
        <v>60000</v>
      </c>
      <c r="H18" s="36">
        <v>10.0017</v>
      </c>
      <c r="I18" s="37">
        <v>9866</v>
      </c>
      <c r="J18" s="38">
        <v>986.43230000000005</v>
      </c>
      <c r="K18" s="44">
        <v>10.0001</v>
      </c>
      <c r="L18" s="37">
        <v>10089</v>
      </c>
      <c r="M18" s="45">
        <v>1008.8899</v>
      </c>
      <c r="N18" s="36">
        <v>10.000500000000001</v>
      </c>
      <c r="O18" s="37">
        <v>10135</v>
      </c>
      <c r="P18" s="38">
        <v>1013.4493</v>
      </c>
      <c r="Q18" s="44">
        <v>10.000999999999999</v>
      </c>
      <c r="R18" s="37">
        <v>9946</v>
      </c>
      <c r="S18" s="45">
        <v>994.50049999999999</v>
      </c>
      <c r="T18" s="36">
        <v>10.001099999999999</v>
      </c>
      <c r="U18" s="37">
        <v>10032</v>
      </c>
      <c r="V18" s="38">
        <v>1003.0896</v>
      </c>
      <c r="W18" s="98">
        <f t="shared" si="8"/>
        <v>986.43230000000005</v>
      </c>
      <c r="X18" s="97">
        <f t="shared" si="1"/>
        <v>1013.4493</v>
      </c>
      <c r="Y18" s="98">
        <f t="shared" si="2"/>
        <v>1001.27232</v>
      </c>
      <c r="Z18" s="97">
        <f t="shared" si="3"/>
        <v>10.905189284097716</v>
      </c>
      <c r="AB18" s="154"/>
      <c r="AC18" s="36">
        <v>10.0014</v>
      </c>
      <c r="AD18" s="37">
        <v>9821</v>
      </c>
      <c r="AE18" s="38">
        <v>981.96249999999998</v>
      </c>
      <c r="AF18" s="44">
        <v>10.001300000000001</v>
      </c>
      <c r="AG18" s="37">
        <v>9820</v>
      </c>
      <c r="AH18" s="45">
        <v>981.8723</v>
      </c>
      <c r="AI18" s="36">
        <v>10.0007</v>
      </c>
      <c r="AJ18" s="37">
        <v>9717</v>
      </c>
      <c r="AK18" s="38">
        <v>971.63189999999997</v>
      </c>
      <c r="AL18" s="44">
        <v>10.0009</v>
      </c>
      <c r="AM18" s="37">
        <v>9841</v>
      </c>
      <c r="AN18" s="45">
        <v>984.01139999999998</v>
      </c>
      <c r="AO18" s="36">
        <v>10.000400000000001</v>
      </c>
      <c r="AP18" s="37">
        <v>10004</v>
      </c>
      <c r="AQ18" s="38">
        <v>1000.3599</v>
      </c>
      <c r="AR18" s="70">
        <f t="shared" si="4"/>
        <v>971.63189999999997</v>
      </c>
      <c r="AS18" s="69">
        <f t="shared" si="5"/>
        <v>1000.3599</v>
      </c>
      <c r="AT18" s="68">
        <f t="shared" si="6"/>
        <v>983.96759999999995</v>
      </c>
      <c r="AU18" s="70">
        <f t="shared" si="7"/>
        <v>10.359652749006624</v>
      </c>
      <c r="AW18" s="97" t="e">
        <f>_xlfn.STDEV.S(#REF!,#REF!,#REF!,#REF!,#REF!)</f>
        <v>#REF!</v>
      </c>
    </row>
    <row r="19" spans="1:49">
      <c r="A19" s="157"/>
      <c r="B19" s="160"/>
      <c r="C19" s="160"/>
      <c r="D19" s="160"/>
      <c r="E19" s="4" t="s">
        <v>17</v>
      </c>
      <c r="F19" s="32" t="s">
        <v>18</v>
      </c>
      <c r="G19" s="18" t="s">
        <v>19</v>
      </c>
      <c r="H19" s="51">
        <v>3.2442000000000002</v>
      </c>
      <c r="I19" s="52">
        <v>100</v>
      </c>
      <c r="J19" s="53">
        <v>30.824200000000001</v>
      </c>
      <c r="K19" s="54">
        <v>3.5171000000000001</v>
      </c>
      <c r="L19" s="52">
        <v>100</v>
      </c>
      <c r="M19" s="55">
        <v>28.432500000000001</v>
      </c>
      <c r="N19" s="51">
        <v>3.8723999999999998</v>
      </c>
      <c r="O19" s="52">
        <v>100</v>
      </c>
      <c r="P19" s="53">
        <v>25.823699999999999</v>
      </c>
      <c r="Q19" s="54">
        <v>3.3553999999999999</v>
      </c>
      <c r="R19" s="52">
        <v>100</v>
      </c>
      <c r="S19" s="55">
        <v>29.802700000000002</v>
      </c>
      <c r="T19" s="51">
        <v>3.4881000000000002</v>
      </c>
      <c r="U19" s="52">
        <v>100</v>
      </c>
      <c r="V19" s="53">
        <v>28.668900000000001</v>
      </c>
      <c r="W19" s="94">
        <f t="shared" si="8"/>
        <v>25.823699999999999</v>
      </c>
      <c r="X19" s="93">
        <f t="shared" si="1"/>
        <v>30.824200000000001</v>
      </c>
      <c r="Y19" s="94">
        <f t="shared" si="2"/>
        <v>28.7104</v>
      </c>
      <c r="Z19" s="93">
        <f t="shared" si="3"/>
        <v>1.8757170149039015</v>
      </c>
      <c r="AB19" s="154"/>
      <c r="AC19" s="51">
        <v>3.6059999999999999</v>
      </c>
      <c r="AD19" s="52">
        <v>100</v>
      </c>
      <c r="AE19" s="53">
        <v>27.7315</v>
      </c>
      <c r="AF19" s="54">
        <v>4.1045999999999996</v>
      </c>
      <c r="AG19" s="52">
        <v>100</v>
      </c>
      <c r="AH19" s="55">
        <v>24.3629</v>
      </c>
      <c r="AI19" s="51">
        <v>3.9039999999999999</v>
      </c>
      <c r="AJ19" s="52">
        <v>100</v>
      </c>
      <c r="AK19" s="53">
        <v>25.614699999999999</v>
      </c>
      <c r="AL19" s="54">
        <v>3.9411</v>
      </c>
      <c r="AM19" s="52">
        <v>100</v>
      </c>
      <c r="AN19" s="55">
        <v>25.3736</v>
      </c>
      <c r="AO19" s="51">
        <v>3.7279</v>
      </c>
      <c r="AP19" s="52">
        <v>100</v>
      </c>
      <c r="AQ19" s="53">
        <v>26.8247</v>
      </c>
      <c r="AR19" s="73">
        <f t="shared" si="4"/>
        <v>24.3629</v>
      </c>
      <c r="AS19" s="72">
        <f t="shared" si="5"/>
        <v>27.7315</v>
      </c>
      <c r="AT19" s="71">
        <f t="shared" si="6"/>
        <v>25.981479999999998</v>
      </c>
      <c r="AU19" s="73">
        <f t="shared" si="7"/>
        <v>1.3131485871751152</v>
      </c>
      <c r="AW19" s="93" t="e">
        <f>_xlfn.STDEV.S(#REF!,#REF!,#REF!,#REF!,#REF!)</f>
        <v>#REF!</v>
      </c>
    </row>
    <row r="20" spans="1:49">
      <c r="A20" s="157"/>
      <c r="B20" s="160"/>
      <c r="C20" s="160"/>
      <c r="D20" s="160"/>
      <c r="E20" s="4" t="s">
        <v>17</v>
      </c>
      <c r="F20" s="32" t="s">
        <v>18</v>
      </c>
      <c r="G20" s="18" t="s">
        <v>20</v>
      </c>
      <c r="H20" s="51">
        <v>10.9747</v>
      </c>
      <c r="I20" s="52">
        <v>15</v>
      </c>
      <c r="J20" s="53">
        <v>1.3667</v>
      </c>
      <c r="K20" s="54">
        <v>10.072100000000001</v>
      </c>
      <c r="L20" s="52">
        <v>13</v>
      </c>
      <c r="M20" s="55">
        <v>1.2906</v>
      </c>
      <c r="N20" s="51">
        <v>10.6412</v>
      </c>
      <c r="O20" s="52">
        <v>15</v>
      </c>
      <c r="P20" s="53">
        <v>1.4096</v>
      </c>
      <c r="Q20" s="54">
        <v>10.555300000000001</v>
      </c>
      <c r="R20" s="52">
        <v>13</v>
      </c>
      <c r="S20" s="55">
        <v>1.2316</v>
      </c>
      <c r="T20" s="51">
        <v>10.6251</v>
      </c>
      <c r="U20" s="52">
        <v>13</v>
      </c>
      <c r="V20" s="53">
        <v>1.2235</v>
      </c>
      <c r="W20" s="96">
        <f t="shared" si="8"/>
        <v>1.2235</v>
      </c>
      <c r="X20" s="95">
        <f t="shared" si="1"/>
        <v>1.4096</v>
      </c>
      <c r="Y20" s="96">
        <f t="shared" si="2"/>
        <v>1.3044</v>
      </c>
      <c r="Z20" s="95">
        <f t="shared" si="3"/>
        <v>8.2133154085302224E-2</v>
      </c>
      <c r="AB20" s="154"/>
      <c r="AC20" s="51">
        <v>10.7819</v>
      </c>
      <c r="AD20" s="52">
        <v>12</v>
      </c>
      <c r="AE20" s="53">
        <v>1.1129</v>
      </c>
      <c r="AF20" s="54">
        <v>10.5785</v>
      </c>
      <c r="AG20" s="52">
        <v>12</v>
      </c>
      <c r="AH20" s="55">
        <v>1.1343000000000001</v>
      </c>
      <c r="AI20" s="51">
        <v>10.1578</v>
      </c>
      <c r="AJ20" s="52">
        <v>11</v>
      </c>
      <c r="AK20" s="53">
        <v>1.0829</v>
      </c>
      <c r="AL20" s="54">
        <v>10.101900000000001</v>
      </c>
      <c r="AM20" s="52">
        <v>12</v>
      </c>
      <c r="AN20" s="55">
        <v>1.1878</v>
      </c>
      <c r="AO20" s="51">
        <v>10.2674</v>
      </c>
      <c r="AP20" s="52">
        <v>14</v>
      </c>
      <c r="AQ20" s="53">
        <v>1.3634999999999999</v>
      </c>
      <c r="AR20" s="73">
        <f t="shared" si="4"/>
        <v>1.0829</v>
      </c>
      <c r="AS20" s="72">
        <f t="shared" si="5"/>
        <v>1.3634999999999999</v>
      </c>
      <c r="AT20" s="71">
        <f t="shared" si="6"/>
        <v>1.17628</v>
      </c>
      <c r="AU20" s="73">
        <f t="shared" si="7"/>
        <v>0.11144865185366754</v>
      </c>
      <c r="AW20" s="95" t="e">
        <f>_xlfn.STDEV.S(#REF!,#REF!,#REF!,#REF!,#REF!)</f>
        <v>#REF!</v>
      </c>
    </row>
    <row r="21" spans="1:49">
      <c r="A21" s="157"/>
      <c r="B21" s="160"/>
      <c r="C21" s="160"/>
      <c r="D21" s="160"/>
      <c r="E21" s="3" t="s">
        <v>21</v>
      </c>
      <c r="F21" s="30" t="s">
        <v>22</v>
      </c>
      <c r="G21" s="26" t="s">
        <v>23</v>
      </c>
      <c r="H21" s="33">
        <v>10.01</v>
      </c>
      <c r="I21" s="6">
        <v>259433</v>
      </c>
      <c r="J21" s="7">
        <v>25917.382600000001</v>
      </c>
      <c r="K21" s="10">
        <v>10.007999999999999</v>
      </c>
      <c r="L21" s="6">
        <v>249996</v>
      </c>
      <c r="M21" s="35">
        <v>24979.616300000002</v>
      </c>
      <c r="N21" s="33">
        <v>10.0062</v>
      </c>
      <c r="O21" s="6">
        <v>258543</v>
      </c>
      <c r="P21" s="7">
        <v>25838.280200000001</v>
      </c>
      <c r="Q21" s="10">
        <v>10.0085</v>
      </c>
      <c r="R21" s="6">
        <v>262567</v>
      </c>
      <c r="S21" s="35">
        <v>26234.400699999998</v>
      </c>
      <c r="T21" s="33">
        <v>10.006600000000001</v>
      </c>
      <c r="U21" s="6">
        <v>274730</v>
      </c>
      <c r="V21" s="7">
        <v>27454.879700000001</v>
      </c>
      <c r="W21" s="101">
        <f t="shared" si="8"/>
        <v>24979.616300000002</v>
      </c>
      <c r="X21" s="100">
        <f t="shared" si="1"/>
        <v>27454.879700000001</v>
      </c>
      <c r="Y21" s="101">
        <f t="shared" si="2"/>
        <v>26084.911900000003</v>
      </c>
      <c r="Z21" s="100">
        <f t="shared" si="3"/>
        <v>895.78600953925081</v>
      </c>
      <c r="AB21" s="154"/>
      <c r="AC21" s="33">
        <v>10.005100000000001</v>
      </c>
      <c r="AD21" s="6">
        <v>382492</v>
      </c>
      <c r="AE21" s="7">
        <v>38229.702799999999</v>
      </c>
      <c r="AF21" s="10">
        <v>10.0038</v>
      </c>
      <c r="AG21" s="6">
        <v>397319</v>
      </c>
      <c r="AH21" s="35">
        <v>39716.8076</v>
      </c>
      <c r="AI21" s="33">
        <v>10.0036</v>
      </c>
      <c r="AJ21" s="6">
        <v>383451</v>
      </c>
      <c r="AK21" s="7">
        <v>38331.3007</v>
      </c>
      <c r="AL21" s="10">
        <v>10.0036</v>
      </c>
      <c r="AM21" s="6">
        <v>408101</v>
      </c>
      <c r="AN21" s="35">
        <v>40795.4136</v>
      </c>
      <c r="AO21" s="33">
        <v>10.0045</v>
      </c>
      <c r="AP21" s="6">
        <v>367438</v>
      </c>
      <c r="AQ21" s="7">
        <v>36727.272700000001</v>
      </c>
      <c r="AR21" s="104">
        <f t="shared" si="4"/>
        <v>36727.272700000001</v>
      </c>
      <c r="AS21" s="82">
        <f t="shared" si="5"/>
        <v>40795.4136</v>
      </c>
      <c r="AT21" s="75">
        <f t="shared" si="6"/>
        <v>38760.099479999997</v>
      </c>
      <c r="AU21" s="63">
        <f t="shared" si="7"/>
        <v>1553.6543810734568</v>
      </c>
      <c r="AW21" s="100" t="e">
        <f>_xlfn.STDEV.S(#REF!,#REF!,#REF!,#REF!,#REF!)</f>
        <v>#REF!</v>
      </c>
    </row>
    <row r="22" spans="1:49">
      <c r="A22" s="157"/>
      <c r="B22" s="160"/>
      <c r="C22" s="160"/>
      <c r="D22" s="160"/>
      <c r="E22" s="4" t="s">
        <v>21</v>
      </c>
      <c r="F22" s="32" t="s">
        <v>22</v>
      </c>
      <c r="G22" s="18" t="s">
        <v>24</v>
      </c>
      <c r="H22" s="33">
        <v>10.012700000000001</v>
      </c>
      <c r="I22" s="6">
        <v>185704</v>
      </c>
      <c r="J22" s="7">
        <v>18546.845499999999</v>
      </c>
      <c r="K22" s="10">
        <v>10.008900000000001</v>
      </c>
      <c r="L22" s="6">
        <v>190997</v>
      </c>
      <c r="M22" s="35">
        <v>19082.7163</v>
      </c>
      <c r="N22" s="33">
        <v>10.0093</v>
      </c>
      <c r="O22" s="6">
        <v>172095</v>
      </c>
      <c r="P22" s="7">
        <v>17193.509999999998</v>
      </c>
      <c r="Q22" s="10">
        <v>10.010199999999999</v>
      </c>
      <c r="R22" s="6">
        <v>175680</v>
      </c>
      <c r="S22" s="35">
        <v>17550.0988</v>
      </c>
      <c r="T22" s="33">
        <v>10.009</v>
      </c>
      <c r="U22" s="6">
        <v>174572</v>
      </c>
      <c r="V22" s="7">
        <v>17441.5026</v>
      </c>
      <c r="W22" s="82">
        <f t="shared" si="8"/>
        <v>17193.509999999998</v>
      </c>
      <c r="X22" s="75">
        <f t="shared" si="1"/>
        <v>19082.7163</v>
      </c>
      <c r="Y22" s="82">
        <f t="shared" si="2"/>
        <v>17962.934639999999</v>
      </c>
      <c r="Z22" s="75">
        <f t="shared" si="3"/>
        <v>810.74070119004364</v>
      </c>
      <c r="AB22" s="154"/>
      <c r="AC22" s="33">
        <v>10.0059</v>
      </c>
      <c r="AD22" s="6">
        <v>269661</v>
      </c>
      <c r="AE22" s="7">
        <v>26950.1993</v>
      </c>
      <c r="AF22" s="10">
        <v>10.007400000000001</v>
      </c>
      <c r="AG22" s="6">
        <v>262539</v>
      </c>
      <c r="AH22" s="35">
        <v>26234.486400000002</v>
      </c>
      <c r="AI22" s="33">
        <v>10.006399999999999</v>
      </c>
      <c r="AJ22" s="6">
        <v>258459</v>
      </c>
      <c r="AK22" s="7">
        <v>25829.369200000001</v>
      </c>
      <c r="AL22" s="10">
        <v>10.0108</v>
      </c>
      <c r="AM22" s="6">
        <v>243377</v>
      </c>
      <c r="AN22" s="35">
        <v>24311.443599999999</v>
      </c>
      <c r="AO22" s="33">
        <v>10.007400000000001</v>
      </c>
      <c r="AP22" s="6">
        <v>254788</v>
      </c>
      <c r="AQ22" s="7">
        <v>25459.959599999998</v>
      </c>
      <c r="AR22" s="104">
        <f t="shared" si="4"/>
        <v>24311.443599999999</v>
      </c>
      <c r="AS22" s="82">
        <f t="shared" si="5"/>
        <v>26950.1993</v>
      </c>
      <c r="AT22" s="75">
        <f t="shared" si="6"/>
        <v>25757.091619999999</v>
      </c>
      <c r="AU22" s="63">
        <f t="shared" si="7"/>
        <v>979.13500035185325</v>
      </c>
      <c r="AW22" s="76" t="e">
        <f>_xlfn.STDEV.S(#REF!,#REF!,#REF!,#REF!,#REF!)</f>
        <v>#REF!</v>
      </c>
    </row>
    <row r="23" spans="1:49">
      <c r="A23" s="157"/>
      <c r="B23" s="160"/>
      <c r="C23" s="160"/>
      <c r="D23" s="160"/>
      <c r="E23" s="5" t="s">
        <v>21</v>
      </c>
      <c r="F23" s="31" t="s">
        <v>22</v>
      </c>
      <c r="G23" s="19" t="s">
        <v>25</v>
      </c>
      <c r="H23" s="33">
        <v>10.007400000000001</v>
      </c>
      <c r="I23" s="6">
        <v>229731</v>
      </c>
      <c r="J23" s="7">
        <v>22956.112400000002</v>
      </c>
      <c r="K23" s="10">
        <v>10.0061</v>
      </c>
      <c r="L23" s="6">
        <v>231413</v>
      </c>
      <c r="M23" s="35">
        <v>23127.1924</v>
      </c>
      <c r="N23" s="33">
        <v>10.0099</v>
      </c>
      <c r="O23" s="6">
        <v>234713</v>
      </c>
      <c r="P23" s="7">
        <v>23448.086299999999</v>
      </c>
      <c r="Q23" s="10">
        <v>10.006399999999999</v>
      </c>
      <c r="R23" s="6">
        <v>242071</v>
      </c>
      <c r="S23" s="35">
        <v>24191.617300000002</v>
      </c>
      <c r="T23" s="33">
        <v>10.0078</v>
      </c>
      <c r="U23" s="6">
        <v>229082</v>
      </c>
      <c r="V23" s="7">
        <v>22890.345499999999</v>
      </c>
      <c r="W23" s="83">
        <f t="shared" si="8"/>
        <v>22890.345499999999</v>
      </c>
      <c r="X23" s="76">
        <f t="shared" si="1"/>
        <v>24191.617300000002</v>
      </c>
      <c r="Y23" s="83">
        <f t="shared" si="2"/>
        <v>23322.670779999997</v>
      </c>
      <c r="Z23" s="76">
        <f t="shared" si="3"/>
        <v>531.57292491240321</v>
      </c>
      <c r="AB23" s="154"/>
      <c r="AC23" s="34">
        <v>10.004200000000001</v>
      </c>
      <c r="AD23" s="8">
        <v>352361</v>
      </c>
      <c r="AE23" s="9">
        <v>35221.307000000001</v>
      </c>
      <c r="AF23" s="62">
        <v>10.0037</v>
      </c>
      <c r="AG23" s="8">
        <v>369786</v>
      </c>
      <c r="AH23" s="61">
        <v>36964.922899999998</v>
      </c>
      <c r="AI23" s="34">
        <v>10.004899999999999</v>
      </c>
      <c r="AJ23" s="8">
        <v>366904</v>
      </c>
      <c r="AK23" s="9">
        <v>36672.430500000002</v>
      </c>
      <c r="AL23" s="62">
        <v>10.0045</v>
      </c>
      <c r="AM23" s="8">
        <v>355022</v>
      </c>
      <c r="AN23" s="61">
        <v>35486.231099999997</v>
      </c>
      <c r="AO23" s="34">
        <v>10.004899999999999</v>
      </c>
      <c r="AP23" s="8">
        <v>381621</v>
      </c>
      <c r="AQ23" s="9">
        <v>38143.409699999997</v>
      </c>
      <c r="AR23" s="105">
        <f t="shared" si="4"/>
        <v>35221.307000000001</v>
      </c>
      <c r="AS23" s="84">
        <f t="shared" si="5"/>
        <v>38143.409699999997</v>
      </c>
      <c r="AT23" s="77">
        <f t="shared" si="6"/>
        <v>36497.660239999997</v>
      </c>
      <c r="AU23" s="64">
        <f t="shared" si="7"/>
        <v>1184.2124831296812</v>
      </c>
      <c r="AW23" s="76" t="e">
        <f>_xlfn.STDEV.S(#REF!,#REF!,#REF!,#REF!,#REF!)</f>
        <v>#REF!</v>
      </c>
    </row>
    <row r="24" spans="1:49">
      <c r="A24" s="156">
        <v>4</v>
      </c>
      <c r="B24" s="159" t="s">
        <v>15</v>
      </c>
      <c r="C24" s="159">
        <v>2</v>
      </c>
      <c r="D24" s="162">
        <v>3</v>
      </c>
      <c r="E24" s="27" t="s">
        <v>2</v>
      </c>
      <c r="F24" s="30" t="s">
        <v>16</v>
      </c>
      <c r="G24" s="26">
        <v>30000</v>
      </c>
      <c r="H24" s="36">
        <v>10.000500000000001</v>
      </c>
      <c r="I24" s="37">
        <v>26246</v>
      </c>
      <c r="J24" s="38">
        <v>2624.4686999999999</v>
      </c>
      <c r="K24" s="44">
        <v>10.000299999999999</v>
      </c>
      <c r="L24" s="37">
        <v>26112</v>
      </c>
      <c r="M24" s="45">
        <v>2611.1215999999999</v>
      </c>
      <c r="N24" s="36">
        <v>10.000299999999999</v>
      </c>
      <c r="O24" s="37">
        <v>26271</v>
      </c>
      <c r="P24" s="38">
        <v>2627.0210999999999</v>
      </c>
      <c r="Q24" s="44">
        <v>10.000400000000001</v>
      </c>
      <c r="R24" s="37">
        <v>26301</v>
      </c>
      <c r="S24" s="45">
        <v>2629.9947999999999</v>
      </c>
      <c r="T24" s="36">
        <v>10.0001</v>
      </c>
      <c r="U24" s="37">
        <v>26299</v>
      </c>
      <c r="V24" s="38">
        <v>2629.8737000000001</v>
      </c>
      <c r="W24" s="81">
        <f>MIN(J24,M24,P24,S24,V24)</f>
        <v>2611.1215999999999</v>
      </c>
      <c r="X24" s="74">
        <f t="shared" ref="X24:X30" si="9">MAX(J24,M24,P24,S24,V24)</f>
        <v>2629.9947999999999</v>
      </c>
      <c r="Y24" s="81">
        <f t="shared" ref="Y24:Y30" si="10">AVERAGE(J24,M24,P24,S24,V24)</f>
        <v>2624.4959800000001</v>
      </c>
      <c r="Z24" s="74">
        <f t="shared" ref="Z24:Z30" si="11">_xlfn.STDEV.S(J24,M24,P24,S24,V24)</f>
        <v>7.816775380359883</v>
      </c>
      <c r="AB24" s="154"/>
      <c r="AC24" s="58">
        <v>10.000299999999999</v>
      </c>
      <c r="AD24" s="56">
        <v>26151</v>
      </c>
      <c r="AE24" s="59">
        <v>2615.0214999999998</v>
      </c>
      <c r="AF24" s="60">
        <v>10.000299999999999</v>
      </c>
      <c r="AG24" s="56">
        <v>26200</v>
      </c>
      <c r="AH24" s="57">
        <v>2619.9214000000002</v>
      </c>
      <c r="AI24" s="58">
        <v>10.000400000000001</v>
      </c>
      <c r="AJ24" s="56">
        <v>26239</v>
      </c>
      <c r="AK24" s="59">
        <v>2623.7950000000001</v>
      </c>
      <c r="AL24" s="60">
        <v>10.0001</v>
      </c>
      <c r="AM24" s="56">
        <v>26245</v>
      </c>
      <c r="AN24" s="57">
        <v>2624.4737</v>
      </c>
      <c r="AO24" s="58">
        <v>10.0002</v>
      </c>
      <c r="AP24" s="56">
        <v>25996</v>
      </c>
      <c r="AQ24" s="59">
        <v>2599.5479999999998</v>
      </c>
      <c r="AR24" s="67">
        <f t="shared" si="4"/>
        <v>2599.5479999999998</v>
      </c>
      <c r="AS24" s="66">
        <f t="shared" si="5"/>
        <v>2624.4737</v>
      </c>
      <c r="AT24" s="65">
        <f t="shared" si="6"/>
        <v>2616.5519200000003</v>
      </c>
      <c r="AU24" s="67">
        <f t="shared" si="7"/>
        <v>10.223082735506088</v>
      </c>
      <c r="AW24" s="74" t="e">
        <f>_xlfn.STDEV.S(#REF!,#REF!,#REF!,#REF!,#REF!)</f>
        <v>#REF!</v>
      </c>
    </row>
    <row r="25" spans="1:49">
      <c r="A25" s="157"/>
      <c r="B25" s="160"/>
      <c r="C25" s="160"/>
      <c r="D25" s="163"/>
      <c r="E25" s="28" t="s">
        <v>2</v>
      </c>
      <c r="F25" s="31" t="s">
        <v>16</v>
      </c>
      <c r="G25" s="19">
        <v>60000</v>
      </c>
      <c r="H25" s="36">
        <v>10.000999999999999</v>
      </c>
      <c r="I25" s="37">
        <v>10078</v>
      </c>
      <c r="J25" s="38">
        <v>1007.6992</v>
      </c>
      <c r="K25" s="44">
        <v>10.000999999999999</v>
      </c>
      <c r="L25" s="37">
        <v>10161</v>
      </c>
      <c r="M25" s="45">
        <v>1015.9983999999999</v>
      </c>
      <c r="N25" s="36">
        <v>10.001099999999999</v>
      </c>
      <c r="O25" s="37">
        <v>10140</v>
      </c>
      <c r="P25" s="38">
        <v>1013.8884</v>
      </c>
      <c r="Q25" s="44">
        <v>10.000299999999999</v>
      </c>
      <c r="R25" s="37">
        <v>10166</v>
      </c>
      <c r="S25" s="45">
        <v>1016.5694999999999</v>
      </c>
      <c r="T25" s="36">
        <v>10.0009</v>
      </c>
      <c r="U25" s="37">
        <v>10167</v>
      </c>
      <c r="V25" s="38">
        <v>1016.6085</v>
      </c>
      <c r="W25" s="86">
        <f t="shared" ref="W24:W30" si="12">MIN(J25,M25,P25,S25,V25)</f>
        <v>1007.6992</v>
      </c>
      <c r="X25" s="85">
        <f t="shared" si="9"/>
        <v>1016.6085</v>
      </c>
      <c r="Y25" s="86">
        <f t="shared" si="10"/>
        <v>1014.1528000000001</v>
      </c>
      <c r="Z25" s="85">
        <f t="shared" si="11"/>
        <v>3.7747847971771691</v>
      </c>
      <c r="AB25" s="154"/>
      <c r="AC25" s="36">
        <v>10.0007</v>
      </c>
      <c r="AD25" s="37">
        <v>10156</v>
      </c>
      <c r="AE25" s="38">
        <v>1015.5289</v>
      </c>
      <c r="AF25" s="44">
        <v>10.0008</v>
      </c>
      <c r="AG25" s="37">
        <v>10146</v>
      </c>
      <c r="AH25" s="45">
        <v>1014.5188000000001</v>
      </c>
      <c r="AI25" s="36">
        <v>10.000400000000001</v>
      </c>
      <c r="AJ25" s="37">
        <v>10135</v>
      </c>
      <c r="AK25" s="38">
        <v>1013.4594</v>
      </c>
      <c r="AL25" s="44">
        <v>10.000500000000001</v>
      </c>
      <c r="AM25" s="37">
        <v>10155</v>
      </c>
      <c r="AN25" s="45">
        <v>1015.4492</v>
      </c>
      <c r="AO25" s="36">
        <v>10.000999999999999</v>
      </c>
      <c r="AP25" s="37">
        <v>10150</v>
      </c>
      <c r="AQ25" s="38">
        <v>1014.8985</v>
      </c>
      <c r="AR25" s="70">
        <f t="shared" si="4"/>
        <v>1013.4594</v>
      </c>
      <c r="AS25" s="69">
        <f t="shared" si="5"/>
        <v>1015.5289</v>
      </c>
      <c r="AT25" s="68">
        <f t="shared" si="6"/>
        <v>1014.7709600000001</v>
      </c>
      <c r="AU25" s="70">
        <f t="shared" si="7"/>
        <v>0.84180212817504496</v>
      </c>
      <c r="AW25" s="85" t="e">
        <f>_xlfn.STDEV.S(#REF!,#REF!,#REF!,#REF!,#REF!)</f>
        <v>#REF!</v>
      </c>
    </row>
    <row r="26" spans="1:49">
      <c r="A26" s="157"/>
      <c r="B26" s="160"/>
      <c r="C26" s="160"/>
      <c r="D26" s="163"/>
      <c r="E26" s="29" t="s">
        <v>17</v>
      </c>
      <c r="F26" s="32" t="s">
        <v>18</v>
      </c>
      <c r="G26" s="18" t="s">
        <v>19</v>
      </c>
      <c r="H26" s="51">
        <v>3.1970999999999998</v>
      </c>
      <c r="I26" s="52">
        <v>100</v>
      </c>
      <c r="J26" s="53">
        <v>31.278300000000002</v>
      </c>
      <c r="K26" s="54">
        <v>3.1766000000000001</v>
      </c>
      <c r="L26" s="52">
        <v>100</v>
      </c>
      <c r="M26" s="55">
        <v>31.4801</v>
      </c>
      <c r="N26" s="51">
        <v>3.1577999999999999</v>
      </c>
      <c r="O26" s="52">
        <v>100</v>
      </c>
      <c r="P26" s="53">
        <v>31.6676</v>
      </c>
      <c r="Q26" s="54">
        <v>3.1918000000000002</v>
      </c>
      <c r="R26" s="52">
        <v>100</v>
      </c>
      <c r="S26" s="55">
        <v>31.330200000000001</v>
      </c>
      <c r="T26" s="51">
        <v>3.3460999999999999</v>
      </c>
      <c r="U26" s="52">
        <v>100</v>
      </c>
      <c r="V26" s="53">
        <v>29.8855</v>
      </c>
      <c r="W26" s="88">
        <f t="shared" si="12"/>
        <v>29.8855</v>
      </c>
      <c r="X26" s="87">
        <f t="shared" si="9"/>
        <v>31.6676</v>
      </c>
      <c r="Y26" s="88">
        <f t="shared" si="10"/>
        <v>31.128340000000001</v>
      </c>
      <c r="Z26" s="87">
        <f t="shared" si="11"/>
        <v>0.71105962689496027</v>
      </c>
      <c r="AB26" s="154"/>
      <c r="AC26" s="51">
        <v>2.8660000000000001</v>
      </c>
      <c r="AD26" s="52">
        <v>100</v>
      </c>
      <c r="AE26" s="53">
        <v>34.891800000000003</v>
      </c>
      <c r="AF26" s="54">
        <v>2.9885000000000002</v>
      </c>
      <c r="AG26" s="52">
        <v>100</v>
      </c>
      <c r="AH26" s="55">
        <v>33.461599999999997</v>
      </c>
      <c r="AI26" s="51">
        <v>2.9133</v>
      </c>
      <c r="AJ26" s="52">
        <v>100</v>
      </c>
      <c r="AK26" s="53">
        <v>34.325299999999999</v>
      </c>
      <c r="AL26" s="54">
        <v>2.8797000000000001</v>
      </c>
      <c r="AM26" s="52">
        <v>100</v>
      </c>
      <c r="AN26" s="55">
        <v>34.7258</v>
      </c>
      <c r="AO26" s="51">
        <v>2.8845000000000001</v>
      </c>
      <c r="AP26" s="52">
        <v>100</v>
      </c>
      <c r="AQ26" s="53">
        <v>34.667999999999999</v>
      </c>
      <c r="AR26" s="73">
        <f t="shared" si="4"/>
        <v>33.461599999999997</v>
      </c>
      <c r="AS26" s="72">
        <f t="shared" si="5"/>
        <v>34.891800000000003</v>
      </c>
      <c r="AT26" s="71">
        <f t="shared" si="6"/>
        <v>34.414499999999997</v>
      </c>
      <c r="AU26" s="73">
        <f t="shared" si="7"/>
        <v>0.57117429038779577</v>
      </c>
      <c r="AW26" s="87" t="e">
        <f>_xlfn.STDEV.S(#REF!,#REF!,#REF!,#REF!,#REF!)</f>
        <v>#REF!</v>
      </c>
    </row>
    <row r="27" spans="1:49">
      <c r="A27" s="157"/>
      <c r="B27" s="160"/>
      <c r="C27" s="160"/>
      <c r="D27" s="163"/>
      <c r="E27" s="29" t="s">
        <v>17</v>
      </c>
      <c r="F27" s="32" t="s">
        <v>18</v>
      </c>
      <c r="G27" s="18" t="s">
        <v>20</v>
      </c>
      <c r="H27" s="51">
        <v>3.5516999999999999</v>
      </c>
      <c r="I27" s="52">
        <v>50</v>
      </c>
      <c r="J27" s="53">
        <v>14.0777</v>
      </c>
      <c r="K27" s="54">
        <v>3.5276000000000001</v>
      </c>
      <c r="L27" s="52">
        <v>50</v>
      </c>
      <c r="M27" s="55">
        <v>14.1739</v>
      </c>
      <c r="N27" s="51">
        <v>3.9051</v>
      </c>
      <c r="O27" s="52">
        <v>50</v>
      </c>
      <c r="P27" s="53">
        <v>12.803699999999999</v>
      </c>
      <c r="Q27" s="54">
        <v>3.5375999999999999</v>
      </c>
      <c r="R27" s="52">
        <v>50</v>
      </c>
      <c r="S27" s="55">
        <v>14.133800000000001</v>
      </c>
      <c r="T27" s="51">
        <v>3.4918999999999998</v>
      </c>
      <c r="U27" s="52">
        <v>50</v>
      </c>
      <c r="V27" s="53">
        <v>14.3188</v>
      </c>
      <c r="W27" s="92">
        <f t="shared" si="12"/>
        <v>12.803699999999999</v>
      </c>
      <c r="X27" s="91">
        <f t="shared" si="9"/>
        <v>14.3188</v>
      </c>
      <c r="Y27" s="92">
        <f t="shared" si="10"/>
        <v>13.901580000000001</v>
      </c>
      <c r="Z27" s="91">
        <f t="shared" si="11"/>
        <v>0.62018456688311785</v>
      </c>
      <c r="AB27" s="154"/>
      <c r="AC27" s="51">
        <v>3.6435</v>
      </c>
      <c r="AD27" s="52">
        <v>50</v>
      </c>
      <c r="AE27" s="53">
        <v>13.723000000000001</v>
      </c>
      <c r="AF27" s="54">
        <v>3.2515999999999998</v>
      </c>
      <c r="AG27" s="52">
        <v>50</v>
      </c>
      <c r="AH27" s="55">
        <v>15.377000000000001</v>
      </c>
      <c r="AI27" s="51">
        <v>3.2605</v>
      </c>
      <c r="AJ27" s="52">
        <v>50</v>
      </c>
      <c r="AK27" s="53">
        <v>15.335000000000001</v>
      </c>
      <c r="AL27" s="54">
        <v>3.4321000000000002</v>
      </c>
      <c r="AM27" s="52">
        <v>50</v>
      </c>
      <c r="AN27" s="55">
        <v>14.568300000000001</v>
      </c>
      <c r="AO27" s="51">
        <v>3.2785000000000002</v>
      </c>
      <c r="AP27" s="52">
        <v>50</v>
      </c>
      <c r="AQ27" s="53">
        <v>15.2508</v>
      </c>
      <c r="AR27" s="73">
        <f t="shared" si="4"/>
        <v>13.723000000000001</v>
      </c>
      <c r="AS27" s="72">
        <f t="shared" si="5"/>
        <v>15.377000000000001</v>
      </c>
      <c r="AT27" s="71">
        <f>AVERAGE(AE27,AH27,AK27,AN27,AQ27)</f>
        <v>14.850820000000002</v>
      </c>
      <c r="AU27" s="73">
        <f t="shared" si="7"/>
        <v>0.71117423462889862</v>
      </c>
      <c r="AW27" s="91" t="e">
        <f>_xlfn.STDEV.S(#REF!,#REF!,#REF!,#REF!,#REF!)</f>
        <v>#REF!</v>
      </c>
    </row>
    <row r="28" spans="1:49">
      <c r="A28" s="157"/>
      <c r="B28" s="160"/>
      <c r="C28" s="160"/>
      <c r="D28" s="163"/>
      <c r="E28" s="27" t="s">
        <v>21</v>
      </c>
      <c r="F28" s="30" t="s">
        <v>22</v>
      </c>
      <c r="G28" s="26" t="s">
        <v>23</v>
      </c>
      <c r="H28" s="33">
        <v>10.008699999999999</v>
      </c>
      <c r="I28" s="6">
        <v>284068</v>
      </c>
      <c r="J28" s="7">
        <v>28382.107499999998</v>
      </c>
      <c r="K28" s="10">
        <v>10.006500000000001</v>
      </c>
      <c r="L28" s="6">
        <v>293664</v>
      </c>
      <c r="M28" s="35">
        <v>29347.324199999999</v>
      </c>
      <c r="N28" s="33">
        <v>10.0076</v>
      </c>
      <c r="O28" s="6">
        <v>289100</v>
      </c>
      <c r="P28" s="7">
        <v>28888.044999999998</v>
      </c>
      <c r="Q28" s="10">
        <v>10.0085</v>
      </c>
      <c r="R28" s="6">
        <v>283603</v>
      </c>
      <c r="S28" s="35">
        <v>28336.214199999999</v>
      </c>
      <c r="T28" s="33">
        <v>10.007300000000001</v>
      </c>
      <c r="U28" s="6">
        <v>270576</v>
      </c>
      <c r="V28" s="7">
        <v>27037.862300000001</v>
      </c>
      <c r="W28" s="90">
        <f t="shared" si="12"/>
        <v>27037.862300000001</v>
      </c>
      <c r="X28" s="89">
        <f t="shared" si="9"/>
        <v>29347.324199999999</v>
      </c>
      <c r="Y28" s="90">
        <f t="shared" si="10"/>
        <v>28398.31064</v>
      </c>
      <c r="Z28" s="89">
        <f t="shared" si="11"/>
        <v>865.36187168198126</v>
      </c>
      <c r="AB28" s="154"/>
      <c r="AC28" s="33">
        <v>10.004300000000001</v>
      </c>
      <c r="AD28" s="6">
        <v>414654</v>
      </c>
      <c r="AE28" s="7">
        <v>41447.577499999999</v>
      </c>
      <c r="AF28" s="10">
        <v>10.0046</v>
      </c>
      <c r="AG28" s="6">
        <v>433354</v>
      </c>
      <c r="AH28" s="35">
        <v>43315.474800000004</v>
      </c>
      <c r="AI28" s="33">
        <v>10.0054</v>
      </c>
      <c r="AJ28" s="6">
        <v>420627</v>
      </c>
      <c r="AK28" s="7">
        <v>42039.998399999997</v>
      </c>
      <c r="AL28" s="10">
        <v>10.0037</v>
      </c>
      <c r="AM28" s="6">
        <v>420425</v>
      </c>
      <c r="AN28" s="35">
        <v>42026.95</v>
      </c>
      <c r="AO28" s="33">
        <v>10.004300000000001</v>
      </c>
      <c r="AP28" s="6">
        <v>383861</v>
      </c>
      <c r="AQ28" s="7">
        <v>38369.601000000002</v>
      </c>
      <c r="AR28" s="104">
        <f t="shared" si="4"/>
        <v>38369.601000000002</v>
      </c>
      <c r="AS28" s="82">
        <f t="shared" si="5"/>
        <v>43315.474800000004</v>
      </c>
      <c r="AT28" s="75">
        <f t="shared" si="6"/>
        <v>41439.920339999997</v>
      </c>
      <c r="AU28" s="63">
        <f t="shared" si="7"/>
        <v>1847.249408845234</v>
      </c>
      <c r="AW28" s="89" t="e">
        <f>_xlfn.STDEV.S(#REF!,#REF!,#REF!,#REF!,#REF!)</f>
        <v>#REF!</v>
      </c>
    </row>
    <row r="29" spans="1:49">
      <c r="A29" s="157"/>
      <c r="B29" s="160"/>
      <c r="C29" s="160"/>
      <c r="D29" s="163"/>
      <c r="E29" s="29" t="s">
        <v>21</v>
      </c>
      <c r="F29" s="32" t="s">
        <v>22</v>
      </c>
      <c r="G29" s="18" t="s">
        <v>24</v>
      </c>
      <c r="H29" s="33">
        <v>10.0062</v>
      </c>
      <c r="I29" s="6">
        <v>265131</v>
      </c>
      <c r="J29" s="7">
        <v>26496.671999999999</v>
      </c>
      <c r="K29" s="10">
        <v>10.0061</v>
      </c>
      <c r="L29" s="6">
        <v>260578</v>
      </c>
      <c r="M29" s="35">
        <v>26041.914400000001</v>
      </c>
      <c r="N29" s="33">
        <v>10.0068</v>
      </c>
      <c r="O29" s="6">
        <v>258476</v>
      </c>
      <c r="P29" s="7">
        <v>25830.035500000002</v>
      </c>
      <c r="Q29" s="10">
        <v>10.0039</v>
      </c>
      <c r="R29" s="6">
        <v>230048</v>
      </c>
      <c r="S29" s="35">
        <v>22995.831600000001</v>
      </c>
      <c r="T29" s="33">
        <v>10.007999999999999</v>
      </c>
      <c r="U29" s="6">
        <v>267105</v>
      </c>
      <c r="V29" s="7">
        <v>26689.1486</v>
      </c>
      <c r="W29" s="82">
        <f t="shared" si="12"/>
        <v>22995.831600000001</v>
      </c>
      <c r="X29" s="75">
        <f t="shared" si="9"/>
        <v>26689.1486</v>
      </c>
      <c r="Y29" s="82">
        <f t="shared" si="10"/>
        <v>25610.720420000001</v>
      </c>
      <c r="Z29" s="75">
        <f t="shared" si="11"/>
        <v>1501.6314823540463</v>
      </c>
      <c r="AB29" s="154"/>
      <c r="AC29" s="33">
        <v>10.0052</v>
      </c>
      <c r="AD29" s="6">
        <v>294319</v>
      </c>
      <c r="AE29" s="7">
        <v>29416.603299999999</v>
      </c>
      <c r="AF29" s="10">
        <v>10.003500000000001</v>
      </c>
      <c r="AG29" s="6">
        <v>281803</v>
      </c>
      <c r="AH29" s="35">
        <v>28170.440299999998</v>
      </c>
      <c r="AI29" s="33">
        <v>10.007</v>
      </c>
      <c r="AJ29" s="6">
        <v>289213</v>
      </c>
      <c r="AK29" s="7">
        <v>28901.069200000002</v>
      </c>
      <c r="AL29" s="10">
        <v>10.004799999999999</v>
      </c>
      <c r="AM29" s="6">
        <v>262849</v>
      </c>
      <c r="AN29" s="35">
        <v>26272.2893</v>
      </c>
      <c r="AO29" s="33">
        <v>10.008599999999999</v>
      </c>
      <c r="AP29" s="6">
        <v>273473</v>
      </c>
      <c r="AQ29" s="7">
        <v>27323.801500000001</v>
      </c>
      <c r="AR29" s="104">
        <f t="shared" si="4"/>
        <v>26272.2893</v>
      </c>
      <c r="AS29" s="82">
        <f t="shared" si="5"/>
        <v>29416.603299999999</v>
      </c>
      <c r="AT29" s="75">
        <f t="shared" si="6"/>
        <v>28016.84072</v>
      </c>
      <c r="AU29" s="63">
        <f t="shared" si="7"/>
        <v>1253.8491868711487</v>
      </c>
      <c r="AW29" s="75" t="e">
        <f>_xlfn.STDEV.S(#REF!,#REF!,#REF!,#REF!,#REF!)</f>
        <v>#REF!</v>
      </c>
    </row>
    <row r="30" spans="1:49">
      <c r="A30" s="158"/>
      <c r="B30" s="161"/>
      <c r="C30" s="161"/>
      <c r="D30" s="164"/>
      <c r="E30" s="28" t="s">
        <v>21</v>
      </c>
      <c r="F30" s="31" t="s">
        <v>22</v>
      </c>
      <c r="G30" s="19" t="s">
        <v>25</v>
      </c>
      <c r="H30" s="33">
        <v>10.0062</v>
      </c>
      <c r="I30" s="6">
        <v>197619</v>
      </c>
      <c r="J30" s="7">
        <v>19749.655200000001</v>
      </c>
      <c r="K30" s="10">
        <v>10.0077</v>
      </c>
      <c r="L30" s="6">
        <v>173676</v>
      </c>
      <c r="M30" s="35">
        <v>17354.2372</v>
      </c>
      <c r="N30" s="33">
        <v>10.006399999999999</v>
      </c>
      <c r="O30" s="6">
        <v>186937</v>
      </c>
      <c r="P30" s="7">
        <v>18681.743600000002</v>
      </c>
      <c r="Q30" s="10">
        <v>10.008100000000001</v>
      </c>
      <c r="R30" s="6">
        <v>187366</v>
      </c>
      <c r="S30" s="35">
        <v>18721.435600000001</v>
      </c>
      <c r="T30" s="33">
        <v>10.007999999999999</v>
      </c>
      <c r="U30" s="6">
        <v>188736</v>
      </c>
      <c r="V30" s="7">
        <v>18858.5131</v>
      </c>
      <c r="W30" s="84">
        <f t="shared" si="12"/>
        <v>17354.2372</v>
      </c>
      <c r="X30" s="77">
        <f t="shared" si="9"/>
        <v>19749.655200000001</v>
      </c>
      <c r="Y30" s="84">
        <f t="shared" si="10"/>
        <v>18673.11694</v>
      </c>
      <c r="Z30" s="77">
        <f t="shared" si="11"/>
        <v>856.61532237872029</v>
      </c>
      <c r="AB30" s="155"/>
      <c r="AC30" s="34">
        <v>10.005100000000001</v>
      </c>
      <c r="AD30" s="8">
        <v>387262</v>
      </c>
      <c r="AE30" s="9">
        <v>38706.459699999999</v>
      </c>
      <c r="AF30" s="62">
        <v>10.007300000000001</v>
      </c>
      <c r="AG30" s="8">
        <v>331179</v>
      </c>
      <c r="AH30" s="61">
        <v>33093.741499999996</v>
      </c>
      <c r="AI30" s="34">
        <v>10.0036</v>
      </c>
      <c r="AJ30" s="8">
        <v>354538</v>
      </c>
      <c r="AK30" s="9">
        <v>35441.0412</v>
      </c>
      <c r="AL30" s="62">
        <v>10.0053</v>
      </c>
      <c r="AM30" s="8">
        <v>377900</v>
      </c>
      <c r="AN30" s="61">
        <v>37769.981899999999</v>
      </c>
      <c r="AO30" s="34">
        <v>10.004799999999999</v>
      </c>
      <c r="AP30" s="8">
        <v>379266</v>
      </c>
      <c r="AQ30" s="9">
        <v>37908.403899999998</v>
      </c>
      <c r="AR30" s="105">
        <f t="shared" si="4"/>
        <v>33093.741499999996</v>
      </c>
      <c r="AS30" s="84">
        <f t="shared" si="5"/>
        <v>38706.459699999999</v>
      </c>
      <c r="AT30" s="77">
        <f t="shared" si="6"/>
        <v>36583.925640000001</v>
      </c>
      <c r="AU30" s="64">
        <f t="shared" si="7"/>
        <v>2299.6572094151102</v>
      </c>
      <c r="AW30" s="77" t="e">
        <f>_xlfn.STDEV.S(#REF!,#REF!,#REF!,#REF!,#REF!)</f>
        <v>#REF!</v>
      </c>
    </row>
    <row r="31" spans="1:49">
      <c r="A31" s="157">
        <v>5</v>
      </c>
      <c r="B31" s="160" t="s">
        <v>26</v>
      </c>
      <c r="C31" s="160">
        <v>2</v>
      </c>
      <c r="D31" s="160">
        <v>3</v>
      </c>
      <c r="E31" s="3" t="s">
        <v>2</v>
      </c>
      <c r="F31" s="30" t="s">
        <v>16</v>
      </c>
      <c r="G31" s="26">
        <v>30000</v>
      </c>
      <c r="H31" s="36">
        <v>10.000500000000001</v>
      </c>
      <c r="I31" s="37">
        <v>26039</v>
      </c>
      <c r="J31" s="38">
        <v>2603.7698</v>
      </c>
      <c r="K31" s="44">
        <v>10.000500000000001</v>
      </c>
      <c r="L31" s="37">
        <v>26076</v>
      </c>
      <c r="M31" s="45">
        <v>2607.4695999999999</v>
      </c>
      <c r="N31" s="36">
        <v>10.0007</v>
      </c>
      <c r="O31" s="37">
        <v>24517</v>
      </c>
      <c r="P31" s="38">
        <v>2451.5282999999999</v>
      </c>
      <c r="Q31" s="44">
        <v>10.000400000000001</v>
      </c>
      <c r="R31" s="37">
        <v>25886</v>
      </c>
      <c r="S31" s="45">
        <v>2588.4964</v>
      </c>
      <c r="T31" s="36">
        <v>10.000400000000001</v>
      </c>
      <c r="U31" s="37">
        <v>25871</v>
      </c>
      <c r="V31" s="38">
        <v>2586.9965000000002</v>
      </c>
      <c r="W31" s="66">
        <f t="shared" ref="W31:W37" si="13">MIN(J31,M31,P31,S31,V31)</f>
        <v>2451.5282999999999</v>
      </c>
      <c r="X31" s="65">
        <f t="shared" ref="X31:X37" si="14">MAX(J31,M31,P31,S31,V31)</f>
        <v>2607.4695999999999</v>
      </c>
      <c r="Y31" s="66">
        <f t="shared" ref="Y31:Y37" si="15">AVERAGE(J31,M31,P31,S31,V31)</f>
        <v>2567.6521200000002</v>
      </c>
      <c r="Z31" s="65">
        <f t="shared" ref="Z31:Z51" si="16">_xlfn.STDEV.S(J31,M31,P31,S31,V31)</f>
        <v>65.542637152902259</v>
      </c>
    </row>
    <row r="32" spans="1:49">
      <c r="A32" s="157"/>
      <c r="B32" s="160"/>
      <c r="C32" s="160"/>
      <c r="D32" s="160"/>
      <c r="E32" s="5" t="s">
        <v>2</v>
      </c>
      <c r="F32" s="31" t="s">
        <v>16</v>
      </c>
      <c r="G32" s="19">
        <v>60000</v>
      </c>
      <c r="H32" s="36">
        <v>10.0006</v>
      </c>
      <c r="I32" s="37">
        <v>9935</v>
      </c>
      <c r="J32" s="38">
        <v>993.44029999999998</v>
      </c>
      <c r="K32" s="44">
        <v>10.000299999999999</v>
      </c>
      <c r="L32" s="37">
        <v>10103</v>
      </c>
      <c r="M32" s="45">
        <v>1010.2696</v>
      </c>
      <c r="N32" s="36">
        <v>10.0006</v>
      </c>
      <c r="O32" s="37">
        <v>10150</v>
      </c>
      <c r="P32" s="38">
        <v>1014.9391000000001</v>
      </c>
      <c r="Q32" s="44">
        <v>10.001300000000001</v>
      </c>
      <c r="R32" s="37">
        <v>9878</v>
      </c>
      <c r="S32" s="45">
        <v>987.67160000000001</v>
      </c>
      <c r="T32" s="36">
        <v>10.000999999999999</v>
      </c>
      <c r="U32" s="37">
        <v>10126</v>
      </c>
      <c r="V32" s="38">
        <v>1012.4987</v>
      </c>
      <c r="W32" s="98">
        <f t="shared" si="13"/>
        <v>987.67160000000001</v>
      </c>
      <c r="X32" s="97">
        <f t="shared" si="14"/>
        <v>1014.9391000000001</v>
      </c>
      <c r="Y32" s="98">
        <f t="shared" si="15"/>
        <v>1003.76386</v>
      </c>
      <c r="Z32" s="97">
        <f t="shared" si="16"/>
        <v>12.339416465254754</v>
      </c>
    </row>
    <row r="33" spans="1:26">
      <c r="A33" s="157"/>
      <c r="B33" s="160"/>
      <c r="C33" s="160"/>
      <c r="D33" s="160"/>
      <c r="E33" s="4" t="s">
        <v>17</v>
      </c>
      <c r="F33" s="32" t="s">
        <v>18</v>
      </c>
      <c r="G33" s="18" t="s">
        <v>19</v>
      </c>
      <c r="H33" s="51">
        <v>3.4205999999999999</v>
      </c>
      <c r="I33" s="52">
        <v>100</v>
      </c>
      <c r="J33" s="53">
        <v>29.2346</v>
      </c>
      <c r="K33" s="54">
        <v>3.4363999999999999</v>
      </c>
      <c r="L33" s="52">
        <v>100</v>
      </c>
      <c r="M33" s="55">
        <v>29.100200000000001</v>
      </c>
      <c r="N33" s="51">
        <v>4.1501000000000001</v>
      </c>
      <c r="O33" s="52">
        <v>100</v>
      </c>
      <c r="P33" s="53">
        <v>24.095800000000001</v>
      </c>
      <c r="Q33" s="54">
        <v>5.7202999999999999</v>
      </c>
      <c r="R33" s="52">
        <v>100</v>
      </c>
      <c r="S33" s="55">
        <v>17.4816</v>
      </c>
      <c r="T33" s="51">
        <v>3.383</v>
      </c>
      <c r="U33" s="52">
        <v>100</v>
      </c>
      <c r="V33" s="53">
        <v>29.5595</v>
      </c>
      <c r="W33" s="94">
        <f t="shared" si="13"/>
        <v>17.4816</v>
      </c>
      <c r="X33" s="93">
        <f t="shared" si="14"/>
        <v>29.5595</v>
      </c>
      <c r="Y33" s="94">
        <f t="shared" si="15"/>
        <v>25.89434</v>
      </c>
      <c r="Z33" s="93">
        <f t="shared" si="16"/>
        <v>5.2172122218671584</v>
      </c>
    </row>
    <row r="34" spans="1:26">
      <c r="A34" s="157"/>
      <c r="B34" s="160"/>
      <c r="C34" s="160"/>
      <c r="D34" s="160"/>
      <c r="E34" s="4" t="s">
        <v>17</v>
      </c>
      <c r="F34" s="32" t="s">
        <v>18</v>
      </c>
      <c r="G34" s="18" t="s">
        <v>20</v>
      </c>
      <c r="H34" s="51">
        <v>10.5413</v>
      </c>
      <c r="I34" s="52">
        <v>14</v>
      </c>
      <c r="J34" s="53">
        <v>1.3281000000000001</v>
      </c>
      <c r="K34" s="54">
        <v>10.6334</v>
      </c>
      <c r="L34" s="52">
        <v>13</v>
      </c>
      <c r="M34" s="55">
        <v>1.2224999999999999</v>
      </c>
      <c r="N34" s="51">
        <v>10.8247</v>
      </c>
      <c r="O34" s="52">
        <v>13</v>
      </c>
      <c r="P34" s="53">
        <v>1.2009000000000001</v>
      </c>
      <c r="Q34" s="54">
        <v>10.628500000000001</v>
      </c>
      <c r="R34" s="52">
        <v>13</v>
      </c>
      <c r="S34" s="55">
        <v>1.2231000000000001</v>
      </c>
      <c r="T34" s="51">
        <v>10.6136</v>
      </c>
      <c r="U34" s="52">
        <v>13</v>
      </c>
      <c r="V34" s="53">
        <v>1.2248000000000001</v>
      </c>
      <c r="W34" s="96">
        <f t="shared" si="13"/>
        <v>1.2009000000000001</v>
      </c>
      <c r="X34" s="95">
        <f t="shared" si="14"/>
        <v>1.3281000000000001</v>
      </c>
      <c r="Y34" s="96">
        <f t="shared" si="15"/>
        <v>1.2398800000000001</v>
      </c>
      <c r="Z34" s="95">
        <f t="shared" si="16"/>
        <v>5.0282322937589115E-2</v>
      </c>
    </row>
    <row r="35" spans="1:26">
      <c r="A35" s="157"/>
      <c r="B35" s="160"/>
      <c r="C35" s="160"/>
      <c r="D35" s="160"/>
      <c r="E35" s="3" t="s">
        <v>21</v>
      </c>
      <c r="F35" s="30" t="s">
        <v>22</v>
      </c>
      <c r="G35" s="26" t="s">
        <v>23</v>
      </c>
      <c r="H35" s="33">
        <v>10.0082</v>
      </c>
      <c r="I35" s="6">
        <v>266013</v>
      </c>
      <c r="J35" s="7">
        <v>26579.504799999999</v>
      </c>
      <c r="K35" s="10">
        <v>10.007099999999999</v>
      </c>
      <c r="L35" s="6">
        <v>290426</v>
      </c>
      <c r="M35" s="35">
        <v>29021.994299999998</v>
      </c>
      <c r="N35" s="33">
        <v>10.006600000000001</v>
      </c>
      <c r="O35" s="6">
        <v>280204</v>
      </c>
      <c r="P35" s="7">
        <v>28001.918699999998</v>
      </c>
      <c r="Q35" s="10">
        <v>10.005000000000001</v>
      </c>
      <c r="R35" s="6">
        <v>297930</v>
      </c>
      <c r="S35" s="35">
        <v>29778.1109</v>
      </c>
      <c r="T35" s="33">
        <v>10.0068</v>
      </c>
      <c r="U35" s="6">
        <v>296129</v>
      </c>
      <c r="V35" s="7">
        <v>29592.776900000001</v>
      </c>
      <c r="W35" s="101">
        <f t="shared" si="13"/>
        <v>26579.504799999999</v>
      </c>
      <c r="X35" s="100">
        <f t="shared" si="14"/>
        <v>29778.1109</v>
      </c>
      <c r="Y35" s="101">
        <f t="shared" si="15"/>
        <v>28594.861119999998</v>
      </c>
      <c r="Z35" s="100">
        <f t="shared" si="16"/>
        <v>1322.081740031547</v>
      </c>
    </row>
    <row r="36" spans="1:26">
      <c r="A36" s="157"/>
      <c r="B36" s="160"/>
      <c r="C36" s="160"/>
      <c r="D36" s="160"/>
      <c r="E36" s="4" t="s">
        <v>21</v>
      </c>
      <c r="F36" s="32" t="s">
        <v>22</v>
      </c>
      <c r="G36" s="18" t="s">
        <v>24</v>
      </c>
      <c r="H36" s="33">
        <v>10.007400000000001</v>
      </c>
      <c r="I36" s="6">
        <v>211338</v>
      </c>
      <c r="J36" s="7">
        <v>21118.172500000001</v>
      </c>
      <c r="K36" s="10">
        <v>10.003399999999999</v>
      </c>
      <c r="L36" s="6">
        <v>177382</v>
      </c>
      <c r="M36" s="35">
        <v>17732.170999999998</v>
      </c>
      <c r="N36" s="33">
        <v>10.008100000000001</v>
      </c>
      <c r="O36" s="6">
        <v>201892</v>
      </c>
      <c r="P36" s="7">
        <v>20172.859899999999</v>
      </c>
      <c r="Q36" s="10">
        <v>10.009499999999999</v>
      </c>
      <c r="R36" s="6">
        <v>196478</v>
      </c>
      <c r="S36" s="35">
        <v>19629.152300000002</v>
      </c>
      <c r="T36" s="33">
        <v>10.0077</v>
      </c>
      <c r="U36" s="6">
        <v>193543</v>
      </c>
      <c r="V36" s="7">
        <v>19339.408599999999</v>
      </c>
      <c r="W36" s="82">
        <f t="shared" si="13"/>
        <v>17732.170999999998</v>
      </c>
      <c r="X36" s="75">
        <f t="shared" si="14"/>
        <v>21118.172500000001</v>
      </c>
      <c r="Y36" s="82">
        <f t="shared" si="15"/>
        <v>19598.352859999999</v>
      </c>
      <c r="Z36" s="75">
        <f t="shared" si="16"/>
        <v>1244.0403477202437</v>
      </c>
    </row>
    <row r="37" spans="1:26">
      <c r="A37" s="158"/>
      <c r="B37" s="161"/>
      <c r="C37" s="161"/>
      <c r="D37" s="161"/>
      <c r="E37" s="5" t="s">
        <v>21</v>
      </c>
      <c r="F37" s="31" t="s">
        <v>22</v>
      </c>
      <c r="G37" s="19" t="s">
        <v>25</v>
      </c>
      <c r="H37" s="33">
        <v>10.004799999999999</v>
      </c>
      <c r="I37" s="6">
        <v>267599</v>
      </c>
      <c r="J37" s="7">
        <v>26747.061399999999</v>
      </c>
      <c r="K37" s="10">
        <v>10.006</v>
      </c>
      <c r="L37" s="6">
        <v>252835</v>
      </c>
      <c r="M37" s="35">
        <v>25268.338899999999</v>
      </c>
      <c r="N37" s="33">
        <v>10.0059</v>
      </c>
      <c r="O37" s="6">
        <v>263293</v>
      </c>
      <c r="P37" s="7">
        <v>26313.774799999999</v>
      </c>
      <c r="Q37" s="10">
        <v>10.0059</v>
      </c>
      <c r="R37" s="6">
        <v>258202</v>
      </c>
      <c r="S37" s="35">
        <v>25804.974999999999</v>
      </c>
      <c r="T37" s="33">
        <v>10.0067</v>
      </c>
      <c r="U37" s="6">
        <v>267621</v>
      </c>
      <c r="V37" s="7">
        <v>26744.1813</v>
      </c>
      <c r="W37" s="83">
        <f t="shared" si="13"/>
        <v>25268.338899999999</v>
      </c>
      <c r="X37" s="76">
        <f t="shared" si="14"/>
        <v>26747.061399999999</v>
      </c>
      <c r="Y37" s="83">
        <f t="shared" si="15"/>
        <v>26175.666279999998</v>
      </c>
      <c r="Z37" s="76">
        <f t="shared" si="16"/>
        <v>638.24577436668346</v>
      </c>
    </row>
    <row r="38" spans="1:26">
      <c r="A38" s="156">
        <v>6</v>
      </c>
      <c r="B38" s="159" t="s">
        <v>26</v>
      </c>
      <c r="C38" s="159">
        <v>4</v>
      </c>
      <c r="D38" s="159">
        <v>3</v>
      </c>
      <c r="E38" s="3" t="s">
        <v>2</v>
      </c>
      <c r="F38" s="30" t="s">
        <v>16</v>
      </c>
      <c r="G38" s="26">
        <v>30000</v>
      </c>
      <c r="H38" s="36">
        <v>10.000500000000001</v>
      </c>
      <c r="I38" s="37">
        <v>26117</v>
      </c>
      <c r="J38" s="38">
        <v>2611.5693999999999</v>
      </c>
      <c r="K38" s="44">
        <v>10.000299999999999</v>
      </c>
      <c r="L38" s="37">
        <v>26299</v>
      </c>
      <c r="M38" s="45">
        <v>2629.8211000000001</v>
      </c>
      <c r="N38" s="36">
        <v>10.0002</v>
      </c>
      <c r="O38" s="37">
        <v>26282</v>
      </c>
      <c r="P38" s="38">
        <v>2628.1473999999998</v>
      </c>
      <c r="Q38" s="44">
        <v>10.000299999999999</v>
      </c>
      <c r="R38" s="37">
        <v>26046</v>
      </c>
      <c r="S38" s="45">
        <v>2604.5218</v>
      </c>
      <c r="T38" s="36">
        <v>10.000500000000001</v>
      </c>
      <c r="U38" s="37">
        <v>26085</v>
      </c>
      <c r="V38" s="38">
        <v>2608.3694999999998</v>
      </c>
      <c r="W38" s="81">
        <f t="shared" ref="W38:W51" si="17">MIN(J38,M38,P38,S38,V38)</f>
        <v>2604.5218</v>
      </c>
      <c r="X38" s="74">
        <f t="shared" ref="X38:X51" si="18">MAX(J38,M38,P38,S38,V38)</f>
        <v>2629.8211000000001</v>
      </c>
      <c r="Y38" s="81">
        <f t="shared" ref="Y38:Y51" si="19">AVERAGE(J38,M38,P38,S38,V38)</f>
        <v>2616.4858399999998</v>
      </c>
      <c r="Z38" s="74">
        <f t="shared" si="16"/>
        <v>11.694077040237126</v>
      </c>
    </row>
    <row r="39" spans="1:26">
      <c r="A39" s="157"/>
      <c r="B39" s="160"/>
      <c r="C39" s="160"/>
      <c r="D39" s="160"/>
      <c r="E39" s="5" t="s">
        <v>2</v>
      </c>
      <c r="F39" s="31" t="s">
        <v>16</v>
      </c>
      <c r="G39" s="19">
        <v>60000</v>
      </c>
      <c r="H39" s="36">
        <v>10.001200000000001</v>
      </c>
      <c r="I39" s="37">
        <v>9911</v>
      </c>
      <c r="J39" s="38">
        <v>990.98099999999999</v>
      </c>
      <c r="K39" s="44">
        <v>10.0007</v>
      </c>
      <c r="L39" s="37">
        <v>9976</v>
      </c>
      <c r="M39" s="45">
        <v>997.53009999999995</v>
      </c>
      <c r="N39" s="36">
        <v>10.0009</v>
      </c>
      <c r="O39" s="37">
        <v>9918</v>
      </c>
      <c r="P39" s="38">
        <v>991.71069999999997</v>
      </c>
      <c r="Q39" s="44">
        <v>10.000299999999999</v>
      </c>
      <c r="R39" s="37">
        <v>10110</v>
      </c>
      <c r="S39" s="45">
        <v>1010.9696</v>
      </c>
      <c r="T39" s="36">
        <v>10.001200000000001</v>
      </c>
      <c r="U39" s="37">
        <v>9890</v>
      </c>
      <c r="V39" s="38">
        <v>988.88130000000001</v>
      </c>
      <c r="W39" s="86">
        <f t="shared" si="17"/>
        <v>988.88130000000001</v>
      </c>
      <c r="X39" s="85">
        <f t="shared" si="18"/>
        <v>1010.9696</v>
      </c>
      <c r="Y39" s="86">
        <f t="shared" si="19"/>
        <v>996.0145399999999</v>
      </c>
      <c r="Z39" s="85">
        <f t="shared" si="16"/>
        <v>8.9539574810806482</v>
      </c>
    </row>
    <row r="40" spans="1:26">
      <c r="A40" s="157"/>
      <c r="B40" s="160"/>
      <c r="C40" s="160"/>
      <c r="D40" s="160"/>
      <c r="E40" s="4" t="s">
        <v>17</v>
      </c>
      <c r="F40" s="32" t="s">
        <v>18</v>
      </c>
      <c r="G40" s="18" t="s">
        <v>19</v>
      </c>
      <c r="H40" s="51">
        <v>3.3306</v>
      </c>
      <c r="I40" s="52">
        <v>100</v>
      </c>
      <c r="J40" s="53">
        <v>30.0246</v>
      </c>
      <c r="K40" s="54">
        <v>3.4552999999999998</v>
      </c>
      <c r="L40" s="52">
        <v>100</v>
      </c>
      <c r="M40" s="55">
        <v>28.940999999999999</v>
      </c>
      <c r="N40" s="51">
        <v>4.6912000000000003</v>
      </c>
      <c r="O40" s="52">
        <v>100</v>
      </c>
      <c r="P40" s="53">
        <v>21.316500000000001</v>
      </c>
      <c r="Q40" s="54">
        <v>3.5548000000000002</v>
      </c>
      <c r="R40" s="52">
        <v>100</v>
      </c>
      <c r="S40" s="55">
        <v>28.1309</v>
      </c>
      <c r="T40" s="51">
        <v>3.6854</v>
      </c>
      <c r="U40" s="52">
        <v>100</v>
      </c>
      <c r="V40" s="53">
        <v>27.134</v>
      </c>
      <c r="W40" s="88">
        <f t="shared" si="17"/>
        <v>21.316500000000001</v>
      </c>
      <c r="X40" s="87">
        <f t="shared" si="18"/>
        <v>30.0246</v>
      </c>
      <c r="Y40" s="88">
        <f t="shared" si="19"/>
        <v>27.109400000000001</v>
      </c>
      <c r="Z40" s="87">
        <f t="shared" si="16"/>
        <v>3.4078918490761971</v>
      </c>
    </row>
    <row r="41" spans="1:26">
      <c r="A41" s="157"/>
      <c r="B41" s="160"/>
      <c r="C41" s="160"/>
      <c r="D41" s="160"/>
      <c r="E41" s="4" t="s">
        <v>17</v>
      </c>
      <c r="F41" s="32" t="s">
        <v>18</v>
      </c>
      <c r="G41" s="18" t="s">
        <v>20</v>
      </c>
      <c r="H41" s="51">
        <v>10.593</v>
      </c>
      <c r="I41" s="52">
        <v>21</v>
      </c>
      <c r="J41" s="53">
        <v>1.9823999999999999</v>
      </c>
      <c r="K41" s="54">
        <v>10.260400000000001</v>
      </c>
      <c r="L41" s="52">
        <v>13</v>
      </c>
      <c r="M41" s="55">
        <v>1.2669999999999999</v>
      </c>
      <c r="N41" s="51">
        <v>10.4458</v>
      </c>
      <c r="O41" s="52">
        <v>24</v>
      </c>
      <c r="P41" s="53">
        <v>2.2974999999999999</v>
      </c>
      <c r="Q41" s="54">
        <v>10.645200000000001</v>
      </c>
      <c r="R41" s="52">
        <v>13</v>
      </c>
      <c r="S41" s="55">
        <v>1.2212000000000001</v>
      </c>
      <c r="T41" s="51">
        <v>10.3019</v>
      </c>
      <c r="U41" s="52">
        <v>15</v>
      </c>
      <c r="V41" s="53">
        <v>1.456</v>
      </c>
      <c r="W41" s="92">
        <f t="shared" si="17"/>
        <v>1.2212000000000001</v>
      </c>
      <c r="X41" s="91">
        <f t="shared" si="18"/>
        <v>2.2974999999999999</v>
      </c>
      <c r="Y41" s="92">
        <f t="shared" si="19"/>
        <v>1.6448199999999997</v>
      </c>
      <c r="Z41" s="91">
        <f t="shared" si="16"/>
        <v>0.47376320245456094</v>
      </c>
    </row>
    <row r="42" spans="1:26">
      <c r="A42" s="157"/>
      <c r="B42" s="160"/>
      <c r="C42" s="160"/>
      <c r="D42" s="160"/>
      <c r="E42" s="3" t="s">
        <v>21</v>
      </c>
      <c r="F42" s="30" t="s">
        <v>22</v>
      </c>
      <c r="G42" s="26" t="s">
        <v>23</v>
      </c>
      <c r="H42" s="33">
        <v>10.008699999999999</v>
      </c>
      <c r="I42" s="6">
        <v>258079</v>
      </c>
      <c r="J42" s="7">
        <v>25785.4666</v>
      </c>
      <c r="K42" s="10">
        <v>10.006600000000001</v>
      </c>
      <c r="L42" s="6">
        <v>254416</v>
      </c>
      <c r="M42" s="35">
        <v>25424.819599999999</v>
      </c>
      <c r="N42" s="33">
        <v>10.0061</v>
      </c>
      <c r="O42" s="6">
        <v>252002</v>
      </c>
      <c r="P42" s="7">
        <v>25184.837200000002</v>
      </c>
      <c r="Q42" s="10">
        <v>10.0091</v>
      </c>
      <c r="R42" s="6">
        <v>261689</v>
      </c>
      <c r="S42" s="35">
        <v>26145.107899999999</v>
      </c>
      <c r="T42" s="33">
        <v>10.007</v>
      </c>
      <c r="U42" s="6">
        <v>250445</v>
      </c>
      <c r="V42" s="7">
        <v>25026.981100000001</v>
      </c>
      <c r="W42" s="90">
        <f t="shared" si="17"/>
        <v>25026.981100000001</v>
      </c>
      <c r="X42" s="89">
        <f t="shared" si="18"/>
        <v>26145.107899999999</v>
      </c>
      <c r="Y42" s="90">
        <f t="shared" si="19"/>
        <v>25513.442480000005</v>
      </c>
      <c r="Z42" s="89">
        <f t="shared" si="16"/>
        <v>454.27922135522135</v>
      </c>
    </row>
    <row r="43" spans="1:26">
      <c r="A43" s="157"/>
      <c r="B43" s="160"/>
      <c r="C43" s="160"/>
      <c r="D43" s="160"/>
      <c r="E43" s="4" t="s">
        <v>21</v>
      </c>
      <c r="F43" s="32" t="s">
        <v>22</v>
      </c>
      <c r="G43" s="18" t="s">
        <v>24</v>
      </c>
      <c r="H43" s="33">
        <v>10.006500000000001</v>
      </c>
      <c r="I43" s="6">
        <v>182159</v>
      </c>
      <c r="J43" s="7">
        <v>18204.067299999999</v>
      </c>
      <c r="K43" s="10">
        <v>10.0116</v>
      </c>
      <c r="L43" s="6">
        <v>175894</v>
      </c>
      <c r="M43" s="35">
        <v>17569.019899999999</v>
      </c>
      <c r="N43" s="33">
        <v>10.0115</v>
      </c>
      <c r="O43" s="6">
        <v>177714</v>
      </c>
      <c r="P43" s="7">
        <v>17750.9863</v>
      </c>
      <c r="Q43" s="10">
        <v>10.009399999999999</v>
      </c>
      <c r="R43" s="6">
        <v>177994</v>
      </c>
      <c r="S43" s="35">
        <v>17782.6842</v>
      </c>
      <c r="T43" s="33">
        <v>10.010999999999999</v>
      </c>
      <c r="U43" s="6">
        <v>179542</v>
      </c>
      <c r="V43" s="7">
        <v>17934.472000000002</v>
      </c>
      <c r="W43" s="82">
        <f t="shared" si="17"/>
        <v>17569.019899999999</v>
      </c>
      <c r="X43" s="75">
        <f t="shared" si="18"/>
        <v>18204.067299999999</v>
      </c>
      <c r="Y43" s="82">
        <f t="shared" si="19"/>
        <v>17848.245940000001</v>
      </c>
      <c r="Z43" s="75">
        <f t="shared" si="16"/>
        <v>237.57563763684385</v>
      </c>
    </row>
    <row r="44" spans="1:26">
      <c r="A44" s="158"/>
      <c r="B44" s="161"/>
      <c r="C44" s="161"/>
      <c r="D44" s="161"/>
      <c r="E44" s="5" t="s">
        <v>21</v>
      </c>
      <c r="F44" s="31" t="s">
        <v>22</v>
      </c>
      <c r="G44" s="19" t="s">
        <v>25</v>
      </c>
      <c r="H44" s="33">
        <v>10.0082</v>
      </c>
      <c r="I44" s="6">
        <v>252565</v>
      </c>
      <c r="J44" s="7">
        <v>25235.8066</v>
      </c>
      <c r="K44" s="10">
        <v>10.0069</v>
      </c>
      <c r="L44" s="6">
        <v>229314</v>
      </c>
      <c r="M44" s="35">
        <v>22915.588199999998</v>
      </c>
      <c r="N44" s="33">
        <v>10.007999999999999</v>
      </c>
      <c r="O44" s="6">
        <v>240871</v>
      </c>
      <c r="P44" s="7">
        <v>24067.845700000002</v>
      </c>
      <c r="Q44" s="10">
        <v>10.0063</v>
      </c>
      <c r="R44" s="6">
        <v>263291</v>
      </c>
      <c r="S44" s="35">
        <v>26312.523099999999</v>
      </c>
      <c r="T44" s="33">
        <v>10.0075</v>
      </c>
      <c r="U44" s="6">
        <v>245003</v>
      </c>
      <c r="V44" s="7">
        <v>24481.9385</v>
      </c>
      <c r="W44" s="84">
        <f t="shared" si="17"/>
        <v>22915.588199999998</v>
      </c>
      <c r="X44" s="77">
        <f t="shared" si="18"/>
        <v>26312.523099999999</v>
      </c>
      <c r="Y44" s="84">
        <f t="shared" si="19"/>
        <v>24602.740420000002</v>
      </c>
      <c r="Z44" s="77">
        <f t="shared" si="16"/>
        <v>1271.9392359600229</v>
      </c>
    </row>
    <row r="45" spans="1:26">
      <c r="A45" s="156">
        <v>7</v>
      </c>
      <c r="B45" s="159" t="s">
        <v>26</v>
      </c>
      <c r="C45" s="159">
        <v>4</v>
      </c>
      <c r="D45" s="159">
        <v>2</v>
      </c>
      <c r="E45" s="3" t="s">
        <v>2</v>
      </c>
      <c r="F45" s="30" t="s">
        <v>16</v>
      </c>
      <c r="G45" s="26">
        <v>30000</v>
      </c>
      <c r="H45" s="36">
        <v>10.000400000000001</v>
      </c>
      <c r="I45" s="37">
        <v>26230</v>
      </c>
      <c r="J45" s="38">
        <v>2622.895</v>
      </c>
      <c r="K45" s="44">
        <v>10.000299999999999</v>
      </c>
      <c r="L45" s="37">
        <v>26287</v>
      </c>
      <c r="M45" s="45">
        <v>2628.6210999999998</v>
      </c>
      <c r="N45" s="36">
        <v>10.000500000000001</v>
      </c>
      <c r="O45" s="37">
        <v>26260</v>
      </c>
      <c r="P45" s="38">
        <v>2625.8687</v>
      </c>
      <c r="Q45" s="44">
        <v>10.000299999999999</v>
      </c>
      <c r="R45" s="37">
        <v>26046</v>
      </c>
      <c r="S45" s="45">
        <v>2604.5218</v>
      </c>
      <c r="T45" s="36">
        <v>10.0002</v>
      </c>
      <c r="U45" s="37">
        <v>26259</v>
      </c>
      <c r="V45" s="38">
        <v>2625.8474000000001</v>
      </c>
      <c r="W45" s="66">
        <f t="shared" si="17"/>
        <v>2604.5218</v>
      </c>
      <c r="X45" s="65">
        <f t="shared" si="18"/>
        <v>2628.6210999999998</v>
      </c>
      <c r="Y45" s="66">
        <f t="shared" si="19"/>
        <v>2621.5508</v>
      </c>
      <c r="Z45" s="65">
        <f t="shared" si="16"/>
        <v>9.7325213678162434</v>
      </c>
    </row>
    <row r="46" spans="1:26">
      <c r="A46" s="157"/>
      <c r="B46" s="160"/>
      <c r="C46" s="160"/>
      <c r="D46" s="160"/>
      <c r="E46" s="5" t="s">
        <v>2</v>
      </c>
      <c r="F46" s="31" t="s">
        <v>16</v>
      </c>
      <c r="G46" s="19">
        <v>60000</v>
      </c>
      <c r="H46" s="36">
        <v>10.0007</v>
      </c>
      <c r="I46" s="37">
        <v>10162</v>
      </c>
      <c r="J46" s="38">
        <v>1016.1288</v>
      </c>
      <c r="K46" s="44">
        <v>10.0007</v>
      </c>
      <c r="L46" s="37">
        <v>10156</v>
      </c>
      <c r="M46" s="45">
        <v>1015.5289</v>
      </c>
      <c r="N46" s="36">
        <v>10.0006</v>
      </c>
      <c r="O46" s="37">
        <v>10011</v>
      </c>
      <c r="P46" s="38">
        <v>1001.0399</v>
      </c>
      <c r="Q46" s="44">
        <v>10.0007</v>
      </c>
      <c r="R46" s="37">
        <v>10165</v>
      </c>
      <c r="S46" s="45">
        <v>1016.4288</v>
      </c>
      <c r="T46" s="36">
        <v>10.0002</v>
      </c>
      <c r="U46" s="37">
        <v>10065</v>
      </c>
      <c r="V46" s="38">
        <v>1006.4798</v>
      </c>
      <c r="W46" s="98">
        <f t="shared" si="17"/>
        <v>1001.0399</v>
      </c>
      <c r="X46" s="97">
        <f t="shared" si="18"/>
        <v>1016.4288</v>
      </c>
      <c r="Y46" s="98">
        <f t="shared" si="19"/>
        <v>1011.1212400000001</v>
      </c>
      <c r="Z46" s="97">
        <f t="shared" si="16"/>
        <v>6.9973155290439895</v>
      </c>
    </row>
    <row r="47" spans="1:26">
      <c r="A47" s="157"/>
      <c r="B47" s="160"/>
      <c r="C47" s="160"/>
      <c r="D47" s="160"/>
      <c r="E47" s="4" t="s">
        <v>17</v>
      </c>
      <c r="F47" s="32" t="s">
        <v>18</v>
      </c>
      <c r="G47" s="18" t="s">
        <v>19</v>
      </c>
      <c r="H47" s="51">
        <v>3.6347999999999998</v>
      </c>
      <c r="I47" s="52">
        <v>100</v>
      </c>
      <c r="J47" s="53">
        <v>27.511800000000001</v>
      </c>
      <c r="K47" s="54">
        <v>3.5625</v>
      </c>
      <c r="L47" s="52">
        <v>100</v>
      </c>
      <c r="M47" s="55">
        <v>28.0701</v>
      </c>
      <c r="N47" s="51">
        <v>3.5901000000000001</v>
      </c>
      <c r="O47" s="52">
        <v>100</v>
      </c>
      <c r="P47" s="53">
        <v>27.854299999999999</v>
      </c>
      <c r="Q47" s="54">
        <v>3.5954999999999999</v>
      </c>
      <c r="R47" s="52">
        <v>100</v>
      </c>
      <c r="S47" s="55">
        <v>27.8125</v>
      </c>
      <c r="T47" s="51">
        <v>3.5985999999999998</v>
      </c>
      <c r="U47" s="52">
        <v>100</v>
      </c>
      <c r="V47" s="53">
        <v>27.788499999999999</v>
      </c>
      <c r="W47" s="94">
        <f t="shared" si="17"/>
        <v>27.511800000000001</v>
      </c>
      <c r="X47" s="93">
        <f t="shared" si="18"/>
        <v>28.0701</v>
      </c>
      <c r="Y47" s="94">
        <f t="shared" si="19"/>
        <v>27.807439999999996</v>
      </c>
      <c r="Z47" s="93">
        <f t="shared" si="16"/>
        <v>0.19935738762333299</v>
      </c>
    </row>
    <row r="48" spans="1:26">
      <c r="A48" s="157"/>
      <c r="B48" s="160"/>
      <c r="C48" s="160"/>
      <c r="D48" s="160"/>
      <c r="E48" s="4" t="s">
        <v>17</v>
      </c>
      <c r="F48" s="32" t="s">
        <v>18</v>
      </c>
      <c r="G48" s="18" t="s">
        <v>20</v>
      </c>
      <c r="H48" s="51">
        <v>14.109299999999999</v>
      </c>
      <c r="I48" s="52">
        <v>2</v>
      </c>
      <c r="J48" s="53">
        <v>0.14169999999999999</v>
      </c>
      <c r="K48" s="54">
        <v>13.1028</v>
      </c>
      <c r="L48" s="52">
        <v>2</v>
      </c>
      <c r="M48" s="55">
        <v>0.15260000000000001</v>
      </c>
      <c r="N48" s="51">
        <v>13.080500000000001</v>
      </c>
      <c r="O48" s="52">
        <v>2</v>
      </c>
      <c r="P48" s="53">
        <v>0.15279999999999999</v>
      </c>
      <c r="Q48" s="54">
        <v>13.129799999999999</v>
      </c>
      <c r="R48" s="52">
        <v>2</v>
      </c>
      <c r="S48" s="55">
        <v>0.15229999999999999</v>
      </c>
      <c r="T48" s="51">
        <v>13.5877</v>
      </c>
      <c r="U48" s="52">
        <v>2</v>
      </c>
      <c r="V48" s="53">
        <v>0.14710000000000001</v>
      </c>
      <c r="W48" s="96">
        <f t="shared" si="17"/>
        <v>0.14169999999999999</v>
      </c>
      <c r="X48" s="95">
        <f t="shared" si="18"/>
        <v>0.15279999999999999</v>
      </c>
      <c r="Y48" s="96">
        <f t="shared" si="19"/>
        <v>0.14929999999999999</v>
      </c>
      <c r="Z48" s="95">
        <f t="shared" si="16"/>
        <v>4.8667237439575317E-3</v>
      </c>
    </row>
    <row r="49" spans="1:26">
      <c r="A49" s="157"/>
      <c r="B49" s="160"/>
      <c r="C49" s="160"/>
      <c r="D49" s="160"/>
      <c r="E49" s="3" t="s">
        <v>21</v>
      </c>
      <c r="F49" s="30" t="s">
        <v>22</v>
      </c>
      <c r="G49" s="26" t="s">
        <v>23</v>
      </c>
      <c r="H49" s="33">
        <v>10.006600000000001</v>
      </c>
      <c r="I49" s="6">
        <v>243255</v>
      </c>
      <c r="J49" s="7">
        <v>24309.455699999999</v>
      </c>
      <c r="K49" s="10">
        <v>10.008599999999999</v>
      </c>
      <c r="L49" s="6">
        <v>256694</v>
      </c>
      <c r="M49" s="35">
        <v>25647.343199999999</v>
      </c>
      <c r="N49" s="33">
        <v>10.0092</v>
      </c>
      <c r="O49" s="6">
        <v>258451</v>
      </c>
      <c r="P49" s="7">
        <v>25821.344300000001</v>
      </c>
      <c r="Q49" s="10">
        <v>10.009399999999999</v>
      </c>
      <c r="R49" s="6">
        <v>234971</v>
      </c>
      <c r="S49" s="35">
        <v>23475.0334</v>
      </c>
      <c r="T49" s="33">
        <v>10.0069</v>
      </c>
      <c r="U49" s="6">
        <v>247776</v>
      </c>
      <c r="V49" s="7">
        <v>24760.515200000002</v>
      </c>
      <c r="W49" s="101">
        <f t="shared" si="17"/>
        <v>23475.0334</v>
      </c>
      <c r="X49" s="100">
        <f t="shared" si="18"/>
        <v>25821.344300000001</v>
      </c>
      <c r="Y49" s="101">
        <f t="shared" si="19"/>
        <v>24802.738359999999</v>
      </c>
      <c r="Z49" s="100">
        <f t="shared" si="16"/>
        <v>969.38465475016324</v>
      </c>
    </row>
    <row r="50" spans="1:26">
      <c r="A50" s="157"/>
      <c r="B50" s="160"/>
      <c r="C50" s="160"/>
      <c r="D50" s="160"/>
      <c r="E50" s="4" t="s">
        <v>21</v>
      </c>
      <c r="F50" s="32" t="s">
        <v>22</v>
      </c>
      <c r="G50" s="18" t="s">
        <v>24</v>
      </c>
      <c r="H50" s="33">
        <v>10.0075</v>
      </c>
      <c r="I50" s="6">
        <v>172326</v>
      </c>
      <c r="J50" s="7">
        <v>17219.6852</v>
      </c>
      <c r="K50" s="10">
        <v>10.005599999999999</v>
      </c>
      <c r="L50" s="6">
        <v>170085</v>
      </c>
      <c r="M50" s="35">
        <v>16998.980500000001</v>
      </c>
      <c r="N50" s="33">
        <v>10.0068</v>
      </c>
      <c r="O50" s="6">
        <v>178533</v>
      </c>
      <c r="P50" s="7">
        <v>17841.168000000001</v>
      </c>
      <c r="Q50" s="10">
        <v>10.008699999999999</v>
      </c>
      <c r="R50" s="6">
        <v>179465</v>
      </c>
      <c r="S50" s="35">
        <v>17930.900099999999</v>
      </c>
      <c r="T50" s="33">
        <v>10.0113</v>
      </c>
      <c r="U50" s="6">
        <v>174538</v>
      </c>
      <c r="V50" s="7">
        <v>17434.099399999999</v>
      </c>
      <c r="W50" s="83">
        <f t="shared" si="17"/>
        <v>16998.980500000001</v>
      </c>
      <c r="X50" s="76">
        <f t="shared" si="18"/>
        <v>17930.900099999999</v>
      </c>
      <c r="Y50" s="83">
        <f t="shared" si="19"/>
        <v>17484.966639999999</v>
      </c>
      <c r="Z50" s="76">
        <f t="shared" si="16"/>
        <v>398.39688327069365</v>
      </c>
    </row>
    <row r="51" spans="1:26">
      <c r="A51" s="158"/>
      <c r="B51" s="161"/>
      <c r="C51" s="161"/>
      <c r="D51" s="161"/>
      <c r="E51" s="5" t="s">
        <v>21</v>
      </c>
      <c r="F51" s="31" t="s">
        <v>22</v>
      </c>
      <c r="G51" s="19" t="s">
        <v>25</v>
      </c>
      <c r="H51" s="33">
        <v>10.0093</v>
      </c>
      <c r="I51" s="6">
        <v>185242</v>
      </c>
      <c r="J51" s="7">
        <v>18506.988499999999</v>
      </c>
      <c r="K51" s="10">
        <v>10.006399999999999</v>
      </c>
      <c r="L51" s="6">
        <v>188541</v>
      </c>
      <c r="M51" s="35">
        <v>18842.041000000001</v>
      </c>
      <c r="N51" s="33">
        <v>10.010199999999999</v>
      </c>
      <c r="O51" s="6">
        <v>184781</v>
      </c>
      <c r="P51" s="7">
        <v>18459.271499999999</v>
      </c>
      <c r="Q51" s="10">
        <v>10.006500000000001</v>
      </c>
      <c r="R51" s="6">
        <v>177111</v>
      </c>
      <c r="S51" s="35">
        <v>17699.5952</v>
      </c>
      <c r="T51" s="33">
        <v>10.0069</v>
      </c>
      <c r="U51" s="6">
        <v>180658</v>
      </c>
      <c r="V51" s="7">
        <v>18053.343099999998</v>
      </c>
      <c r="W51" s="83">
        <f t="shared" si="17"/>
        <v>17699.5952</v>
      </c>
      <c r="X51" s="76">
        <f t="shared" si="18"/>
        <v>18842.041000000001</v>
      </c>
      <c r="Y51" s="83">
        <f t="shared" si="19"/>
        <v>18312.247859999999</v>
      </c>
      <c r="Z51" s="76">
        <f t="shared" si="16"/>
        <v>442.32216633729024</v>
      </c>
    </row>
    <row r="52" spans="1:26">
      <c r="A52" s="156">
        <v>8</v>
      </c>
      <c r="B52" s="159" t="s">
        <v>26</v>
      </c>
      <c r="C52" s="159">
        <v>2</v>
      </c>
      <c r="D52" s="159">
        <v>2</v>
      </c>
      <c r="E52" s="3" t="s">
        <v>2</v>
      </c>
      <c r="F52" s="30" t="s">
        <v>16</v>
      </c>
      <c r="G52" s="26">
        <v>30000</v>
      </c>
      <c r="H52" s="36">
        <v>10.0006</v>
      </c>
      <c r="I52" s="37">
        <v>25568</v>
      </c>
      <c r="J52" s="38">
        <v>2556.6466</v>
      </c>
      <c r="K52" s="44">
        <v>10.000299999999999</v>
      </c>
      <c r="L52" s="37">
        <v>26025</v>
      </c>
      <c r="M52" s="45">
        <v>2602.4218999999998</v>
      </c>
      <c r="N52" s="36">
        <v>10.000400000000001</v>
      </c>
      <c r="O52" s="37">
        <v>26007</v>
      </c>
      <c r="P52" s="38">
        <v>2600.5958999999998</v>
      </c>
      <c r="Q52" s="44">
        <v>10.000500000000001</v>
      </c>
      <c r="R52" s="37">
        <v>25902</v>
      </c>
      <c r="S52" s="45">
        <v>2590.0704000000001</v>
      </c>
      <c r="T52" s="36">
        <v>10.0001</v>
      </c>
      <c r="U52" s="37">
        <v>25717</v>
      </c>
      <c r="V52" s="38">
        <v>2571.6741999999999</v>
      </c>
      <c r="W52" s="81">
        <f t="shared" ref="W52:W58" si="20">MIN(J52,M52,P52,S52,V52)</f>
        <v>2556.6466</v>
      </c>
      <c r="X52" s="74">
        <f t="shared" ref="X52:X58" si="21">MAX(J52,M52,P52,S52,V52)</f>
        <v>2602.4218999999998</v>
      </c>
      <c r="Y52" s="81">
        <f t="shared" ref="Y52:Y58" si="22">AVERAGE(J52,M52,P52,S52,V52)</f>
        <v>2584.2817999999997</v>
      </c>
      <c r="Z52" s="74">
        <f t="shared" ref="Z52:Z58" si="23">_xlfn.STDEV.S(J52,M52,P52,S52,V52)</f>
        <v>19.69376064633154</v>
      </c>
    </row>
    <row r="53" spans="1:26">
      <c r="A53" s="157"/>
      <c r="B53" s="160"/>
      <c r="C53" s="160"/>
      <c r="D53" s="160"/>
      <c r="E53" s="5" t="s">
        <v>2</v>
      </c>
      <c r="F53" s="31" t="s">
        <v>16</v>
      </c>
      <c r="G53" s="19">
        <v>60000</v>
      </c>
      <c r="H53" s="36">
        <v>10.0009</v>
      </c>
      <c r="I53" s="37">
        <v>10047</v>
      </c>
      <c r="J53" s="38">
        <v>1004.6095</v>
      </c>
      <c r="K53" s="44">
        <v>10.0008</v>
      </c>
      <c r="L53" s="37">
        <v>10060</v>
      </c>
      <c r="M53" s="45">
        <v>1005.9195</v>
      </c>
      <c r="N53" s="36">
        <v>10.001099999999999</v>
      </c>
      <c r="O53" s="37">
        <v>10055</v>
      </c>
      <c r="P53" s="38">
        <v>1005.3894</v>
      </c>
      <c r="Q53" s="44">
        <v>10.000500000000001</v>
      </c>
      <c r="R53" s="37">
        <v>10109</v>
      </c>
      <c r="S53" s="45">
        <v>1010.8493999999999</v>
      </c>
      <c r="T53" s="36">
        <v>10.000299999999999</v>
      </c>
      <c r="U53" s="37">
        <v>10076</v>
      </c>
      <c r="V53" s="38">
        <v>1007.5697</v>
      </c>
      <c r="W53" s="86">
        <f t="shared" si="20"/>
        <v>1004.6095</v>
      </c>
      <c r="X53" s="85">
        <f t="shared" si="21"/>
        <v>1010.8493999999999</v>
      </c>
      <c r="Y53" s="86">
        <f t="shared" si="22"/>
        <v>1006.8674999999999</v>
      </c>
      <c r="Z53" s="85">
        <f t="shared" si="23"/>
        <v>2.4764218168558974</v>
      </c>
    </row>
    <row r="54" spans="1:26">
      <c r="A54" s="157"/>
      <c r="B54" s="160"/>
      <c r="C54" s="160"/>
      <c r="D54" s="160"/>
      <c r="E54" s="4" t="s">
        <v>17</v>
      </c>
      <c r="F54" s="32" t="s">
        <v>18</v>
      </c>
      <c r="G54" s="18" t="s">
        <v>19</v>
      </c>
      <c r="H54" s="51">
        <v>3.3622000000000001</v>
      </c>
      <c r="I54" s="52">
        <v>100</v>
      </c>
      <c r="J54" s="53">
        <v>29.7424</v>
      </c>
      <c r="K54" s="54">
        <v>3.1743999999999999</v>
      </c>
      <c r="L54" s="52">
        <v>100</v>
      </c>
      <c r="M54" s="55">
        <v>31.501999999999999</v>
      </c>
      <c r="N54" s="51">
        <v>3.1739000000000002</v>
      </c>
      <c r="O54" s="52">
        <v>100</v>
      </c>
      <c r="P54" s="53">
        <v>31.506900000000002</v>
      </c>
      <c r="Q54" s="54">
        <v>3.3895</v>
      </c>
      <c r="R54" s="52">
        <v>100</v>
      </c>
      <c r="S54" s="55">
        <v>29.502800000000001</v>
      </c>
      <c r="T54" s="51">
        <v>3.4275000000000002</v>
      </c>
      <c r="U54" s="52">
        <v>100</v>
      </c>
      <c r="V54" s="53">
        <v>29.175699999999999</v>
      </c>
      <c r="W54" s="88">
        <f t="shared" si="20"/>
        <v>29.175699999999999</v>
      </c>
      <c r="X54" s="87">
        <f t="shared" si="21"/>
        <v>31.506900000000002</v>
      </c>
      <c r="Y54" s="88">
        <f t="shared" si="22"/>
        <v>30.285959999999999</v>
      </c>
      <c r="Z54" s="87">
        <f t="shared" si="23"/>
        <v>1.1303674283170055</v>
      </c>
    </row>
    <row r="55" spans="1:26">
      <c r="A55" s="157"/>
      <c r="B55" s="160"/>
      <c r="C55" s="160"/>
      <c r="D55" s="160"/>
      <c r="E55" s="4" t="s">
        <v>17</v>
      </c>
      <c r="F55" s="32" t="s">
        <v>18</v>
      </c>
      <c r="G55" s="18" t="s">
        <v>20</v>
      </c>
      <c r="H55" s="51">
        <v>12.677</v>
      </c>
      <c r="I55" s="52">
        <v>2</v>
      </c>
      <c r="J55" s="53">
        <v>0.15770000000000001</v>
      </c>
      <c r="K55" s="54">
        <v>11.9641</v>
      </c>
      <c r="L55" s="52">
        <v>2</v>
      </c>
      <c r="M55" s="55">
        <v>0.1671</v>
      </c>
      <c r="N55" s="51">
        <v>11.909800000000001</v>
      </c>
      <c r="O55" s="52">
        <v>2</v>
      </c>
      <c r="P55" s="53">
        <v>0.16789999999999999</v>
      </c>
      <c r="Q55" s="54">
        <v>12.952999999999999</v>
      </c>
      <c r="R55" s="52">
        <v>2</v>
      </c>
      <c r="S55" s="55">
        <v>0.15440000000000001</v>
      </c>
      <c r="T55" s="51">
        <v>12.552099999999999</v>
      </c>
      <c r="U55" s="52">
        <v>2</v>
      </c>
      <c r="V55" s="53">
        <v>0.1593</v>
      </c>
      <c r="W55" s="92">
        <f t="shared" si="20"/>
        <v>0.15440000000000001</v>
      </c>
      <c r="X55" s="91">
        <f t="shared" si="21"/>
        <v>0.16789999999999999</v>
      </c>
      <c r="Y55" s="92">
        <f t="shared" si="22"/>
        <v>0.16128000000000001</v>
      </c>
      <c r="Z55" s="91">
        <f t="shared" si="23"/>
        <v>5.9533184023702213E-3</v>
      </c>
    </row>
    <row r="56" spans="1:26">
      <c r="A56" s="157"/>
      <c r="B56" s="160"/>
      <c r="C56" s="160"/>
      <c r="D56" s="160"/>
      <c r="E56" s="3" t="s">
        <v>21</v>
      </c>
      <c r="F56" s="30" t="s">
        <v>22</v>
      </c>
      <c r="G56" s="26" t="s">
        <v>23</v>
      </c>
      <c r="H56" s="33">
        <v>10.007300000000001</v>
      </c>
      <c r="I56" s="6">
        <v>281784</v>
      </c>
      <c r="J56" s="7">
        <v>28157.844700000001</v>
      </c>
      <c r="K56" s="10">
        <v>10.0054</v>
      </c>
      <c r="L56" s="6">
        <v>302323</v>
      </c>
      <c r="M56" s="35">
        <v>30215.9833</v>
      </c>
      <c r="N56" s="33">
        <v>10.011100000000001</v>
      </c>
      <c r="O56" s="6">
        <v>279015</v>
      </c>
      <c r="P56" s="7">
        <v>27870.563600000001</v>
      </c>
      <c r="Q56" s="10">
        <v>10.0036</v>
      </c>
      <c r="R56" s="6">
        <v>299318</v>
      </c>
      <c r="S56" s="35">
        <v>29921.028399999999</v>
      </c>
      <c r="T56" s="33">
        <v>10.008100000000001</v>
      </c>
      <c r="U56" s="6">
        <v>290150</v>
      </c>
      <c r="V56" s="7">
        <v>28991.516800000001</v>
      </c>
      <c r="W56" s="90">
        <f t="shared" si="20"/>
        <v>27870.563600000001</v>
      </c>
      <c r="X56" s="89">
        <f t="shared" si="21"/>
        <v>30215.9833</v>
      </c>
      <c r="Y56" s="90">
        <f t="shared" si="22"/>
        <v>29031.387360000001</v>
      </c>
      <c r="Z56" s="89">
        <f t="shared" si="23"/>
        <v>1037.6544419135744</v>
      </c>
    </row>
    <row r="57" spans="1:26">
      <c r="A57" s="157"/>
      <c r="B57" s="160"/>
      <c r="C57" s="160"/>
      <c r="D57" s="160"/>
      <c r="E57" s="4" t="s">
        <v>21</v>
      </c>
      <c r="F57" s="32" t="s">
        <v>22</v>
      </c>
      <c r="G57" s="18" t="s">
        <v>24</v>
      </c>
      <c r="H57" s="33">
        <v>10.0093</v>
      </c>
      <c r="I57" s="6">
        <v>197118</v>
      </c>
      <c r="J57" s="7">
        <v>19693.485000000001</v>
      </c>
      <c r="K57" s="10">
        <v>10.009399999999999</v>
      </c>
      <c r="L57" s="6">
        <v>188927</v>
      </c>
      <c r="M57" s="35">
        <v>18874.9575</v>
      </c>
      <c r="N57" s="33">
        <v>10.0098</v>
      </c>
      <c r="O57" s="6">
        <v>185725</v>
      </c>
      <c r="P57" s="7">
        <v>18554.316699999999</v>
      </c>
      <c r="Q57" s="10">
        <v>10.0082</v>
      </c>
      <c r="R57" s="6">
        <v>190532</v>
      </c>
      <c r="S57" s="35">
        <v>19037.589100000001</v>
      </c>
      <c r="T57" s="33">
        <v>10.007400000000001</v>
      </c>
      <c r="U57" s="6">
        <v>198262</v>
      </c>
      <c r="V57" s="7">
        <v>19811.539400000001</v>
      </c>
      <c r="W57" s="82">
        <f t="shared" si="20"/>
        <v>18554.316699999999</v>
      </c>
      <c r="X57" s="75">
        <f t="shared" si="21"/>
        <v>19811.539400000001</v>
      </c>
      <c r="Y57" s="82">
        <f t="shared" si="22"/>
        <v>19194.377539999998</v>
      </c>
      <c r="Z57" s="75">
        <f t="shared" si="23"/>
        <v>539.9737664551526</v>
      </c>
    </row>
    <row r="58" spans="1:26">
      <c r="A58" s="158"/>
      <c r="B58" s="161"/>
      <c r="C58" s="161"/>
      <c r="D58" s="161"/>
      <c r="E58" s="5" t="s">
        <v>21</v>
      </c>
      <c r="F58" s="31" t="s">
        <v>22</v>
      </c>
      <c r="G58" s="19" t="s">
        <v>25</v>
      </c>
      <c r="H58" s="34">
        <v>10.0085</v>
      </c>
      <c r="I58" s="8">
        <v>202532</v>
      </c>
      <c r="J58" s="9">
        <v>20235.999400000001</v>
      </c>
      <c r="K58" s="62">
        <v>10.0067</v>
      </c>
      <c r="L58" s="8">
        <v>197711</v>
      </c>
      <c r="M58" s="61">
        <v>19757.8622</v>
      </c>
      <c r="N58" s="34">
        <v>10.004899999999999</v>
      </c>
      <c r="O58" s="8">
        <v>189379</v>
      </c>
      <c r="P58" s="9">
        <v>18928.624899999999</v>
      </c>
      <c r="Q58" s="62">
        <v>10.0055</v>
      </c>
      <c r="R58" s="8">
        <v>206675</v>
      </c>
      <c r="S58" s="61">
        <v>20656.1391</v>
      </c>
      <c r="T58" s="34">
        <v>10.006399999999999</v>
      </c>
      <c r="U58" s="8">
        <v>194126</v>
      </c>
      <c r="V58" s="9">
        <v>19400.183799999999</v>
      </c>
      <c r="W58" s="84">
        <f t="shared" si="20"/>
        <v>18928.624899999999</v>
      </c>
      <c r="X58" s="77">
        <f t="shared" si="21"/>
        <v>20656.1391</v>
      </c>
      <c r="Y58" s="84">
        <f t="shared" si="22"/>
        <v>19795.761879999998</v>
      </c>
      <c r="Z58" s="77">
        <f t="shared" si="23"/>
        <v>678.95194600111279</v>
      </c>
    </row>
  </sheetData>
  <mergeCells count="59">
    <mergeCell ref="B3:B9"/>
    <mergeCell ref="A3:A9"/>
    <mergeCell ref="C3:C9"/>
    <mergeCell ref="D3:D9"/>
    <mergeCell ref="W1:W2"/>
    <mergeCell ref="E1:E2"/>
    <mergeCell ref="X1:X2"/>
    <mergeCell ref="Y1:Y2"/>
    <mergeCell ref="Z1:Z2"/>
    <mergeCell ref="A1:A2"/>
    <mergeCell ref="B1:B2"/>
    <mergeCell ref="C1:C2"/>
    <mergeCell ref="D1:D2"/>
    <mergeCell ref="N1:P1"/>
    <mergeCell ref="Q1:S1"/>
    <mergeCell ref="T1:V1"/>
    <mergeCell ref="F1:F2"/>
    <mergeCell ref="G1:G2"/>
    <mergeCell ref="H1:J1"/>
    <mergeCell ref="K1:M1"/>
    <mergeCell ref="A10:A16"/>
    <mergeCell ref="B10:B16"/>
    <mergeCell ref="C10:C16"/>
    <mergeCell ref="D10:D16"/>
    <mergeCell ref="A17:A23"/>
    <mergeCell ref="B17:B23"/>
    <mergeCell ref="C17:C23"/>
    <mergeCell ref="D17:D23"/>
    <mergeCell ref="A24:A30"/>
    <mergeCell ref="B24:B30"/>
    <mergeCell ref="C24:C30"/>
    <mergeCell ref="D24:D30"/>
    <mergeCell ref="A31:A37"/>
    <mergeCell ref="B31:B37"/>
    <mergeCell ref="C31:C37"/>
    <mergeCell ref="D31:D37"/>
    <mergeCell ref="A52:A58"/>
    <mergeCell ref="B52:B58"/>
    <mergeCell ref="C52:C58"/>
    <mergeCell ref="D52:D58"/>
    <mergeCell ref="A38:A44"/>
    <mergeCell ref="B38:B44"/>
    <mergeCell ref="C38:C44"/>
    <mergeCell ref="D38:D44"/>
    <mergeCell ref="A45:A51"/>
    <mergeCell ref="B45:B51"/>
    <mergeCell ref="C45:C51"/>
    <mergeCell ref="D45:D51"/>
    <mergeCell ref="AC1:AE1"/>
    <mergeCell ref="AF1:AH1"/>
    <mergeCell ref="AI1:AK1"/>
    <mergeCell ref="AL1:AN1"/>
    <mergeCell ref="AB1:AB30"/>
    <mergeCell ref="AW1:AW2"/>
    <mergeCell ref="AO1:AQ1"/>
    <mergeCell ref="AR1:AR2"/>
    <mergeCell ref="AS1:AS2"/>
    <mergeCell ref="AT1:AT2"/>
    <mergeCell ref="AU1:A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A37-E699-447C-B883-E7BAF092437C}">
  <dimension ref="A1:Z9"/>
  <sheetViews>
    <sheetView workbookViewId="0">
      <selection activeCell="H13" sqref="H13"/>
    </sheetView>
  </sheetViews>
  <sheetFormatPr defaultRowHeight="15"/>
  <cols>
    <col min="2" max="2" width="9.85546875" customWidth="1"/>
    <col min="8" max="22" width="9.140625" customWidth="1"/>
  </cols>
  <sheetData>
    <row r="1" spans="1:26">
      <c r="A1" s="168" t="s">
        <v>0</v>
      </c>
      <c r="B1" s="166" t="s">
        <v>1</v>
      </c>
      <c r="C1" s="166" t="s">
        <v>2</v>
      </c>
      <c r="D1" s="166" t="s">
        <v>3</v>
      </c>
      <c r="E1" s="171" t="s">
        <v>4</v>
      </c>
      <c r="F1" s="171" t="s">
        <v>5</v>
      </c>
      <c r="G1" s="166" t="s">
        <v>6</v>
      </c>
      <c r="H1" s="168">
        <v>1</v>
      </c>
      <c r="I1" s="166"/>
      <c r="J1" s="166"/>
      <c r="K1" s="168">
        <v>2</v>
      </c>
      <c r="L1" s="166"/>
      <c r="M1" s="170"/>
      <c r="N1" s="166">
        <v>3</v>
      </c>
      <c r="O1" s="166"/>
      <c r="P1" s="166"/>
      <c r="Q1" s="168">
        <v>4</v>
      </c>
      <c r="R1" s="166"/>
      <c r="S1" s="170"/>
      <c r="T1" s="166">
        <v>5</v>
      </c>
      <c r="U1" s="166"/>
      <c r="V1" s="166"/>
      <c r="W1" s="168" t="s">
        <v>7</v>
      </c>
      <c r="X1" s="143" t="s">
        <v>8</v>
      </c>
      <c r="Y1" s="166" t="s">
        <v>9</v>
      </c>
      <c r="Z1" s="143" t="s">
        <v>10</v>
      </c>
    </row>
    <row r="2" spans="1:26">
      <c r="A2" s="169"/>
      <c r="B2" s="167"/>
      <c r="C2" s="167"/>
      <c r="D2" s="167"/>
      <c r="E2" s="172"/>
      <c r="F2" s="172"/>
      <c r="G2" s="167"/>
      <c r="H2" s="21" t="s">
        <v>12</v>
      </c>
      <c r="I2" s="22" t="s">
        <v>13</v>
      </c>
      <c r="J2" s="23" t="s">
        <v>14</v>
      </c>
      <c r="K2" s="116" t="s">
        <v>12</v>
      </c>
      <c r="L2" s="24" t="s">
        <v>13</v>
      </c>
      <c r="M2" s="25" t="s">
        <v>14</v>
      </c>
      <c r="N2" s="22" t="s">
        <v>12</v>
      </c>
      <c r="O2" s="22" t="s">
        <v>13</v>
      </c>
      <c r="P2" s="23" t="s">
        <v>14</v>
      </c>
      <c r="Q2" s="21" t="s">
        <v>12</v>
      </c>
      <c r="R2" s="22" t="s">
        <v>13</v>
      </c>
      <c r="S2" s="25" t="s">
        <v>14</v>
      </c>
      <c r="T2" s="22" t="s">
        <v>12</v>
      </c>
      <c r="U2" s="22" t="s">
        <v>13</v>
      </c>
      <c r="V2" s="23" t="s">
        <v>14</v>
      </c>
      <c r="W2" s="169"/>
      <c r="X2" s="165"/>
      <c r="Y2" s="167"/>
      <c r="Z2" s="165"/>
    </row>
    <row r="3" spans="1:26">
      <c r="A3" s="156">
        <v>1</v>
      </c>
      <c r="B3" s="173" t="s">
        <v>27</v>
      </c>
      <c r="C3" s="159">
        <v>2</v>
      </c>
      <c r="D3" s="159">
        <v>2</v>
      </c>
      <c r="E3" s="3" t="s">
        <v>2</v>
      </c>
      <c r="F3" s="3" t="s">
        <v>16</v>
      </c>
      <c r="G3" s="16">
        <v>30000</v>
      </c>
      <c r="H3" s="117">
        <v>10.0006</v>
      </c>
      <c r="I3" s="118">
        <v>25870</v>
      </c>
      <c r="J3" s="119">
        <v>2586.8447000000001</v>
      </c>
      <c r="K3" s="117">
        <v>10.000500000000001</v>
      </c>
      <c r="L3" s="118">
        <v>25622</v>
      </c>
      <c r="M3" s="120">
        <v>2562.0718000000002</v>
      </c>
      <c r="N3" s="121">
        <v>10.0006</v>
      </c>
      <c r="O3" s="118">
        <v>25688</v>
      </c>
      <c r="P3" s="119">
        <v>2568.6457999999998</v>
      </c>
      <c r="Q3" s="117">
        <v>10.000299999999999</v>
      </c>
      <c r="R3" s="118">
        <v>25900</v>
      </c>
      <c r="S3" s="120">
        <v>2589.9223000000002</v>
      </c>
      <c r="T3" s="121">
        <v>10.0002</v>
      </c>
      <c r="U3" s="118">
        <v>26004</v>
      </c>
      <c r="V3" s="120">
        <v>2600.3479000000002</v>
      </c>
      <c r="W3" s="81">
        <f>MIN(J3,M3,P3,S3,V3)</f>
        <v>2562.0718000000002</v>
      </c>
      <c r="X3" s="74">
        <f>MAX(J3,M3,P3,S3,V3)</f>
        <v>2600.3479000000002</v>
      </c>
      <c r="Y3" s="81">
        <f>AVERAGE(J3,M3,P3,S3,V3)</f>
        <v>2581.5664999999999</v>
      </c>
      <c r="Z3" s="74">
        <f>_xlfn.STDEV.S(J3,M3,P3,S3,V3)</f>
        <v>15.79088021153358</v>
      </c>
    </row>
    <row r="4" spans="1:26">
      <c r="A4" s="157"/>
      <c r="B4" s="174"/>
      <c r="C4" s="160"/>
      <c r="D4" s="160"/>
      <c r="E4" s="5" t="s">
        <v>2</v>
      </c>
      <c r="F4" s="5" t="s">
        <v>16</v>
      </c>
      <c r="G4" s="20">
        <v>60000</v>
      </c>
      <c r="H4" s="135">
        <v>10.000500000000001</v>
      </c>
      <c r="I4" s="136">
        <v>10000</v>
      </c>
      <c r="J4" s="137">
        <v>999.95</v>
      </c>
      <c r="K4" s="135">
        <v>10.0009</v>
      </c>
      <c r="L4" s="136">
        <v>9961</v>
      </c>
      <c r="M4" s="138">
        <v>996.01030000000003</v>
      </c>
      <c r="N4" s="139">
        <v>10.001099999999999</v>
      </c>
      <c r="O4" s="136">
        <v>9890</v>
      </c>
      <c r="P4" s="137">
        <v>988.89120000000003</v>
      </c>
      <c r="Q4" s="135">
        <v>10.001300000000001</v>
      </c>
      <c r="R4" s="136">
        <v>9604</v>
      </c>
      <c r="S4" s="138">
        <v>960.27509999999995</v>
      </c>
      <c r="T4" s="139">
        <v>10.000299999999999</v>
      </c>
      <c r="U4" s="136">
        <v>9841</v>
      </c>
      <c r="V4" s="138">
        <v>984.07039999999995</v>
      </c>
      <c r="W4" s="98">
        <f t="shared" ref="W4:W9" si="0">MIN(J4,M4,P4,S4,V4)</f>
        <v>960.27509999999995</v>
      </c>
      <c r="X4" s="97">
        <f>MAX(J4,M4,P4,S4,V4)</f>
        <v>999.95</v>
      </c>
      <c r="Y4" s="98">
        <f t="shared" ref="Y4:Y9" si="1">AVERAGE(J4,M4,P4,S4,V4)</f>
        <v>985.83940000000007</v>
      </c>
      <c r="Z4" s="97">
        <f t="shared" ref="Z4:Z9" si="2">_xlfn.STDEV.S(J4,M4,P4,S4,V4)</f>
        <v>15.560627541169449</v>
      </c>
    </row>
    <row r="5" spans="1:26">
      <c r="A5" s="157"/>
      <c r="B5" s="174"/>
      <c r="C5" s="160"/>
      <c r="D5" s="160"/>
      <c r="E5" s="4" t="s">
        <v>17</v>
      </c>
      <c r="F5" s="4" t="s">
        <v>18</v>
      </c>
      <c r="G5" s="17" t="s">
        <v>19</v>
      </c>
      <c r="H5" s="125">
        <v>3.1865999999999999</v>
      </c>
      <c r="I5" s="126">
        <v>100</v>
      </c>
      <c r="J5" s="127">
        <v>31.381399999999999</v>
      </c>
      <c r="K5" s="125">
        <v>3.2808000000000002</v>
      </c>
      <c r="L5" s="126">
        <v>100</v>
      </c>
      <c r="M5" s="128">
        <v>30.4803</v>
      </c>
      <c r="N5" s="129">
        <v>3.1602000000000001</v>
      </c>
      <c r="O5" s="126">
        <v>100</v>
      </c>
      <c r="P5" s="127">
        <v>31.6435</v>
      </c>
      <c r="Q5" s="125">
        <v>3.1855000000000002</v>
      </c>
      <c r="R5" s="126">
        <v>100</v>
      </c>
      <c r="S5" s="128">
        <v>31.392199999999999</v>
      </c>
      <c r="T5" s="129">
        <v>3.1823000000000001</v>
      </c>
      <c r="U5" s="126">
        <v>100</v>
      </c>
      <c r="V5" s="128">
        <v>31.4238</v>
      </c>
      <c r="W5" s="94">
        <f t="shared" si="0"/>
        <v>30.4803</v>
      </c>
      <c r="X5" s="93">
        <f t="shared" ref="X4:X9" si="3">MAX(J5,M5,P5,S5,V5)</f>
        <v>31.6435</v>
      </c>
      <c r="Y5" s="94">
        <f t="shared" si="1"/>
        <v>31.264240000000001</v>
      </c>
      <c r="Z5" s="93">
        <f t="shared" si="2"/>
        <v>0.45109857348477606</v>
      </c>
    </row>
    <row r="6" spans="1:26">
      <c r="A6" s="157"/>
      <c r="B6" s="174"/>
      <c r="C6" s="160"/>
      <c r="D6" s="160"/>
      <c r="E6" s="4" t="s">
        <v>17</v>
      </c>
      <c r="F6" s="4" t="s">
        <v>18</v>
      </c>
      <c r="G6" s="17" t="s">
        <v>20</v>
      </c>
      <c r="H6" s="130">
        <v>20.557400000000001</v>
      </c>
      <c r="I6" s="131">
        <v>1</v>
      </c>
      <c r="J6" s="132">
        <v>4.8599999999999997E-2</v>
      </c>
      <c r="K6" s="130">
        <v>19.736499999999999</v>
      </c>
      <c r="L6" s="131">
        <v>1</v>
      </c>
      <c r="M6" s="133">
        <v>5.0599999999999999E-2</v>
      </c>
      <c r="N6" s="134">
        <v>19.343</v>
      </c>
      <c r="O6" s="131">
        <v>1</v>
      </c>
      <c r="P6" s="132">
        <v>5.16E-2</v>
      </c>
      <c r="Q6" s="130">
        <v>19.5657</v>
      </c>
      <c r="R6" s="131">
        <v>1</v>
      </c>
      <c r="S6" s="133">
        <v>5.11E-2</v>
      </c>
      <c r="T6" s="134">
        <v>19.4377</v>
      </c>
      <c r="U6" s="131">
        <v>1</v>
      </c>
      <c r="V6" s="133">
        <v>5.1400000000000001E-2</v>
      </c>
      <c r="W6" s="96">
        <f t="shared" si="0"/>
        <v>4.8599999999999997E-2</v>
      </c>
      <c r="X6" s="95">
        <f t="shared" si="3"/>
        <v>5.16E-2</v>
      </c>
      <c r="Y6" s="96">
        <f t="shared" si="1"/>
        <v>5.0659999999999997E-2</v>
      </c>
      <c r="Z6" s="95">
        <f t="shared" si="2"/>
        <v>1.2116104984688781E-3</v>
      </c>
    </row>
    <row r="7" spans="1:26">
      <c r="A7" s="157"/>
      <c r="B7" s="174"/>
      <c r="C7" s="160"/>
      <c r="D7" s="160"/>
      <c r="E7" s="3" t="s">
        <v>21</v>
      </c>
      <c r="F7" s="3" t="s">
        <v>22</v>
      </c>
      <c r="G7" s="26" t="s">
        <v>23</v>
      </c>
      <c r="H7" s="122">
        <v>10.0108</v>
      </c>
      <c r="I7" s="123">
        <v>157260</v>
      </c>
      <c r="J7" s="102">
        <v>15709.0342</v>
      </c>
      <c r="K7" s="122">
        <v>10.0054</v>
      </c>
      <c r="L7" s="123">
        <v>146802</v>
      </c>
      <c r="M7" s="103">
        <v>14672.276900000001</v>
      </c>
      <c r="N7" s="124">
        <v>10.014799999999999</v>
      </c>
      <c r="O7" s="123">
        <v>154288</v>
      </c>
      <c r="P7" s="102">
        <v>15405.999100000001</v>
      </c>
      <c r="Q7" s="122">
        <v>10.008900000000001</v>
      </c>
      <c r="R7" s="123">
        <v>149048</v>
      </c>
      <c r="S7" s="103">
        <v>14891.5465</v>
      </c>
      <c r="T7" s="124">
        <v>10.015700000000001</v>
      </c>
      <c r="U7" s="123">
        <v>147903</v>
      </c>
      <c r="V7" s="102">
        <v>14767.115599999999</v>
      </c>
      <c r="W7" s="99">
        <f t="shared" si="0"/>
        <v>14672.276900000001</v>
      </c>
      <c r="X7" s="100">
        <f t="shared" si="3"/>
        <v>15709.0342</v>
      </c>
      <c r="Y7" s="101">
        <f t="shared" si="1"/>
        <v>15089.194460000002</v>
      </c>
      <c r="Z7" s="100">
        <f t="shared" si="2"/>
        <v>447.54503773257625</v>
      </c>
    </row>
    <row r="8" spans="1:26">
      <c r="A8" s="157"/>
      <c r="B8" s="174"/>
      <c r="C8" s="160"/>
      <c r="D8" s="160"/>
      <c r="E8" s="4" t="s">
        <v>21</v>
      </c>
      <c r="F8" s="4" t="s">
        <v>22</v>
      </c>
      <c r="G8" s="18" t="s">
        <v>24</v>
      </c>
      <c r="H8" s="33">
        <v>10.014099999999999</v>
      </c>
      <c r="I8" s="6">
        <v>127333</v>
      </c>
      <c r="J8" s="35">
        <v>12715.371300000001</v>
      </c>
      <c r="K8" s="33">
        <v>10.0077</v>
      </c>
      <c r="L8" s="6">
        <v>125374</v>
      </c>
      <c r="M8" s="7">
        <v>12527.7536</v>
      </c>
      <c r="N8" s="10">
        <v>10.007</v>
      </c>
      <c r="O8" s="6">
        <v>121733</v>
      </c>
      <c r="P8" s="35">
        <v>12164.784600000001</v>
      </c>
      <c r="Q8" s="33">
        <v>10.009600000000001</v>
      </c>
      <c r="R8" s="6">
        <v>121090</v>
      </c>
      <c r="S8" s="7">
        <v>12097.386500000001</v>
      </c>
      <c r="T8" s="10">
        <v>10.0108</v>
      </c>
      <c r="U8" s="6">
        <v>128086</v>
      </c>
      <c r="V8" s="35">
        <v>12794.7816</v>
      </c>
      <c r="W8" s="78">
        <f t="shared" si="0"/>
        <v>12097.386500000001</v>
      </c>
      <c r="X8" s="75">
        <f t="shared" si="3"/>
        <v>12794.7816</v>
      </c>
      <c r="Y8" s="82">
        <f t="shared" si="1"/>
        <v>12460.015520000001</v>
      </c>
      <c r="Z8" s="75">
        <f t="shared" si="2"/>
        <v>316.4350061427574</v>
      </c>
    </row>
    <row r="9" spans="1:26">
      <c r="A9" s="158"/>
      <c r="B9" s="175"/>
      <c r="C9" s="161"/>
      <c r="D9" s="161"/>
      <c r="E9" s="5" t="s">
        <v>21</v>
      </c>
      <c r="F9" s="5" t="s">
        <v>22</v>
      </c>
      <c r="G9" s="19" t="s">
        <v>25</v>
      </c>
      <c r="H9" s="34">
        <v>10.0083</v>
      </c>
      <c r="I9" s="8">
        <v>147108</v>
      </c>
      <c r="J9" s="61">
        <v>14698.6001</v>
      </c>
      <c r="K9" s="34">
        <v>10.008599999999999</v>
      </c>
      <c r="L9" s="8">
        <v>149444</v>
      </c>
      <c r="M9" s="9">
        <v>14931.558800000001</v>
      </c>
      <c r="N9" s="62">
        <v>10.010400000000001</v>
      </c>
      <c r="O9" s="8">
        <v>150565</v>
      </c>
      <c r="P9" s="61">
        <v>15040.8575</v>
      </c>
      <c r="Q9" s="34">
        <v>10.009</v>
      </c>
      <c r="R9" s="8">
        <v>141722</v>
      </c>
      <c r="S9" s="9">
        <v>14159.456399999999</v>
      </c>
      <c r="T9" s="62">
        <v>10.0099</v>
      </c>
      <c r="U9" s="8">
        <v>149705</v>
      </c>
      <c r="V9" s="61">
        <v>14955.693799999999</v>
      </c>
      <c r="W9" s="80">
        <f t="shared" si="0"/>
        <v>14159.456399999999</v>
      </c>
      <c r="X9" s="77">
        <f t="shared" si="3"/>
        <v>15040.8575</v>
      </c>
      <c r="Y9" s="84">
        <f t="shared" si="1"/>
        <v>14757.233319999999</v>
      </c>
      <c r="Z9" s="77">
        <f t="shared" si="2"/>
        <v>357.41912062450893</v>
      </c>
    </row>
  </sheetData>
  <mergeCells count="20">
    <mergeCell ref="X1:X2"/>
    <mergeCell ref="Y1:Y2"/>
    <mergeCell ref="Z1:Z2"/>
    <mergeCell ref="A3:A9"/>
    <mergeCell ref="B3:B9"/>
    <mergeCell ref="C3:C9"/>
    <mergeCell ref="D3:D9"/>
    <mergeCell ref="G1:G2"/>
    <mergeCell ref="H1:J1"/>
    <mergeCell ref="K1:M1"/>
    <mergeCell ref="N1:P1"/>
    <mergeCell ref="Q1:S1"/>
    <mergeCell ref="T1:V1"/>
    <mergeCell ref="A1:A2"/>
    <mergeCell ref="B1:B2"/>
    <mergeCell ref="C1:C2"/>
    <mergeCell ref="D1:D2"/>
    <mergeCell ref="E1:E2"/>
    <mergeCell ref="F1:F2"/>
    <mergeCell ref="W1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A17C-2481-4AED-BF97-C2360851718D}">
  <dimension ref="A1:L30"/>
  <sheetViews>
    <sheetView workbookViewId="0">
      <selection activeCell="L31" sqref="L31"/>
    </sheetView>
  </sheetViews>
  <sheetFormatPr defaultRowHeight="15"/>
  <cols>
    <col min="1" max="1" width="6.85546875" customWidth="1"/>
    <col min="2" max="2" width="5.5703125" customWidth="1"/>
    <col min="3" max="3" width="5.28515625" customWidth="1"/>
    <col min="4" max="4" width="10.85546875" customWidth="1"/>
    <col min="5" max="5" width="19.7109375" customWidth="1"/>
    <col min="6" max="6" width="22.140625" bestFit="1" customWidth="1"/>
  </cols>
  <sheetData>
    <row r="1" spans="1:12">
      <c r="A1" s="168" t="s">
        <v>0</v>
      </c>
      <c r="B1" s="166" t="s">
        <v>2</v>
      </c>
      <c r="C1" s="166" t="s">
        <v>3</v>
      </c>
      <c r="D1" s="171" t="s">
        <v>4</v>
      </c>
      <c r="E1" s="171" t="s">
        <v>5</v>
      </c>
      <c r="F1" s="166" t="s">
        <v>6</v>
      </c>
      <c r="G1" s="143" t="s">
        <v>28</v>
      </c>
      <c r="H1" s="176" t="s">
        <v>29</v>
      </c>
      <c r="I1" s="178" t="s">
        <v>30</v>
      </c>
      <c r="J1" s="171" t="s">
        <v>31</v>
      </c>
      <c r="K1" s="180" t="s">
        <v>8</v>
      </c>
      <c r="L1" s="182" t="s">
        <v>32</v>
      </c>
    </row>
    <row r="2" spans="1:12">
      <c r="A2" s="169"/>
      <c r="B2" s="167"/>
      <c r="C2" s="167"/>
      <c r="D2" s="172"/>
      <c r="E2" s="172"/>
      <c r="F2" s="167"/>
      <c r="G2" s="144"/>
      <c r="H2" s="177"/>
      <c r="I2" s="179"/>
      <c r="J2" s="172"/>
      <c r="K2" s="181"/>
      <c r="L2" s="183"/>
    </row>
    <row r="3" spans="1:12">
      <c r="A3" s="156">
        <v>1</v>
      </c>
      <c r="B3" s="159">
        <v>2</v>
      </c>
      <c r="C3" s="159">
        <v>2</v>
      </c>
      <c r="D3" s="3" t="s">
        <v>2</v>
      </c>
      <c r="E3" s="3" t="s">
        <v>16</v>
      </c>
      <c r="F3" s="16">
        <v>30000</v>
      </c>
      <c r="G3" s="65">
        <v>2593.8711400000002</v>
      </c>
      <c r="H3" s="66">
        <v>2584.2817999999997</v>
      </c>
      <c r="I3" s="74">
        <v>2614.7510799999995</v>
      </c>
      <c r="J3" s="74">
        <v>2581.5664999999999</v>
      </c>
      <c r="K3" s="67">
        <f>MAX(G3,H3,I3,J3)</f>
        <v>2614.7510799999995</v>
      </c>
      <c r="L3" s="67" t="s">
        <v>33</v>
      </c>
    </row>
    <row r="4" spans="1:12">
      <c r="A4" s="157"/>
      <c r="B4" s="160"/>
      <c r="C4" s="160"/>
      <c r="D4" s="5" t="s">
        <v>2</v>
      </c>
      <c r="E4" s="5" t="s">
        <v>16</v>
      </c>
      <c r="F4" s="20">
        <v>60000</v>
      </c>
      <c r="G4" s="97">
        <v>1012.35918</v>
      </c>
      <c r="H4" s="98">
        <v>1006.8674999999999</v>
      </c>
      <c r="I4" s="97">
        <v>992.18658000000016</v>
      </c>
      <c r="J4" s="97">
        <v>985.83940000000007</v>
      </c>
      <c r="K4" s="142">
        <f t="shared" ref="K4:K9" si="0">MAX(G4,H4,I4,J4)</f>
        <v>1012.35918</v>
      </c>
      <c r="L4" s="107" t="s">
        <v>15</v>
      </c>
    </row>
    <row r="5" spans="1:12">
      <c r="A5" s="157"/>
      <c r="B5" s="160"/>
      <c r="C5" s="160"/>
      <c r="D5" s="4" t="s">
        <v>17</v>
      </c>
      <c r="E5" s="4" t="s">
        <v>18</v>
      </c>
      <c r="F5" s="17" t="s">
        <v>19</v>
      </c>
      <c r="G5" s="93">
        <v>28.655060000000002</v>
      </c>
      <c r="H5" s="94">
        <v>30.285959999999999</v>
      </c>
      <c r="I5" s="93">
        <v>27.648340000000001</v>
      </c>
      <c r="J5" s="94">
        <v>31.264240000000001</v>
      </c>
      <c r="K5" s="93">
        <f t="shared" si="0"/>
        <v>31.264240000000001</v>
      </c>
      <c r="L5" s="140" t="s">
        <v>34</v>
      </c>
    </row>
    <row r="6" spans="1:12">
      <c r="A6" s="157"/>
      <c r="B6" s="160"/>
      <c r="C6" s="160"/>
      <c r="D6" s="4" t="s">
        <v>17</v>
      </c>
      <c r="E6" s="4" t="s">
        <v>18</v>
      </c>
      <c r="F6" s="17" t="s">
        <v>20</v>
      </c>
      <c r="G6" s="95">
        <v>0.14613999999999999</v>
      </c>
      <c r="H6" s="96">
        <v>0.16128000000000001</v>
      </c>
      <c r="I6" s="95">
        <v>0.34828000000000003</v>
      </c>
      <c r="J6" s="96">
        <v>5.0659999999999997E-2</v>
      </c>
      <c r="K6" s="141">
        <f t="shared" si="0"/>
        <v>0.34828000000000003</v>
      </c>
      <c r="L6" s="106" t="s">
        <v>33</v>
      </c>
    </row>
    <row r="7" spans="1:12">
      <c r="A7" s="157"/>
      <c r="B7" s="160"/>
      <c r="C7" s="160"/>
      <c r="D7" s="3" t="s">
        <v>21</v>
      </c>
      <c r="E7" s="3" t="s">
        <v>22</v>
      </c>
      <c r="F7" s="26" t="s">
        <v>23</v>
      </c>
      <c r="G7" s="100">
        <v>29442.713400000001</v>
      </c>
      <c r="H7" s="101">
        <v>29031.387360000001</v>
      </c>
      <c r="I7" s="100">
        <v>36841.163760000003</v>
      </c>
      <c r="J7" s="99">
        <v>15089.194460000002</v>
      </c>
      <c r="K7" s="100">
        <f t="shared" si="0"/>
        <v>36841.163760000003</v>
      </c>
      <c r="L7" s="108" t="s">
        <v>33</v>
      </c>
    </row>
    <row r="8" spans="1:12">
      <c r="A8" s="157"/>
      <c r="B8" s="160"/>
      <c r="C8" s="160"/>
      <c r="D8" s="4" t="s">
        <v>21</v>
      </c>
      <c r="E8" s="4" t="s">
        <v>22</v>
      </c>
      <c r="F8" s="18" t="s">
        <v>24</v>
      </c>
      <c r="G8" s="75">
        <v>18420.136220000004</v>
      </c>
      <c r="H8" s="82">
        <v>19194.377539999998</v>
      </c>
      <c r="I8" s="75">
        <v>25072.554540000001</v>
      </c>
      <c r="J8" s="78">
        <v>12460.015520000001</v>
      </c>
      <c r="K8" s="100">
        <f t="shared" si="0"/>
        <v>25072.554540000001</v>
      </c>
      <c r="L8" s="104" t="s">
        <v>33</v>
      </c>
    </row>
    <row r="9" spans="1:12">
      <c r="A9" s="158"/>
      <c r="B9" s="161"/>
      <c r="C9" s="161"/>
      <c r="D9" s="5" t="s">
        <v>21</v>
      </c>
      <c r="E9" s="5" t="s">
        <v>22</v>
      </c>
      <c r="F9" s="19" t="s">
        <v>25</v>
      </c>
      <c r="G9" s="76">
        <v>19716.219780000003</v>
      </c>
      <c r="H9" s="83">
        <v>19795.761879999998</v>
      </c>
      <c r="I9" s="76">
        <v>32169.619320000005</v>
      </c>
      <c r="J9" s="79">
        <v>14757.233319999999</v>
      </c>
      <c r="K9" s="5">
        <f t="shared" si="0"/>
        <v>32169.619320000005</v>
      </c>
      <c r="L9" s="109" t="s">
        <v>33</v>
      </c>
    </row>
    <row r="10" spans="1:12">
      <c r="A10" s="156">
        <v>2</v>
      </c>
      <c r="B10" s="159">
        <v>4</v>
      </c>
      <c r="C10" s="159">
        <v>2</v>
      </c>
      <c r="D10" s="3" t="s">
        <v>2</v>
      </c>
      <c r="E10" s="3" t="s">
        <v>16</v>
      </c>
      <c r="F10" s="16">
        <v>30000</v>
      </c>
      <c r="G10" s="74">
        <v>2592.0762000000004</v>
      </c>
      <c r="H10" s="81">
        <v>2621.5508</v>
      </c>
      <c r="I10" s="74">
        <v>2599.4559400000003</v>
      </c>
      <c r="J10" s="3"/>
      <c r="K10" s="66">
        <f>MAX(G10,H10,I10)</f>
        <v>2621.5508</v>
      </c>
      <c r="L10" s="74" t="s">
        <v>26</v>
      </c>
    </row>
    <row r="11" spans="1:12">
      <c r="A11" s="157"/>
      <c r="B11" s="160"/>
      <c r="C11" s="160"/>
      <c r="D11" s="5" t="s">
        <v>2</v>
      </c>
      <c r="E11" s="5" t="s">
        <v>16</v>
      </c>
      <c r="F11" s="20">
        <v>60000</v>
      </c>
      <c r="G11" s="85">
        <v>1004.8696200000001</v>
      </c>
      <c r="H11" s="86">
        <v>1011.1212400000001</v>
      </c>
      <c r="I11" s="97">
        <v>1010.5631999999999</v>
      </c>
      <c r="J11" s="4"/>
      <c r="K11" s="98">
        <f>MAX(G11,H11,I11)</f>
        <v>1011.1212400000001</v>
      </c>
      <c r="L11" s="85" t="s">
        <v>26</v>
      </c>
    </row>
    <row r="12" spans="1:12">
      <c r="A12" s="157"/>
      <c r="B12" s="160"/>
      <c r="C12" s="160"/>
      <c r="D12" s="4" t="s">
        <v>17</v>
      </c>
      <c r="E12" s="4" t="s">
        <v>18</v>
      </c>
      <c r="F12" s="17" t="s">
        <v>19</v>
      </c>
      <c r="G12" s="87">
        <v>27.202280000000002</v>
      </c>
      <c r="H12" s="88">
        <v>27.807439999999996</v>
      </c>
      <c r="I12" s="93">
        <v>31.939519999999998</v>
      </c>
      <c r="J12" s="29"/>
      <c r="K12" s="140">
        <f>MAX(G12,H12,I12)</f>
        <v>31.939519999999998</v>
      </c>
      <c r="L12" s="110" t="s">
        <v>33</v>
      </c>
    </row>
    <row r="13" spans="1:12">
      <c r="A13" s="157"/>
      <c r="B13" s="160"/>
      <c r="C13" s="160"/>
      <c r="D13" s="4" t="s">
        <v>17</v>
      </c>
      <c r="E13" s="4" t="s">
        <v>18</v>
      </c>
      <c r="F13" s="17" t="s">
        <v>20</v>
      </c>
      <c r="G13" s="91">
        <v>0.13818000000000003</v>
      </c>
      <c r="H13" s="92">
        <v>0.14929999999999999</v>
      </c>
      <c r="I13" s="95">
        <v>0.29610000000000003</v>
      </c>
      <c r="J13" s="29"/>
      <c r="K13" s="106">
        <f>MAX(G13,H13,I13)</f>
        <v>0.29610000000000003</v>
      </c>
      <c r="L13" s="106" t="s">
        <v>33</v>
      </c>
    </row>
    <row r="14" spans="1:12">
      <c r="A14" s="157"/>
      <c r="B14" s="160"/>
      <c r="C14" s="160"/>
      <c r="D14" s="3" t="s">
        <v>21</v>
      </c>
      <c r="E14" s="3" t="s">
        <v>22</v>
      </c>
      <c r="F14" s="26" t="s">
        <v>23</v>
      </c>
      <c r="G14" s="89">
        <v>27630.25662</v>
      </c>
      <c r="H14" s="90">
        <v>24802.738359999999</v>
      </c>
      <c r="I14" s="100">
        <v>41308.362800000003</v>
      </c>
      <c r="J14" s="4"/>
      <c r="K14" s="108">
        <f>MAX(G14,H14,I14)</f>
        <v>41308.362800000003</v>
      </c>
      <c r="L14" s="108" t="s">
        <v>33</v>
      </c>
    </row>
    <row r="15" spans="1:12">
      <c r="A15" s="157"/>
      <c r="B15" s="160"/>
      <c r="C15" s="160"/>
      <c r="D15" s="4" t="s">
        <v>21</v>
      </c>
      <c r="E15" s="4" t="s">
        <v>22</v>
      </c>
      <c r="F15" s="18" t="s">
        <v>24</v>
      </c>
      <c r="G15" s="75">
        <v>18582.841560000001</v>
      </c>
      <c r="H15" s="82">
        <v>17484.966639999999</v>
      </c>
      <c r="I15" s="75">
        <v>25296.46788</v>
      </c>
      <c r="J15" s="4"/>
      <c r="K15" s="104">
        <f>MAX(G15,H15,I15)</f>
        <v>25296.46788</v>
      </c>
      <c r="L15" s="104" t="s">
        <v>33</v>
      </c>
    </row>
    <row r="16" spans="1:12">
      <c r="A16" s="158"/>
      <c r="B16" s="161"/>
      <c r="C16" s="161"/>
      <c r="D16" s="5" t="s">
        <v>21</v>
      </c>
      <c r="E16" s="5" t="s">
        <v>22</v>
      </c>
      <c r="F16" s="18" t="s">
        <v>25</v>
      </c>
      <c r="G16" s="77">
        <v>18726.178940000002</v>
      </c>
      <c r="H16" s="84">
        <v>18312.247859999999</v>
      </c>
      <c r="I16" s="76">
        <v>33134.738419999994</v>
      </c>
      <c r="J16" s="4"/>
      <c r="K16" s="109">
        <f>MAX(G16,H16,I16)</f>
        <v>33134.738419999994</v>
      </c>
      <c r="L16" s="109" t="s">
        <v>33</v>
      </c>
    </row>
    <row r="17" spans="1:12">
      <c r="A17" s="156">
        <v>3</v>
      </c>
      <c r="B17" s="159">
        <v>4</v>
      </c>
      <c r="C17" s="159">
        <v>3</v>
      </c>
      <c r="D17" s="3" t="s">
        <v>2</v>
      </c>
      <c r="E17" s="30" t="s">
        <v>16</v>
      </c>
      <c r="F17" s="26">
        <v>30000</v>
      </c>
      <c r="G17" s="65">
        <v>2603.4922799999995</v>
      </c>
      <c r="H17" s="66">
        <v>2616.4858399999998</v>
      </c>
      <c r="I17" s="74">
        <v>2569.5472199999999</v>
      </c>
      <c r="J17" s="4"/>
      <c r="K17" s="81">
        <f>MAX(G17,H17,I17)</f>
        <v>2616.4858399999998</v>
      </c>
      <c r="L17" s="74" t="s">
        <v>26</v>
      </c>
    </row>
    <row r="18" spans="1:12">
      <c r="A18" s="157"/>
      <c r="B18" s="160"/>
      <c r="C18" s="160"/>
      <c r="D18" s="5" t="s">
        <v>2</v>
      </c>
      <c r="E18" s="31" t="s">
        <v>16</v>
      </c>
      <c r="F18" s="19">
        <v>60000</v>
      </c>
      <c r="G18" s="97">
        <v>1001.27232</v>
      </c>
      <c r="H18" s="98">
        <v>996.0145399999999</v>
      </c>
      <c r="I18" s="97">
        <v>983.96759999999995</v>
      </c>
      <c r="J18" s="4"/>
      <c r="K18" s="98">
        <f>MAX(G18,H18,I18)</f>
        <v>1001.27232</v>
      </c>
      <c r="L18" s="85" t="s">
        <v>15</v>
      </c>
    </row>
    <row r="19" spans="1:12">
      <c r="A19" s="157"/>
      <c r="B19" s="160"/>
      <c r="C19" s="160"/>
      <c r="D19" s="4" t="s">
        <v>17</v>
      </c>
      <c r="E19" s="32" t="s">
        <v>18</v>
      </c>
      <c r="F19" s="18" t="s">
        <v>19</v>
      </c>
      <c r="G19" s="93">
        <v>28.7104</v>
      </c>
      <c r="H19" s="94">
        <v>27.109400000000001</v>
      </c>
      <c r="I19" s="93">
        <v>25.981479999999998</v>
      </c>
      <c r="J19" s="29"/>
      <c r="K19" s="140">
        <f>MAX(G19,H19,I19)</f>
        <v>28.7104</v>
      </c>
      <c r="L19" s="110" t="s">
        <v>15</v>
      </c>
    </row>
    <row r="20" spans="1:12">
      <c r="A20" s="157"/>
      <c r="B20" s="160"/>
      <c r="C20" s="160"/>
      <c r="D20" s="4" t="s">
        <v>17</v>
      </c>
      <c r="E20" s="32" t="s">
        <v>18</v>
      </c>
      <c r="F20" s="18" t="s">
        <v>20</v>
      </c>
      <c r="G20" s="95">
        <v>1.3044</v>
      </c>
      <c r="H20" s="96">
        <v>1.6448199999999997</v>
      </c>
      <c r="I20" s="95">
        <v>1.17628</v>
      </c>
      <c r="J20" s="29"/>
      <c r="K20" s="106">
        <f>MAX(G20,H20,I20)</f>
        <v>1.6448199999999997</v>
      </c>
      <c r="L20" s="106" t="s">
        <v>26</v>
      </c>
    </row>
    <row r="21" spans="1:12">
      <c r="A21" s="157"/>
      <c r="B21" s="160"/>
      <c r="C21" s="160"/>
      <c r="D21" s="3" t="s">
        <v>21</v>
      </c>
      <c r="E21" s="30" t="s">
        <v>22</v>
      </c>
      <c r="F21" s="26" t="s">
        <v>23</v>
      </c>
      <c r="G21" s="100">
        <v>26084.911900000003</v>
      </c>
      <c r="H21" s="101">
        <v>25513.442480000005</v>
      </c>
      <c r="I21" s="100">
        <v>38760.099479999997</v>
      </c>
      <c r="J21" s="4"/>
      <c r="K21" s="108">
        <f>MAX(G21,H21,I21)</f>
        <v>38760.099479999997</v>
      </c>
      <c r="L21" s="108" t="s">
        <v>33</v>
      </c>
    </row>
    <row r="22" spans="1:12">
      <c r="A22" s="157"/>
      <c r="B22" s="160"/>
      <c r="C22" s="160"/>
      <c r="D22" s="4" t="s">
        <v>21</v>
      </c>
      <c r="E22" s="32" t="s">
        <v>22</v>
      </c>
      <c r="F22" s="18" t="s">
        <v>24</v>
      </c>
      <c r="G22" s="75">
        <v>17962.934639999999</v>
      </c>
      <c r="H22" s="82">
        <v>17848.245940000001</v>
      </c>
      <c r="I22" s="75">
        <v>25757.091619999999</v>
      </c>
      <c r="J22" s="4"/>
      <c r="K22" s="104">
        <f>MAX(G22,H22,I22)</f>
        <v>25757.091619999999</v>
      </c>
      <c r="L22" s="104" t="s">
        <v>33</v>
      </c>
    </row>
    <row r="23" spans="1:12">
      <c r="A23" s="157"/>
      <c r="B23" s="160"/>
      <c r="C23" s="160"/>
      <c r="D23" s="5" t="s">
        <v>21</v>
      </c>
      <c r="E23" s="31" t="s">
        <v>22</v>
      </c>
      <c r="F23" s="19" t="s">
        <v>25</v>
      </c>
      <c r="G23" s="76">
        <v>23322.670779999997</v>
      </c>
      <c r="H23" s="83">
        <v>24602.740420000002</v>
      </c>
      <c r="I23" s="77">
        <v>36497.660239999997</v>
      </c>
      <c r="J23" s="4"/>
      <c r="K23" s="109">
        <f>MAX(G23,H23,I23)</f>
        <v>36497.660239999997</v>
      </c>
      <c r="L23" s="109" t="s">
        <v>33</v>
      </c>
    </row>
    <row r="24" spans="1:12">
      <c r="A24" s="156">
        <v>4</v>
      </c>
      <c r="B24" s="159">
        <v>2</v>
      </c>
      <c r="C24" s="162">
        <v>3</v>
      </c>
      <c r="D24" s="27" t="s">
        <v>2</v>
      </c>
      <c r="E24" s="30" t="s">
        <v>16</v>
      </c>
      <c r="F24" s="26">
        <v>30000</v>
      </c>
      <c r="G24" s="74">
        <v>2624.4959800000001</v>
      </c>
      <c r="H24" s="81">
        <v>2567.6521200000002</v>
      </c>
      <c r="I24" s="65">
        <v>2616.5519200000003</v>
      </c>
      <c r="J24" s="4"/>
      <c r="K24" s="81">
        <f>MAX(G24,H24,I24)</f>
        <v>2624.4959800000001</v>
      </c>
      <c r="L24" s="74" t="s">
        <v>15</v>
      </c>
    </row>
    <row r="25" spans="1:12">
      <c r="A25" s="157"/>
      <c r="B25" s="160"/>
      <c r="C25" s="163"/>
      <c r="D25" s="28" t="s">
        <v>2</v>
      </c>
      <c r="E25" s="31" t="s">
        <v>16</v>
      </c>
      <c r="F25" s="19">
        <v>60000</v>
      </c>
      <c r="G25" s="97">
        <v>1014.1528000000001</v>
      </c>
      <c r="H25" s="98">
        <v>1003.76386</v>
      </c>
      <c r="I25" s="97">
        <v>1014.7709600000001</v>
      </c>
      <c r="J25" s="4"/>
      <c r="K25" s="98">
        <f>MAX(G25,H25,I25)</f>
        <v>1014.7709600000001</v>
      </c>
      <c r="L25" s="85" t="s">
        <v>15</v>
      </c>
    </row>
    <row r="26" spans="1:12">
      <c r="A26" s="157"/>
      <c r="B26" s="160"/>
      <c r="C26" s="163"/>
      <c r="D26" s="29" t="s">
        <v>17</v>
      </c>
      <c r="E26" s="32" t="s">
        <v>18</v>
      </c>
      <c r="F26" s="18" t="s">
        <v>19</v>
      </c>
      <c r="G26" s="93">
        <v>31.128340000000001</v>
      </c>
      <c r="H26" s="94">
        <v>25.89434</v>
      </c>
      <c r="I26" s="93">
        <v>34.414499999999997</v>
      </c>
      <c r="J26" s="29"/>
      <c r="K26" s="140">
        <f>MAX(G26,H26,I26)</f>
        <v>34.414499999999997</v>
      </c>
      <c r="L26" s="110" t="s">
        <v>33</v>
      </c>
    </row>
    <row r="27" spans="1:12">
      <c r="A27" s="157"/>
      <c r="B27" s="160"/>
      <c r="C27" s="163"/>
      <c r="D27" s="29" t="s">
        <v>17</v>
      </c>
      <c r="E27" s="32" t="s">
        <v>18</v>
      </c>
      <c r="F27" s="18" t="s">
        <v>20</v>
      </c>
      <c r="G27" s="95">
        <v>13.901580000000001</v>
      </c>
      <c r="H27" s="96">
        <v>1.2398800000000001</v>
      </c>
      <c r="I27" s="95">
        <v>14.850820000000002</v>
      </c>
      <c r="J27" s="29"/>
      <c r="K27" s="106">
        <f>MAX(G27,H27,I27)</f>
        <v>14.850820000000002</v>
      </c>
      <c r="L27" s="106" t="s">
        <v>33</v>
      </c>
    </row>
    <row r="28" spans="1:12">
      <c r="A28" s="157"/>
      <c r="B28" s="160"/>
      <c r="C28" s="163"/>
      <c r="D28" s="27" t="s">
        <v>21</v>
      </c>
      <c r="E28" s="30" t="s">
        <v>22</v>
      </c>
      <c r="F28" s="26" t="s">
        <v>23</v>
      </c>
      <c r="G28" s="100">
        <v>28398.31064</v>
      </c>
      <c r="H28" s="101">
        <v>28594.861119999998</v>
      </c>
      <c r="I28" s="100">
        <v>41439.920339999997</v>
      </c>
      <c r="J28" s="4"/>
      <c r="K28" s="108">
        <f>MAX(G28,H28,I28)</f>
        <v>41439.920339999997</v>
      </c>
      <c r="L28" s="108" t="s">
        <v>33</v>
      </c>
    </row>
    <row r="29" spans="1:12">
      <c r="A29" s="157"/>
      <c r="B29" s="160"/>
      <c r="C29" s="163"/>
      <c r="D29" s="29" t="s">
        <v>21</v>
      </c>
      <c r="E29" s="32" t="s">
        <v>22</v>
      </c>
      <c r="F29" s="18" t="s">
        <v>24</v>
      </c>
      <c r="G29" s="75">
        <v>25610.720420000001</v>
      </c>
      <c r="H29" s="82">
        <v>19598.352859999999</v>
      </c>
      <c r="I29" s="75">
        <v>28016.84072</v>
      </c>
      <c r="J29" s="4"/>
      <c r="K29" s="104">
        <f>MAX(G29,H29,I29)</f>
        <v>28016.84072</v>
      </c>
      <c r="L29" s="104" t="s">
        <v>33</v>
      </c>
    </row>
    <row r="30" spans="1:12">
      <c r="A30" s="158"/>
      <c r="B30" s="161"/>
      <c r="C30" s="164"/>
      <c r="D30" s="28" t="s">
        <v>21</v>
      </c>
      <c r="E30" s="31" t="s">
        <v>22</v>
      </c>
      <c r="F30" s="19" t="s">
        <v>25</v>
      </c>
      <c r="G30" s="77">
        <v>18673.11694</v>
      </c>
      <c r="H30" s="84">
        <v>26175.666279999998</v>
      </c>
      <c r="I30" s="77">
        <v>36583.925640000001</v>
      </c>
      <c r="J30" s="5"/>
      <c r="K30" s="105">
        <f>MAX(G30,H30,I30)</f>
        <v>36583.925640000001</v>
      </c>
      <c r="L30" s="105" t="s">
        <v>33</v>
      </c>
    </row>
  </sheetData>
  <mergeCells count="24">
    <mergeCell ref="B1:B2"/>
    <mergeCell ref="C1:C2"/>
    <mergeCell ref="E1:E2"/>
    <mergeCell ref="L1:L2"/>
    <mergeCell ref="A17:A23"/>
    <mergeCell ref="B17:B23"/>
    <mergeCell ref="C17:C23"/>
    <mergeCell ref="A24:A30"/>
    <mergeCell ref="B24:B30"/>
    <mergeCell ref="C24:C30"/>
    <mergeCell ref="F1:F2"/>
    <mergeCell ref="A3:A9"/>
    <mergeCell ref="B3:B9"/>
    <mergeCell ref="C3:C9"/>
    <mergeCell ref="A10:A16"/>
    <mergeCell ref="B10:B16"/>
    <mergeCell ref="C10:C16"/>
    <mergeCell ref="D1:D2"/>
    <mergeCell ref="A1:A2"/>
    <mergeCell ref="J1:J2"/>
    <mergeCell ref="G1:G2"/>
    <mergeCell ref="H1:H2"/>
    <mergeCell ref="I1:I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2024-01-25T06:45:02Z</dcterms:created>
  <dcterms:modified xsi:type="dcterms:W3CDTF">2024-02-05T00:46:37Z</dcterms:modified>
  <cp:category/>
  <cp:contentStatus/>
</cp:coreProperties>
</file>