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Arkusz1" sheetId="1" r:id="rId1"/>
    <sheet name="a" sheetId="2" r:id="rId2"/>
    <sheet name="b" sheetId="3" r:id="rId3"/>
    <sheet name="c" sheetId="4" r:id="rId4"/>
  </sheets>
  <definedNames>
    <definedName name="_05" localSheetId="1">a!$A$2:$E$51</definedName>
    <definedName name="_05" localSheetId="0">Arkusz1!$A$2:$E$51</definedName>
    <definedName name="_05" localSheetId="2">b!$A$2:$E$51</definedName>
    <definedName name="_05" localSheetId="3">'c'!$A$2:$E$51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3" i="4" l="1"/>
  <c r="AK8" i="4"/>
  <c r="AL5" i="4"/>
  <c r="AL6" i="4"/>
  <c r="AL4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G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C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W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M51" i="4"/>
  <c r="M50" i="4"/>
  <c r="M49" i="4"/>
  <c r="M48" i="4"/>
  <c r="M47" i="4"/>
  <c r="M46" i="4"/>
  <c r="M45" i="4"/>
  <c r="M44" i="4"/>
  <c r="M43" i="4"/>
  <c r="M42" i="4"/>
  <c r="M41" i="4"/>
  <c r="M40" i="4"/>
  <c r="N40" i="4" s="1"/>
  <c r="M39" i="4"/>
  <c r="M38" i="4"/>
  <c r="M37" i="4"/>
  <c r="M36" i="4"/>
  <c r="N36" i="4" s="1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N20" i="4" s="1"/>
  <c r="M19" i="4"/>
  <c r="M18" i="4"/>
  <c r="M17" i="4"/>
  <c r="M16" i="4"/>
  <c r="M15" i="4"/>
  <c r="M14" i="4"/>
  <c r="M13" i="4"/>
  <c r="M12" i="4"/>
  <c r="M11" i="4"/>
  <c r="M10" i="4"/>
  <c r="M9" i="4"/>
  <c r="M8" i="4"/>
  <c r="N8" i="4" s="1"/>
  <c r="M7" i="4"/>
  <c r="M6" i="4"/>
  <c r="M5" i="4"/>
  <c r="M4" i="4"/>
  <c r="N4" i="4" s="1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2" i="4"/>
  <c r="N41" i="4"/>
  <c r="N29" i="4"/>
  <c r="L51" i="4"/>
  <c r="L50" i="4"/>
  <c r="L49" i="4"/>
  <c r="N49" i="4" s="1"/>
  <c r="L48" i="4"/>
  <c r="L47" i="4"/>
  <c r="L46" i="4"/>
  <c r="L45" i="4"/>
  <c r="N45" i="4" s="1"/>
  <c r="L44" i="4"/>
  <c r="L43" i="4"/>
  <c r="L42" i="4"/>
  <c r="L41" i="4"/>
  <c r="L40" i="4"/>
  <c r="L39" i="4"/>
  <c r="L38" i="4"/>
  <c r="L37" i="4"/>
  <c r="L36" i="4"/>
  <c r="L35" i="4"/>
  <c r="L34" i="4"/>
  <c r="L33" i="4"/>
  <c r="N33" i="4" s="1"/>
  <c r="L32" i="4"/>
  <c r="L31" i="4"/>
  <c r="L30" i="4"/>
  <c r="L29" i="4"/>
  <c r="L28" i="4"/>
  <c r="L27" i="4"/>
  <c r="L26" i="4"/>
  <c r="L25" i="4"/>
  <c r="L24" i="4"/>
  <c r="L23" i="4"/>
  <c r="L22" i="4"/>
  <c r="L21" i="4"/>
  <c r="N21" i="4" s="1"/>
  <c r="L20" i="4"/>
  <c r="L19" i="4"/>
  <c r="L18" i="4"/>
  <c r="L17" i="4"/>
  <c r="L16" i="4"/>
  <c r="L15" i="4"/>
  <c r="L14" i="4"/>
  <c r="L13" i="4"/>
  <c r="N13" i="4" s="1"/>
  <c r="L12" i="4"/>
  <c r="L11" i="4"/>
  <c r="L10" i="4"/>
  <c r="L9" i="4"/>
  <c r="N9" i="4" s="1"/>
  <c r="L8" i="4"/>
  <c r="L7" i="4"/>
  <c r="L6" i="4"/>
  <c r="L5" i="4"/>
  <c r="L4" i="4"/>
  <c r="L3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2" i="4"/>
  <c r="N3" i="4"/>
  <c r="N7" i="4"/>
  <c r="N17" i="4"/>
  <c r="N19" i="4"/>
  <c r="N23" i="4"/>
  <c r="N25" i="4"/>
  <c r="N35" i="4"/>
  <c r="N37" i="4"/>
  <c r="N5" i="4"/>
  <c r="N11" i="4"/>
  <c r="N15" i="4"/>
  <c r="N3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2" i="4"/>
  <c r="I3" i="4"/>
  <c r="I4" i="4"/>
  <c r="I5" i="4"/>
  <c r="I6" i="4"/>
  <c r="AI6" i="4" s="1"/>
  <c r="I7" i="4"/>
  <c r="I8" i="4"/>
  <c r="I9" i="4"/>
  <c r="I10" i="4"/>
  <c r="I11" i="4"/>
  <c r="I12" i="4"/>
  <c r="I13" i="4"/>
  <c r="I14" i="4"/>
  <c r="AI14" i="4" s="1"/>
  <c r="I15" i="4"/>
  <c r="I16" i="4"/>
  <c r="I17" i="4"/>
  <c r="I18" i="4"/>
  <c r="I19" i="4"/>
  <c r="I20" i="4"/>
  <c r="I21" i="4"/>
  <c r="I22" i="4"/>
  <c r="AI22" i="4" s="1"/>
  <c r="I23" i="4"/>
  <c r="I24" i="4"/>
  <c r="I25" i="4"/>
  <c r="I26" i="4"/>
  <c r="I27" i="4"/>
  <c r="I28" i="4"/>
  <c r="I29" i="4"/>
  <c r="I30" i="4"/>
  <c r="AI30" i="4" s="1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L8" i="3"/>
  <c r="L7" i="3"/>
  <c r="L6" i="3"/>
  <c r="L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2" i="3"/>
  <c r="L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" i="3"/>
  <c r="I2" i="3" s="1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K2" i="2"/>
  <c r="J2" i="2"/>
  <c r="I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N24" i="4" l="1"/>
  <c r="N51" i="4"/>
  <c r="N38" i="4"/>
  <c r="N22" i="4"/>
  <c r="N6" i="4"/>
  <c r="N44" i="4"/>
  <c r="N28" i="4"/>
  <c r="N12" i="4"/>
  <c r="N39" i="4"/>
  <c r="N48" i="4"/>
  <c r="N43" i="4"/>
  <c r="N32" i="4"/>
  <c r="N27" i="4"/>
  <c r="N16" i="4"/>
  <c r="N14" i="4"/>
  <c r="N50" i="4"/>
  <c r="N46" i="4"/>
  <c r="N34" i="4"/>
  <c r="N30" i="4"/>
  <c r="N18" i="4"/>
  <c r="N47" i="4"/>
  <c r="N42" i="4"/>
  <c r="N26" i="4"/>
  <c r="N10" i="4"/>
  <c r="N2" i="4"/>
  <c r="AI18" i="4"/>
  <c r="AI49" i="4"/>
  <c r="AI41" i="4"/>
  <c r="AI25" i="4"/>
  <c r="AI17" i="4"/>
  <c r="AI2" i="4"/>
  <c r="AI40" i="4"/>
  <c r="AI36" i="4"/>
  <c r="AI28" i="4"/>
  <c r="AI24" i="4"/>
  <c r="AI20" i="4"/>
  <c r="AI16" i="4"/>
  <c r="AI12" i="4"/>
  <c r="AI8" i="4"/>
  <c r="AI4" i="4"/>
  <c r="AI46" i="4"/>
  <c r="AI38" i="4"/>
  <c r="AI50" i="4"/>
  <c r="AI42" i="4"/>
  <c r="AI34" i="4"/>
  <c r="AI26" i="4"/>
  <c r="AI10" i="4"/>
  <c r="AI33" i="4"/>
  <c r="AI9" i="4"/>
  <c r="AI51" i="4"/>
  <c r="AI47" i="4"/>
  <c r="AI43" i="4"/>
  <c r="AI39" i="4"/>
  <c r="AI35" i="4"/>
  <c r="AI31" i="4"/>
  <c r="AI27" i="4"/>
  <c r="AI23" i="4"/>
  <c r="AI19" i="4"/>
  <c r="AI15" i="4"/>
  <c r="AI11" i="4"/>
  <c r="AI7" i="4"/>
  <c r="AI3" i="4"/>
  <c r="AI45" i="4"/>
  <c r="AI37" i="4"/>
  <c r="AI29" i="4"/>
  <c r="AI21" i="4"/>
  <c r="AI13" i="4"/>
  <c r="AI5" i="4"/>
  <c r="AI48" i="4"/>
  <c r="AI44" i="4"/>
  <c r="AI32" i="4"/>
  <c r="P3" i="4" l="1"/>
  <c r="P9" i="4"/>
  <c r="P25" i="4"/>
  <c r="P29" i="4"/>
  <c r="P23" i="4"/>
  <c r="P46" i="4"/>
  <c r="P5" i="4"/>
  <c r="P27" i="4"/>
  <c r="P33" i="4"/>
  <c r="P42" i="4"/>
  <c r="P22" i="4"/>
  <c r="P4" i="4"/>
  <c r="P20" i="4"/>
  <c r="P40" i="4"/>
  <c r="P41" i="4"/>
  <c r="P34" i="4"/>
  <c r="P36" i="4"/>
  <c r="P37" i="4"/>
  <c r="P8" i="4"/>
  <c r="P45" i="4"/>
  <c r="P47" i="4"/>
  <c r="P30" i="4"/>
  <c r="P49" i="4"/>
  <c r="P28" i="4"/>
  <c r="P7" i="4"/>
  <c r="P39" i="4"/>
  <c r="P14" i="4"/>
  <c r="P16" i="4"/>
  <c r="P32" i="4"/>
  <c r="P43" i="4"/>
  <c r="P11" i="4"/>
  <c r="P44" i="4"/>
  <c r="P13" i="4"/>
  <c r="P15" i="4"/>
  <c r="P31" i="4"/>
  <c r="P10" i="4"/>
  <c r="P50" i="4"/>
  <c r="P24" i="4"/>
  <c r="P48" i="4"/>
  <c r="P12" i="4"/>
  <c r="P21" i="4"/>
  <c r="P19" i="4"/>
  <c r="P35" i="4"/>
  <c r="P51" i="4"/>
  <c r="P26" i="4"/>
  <c r="P6" i="4"/>
  <c r="P38" i="4"/>
  <c r="P17" i="4"/>
  <c r="P18" i="4"/>
  <c r="P2" i="4"/>
  <c r="R17" i="4" l="1"/>
  <c r="R6" i="4"/>
  <c r="R51" i="4"/>
  <c r="R19" i="4"/>
  <c r="R12" i="4"/>
  <c r="R24" i="4"/>
  <c r="R10" i="4"/>
  <c r="R15" i="4"/>
  <c r="R44" i="4"/>
  <c r="R43" i="4"/>
  <c r="R16" i="4"/>
  <c r="R39" i="4"/>
  <c r="R28" i="4"/>
  <c r="R30" i="4"/>
  <c r="R45" i="4"/>
  <c r="R37" i="4"/>
  <c r="R34" i="4"/>
  <c r="R40" i="4"/>
  <c r="R4" i="4"/>
  <c r="R42" i="4"/>
  <c r="R27" i="4"/>
  <c r="R46" i="4"/>
  <c r="R29" i="4"/>
  <c r="R9" i="4"/>
  <c r="R18" i="4"/>
  <c r="R38" i="4"/>
  <c r="R26" i="4"/>
  <c r="R35" i="4"/>
  <c r="R21" i="4"/>
  <c r="R48" i="4"/>
  <c r="R50" i="4"/>
  <c r="R31" i="4"/>
  <c r="R13" i="4"/>
  <c r="R11" i="4"/>
  <c r="R32" i="4"/>
  <c r="R14" i="4"/>
  <c r="R7" i="4"/>
  <c r="R49" i="4"/>
  <c r="R47" i="4"/>
  <c r="R8" i="4"/>
  <c r="R36" i="4"/>
  <c r="R41" i="4"/>
  <c r="R20" i="4"/>
  <c r="R22" i="4"/>
  <c r="R33" i="4"/>
  <c r="R5" i="4"/>
  <c r="R23" i="4"/>
  <c r="R25" i="4"/>
  <c r="R3" i="4"/>
  <c r="R2" i="4"/>
  <c r="T3" i="4" l="1"/>
  <c r="T20" i="4"/>
  <c r="T7" i="4"/>
  <c r="T21" i="4"/>
  <c r="T27" i="4"/>
  <c r="T33" i="4"/>
  <c r="T36" i="4"/>
  <c r="T32" i="4"/>
  <c r="T50" i="4"/>
  <c r="T26" i="4"/>
  <c r="T4" i="4"/>
  <c r="T25" i="4"/>
  <c r="T5" i="4"/>
  <c r="T22" i="4"/>
  <c r="T41" i="4"/>
  <c r="T8" i="4"/>
  <c r="T49" i="4"/>
  <c r="T14" i="4"/>
  <c r="T11" i="4"/>
  <c r="T31" i="4"/>
  <c r="T48" i="4"/>
  <c r="T35" i="4"/>
  <c r="T38" i="4"/>
  <c r="T9" i="4"/>
  <c r="T46" i="4"/>
  <c r="T42" i="4"/>
  <c r="T40" i="4"/>
  <c r="T37" i="4"/>
  <c r="T30" i="4"/>
  <c r="T39" i="4"/>
  <c r="T43" i="4"/>
  <c r="T15" i="4"/>
  <c r="T24" i="4"/>
  <c r="T19" i="4"/>
  <c r="T6" i="4"/>
  <c r="T23" i="4"/>
  <c r="T47" i="4"/>
  <c r="T13" i="4"/>
  <c r="T18" i="4"/>
  <c r="T29" i="4"/>
  <c r="T34" i="4"/>
  <c r="T45" i="4"/>
  <c r="T28" i="4"/>
  <c r="T16" i="4"/>
  <c r="T44" i="4"/>
  <c r="T10" i="4"/>
  <c r="T12" i="4"/>
  <c r="T51" i="4"/>
  <c r="T17" i="4"/>
  <c r="T2" i="4"/>
  <c r="V28" i="4" l="1"/>
  <c r="V6" i="4"/>
  <c r="V17" i="4"/>
  <c r="V44" i="4"/>
  <c r="V34" i="4"/>
  <c r="V47" i="4"/>
  <c r="V43" i="4"/>
  <c r="V51" i="4"/>
  <c r="V10" i="4"/>
  <c r="V16" i="4"/>
  <c r="V45" i="4"/>
  <c r="V29" i="4"/>
  <c r="V13" i="4"/>
  <c r="V23" i="4"/>
  <c r="V19" i="4"/>
  <c r="V15" i="4"/>
  <c r="V39" i="4"/>
  <c r="V37" i="4"/>
  <c r="V42" i="4"/>
  <c r="V9" i="4"/>
  <c r="V35" i="4"/>
  <c r="V31" i="4"/>
  <c r="V14" i="4"/>
  <c r="V8" i="4"/>
  <c r="V22" i="4"/>
  <c r="V25" i="4"/>
  <c r="V26" i="4"/>
  <c r="V32" i="4"/>
  <c r="V33" i="4"/>
  <c r="V21" i="4"/>
  <c r="V20" i="4"/>
  <c r="V12" i="4"/>
  <c r="V18" i="4"/>
  <c r="V24" i="4"/>
  <c r="V30" i="4"/>
  <c r="V40" i="4"/>
  <c r="V46" i="4"/>
  <c r="V38" i="4"/>
  <c r="V48" i="4"/>
  <c r="V11" i="4"/>
  <c r="V49" i="4"/>
  <c r="V41" i="4"/>
  <c r="V5" i="4"/>
  <c r="V4" i="4"/>
  <c r="V50" i="4"/>
  <c r="V36" i="4"/>
  <c r="V27" i="4"/>
  <c r="V7" i="4"/>
  <c r="V3" i="4"/>
  <c r="V2" i="4"/>
  <c r="X3" i="4" l="1"/>
  <c r="X50" i="4"/>
  <c r="X48" i="4"/>
  <c r="X18" i="4"/>
  <c r="X26" i="4"/>
  <c r="X14" i="4"/>
  <c r="X39" i="4"/>
  <c r="X34" i="4"/>
  <c r="X27" i="4"/>
  <c r="X49" i="4"/>
  <c r="X46" i="4"/>
  <c r="X30" i="4"/>
  <c r="X33" i="4"/>
  <c r="X22" i="4"/>
  <c r="X35" i="4"/>
  <c r="X19" i="4"/>
  <c r="X13" i="4"/>
  <c r="X45" i="4"/>
  <c r="X10" i="4"/>
  <c r="X17" i="4"/>
  <c r="X7" i="4"/>
  <c r="X36" i="4"/>
  <c r="X4" i="4"/>
  <c r="X41" i="4"/>
  <c r="X11" i="4"/>
  <c r="X38" i="4"/>
  <c r="X40" i="4"/>
  <c r="X24" i="4"/>
  <c r="X12" i="4"/>
  <c r="X21" i="4"/>
  <c r="X32" i="4"/>
  <c r="X25" i="4"/>
  <c r="X8" i="4"/>
  <c r="X31" i="4"/>
  <c r="X9" i="4"/>
  <c r="X37" i="4"/>
  <c r="X15" i="4"/>
  <c r="X23" i="4"/>
  <c r="X29" i="4"/>
  <c r="X16" i="4"/>
  <c r="X51" i="4"/>
  <c r="X47" i="4"/>
  <c r="X44" i="4"/>
  <c r="X6" i="4"/>
  <c r="X5" i="4"/>
  <c r="X20" i="4"/>
  <c r="X42" i="4"/>
  <c r="X43" i="4"/>
  <c r="X28" i="4"/>
  <c r="X2" i="4"/>
  <c r="Z44" i="4" l="1"/>
  <c r="Z28" i="4"/>
  <c r="Z42" i="4"/>
  <c r="Z51" i="4"/>
  <c r="Z43" i="4"/>
  <c r="Z20" i="4"/>
  <c r="Z6" i="4"/>
  <c r="Z47" i="4"/>
  <c r="Z16" i="4"/>
  <c r="Z23" i="4"/>
  <c r="Z37" i="4"/>
  <c r="Z31" i="4"/>
  <c r="Z25" i="4"/>
  <c r="Z21" i="4"/>
  <c r="Z24" i="4"/>
  <c r="Z38" i="4"/>
  <c r="Z41" i="4"/>
  <c r="Z36" i="4"/>
  <c r="Z17" i="4"/>
  <c r="Z45" i="4"/>
  <c r="Z19" i="4"/>
  <c r="Z22" i="4"/>
  <c r="Z30" i="4"/>
  <c r="Z49" i="4"/>
  <c r="Z34" i="4"/>
  <c r="Z14" i="4"/>
  <c r="Z18" i="4"/>
  <c r="Z50" i="4"/>
  <c r="Z5" i="4"/>
  <c r="Z29" i="4"/>
  <c r="Z15" i="4"/>
  <c r="Z9" i="4"/>
  <c r="Z8" i="4"/>
  <c r="Z32" i="4"/>
  <c r="Z12" i="4"/>
  <c r="Z40" i="4"/>
  <c r="Z11" i="4"/>
  <c r="Z4" i="4"/>
  <c r="Z7" i="4"/>
  <c r="Z10" i="4"/>
  <c r="Z13" i="4"/>
  <c r="Z35" i="4"/>
  <c r="Z33" i="4"/>
  <c r="Z46" i="4"/>
  <c r="Z27" i="4"/>
  <c r="Z39" i="4"/>
  <c r="Z26" i="4"/>
  <c r="Z48" i="4"/>
  <c r="Z3" i="4"/>
  <c r="Z2" i="4"/>
  <c r="AB26" i="4" l="1"/>
  <c r="AB13" i="4"/>
  <c r="AB11" i="4"/>
  <c r="AB5" i="4"/>
  <c r="AB18" i="4"/>
  <c r="AB19" i="4"/>
  <c r="AB24" i="4"/>
  <c r="AB43" i="4"/>
  <c r="AB3" i="4"/>
  <c r="AB27" i="4"/>
  <c r="AB7" i="4"/>
  <c r="AB12" i="4"/>
  <c r="AB15" i="4"/>
  <c r="AB34" i="4"/>
  <c r="AB17" i="4"/>
  <c r="AB25" i="4"/>
  <c r="AB16" i="4"/>
  <c r="AB48" i="4"/>
  <c r="AB39" i="4"/>
  <c r="AB46" i="4"/>
  <c r="AB35" i="4"/>
  <c r="AB10" i="4"/>
  <c r="AB4" i="4"/>
  <c r="AB40" i="4"/>
  <c r="AB32" i="4"/>
  <c r="AB9" i="4"/>
  <c r="AB29" i="4"/>
  <c r="AB50" i="4"/>
  <c r="AB14" i="4"/>
  <c r="AB49" i="4"/>
  <c r="AB22" i="4"/>
  <c r="AB45" i="4"/>
  <c r="AB36" i="4"/>
  <c r="AB38" i="4"/>
  <c r="AB21" i="4"/>
  <c r="AB31" i="4"/>
  <c r="AB23" i="4"/>
  <c r="AB47" i="4"/>
  <c r="AB20" i="4"/>
  <c r="AB51" i="4"/>
  <c r="AB28" i="4"/>
  <c r="AB33" i="4"/>
  <c r="AB8" i="4"/>
  <c r="AB30" i="4"/>
  <c r="AB41" i="4"/>
  <c r="AB37" i="4"/>
  <c r="AB6" i="4"/>
  <c r="AB42" i="4"/>
  <c r="AB44" i="4"/>
  <c r="AB2" i="4"/>
  <c r="AD6" i="4" l="1"/>
  <c r="AD8" i="4"/>
  <c r="AD20" i="4"/>
  <c r="AD21" i="4"/>
  <c r="AD14" i="4"/>
  <c r="AD32" i="4"/>
  <c r="AD35" i="4"/>
  <c r="AD16" i="4"/>
  <c r="AD7" i="4"/>
  <c r="AD11" i="4"/>
  <c r="AD44" i="4"/>
  <c r="AD41" i="4"/>
  <c r="AD28" i="4"/>
  <c r="AD23" i="4"/>
  <c r="AD36" i="4"/>
  <c r="AD29" i="4"/>
  <c r="AD4" i="4"/>
  <c r="AD39" i="4"/>
  <c r="AD17" i="4"/>
  <c r="AD15" i="4"/>
  <c r="AD3" i="4"/>
  <c r="AD24" i="4"/>
  <c r="AD18" i="4"/>
  <c r="AD26" i="4"/>
  <c r="AD42" i="4"/>
  <c r="AD37" i="4"/>
  <c r="AD30" i="4"/>
  <c r="AD33" i="4"/>
  <c r="AD51" i="4"/>
  <c r="AD47" i="4"/>
  <c r="AD31" i="4"/>
  <c r="AD38" i="4"/>
  <c r="AD45" i="4"/>
  <c r="AD49" i="4"/>
  <c r="AD50" i="4"/>
  <c r="AD9" i="4"/>
  <c r="AD40" i="4"/>
  <c r="AD10" i="4"/>
  <c r="AD46" i="4"/>
  <c r="AD48" i="4"/>
  <c r="AD25" i="4"/>
  <c r="AD34" i="4"/>
  <c r="AD12" i="4"/>
  <c r="AD27" i="4"/>
  <c r="AD43" i="4"/>
  <c r="AD19" i="4"/>
  <c r="AD5" i="4"/>
  <c r="AD13" i="4"/>
  <c r="AD22" i="4"/>
  <c r="AD2" i="4"/>
  <c r="AF13" i="4" l="1"/>
  <c r="AF19" i="4"/>
  <c r="AF27" i="4"/>
  <c r="AF34" i="4"/>
  <c r="AF48" i="4"/>
  <c r="AF10" i="4"/>
  <c r="AF9" i="4"/>
  <c r="AF49" i="4"/>
  <c r="AF38" i="4"/>
  <c r="AF47" i="4"/>
  <c r="AF33" i="4"/>
  <c r="AF37" i="4"/>
  <c r="AF26" i="4"/>
  <c r="AF24" i="4"/>
  <c r="AF15" i="4"/>
  <c r="AF39" i="4"/>
  <c r="AF29" i="4"/>
  <c r="AF23" i="4"/>
  <c r="AF41" i="4"/>
  <c r="AF11" i="4"/>
  <c r="AF16" i="4"/>
  <c r="AF32" i="4"/>
  <c r="AF21" i="4"/>
  <c r="AF8" i="4"/>
  <c r="AF22" i="4"/>
  <c r="AF5" i="4"/>
  <c r="AF43" i="4"/>
  <c r="AF12" i="4"/>
  <c r="AF25" i="4"/>
  <c r="AF46" i="4"/>
  <c r="AF40" i="4"/>
  <c r="AF50" i="4"/>
  <c r="AF45" i="4"/>
  <c r="AF31" i="4"/>
  <c r="AF51" i="4"/>
  <c r="AF30" i="4"/>
  <c r="AF42" i="4"/>
  <c r="AF18" i="4"/>
  <c r="AF3" i="4"/>
  <c r="AF17" i="4"/>
  <c r="AF4" i="4"/>
  <c r="AF36" i="4"/>
  <c r="AF28" i="4"/>
  <c r="AF44" i="4"/>
  <c r="AF7" i="4"/>
  <c r="AF35" i="4"/>
  <c r="AF14" i="4"/>
  <c r="AF20" i="4"/>
  <c r="AF6" i="4"/>
  <c r="AF2" i="4"/>
  <c r="AH20" i="4" l="1"/>
  <c r="AH35" i="4"/>
  <c r="AH44" i="4"/>
  <c r="AH36" i="4"/>
  <c r="AH17" i="4"/>
  <c r="AH18" i="4"/>
  <c r="AH30" i="4"/>
  <c r="AH31" i="4"/>
  <c r="AH50" i="4"/>
  <c r="AH46" i="4"/>
  <c r="AH12" i="4"/>
  <c r="AH5" i="4"/>
  <c r="AH8" i="4"/>
  <c r="AH32" i="4"/>
  <c r="AH11" i="4"/>
  <c r="AH23" i="4"/>
  <c r="AH39" i="4"/>
  <c r="AH24" i="4"/>
  <c r="AH37" i="4"/>
  <c r="AH47" i="4"/>
  <c r="AH49" i="4"/>
  <c r="AH10" i="4"/>
  <c r="AH34" i="4"/>
  <c r="AH19" i="4"/>
  <c r="AH6" i="4"/>
  <c r="AH14" i="4"/>
  <c r="AH7" i="4"/>
  <c r="AH28" i="4"/>
  <c r="AH4" i="4"/>
  <c r="AH3" i="4"/>
  <c r="AH42" i="4"/>
  <c r="AH51" i="4"/>
  <c r="AH45" i="4"/>
  <c r="AH40" i="4"/>
  <c r="AH25" i="4"/>
  <c r="AH43" i="4"/>
  <c r="AH22" i="4"/>
  <c r="AH21" i="4"/>
  <c r="AH16" i="4"/>
  <c r="AH41" i="4"/>
  <c r="AH29" i="4"/>
  <c r="AH15" i="4"/>
  <c r="AH26" i="4"/>
  <c r="AH33" i="4"/>
  <c r="AH38" i="4"/>
  <c r="AH9" i="4"/>
  <c r="AH48" i="4"/>
  <c r="AH27" i="4"/>
  <c r="AH13" i="4"/>
  <c r="AH2" i="4" l="1"/>
  <c r="AL2" i="4"/>
</calcChain>
</file>

<file path=xl/connections.xml><?xml version="1.0" encoding="utf-8"?>
<connections xmlns="http://schemas.openxmlformats.org/spreadsheetml/2006/main">
  <connection id="1" name="05" type="6" refreshedVersion="6" background="1" saveData="1">
    <textPr codePage="852" sourceFile="E:\Repositories\hs-it-final-exam\matura\2015_1_R\Demografia\05.txt" decimal="," thousands=" " semicolon="1">
      <textFields count="5">
        <textField/>
        <textField/>
        <textField/>
        <textField/>
        <textField/>
      </textFields>
    </textPr>
  </connection>
  <connection id="2" name="051" type="6" refreshedVersion="6" background="1" saveData="1">
    <textPr codePage="852" sourceFile="E:\Repositories\hs-it-final-exam\matura\2015_1_R\Demografia\05.txt" decimal="," thousands=" " semicolon="1">
      <textFields count="5">
        <textField/>
        <textField/>
        <textField/>
        <textField/>
        <textField/>
      </textFields>
    </textPr>
  </connection>
  <connection id="3" name="0511" type="6" refreshedVersion="6" background="1" saveData="1">
    <textPr codePage="852" sourceFile="E:\Repositories\hs-it-final-exam\matura\2015_1_R\Demografia\05.txt" decimal="," thousands=" " semicolon="1">
      <textFields count="5">
        <textField/>
        <textField/>
        <textField/>
        <textField/>
        <textField/>
      </textFields>
    </textPr>
  </connection>
  <connection id="4" name="052" type="6" refreshedVersion="6" background="1" saveData="1">
    <textPr codePage="852" sourceFile="E:\Repositories\hs-it-final-exam\matura\2015_1_R\Demografia\05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<sst xmlns="http://schemas.openxmlformats.org/spreadsheetml/2006/main" count="258" uniqueCount="78">
  <si>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</si>
  <si>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</si>
  <si>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</si>
  <si>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</si>
  <si>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</si>
  <si>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</si>
  <si>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</si>
  <si>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</si>
  <si>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</si>
  <si>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</si>
  <si>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</si>
  <si>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</si>
  <si>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</si>
  <si>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</si>
  <si>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</si>
  <si>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</si>
  <si>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</si>
  <si>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</si>
  <si>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</si>
  <si>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</si>
  <si>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</si>
  <si>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</si>
  <si>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</si>
  <si>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</si>
  <si>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</si>
  <si>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</si>
  <si>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</si>
  <si>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</si>
  <si>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</si>
  <si>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</si>
  <si>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</si>
  <si>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</si>
  <si>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</si>
  <si>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</si>
  <si>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</si>
  <si>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</si>
  <si>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</si>
  <si>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</si>
  <si>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</si>
  <si>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</si>
  <si>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</si>
  <si>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</si>
  <si>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</si>
  <si>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</si>
  <si>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</si>
  <si>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</si>
  <si>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</si>
  <si>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</si>
  <si>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</si>
  <si>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</si>
  <si>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Nazwa województwa</t>
  </si>
  <si>
    <t>Liczba kobiet w 2013</t>
  </si>
  <si>
    <t>Liczba mężczyzn w 2013</t>
  </si>
  <si>
    <t>Liczba kobiet w 2014</t>
  </si>
  <si>
    <t>Liczba mężczyzn w 2014</t>
  </si>
  <si>
    <t>region</t>
  </si>
  <si>
    <t>suma w 2013</t>
  </si>
  <si>
    <t>A</t>
  </si>
  <si>
    <t>B</t>
  </si>
  <si>
    <t>C</t>
  </si>
  <si>
    <t>D</t>
  </si>
  <si>
    <t>k2014 &gt; k2013</t>
  </si>
  <si>
    <t>m2014 &gt; m2013</t>
  </si>
  <si>
    <t>łącznie</t>
  </si>
  <si>
    <t>Ilość takich województw w całym kraju:</t>
  </si>
  <si>
    <t>A:</t>
  </si>
  <si>
    <t>B:</t>
  </si>
  <si>
    <t>C:</t>
  </si>
  <si>
    <t>D:</t>
  </si>
  <si>
    <t>W poszczególnych regionach:</t>
  </si>
  <si>
    <t>Przyrost</t>
  </si>
  <si>
    <t>prz?</t>
  </si>
  <si>
    <t>SUMA:</t>
  </si>
  <si>
    <t>max:</t>
  </si>
  <si>
    <t>pozycja max</t>
  </si>
  <si>
    <t>komórka</t>
  </si>
  <si>
    <t>&lt;- województwo</t>
  </si>
  <si>
    <t>liczba woj.. Z przedludnieniem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</si>
</sst>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z_ł_-;\-* #,##0.00\ _z_ł_-;_-* &quot;-&quot;??\ _z_ł_-;_-@_-"/>
    <numFmt numFmtId="171" formatCode="_-* #,##0\ _z_ł_-;\-* #,##0\ _z_ł_-;_-* &quot;-&quot;??\ _z_ł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71" fontId="0" fillId="0" borderId="0" xfId="1" applyNumberFormat="1" applyFont="1" applyAlignment="1">
      <alignment horizontal="left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Ludność</a:t>
            </a:r>
            <a:r>
              <a:rPr lang="pl-PL" baseline="0"/>
              <a:t> w 2013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a!$H$1:$K$1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a!$H$2:$K$2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2-4A0A-A270-BFE6C64BD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708672"/>
        <c:axId val="598705344"/>
      </c:barChart>
      <c:catAx>
        <c:axId val="5987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705344"/>
        <c:crosses val="autoZero"/>
        <c:auto val="1"/>
        <c:lblAlgn val="ctr"/>
        <c:lblOffset val="100"/>
        <c:noMultiLvlLbl val="0"/>
      </c:catAx>
      <c:valAx>
        <c:axId val="5987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7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</xdr:row>
      <xdr:rowOff>123825</xdr:rowOff>
    </xdr:from>
    <xdr:to>
      <xdr:col>15</xdr:col>
      <xdr:colOff>419100</xdr:colOff>
      <xdr:row>21</xdr:row>
      <xdr:rowOff>9525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5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05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05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05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F1" sqref="F1"/>
    </sheetView>
  </sheetViews>
  <sheetFormatPr defaultRowHeight="15" x14ac:dyDescent="0.25"/>
  <cols>
    <col min="1" max="1" width="18.5703125" style="1" customWidth="1"/>
    <col min="2" max="2" width="13.85546875" style="1" customWidth="1"/>
    <col min="3" max="3" width="16.140625" style="1" customWidth="1"/>
    <col min="4" max="4" width="13.5703125" style="1" customWidth="1"/>
    <col min="5" max="5" width="16.140625" style="1" customWidth="1"/>
  </cols>
  <sheetData>
    <row r="1" spans="1:5" ht="31.5" customHeight="1" x14ac:dyDescent="0.25">
      <c r="A1" s="2" t="s">
        <v>50</v>
      </c>
      <c r="B1" s="3" t="s">
        <v>51</v>
      </c>
      <c r="C1" s="3" t="s">
        <v>52</v>
      </c>
      <c r="D1" s="3" t="s">
        <v>53</v>
      </c>
      <c r="E1" s="4" t="s">
        <v>54</v>
      </c>
    </row>
    <row r="2" spans="1:5" x14ac:dyDescent="0.25">
      <c r="A2" s="5" t="s">
        <v>0</v>
      </c>
      <c r="B2" s="6">
        <v>1415007</v>
      </c>
      <c r="C2" s="6">
        <v>1397195</v>
      </c>
      <c r="D2" s="6">
        <v>1499070</v>
      </c>
      <c r="E2" s="7">
        <v>1481105</v>
      </c>
    </row>
    <row r="3" spans="1:5" x14ac:dyDescent="0.25">
      <c r="A3" s="5" t="s">
        <v>1</v>
      </c>
      <c r="B3" s="6">
        <v>1711390</v>
      </c>
      <c r="C3" s="6">
        <v>1641773</v>
      </c>
      <c r="D3" s="6">
        <v>1522030</v>
      </c>
      <c r="E3" s="7">
        <v>1618733</v>
      </c>
    </row>
    <row r="4" spans="1:5" x14ac:dyDescent="0.25">
      <c r="A4" s="5" t="s">
        <v>2</v>
      </c>
      <c r="B4" s="6">
        <v>1165105</v>
      </c>
      <c r="C4" s="6">
        <v>1278732</v>
      </c>
      <c r="D4" s="6">
        <v>1299953</v>
      </c>
      <c r="E4" s="7">
        <v>1191621</v>
      </c>
    </row>
    <row r="5" spans="1:5" x14ac:dyDescent="0.25">
      <c r="A5" s="5" t="s">
        <v>3</v>
      </c>
      <c r="B5" s="6">
        <v>949065</v>
      </c>
      <c r="C5" s="6">
        <v>1026050</v>
      </c>
      <c r="D5" s="6">
        <v>688027</v>
      </c>
      <c r="E5" s="7">
        <v>723233</v>
      </c>
    </row>
    <row r="6" spans="1:5" x14ac:dyDescent="0.25">
      <c r="A6" s="5" t="s">
        <v>4</v>
      </c>
      <c r="B6" s="6">
        <v>2436107</v>
      </c>
      <c r="C6" s="6">
        <v>2228622</v>
      </c>
      <c r="D6" s="6">
        <v>1831600</v>
      </c>
      <c r="E6" s="7">
        <v>1960624</v>
      </c>
    </row>
    <row r="7" spans="1:5" x14ac:dyDescent="0.25">
      <c r="A7" s="5" t="s">
        <v>5</v>
      </c>
      <c r="B7" s="6">
        <v>1846928</v>
      </c>
      <c r="C7" s="6">
        <v>1851433</v>
      </c>
      <c r="D7" s="6">
        <v>2125113</v>
      </c>
      <c r="E7" s="7">
        <v>2028635</v>
      </c>
    </row>
    <row r="8" spans="1:5" x14ac:dyDescent="0.25">
      <c r="A8" s="5" t="s">
        <v>6</v>
      </c>
      <c r="B8" s="6">
        <v>3841577</v>
      </c>
      <c r="C8" s="6">
        <v>3848394</v>
      </c>
      <c r="D8" s="6">
        <v>3595975</v>
      </c>
      <c r="E8" s="7">
        <v>3123039</v>
      </c>
    </row>
    <row r="9" spans="1:5" x14ac:dyDescent="0.25">
      <c r="A9" s="5" t="s">
        <v>7</v>
      </c>
      <c r="B9" s="6">
        <v>679557</v>
      </c>
      <c r="C9" s="6">
        <v>655500</v>
      </c>
      <c r="D9" s="6">
        <v>1012012</v>
      </c>
      <c r="E9" s="7">
        <v>1067022</v>
      </c>
    </row>
    <row r="10" spans="1:5" x14ac:dyDescent="0.25">
      <c r="A10" s="5" t="s">
        <v>8</v>
      </c>
      <c r="B10" s="6">
        <v>1660998</v>
      </c>
      <c r="C10" s="6">
        <v>1630345</v>
      </c>
      <c r="D10" s="6">
        <v>1130119</v>
      </c>
      <c r="E10" s="7">
        <v>1080238</v>
      </c>
    </row>
    <row r="11" spans="1:5" x14ac:dyDescent="0.25">
      <c r="A11" s="5" t="s">
        <v>9</v>
      </c>
      <c r="B11" s="6">
        <v>1157622</v>
      </c>
      <c r="C11" s="6">
        <v>1182345</v>
      </c>
      <c r="D11" s="6">
        <v>830785</v>
      </c>
      <c r="E11" s="7">
        <v>833779</v>
      </c>
    </row>
    <row r="12" spans="1:5" x14ac:dyDescent="0.25">
      <c r="A12" s="5" t="s">
        <v>10</v>
      </c>
      <c r="B12" s="6">
        <v>1987047</v>
      </c>
      <c r="C12" s="6">
        <v>1996208</v>
      </c>
      <c r="D12" s="6">
        <v>2053892</v>
      </c>
      <c r="E12" s="7">
        <v>1697247</v>
      </c>
    </row>
    <row r="13" spans="1:5" x14ac:dyDescent="0.25">
      <c r="A13" s="5" t="s">
        <v>11</v>
      </c>
      <c r="B13" s="6">
        <v>3997724</v>
      </c>
      <c r="C13" s="6">
        <v>3690756</v>
      </c>
      <c r="D13" s="6">
        <v>4339393</v>
      </c>
      <c r="E13" s="7">
        <v>4639643</v>
      </c>
    </row>
    <row r="14" spans="1:5" x14ac:dyDescent="0.25">
      <c r="A14" s="5" t="s">
        <v>12</v>
      </c>
      <c r="B14" s="6">
        <v>996113</v>
      </c>
      <c r="C14" s="6">
        <v>964279</v>
      </c>
      <c r="D14" s="6">
        <v>1012487</v>
      </c>
      <c r="E14" s="7">
        <v>1128940</v>
      </c>
    </row>
    <row r="15" spans="1:5" x14ac:dyDescent="0.25">
      <c r="A15" s="5" t="s">
        <v>13</v>
      </c>
      <c r="B15" s="6">
        <v>1143634</v>
      </c>
      <c r="C15" s="6">
        <v>1033836</v>
      </c>
      <c r="D15" s="6">
        <v>909534</v>
      </c>
      <c r="E15" s="7">
        <v>856349</v>
      </c>
    </row>
    <row r="16" spans="1:5" x14ac:dyDescent="0.25">
      <c r="A16" s="5" t="s">
        <v>14</v>
      </c>
      <c r="B16" s="6">
        <v>2549276</v>
      </c>
      <c r="C16" s="6">
        <v>2584751</v>
      </c>
      <c r="D16" s="6">
        <v>2033079</v>
      </c>
      <c r="E16" s="7">
        <v>2066918</v>
      </c>
    </row>
    <row r="17" spans="1:5" x14ac:dyDescent="0.25">
      <c r="A17" s="5" t="s">
        <v>15</v>
      </c>
      <c r="B17" s="6">
        <v>1367212</v>
      </c>
      <c r="C17" s="6">
        <v>1361389</v>
      </c>
      <c r="D17" s="6">
        <v>1572320</v>
      </c>
      <c r="E17" s="7">
        <v>1836258</v>
      </c>
    </row>
    <row r="18" spans="1:5" x14ac:dyDescent="0.25">
      <c r="A18" s="5" t="s">
        <v>16</v>
      </c>
      <c r="B18" s="6">
        <v>2567464</v>
      </c>
      <c r="C18" s="6">
        <v>2441857</v>
      </c>
      <c r="D18" s="6">
        <v>1524132</v>
      </c>
      <c r="E18" s="7">
        <v>1496810</v>
      </c>
    </row>
    <row r="19" spans="1:5" x14ac:dyDescent="0.25">
      <c r="A19" s="5" t="s">
        <v>17</v>
      </c>
      <c r="B19" s="6">
        <v>1334060</v>
      </c>
      <c r="C19" s="6">
        <v>1395231</v>
      </c>
      <c r="D19" s="6">
        <v>578655</v>
      </c>
      <c r="E19" s="7">
        <v>677663</v>
      </c>
    </row>
    <row r="20" spans="1:5" x14ac:dyDescent="0.25">
      <c r="A20" s="5" t="s">
        <v>18</v>
      </c>
      <c r="B20" s="6">
        <v>2976209</v>
      </c>
      <c r="C20" s="6">
        <v>3199665</v>
      </c>
      <c r="D20" s="6">
        <v>1666477</v>
      </c>
      <c r="E20" s="7">
        <v>1759240</v>
      </c>
    </row>
    <row r="21" spans="1:5" x14ac:dyDescent="0.25">
      <c r="A21" s="5" t="s">
        <v>19</v>
      </c>
      <c r="B21" s="6">
        <v>1443351</v>
      </c>
      <c r="C21" s="6">
        <v>1565539</v>
      </c>
      <c r="D21" s="6">
        <v>1355276</v>
      </c>
      <c r="E21" s="7">
        <v>1423414</v>
      </c>
    </row>
    <row r="22" spans="1:5" x14ac:dyDescent="0.25">
      <c r="A22" s="5" t="s">
        <v>20</v>
      </c>
      <c r="B22" s="6">
        <v>2486640</v>
      </c>
      <c r="C22" s="6">
        <v>2265936</v>
      </c>
      <c r="D22" s="6">
        <v>297424</v>
      </c>
      <c r="E22" s="7">
        <v>274759</v>
      </c>
    </row>
    <row r="23" spans="1:5" x14ac:dyDescent="0.25">
      <c r="A23" s="5" t="s">
        <v>21</v>
      </c>
      <c r="B23" s="6">
        <v>685438</v>
      </c>
      <c r="C23" s="6">
        <v>749124</v>
      </c>
      <c r="D23" s="6">
        <v>2697677</v>
      </c>
      <c r="E23" s="7">
        <v>2821550</v>
      </c>
    </row>
    <row r="24" spans="1:5" x14ac:dyDescent="0.25">
      <c r="A24" s="5" t="s">
        <v>22</v>
      </c>
      <c r="B24" s="6">
        <v>2166753</v>
      </c>
      <c r="C24" s="6">
        <v>2338698</v>
      </c>
      <c r="D24" s="6">
        <v>1681433</v>
      </c>
      <c r="E24" s="7">
        <v>1592443</v>
      </c>
    </row>
    <row r="25" spans="1:5" x14ac:dyDescent="0.25">
      <c r="A25" s="5" t="s">
        <v>23</v>
      </c>
      <c r="B25" s="6">
        <v>643177</v>
      </c>
      <c r="C25" s="6">
        <v>684187</v>
      </c>
      <c r="D25" s="6">
        <v>796213</v>
      </c>
      <c r="E25" s="7">
        <v>867904</v>
      </c>
    </row>
    <row r="26" spans="1:5" x14ac:dyDescent="0.25">
      <c r="A26" s="5" t="s">
        <v>24</v>
      </c>
      <c r="B26" s="6">
        <v>450192</v>
      </c>
      <c r="C26" s="6">
        <v>434755</v>
      </c>
      <c r="D26" s="6">
        <v>1656446</v>
      </c>
      <c r="E26" s="7">
        <v>1691000</v>
      </c>
    </row>
    <row r="27" spans="1:5" x14ac:dyDescent="0.25">
      <c r="A27" s="5" t="s">
        <v>25</v>
      </c>
      <c r="B27" s="6">
        <v>1037774</v>
      </c>
      <c r="C27" s="6">
        <v>1113789</v>
      </c>
      <c r="D27" s="6">
        <v>877464</v>
      </c>
      <c r="E27" s="7">
        <v>990837</v>
      </c>
    </row>
    <row r="28" spans="1:5" x14ac:dyDescent="0.25">
      <c r="A28" s="5" t="s">
        <v>26</v>
      </c>
      <c r="B28" s="6">
        <v>2351213</v>
      </c>
      <c r="C28" s="6">
        <v>2358482</v>
      </c>
      <c r="D28" s="6">
        <v>1098384</v>
      </c>
      <c r="E28" s="7">
        <v>1121488</v>
      </c>
    </row>
    <row r="29" spans="1:5" x14ac:dyDescent="0.25">
      <c r="A29" s="5" t="s">
        <v>27</v>
      </c>
      <c r="B29" s="6">
        <v>2613354</v>
      </c>
      <c r="C29" s="6">
        <v>2837241</v>
      </c>
      <c r="D29" s="6">
        <v>431144</v>
      </c>
      <c r="E29" s="7">
        <v>434113</v>
      </c>
    </row>
    <row r="30" spans="1:5" x14ac:dyDescent="0.25">
      <c r="A30" s="5" t="s">
        <v>28</v>
      </c>
      <c r="B30" s="6">
        <v>1859691</v>
      </c>
      <c r="C30" s="6">
        <v>1844250</v>
      </c>
      <c r="D30" s="6">
        <v>1460134</v>
      </c>
      <c r="E30" s="7">
        <v>1585258</v>
      </c>
    </row>
    <row r="31" spans="1:5" x14ac:dyDescent="0.25">
      <c r="A31" s="5" t="s">
        <v>29</v>
      </c>
      <c r="B31" s="6">
        <v>2478386</v>
      </c>
      <c r="C31" s="6">
        <v>2562144</v>
      </c>
      <c r="D31" s="6">
        <v>30035</v>
      </c>
      <c r="E31" s="7">
        <v>29396</v>
      </c>
    </row>
    <row r="32" spans="1:5" x14ac:dyDescent="0.25">
      <c r="A32" s="5" t="s">
        <v>30</v>
      </c>
      <c r="B32" s="6">
        <v>1938122</v>
      </c>
      <c r="C32" s="6">
        <v>1816647</v>
      </c>
      <c r="D32" s="6">
        <v>1602356</v>
      </c>
      <c r="E32" s="7">
        <v>1875221</v>
      </c>
    </row>
    <row r="33" spans="1:5" x14ac:dyDescent="0.25">
      <c r="A33" s="5" t="s">
        <v>31</v>
      </c>
      <c r="B33" s="6">
        <v>992523</v>
      </c>
      <c r="C33" s="6">
        <v>1028501</v>
      </c>
      <c r="D33" s="6">
        <v>1995446</v>
      </c>
      <c r="E33" s="7">
        <v>1860524</v>
      </c>
    </row>
    <row r="34" spans="1:5" x14ac:dyDescent="0.25">
      <c r="A34" s="5" t="s">
        <v>32</v>
      </c>
      <c r="B34" s="6">
        <v>2966291</v>
      </c>
      <c r="C34" s="6">
        <v>2889963</v>
      </c>
      <c r="D34" s="6">
        <v>462453</v>
      </c>
      <c r="E34" s="7">
        <v>486354</v>
      </c>
    </row>
    <row r="35" spans="1:5" x14ac:dyDescent="0.25">
      <c r="A35" s="5" t="s">
        <v>33</v>
      </c>
      <c r="B35" s="6">
        <v>76648</v>
      </c>
      <c r="C35" s="6">
        <v>81385</v>
      </c>
      <c r="D35" s="6">
        <v>1374708</v>
      </c>
      <c r="E35" s="7">
        <v>1379567</v>
      </c>
    </row>
    <row r="36" spans="1:5" x14ac:dyDescent="0.25">
      <c r="A36" s="5" t="s">
        <v>34</v>
      </c>
      <c r="B36" s="6">
        <v>2574432</v>
      </c>
      <c r="C36" s="6">
        <v>2409710</v>
      </c>
      <c r="D36" s="6">
        <v>987486</v>
      </c>
      <c r="E36" s="7">
        <v>999043</v>
      </c>
    </row>
    <row r="37" spans="1:5" x14ac:dyDescent="0.25">
      <c r="A37" s="5" t="s">
        <v>35</v>
      </c>
      <c r="B37" s="6">
        <v>1778590</v>
      </c>
      <c r="C37" s="6">
        <v>1874844</v>
      </c>
      <c r="D37" s="6">
        <v>111191</v>
      </c>
      <c r="E37" s="7">
        <v>117846</v>
      </c>
    </row>
    <row r="38" spans="1:5" x14ac:dyDescent="0.25">
      <c r="A38" s="5" t="s">
        <v>36</v>
      </c>
      <c r="B38" s="6">
        <v>1506541</v>
      </c>
      <c r="C38" s="6">
        <v>1414887</v>
      </c>
      <c r="D38" s="6">
        <v>1216612</v>
      </c>
      <c r="E38" s="7">
        <v>1166775</v>
      </c>
    </row>
    <row r="39" spans="1:5" x14ac:dyDescent="0.25">
      <c r="A39" s="5" t="s">
        <v>37</v>
      </c>
      <c r="B39" s="6">
        <v>1598886</v>
      </c>
      <c r="C39" s="6">
        <v>1687917</v>
      </c>
      <c r="D39" s="6">
        <v>449788</v>
      </c>
      <c r="E39" s="7">
        <v>427615</v>
      </c>
    </row>
    <row r="40" spans="1:5" x14ac:dyDescent="0.25">
      <c r="A40" s="5" t="s">
        <v>38</v>
      </c>
      <c r="B40" s="6">
        <v>548989</v>
      </c>
      <c r="C40" s="6">
        <v>514636</v>
      </c>
      <c r="D40" s="6">
        <v>2770344</v>
      </c>
      <c r="E40" s="7">
        <v>3187897</v>
      </c>
    </row>
    <row r="41" spans="1:5" x14ac:dyDescent="0.25">
      <c r="A41" s="5" t="s">
        <v>39</v>
      </c>
      <c r="B41" s="6">
        <v>1175198</v>
      </c>
      <c r="C41" s="6">
        <v>1095440</v>
      </c>
      <c r="D41" s="6">
        <v>2657174</v>
      </c>
      <c r="E41" s="7">
        <v>2491947</v>
      </c>
    </row>
    <row r="42" spans="1:5" x14ac:dyDescent="0.25">
      <c r="A42" s="5" t="s">
        <v>40</v>
      </c>
      <c r="B42" s="6">
        <v>2115336</v>
      </c>
      <c r="C42" s="6">
        <v>2202769</v>
      </c>
      <c r="D42" s="6">
        <v>15339</v>
      </c>
      <c r="E42" s="7">
        <v>14652</v>
      </c>
    </row>
    <row r="43" spans="1:5" x14ac:dyDescent="0.25">
      <c r="A43" s="5" t="s">
        <v>41</v>
      </c>
      <c r="B43" s="6">
        <v>2346640</v>
      </c>
      <c r="C43" s="6">
        <v>2197559</v>
      </c>
      <c r="D43" s="6">
        <v>373470</v>
      </c>
      <c r="E43" s="7">
        <v>353365</v>
      </c>
    </row>
    <row r="44" spans="1:5" x14ac:dyDescent="0.25">
      <c r="A44" s="5" t="s">
        <v>42</v>
      </c>
      <c r="B44" s="6">
        <v>2548438</v>
      </c>
      <c r="C44" s="6">
        <v>2577213</v>
      </c>
      <c r="D44" s="6">
        <v>37986</v>
      </c>
      <c r="E44" s="7">
        <v>37766</v>
      </c>
    </row>
    <row r="45" spans="1:5" x14ac:dyDescent="0.25">
      <c r="A45" s="5" t="s">
        <v>43</v>
      </c>
      <c r="B45" s="6">
        <v>835495</v>
      </c>
      <c r="C45" s="6">
        <v>837746</v>
      </c>
      <c r="D45" s="6">
        <v>1106177</v>
      </c>
      <c r="E45" s="7">
        <v>917781</v>
      </c>
    </row>
    <row r="46" spans="1:5" x14ac:dyDescent="0.25">
      <c r="A46" s="5" t="s">
        <v>44</v>
      </c>
      <c r="B46" s="6">
        <v>1187448</v>
      </c>
      <c r="C46" s="6">
        <v>1070426</v>
      </c>
      <c r="D46" s="6">
        <v>1504608</v>
      </c>
      <c r="E46" s="7">
        <v>1756990</v>
      </c>
    </row>
    <row r="47" spans="1:5" x14ac:dyDescent="0.25">
      <c r="A47" s="5" t="s">
        <v>45</v>
      </c>
      <c r="B47" s="6">
        <v>140026</v>
      </c>
      <c r="C47" s="6">
        <v>146354</v>
      </c>
      <c r="D47" s="6">
        <v>2759991</v>
      </c>
      <c r="E47" s="7">
        <v>2742120</v>
      </c>
    </row>
    <row r="48" spans="1:5" x14ac:dyDescent="0.25">
      <c r="A48" s="5" t="s">
        <v>46</v>
      </c>
      <c r="B48" s="6">
        <v>1198765</v>
      </c>
      <c r="C48" s="6">
        <v>1304945</v>
      </c>
      <c r="D48" s="6">
        <v>2786493</v>
      </c>
      <c r="E48" s="7">
        <v>2602643</v>
      </c>
    </row>
    <row r="49" spans="1:5" x14ac:dyDescent="0.25">
      <c r="A49" s="5" t="s">
        <v>47</v>
      </c>
      <c r="B49" s="6">
        <v>2619776</v>
      </c>
      <c r="C49" s="6">
        <v>2749623</v>
      </c>
      <c r="D49" s="6">
        <v>2888215</v>
      </c>
      <c r="E49" s="7">
        <v>2800174</v>
      </c>
    </row>
    <row r="50" spans="1:5" x14ac:dyDescent="0.25">
      <c r="A50" s="5" t="s">
        <v>48</v>
      </c>
      <c r="B50" s="6">
        <v>248398</v>
      </c>
      <c r="C50" s="6">
        <v>268511</v>
      </c>
      <c r="D50" s="6">
        <v>3110853</v>
      </c>
      <c r="E50" s="7">
        <v>2986411</v>
      </c>
    </row>
    <row r="51" spans="1:5" ht="15.75" thickBot="1" x14ac:dyDescent="0.3">
      <c r="A51" s="8" t="s">
        <v>49</v>
      </c>
      <c r="B51" s="9">
        <v>2494207</v>
      </c>
      <c r="C51" s="9">
        <v>2625207</v>
      </c>
      <c r="D51" s="9">
        <v>1796293</v>
      </c>
      <c r="E51" s="10">
        <v>1853602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F1" sqref="F1:F1048576"/>
    </sheetView>
  </sheetViews>
  <sheetFormatPr defaultRowHeight="15" x14ac:dyDescent="0.25"/>
  <cols>
    <col min="1" max="1" width="18.5703125" style="1" customWidth="1"/>
    <col min="2" max="2" width="13.85546875" style="1" customWidth="1"/>
    <col min="3" max="3" width="16.140625" style="1" customWidth="1"/>
    <col min="4" max="4" width="13.5703125" style="1" customWidth="1"/>
    <col min="5" max="5" width="16.140625" style="1" customWidth="1"/>
    <col min="6" max="6" width="9.140625" style="1"/>
  </cols>
  <sheetData>
    <row r="1" spans="1:11" ht="31.5" customHeight="1" x14ac:dyDescent="0.25">
      <c r="A1" s="2" t="s">
        <v>50</v>
      </c>
      <c r="B1" s="3" t="s">
        <v>51</v>
      </c>
      <c r="C1" s="3" t="s">
        <v>52</v>
      </c>
      <c r="D1" s="3" t="s">
        <v>53</v>
      </c>
      <c r="E1" s="4" t="s">
        <v>54</v>
      </c>
      <c r="F1" s="12" t="s">
        <v>55</v>
      </c>
      <c r="G1" s="11" t="s">
        <v>56</v>
      </c>
      <c r="H1" s="11" t="s">
        <v>57</v>
      </c>
      <c r="I1" s="11" t="s">
        <v>58</v>
      </c>
      <c r="J1" s="11" t="s">
        <v>59</v>
      </c>
      <c r="K1" s="11" t="s">
        <v>60</v>
      </c>
    </row>
    <row r="2" spans="1:11" x14ac:dyDescent="0.25">
      <c r="A2" s="5" t="s">
        <v>0</v>
      </c>
      <c r="B2" s="6">
        <v>1415007</v>
      </c>
      <c r="C2" s="6">
        <v>1397195</v>
      </c>
      <c r="D2" s="6">
        <v>1499070</v>
      </c>
      <c r="E2" s="7">
        <v>1481105</v>
      </c>
      <c r="F2" s="1" t="str">
        <f>RIGHT(A2,1)</f>
        <v>D</v>
      </c>
      <c r="G2">
        <f>SUM(B2,C2)</f>
        <v>2812202</v>
      </c>
      <c r="H2">
        <f>SUMIF($F$2:$F$51,"A",$G$2:$G$51)</f>
        <v>33929579</v>
      </c>
      <c r="I2">
        <f>SUMIF($F$2:$F$51,"B",$G$2:$G$51)</f>
        <v>41736619</v>
      </c>
      <c r="J2">
        <f>SUMIF($F$2:$F$51,"C",$G$2:$G$51)</f>
        <v>57649017</v>
      </c>
      <c r="K2">
        <f>SUMIF($F$2:$F$51,"D",$G$2:$G$51)</f>
        <v>36530387</v>
      </c>
    </row>
    <row r="3" spans="1:11" x14ac:dyDescent="0.25">
      <c r="A3" s="5" t="s">
        <v>1</v>
      </c>
      <c r="B3" s="6">
        <v>1711390</v>
      </c>
      <c r="C3" s="6">
        <v>1641773</v>
      </c>
      <c r="D3" s="6">
        <v>1522030</v>
      </c>
      <c r="E3" s="7">
        <v>1618733</v>
      </c>
      <c r="F3" s="1" t="str">
        <f t="shared" ref="F3:F51" si="0">RIGHT(A3,1)</f>
        <v>D</v>
      </c>
      <c r="G3">
        <f t="shared" ref="G3:G51" si="1">SUM(B3,C3)</f>
        <v>3353163</v>
      </c>
    </row>
    <row r="4" spans="1:11" x14ac:dyDescent="0.25">
      <c r="A4" s="5" t="s">
        <v>2</v>
      </c>
      <c r="B4" s="6">
        <v>1165105</v>
      </c>
      <c r="C4" s="6">
        <v>1278732</v>
      </c>
      <c r="D4" s="6">
        <v>1299953</v>
      </c>
      <c r="E4" s="7">
        <v>1191621</v>
      </c>
      <c r="F4" s="1" t="str">
        <f t="shared" si="0"/>
        <v>C</v>
      </c>
      <c r="G4">
        <f t="shared" si="1"/>
        <v>2443837</v>
      </c>
    </row>
    <row r="5" spans="1:11" x14ac:dyDescent="0.25">
      <c r="A5" s="5" t="s">
        <v>3</v>
      </c>
      <c r="B5" s="6">
        <v>949065</v>
      </c>
      <c r="C5" s="6">
        <v>1026050</v>
      </c>
      <c r="D5" s="6">
        <v>688027</v>
      </c>
      <c r="E5" s="7">
        <v>723233</v>
      </c>
      <c r="F5" s="1" t="str">
        <f t="shared" si="0"/>
        <v>D</v>
      </c>
      <c r="G5">
        <f t="shared" si="1"/>
        <v>1975115</v>
      </c>
    </row>
    <row r="6" spans="1:11" x14ac:dyDescent="0.25">
      <c r="A6" s="5" t="s">
        <v>4</v>
      </c>
      <c r="B6" s="6">
        <v>2436107</v>
      </c>
      <c r="C6" s="6">
        <v>2228622</v>
      </c>
      <c r="D6" s="6">
        <v>1831600</v>
      </c>
      <c r="E6" s="7">
        <v>1960624</v>
      </c>
      <c r="F6" s="1" t="str">
        <f t="shared" si="0"/>
        <v>A</v>
      </c>
      <c r="G6">
        <f t="shared" si="1"/>
        <v>4664729</v>
      </c>
    </row>
    <row r="7" spans="1:11" x14ac:dyDescent="0.25">
      <c r="A7" s="5" t="s">
        <v>5</v>
      </c>
      <c r="B7" s="6">
        <v>1846928</v>
      </c>
      <c r="C7" s="6">
        <v>1851433</v>
      </c>
      <c r="D7" s="6">
        <v>2125113</v>
      </c>
      <c r="E7" s="7">
        <v>2028635</v>
      </c>
      <c r="F7" s="1" t="str">
        <f t="shared" si="0"/>
        <v>D</v>
      </c>
      <c r="G7">
        <f t="shared" si="1"/>
        <v>3698361</v>
      </c>
    </row>
    <row r="8" spans="1:11" x14ac:dyDescent="0.25">
      <c r="A8" s="5" t="s">
        <v>6</v>
      </c>
      <c r="B8" s="6">
        <v>3841577</v>
      </c>
      <c r="C8" s="6">
        <v>3848394</v>
      </c>
      <c r="D8" s="6">
        <v>3595975</v>
      </c>
      <c r="E8" s="7">
        <v>3123039</v>
      </c>
      <c r="F8" s="1" t="str">
        <f t="shared" si="0"/>
        <v>B</v>
      </c>
      <c r="G8">
        <f t="shared" si="1"/>
        <v>7689971</v>
      </c>
    </row>
    <row r="9" spans="1:11" x14ac:dyDescent="0.25">
      <c r="A9" s="5" t="s">
        <v>7</v>
      </c>
      <c r="B9" s="6">
        <v>679557</v>
      </c>
      <c r="C9" s="6">
        <v>655500</v>
      </c>
      <c r="D9" s="6">
        <v>1012012</v>
      </c>
      <c r="E9" s="7">
        <v>1067022</v>
      </c>
      <c r="F9" s="1" t="str">
        <f t="shared" si="0"/>
        <v>A</v>
      </c>
      <c r="G9">
        <f t="shared" si="1"/>
        <v>1335057</v>
      </c>
    </row>
    <row r="10" spans="1:11" x14ac:dyDescent="0.25">
      <c r="A10" s="5" t="s">
        <v>8</v>
      </c>
      <c r="B10" s="6">
        <v>1660998</v>
      </c>
      <c r="C10" s="6">
        <v>1630345</v>
      </c>
      <c r="D10" s="6">
        <v>1130119</v>
      </c>
      <c r="E10" s="7">
        <v>1080238</v>
      </c>
      <c r="F10" s="1" t="str">
        <f t="shared" si="0"/>
        <v>C</v>
      </c>
      <c r="G10">
        <f t="shared" si="1"/>
        <v>3291343</v>
      </c>
    </row>
    <row r="11" spans="1:11" x14ac:dyDescent="0.25">
      <c r="A11" s="5" t="s">
        <v>9</v>
      </c>
      <c r="B11" s="6">
        <v>1157622</v>
      </c>
      <c r="C11" s="6">
        <v>1182345</v>
      </c>
      <c r="D11" s="6">
        <v>830785</v>
      </c>
      <c r="E11" s="7">
        <v>833779</v>
      </c>
      <c r="F11" s="1" t="str">
        <f t="shared" si="0"/>
        <v>C</v>
      </c>
      <c r="G11">
        <f t="shared" si="1"/>
        <v>2339967</v>
      </c>
    </row>
    <row r="12" spans="1:11" x14ac:dyDescent="0.25">
      <c r="A12" s="5" t="s">
        <v>10</v>
      </c>
      <c r="B12" s="6">
        <v>1987047</v>
      </c>
      <c r="C12" s="6">
        <v>1996208</v>
      </c>
      <c r="D12" s="6">
        <v>2053892</v>
      </c>
      <c r="E12" s="7">
        <v>1697247</v>
      </c>
      <c r="F12" s="1" t="str">
        <f t="shared" si="0"/>
        <v>D</v>
      </c>
      <c r="G12">
        <f t="shared" si="1"/>
        <v>3983255</v>
      </c>
    </row>
    <row r="13" spans="1:11" x14ac:dyDescent="0.25">
      <c r="A13" s="5" t="s">
        <v>11</v>
      </c>
      <c r="B13" s="6">
        <v>3997724</v>
      </c>
      <c r="C13" s="6">
        <v>3690756</v>
      </c>
      <c r="D13" s="6">
        <v>4339393</v>
      </c>
      <c r="E13" s="7">
        <v>4639643</v>
      </c>
      <c r="F13" s="1" t="str">
        <f t="shared" si="0"/>
        <v>C</v>
      </c>
      <c r="G13">
        <f t="shared" si="1"/>
        <v>7688480</v>
      </c>
    </row>
    <row r="14" spans="1:11" x14ac:dyDescent="0.25">
      <c r="A14" s="5" t="s">
        <v>12</v>
      </c>
      <c r="B14" s="6">
        <v>996113</v>
      </c>
      <c r="C14" s="6">
        <v>964279</v>
      </c>
      <c r="D14" s="6">
        <v>1012487</v>
      </c>
      <c r="E14" s="7">
        <v>1128940</v>
      </c>
      <c r="F14" s="1" t="str">
        <f t="shared" si="0"/>
        <v>A</v>
      </c>
      <c r="G14">
        <f t="shared" si="1"/>
        <v>1960392</v>
      </c>
    </row>
    <row r="15" spans="1:11" x14ac:dyDescent="0.25">
      <c r="A15" s="5" t="s">
        <v>13</v>
      </c>
      <c r="B15" s="6">
        <v>1143634</v>
      </c>
      <c r="C15" s="6">
        <v>1033836</v>
      </c>
      <c r="D15" s="6">
        <v>909534</v>
      </c>
      <c r="E15" s="7">
        <v>856349</v>
      </c>
      <c r="F15" s="1" t="str">
        <f t="shared" si="0"/>
        <v>A</v>
      </c>
      <c r="G15">
        <f t="shared" si="1"/>
        <v>2177470</v>
      </c>
    </row>
    <row r="16" spans="1:11" x14ac:dyDescent="0.25">
      <c r="A16" s="5" t="s">
        <v>14</v>
      </c>
      <c r="B16" s="6">
        <v>2549276</v>
      </c>
      <c r="C16" s="6">
        <v>2584751</v>
      </c>
      <c r="D16" s="6">
        <v>2033079</v>
      </c>
      <c r="E16" s="7">
        <v>2066918</v>
      </c>
      <c r="F16" s="1" t="str">
        <f t="shared" si="0"/>
        <v>A</v>
      </c>
      <c r="G16">
        <f t="shared" si="1"/>
        <v>5134027</v>
      </c>
    </row>
    <row r="17" spans="1:7" x14ac:dyDescent="0.25">
      <c r="A17" s="5" t="s">
        <v>15</v>
      </c>
      <c r="B17" s="6">
        <v>1367212</v>
      </c>
      <c r="C17" s="6">
        <v>1361389</v>
      </c>
      <c r="D17" s="6">
        <v>1572320</v>
      </c>
      <c r="E17" s="7">
        <v>1836258</v>
      </c>
      <c r="F17" s="1" t="str">
        <f t="shared" si="0"/>
        <v>C</v>
      </c>
      <c r="G17">
        <f t="shared" si="1"/>
        <v>2728601</v>
      </c>
    </row>
    <row r="18" spans="1:7" x14ac:dyDescent="0.25">
      <c r="A18" s="5" t="s">
        <v>16</v>
      </c>
      <c r="B18" s="6">
        <v>2567464</v>
      </c>
      <c r="C18" s="6">
        <v>2441857</v>
      </c>
      <c r="D18" s="6">
        <v>1524132</v>
      </c>
      <c r="E18" s="7">
        <v>1496810</v>
      </c>
      <c r="F18" s="1" t="str">
        <f t="shared" si="0"/>
        <v>A</v>
      </c>
      <c r="G18">
        <f t="shared" si="1"/>
        <v>5009321</v>
      </c>
    </row>
    <row r="19" spans="1:7" x14ac:dyDescent="0.25">
      <c r="A19" s="5" t="s">
        <v>17</v>
      </c>
      <c r="B19" s="6">
        <v>1334060</v>
      </c>
      <c r="C19" s="6">
        <v>1395231</v>
      </c>
      <c r="D19" s="6">
        <v>578655</v>
      </c>
      <c r="E19" s="7">
        <v>677663</v>
      </c>
      <c r="F19" s="1" t="str">
        <f t="shared" si="0"/>
        <v>D</v>
      </c>
      <c r="G19">
        <f t="shared" si="1"/>
        <v>2729291</v>
      </c>
    </row>
    <row r="20" spans="1:7" x14ac:dyDescent="0.25">
      <c r="A20" s="5" t="s">
        <v>18</v>
      </c>
      <c r="B20" s="6">
        <v>2976209</v>
      </c>
      <c r="C20" s="6">
        <v>3199665</v>
      </c>
      <c r="D20" s="6">
        <v>1666477</v>
      </c>
      <c r="E20" s="7">
        <v>1759240</v>
      </c>
      <c r="F20" s="1" t="str">
        <f t="shared" si="0"/>
        <v>C</v>
      </c>
      <c r="G20">
        <f t="shared" si="1"/>
        <v>6175874</v>
      </c>
    </row>
    <row r="21" spans="1:7" x14ac:dyDescent="0.25">
      <c r="A21" s="5" t="s">
        <v>19</v>
      </c>
      <c r="B21" s="6">
        <v>1443351</v>
      </c>
      <c r="C21" s="6">
        <v>1565539</v>
      </c>
      <c r="D21" s="6">
        <v>1355276</v>
      </c>
      <c r="E21" s="7">
        <v>1423414</v>
      </c>
      <c r="F21" s="1" t="str">
        <f t="shared" si="0"/>
        <v>C</v>
      </c>
      <c r="G21">
        <f t="shared" si="1"/>
        <v>3008890</v>
      </c>
    </row>
    <row r="22" spans="1:7" x14ac:dyDescent="0.25">
      <c r="A22" s="5" t="s">
        <v>20</v>
      </c>
      <c r="B22" s="6">
        <v>2486640</v>
      </c>
      <c r="C22" s="6">
        <v>2265936</v>
      </c>
      <c r="D22" s="6">
        <v>297424</v>
      </c>
      <c r="E22" s="7">
        <v>274759</v>
      </c>
      <c r="F22" s="1" t="str">
        <f t="shared" si="0"/>
        <v>A</v>
      </c>
      <c r="G22">
        <f t="shared" si="1"/>
        <v>4752576</v>
      </c>
    </row>
    <row r="23" spans="1:7" x14ac:dyDescent="0.25">
      <c r="A23" s="5" t="s">
        <v>21</v>
      </c>
      <c r="B23" s="6">
        <v>685438</v>
      </c>
      <c r="C23" s="6">
        <v>749124</v>
      </c>
      <c r="D23" s="6">
        <v>2697677</v>
      </c>
      <c r="E23" s="7">
        <v>2821550</v>
      </c>
      <c r="F23" s="1" t="str">
        <f t="shared" si="0"/>
        <v>B</v>
      </c>
      <c r="G23">
        <f t="shared" si="1"/>
        <v>1434562</v>
      </c>
    </row>
    <row r="24" spans="1:7" x14ac:dyDescent="0.25">
      <c r="A24" s="5" t="s">
        <v>22</v>
      </c>
      <c r="B24" s="6">
        <v>2166753</v>
      </c>
      <c r="C24" s="6">
        <v>2338698</v>
      </c>
      <c r="D24" s="6">
        <v>1681433</v>
      </c>
      <c r="E24" s="7">
        <v>1592443</v>
      </c>
      <c r="F24" s="1" t="str">
        <f t="shared" si="0"/>
        <v>B</v>
      </c>
      <c r="G24">
        <f t="shared" si="1"/>
        <v>4505451</v>
      </c>
    </row>
    <row r="25" spans="1:7" x14ac:dyDescent="0.25">
      <c r="A25" s="5" t="s">
        <v>23</v>
      </c>
      <c r="B25" s="6">
        <v>643177</v>
      </c>
      <c r="C25" s="6">
        <v>684187</v>
      </c>
      <c r="D25" s="6">
        <v>796213</v>
      </c>
      <c r="E25" s="7">
        <v>867904</v>
      </c>
      <c r="F25" s="1" t="str">
        <f t="shared" si="0"/>
        <v>C</v>
      </c>
      <c r="G25">
        <f t="shared" si="1"/>
        <v>1327364</v>
      </c>
    </row>
    <row r="26" spans="1:7" x14ac:dyDescent="0.25">
      <c r="A26" s="5" t="s">
        <v>24</v>
      </c>
      <c r="B26" s="6">
        <v>450192</v>
      </c>
      <c r="C26" s="6">
        <v>434755</v>
      </c>
      <c r="D26" s="6">
        <v>1656446</v>
      </c>
      <c r="E26" s="7">
        <v>1691000</v>
      </c>
      <c r="F26" s="1" t="str">
        <f t="shared" si="0"/>
        <v>B</v>
      </c>
      <c r="G26">
        <f t="shared" si="1"/>
        <v>884947</v>
      </c>
    </row>
    <row r="27" spans="1:7" x14ac:dyDescent="0.25">
      <c r="A27" s="5" t="s">
        <v>25</v>
      </c>
      <c r="B27" s="6">
        <v>1037774</v>
      </c>
      <c r="C27" s="6">
        <v>1113789</v>
      </c>
      <c r="D27" s="6">
        <v>877464</v>
      </c>
      <c r="E27" s="7">
        <v>990837</v>
      </c>
      <c r="F27" s="1" t="str">
        <f t="shared" si="0"/>
        <v>C</v>
      </c>
      <c r="G27">
        <f t="shared" si="1"/>
        <v>2151563</v>
      </c>
    </row>
    <row r="28" spans="1:7" x14ac:dyDescent="0.25">
      <c r="A28" s="5" t="s">
        <v>26</v>
      </c>
      <c r="B28" s="6">
        <v>2351213</v>
      </c>
      <c r="C28" s="6">
        <v>2358482</v>
      </c>
      <c r="D28" s="6">
        <v>1098384</v>
      </c>
      <c r="E28" s="7">
        <v>1121488</v>
      </c>
      <c r="F28" s="1" t="str">
        <f t="shared" si="0"/>
        <v>C</v>
      </c>
      <c r="G28">
        <f t="shared" si="1"/>
        <v>4709695</v>
      </c>
    </row>
    <row r="29" spans="1:7" x14ac:dyDescent="0.25">
      <c r="A29" s="5" t="s">
        <v>27</v>
      </c>
      <c r="B29" s="6">
        <v>2613354</v>
      </c>
      <c r="C29" s="6">
        <v>2837241</v>
      </c>
      <c r="D29" s="6">
        <v>431144</v>
      </c>
      <c r="E29" s="7">
        <v>434113</v>
      </c>
      <c r="F29" s="1" t="str">
        <f t="shared" si="0"/>
        <v>D</v>
      </c>
      <c r="G29">
        <f t="shared" si="1"/>
        <v>5450595</v>
      </c>
    </row>
    <row r="30" spans="1:7" x14ac:dyDescent="0.25">
      <c r="A30" s="5" t="s">
        <v>28</v>
      </c>
      <c r="B30" s="6">
        <v>1859691</v>
      </c>
      <c r="C30" s="6">
        <v>1844250</v>
      </c>
      <c r="D30" s="6">
        <v>1460134</v>
      </c>
      <c r="E30" s="7">
        <v>1585258</v>
      </c>
      <c r="F30" s="1" t="str">
        <f t="shared" si="0"/>
        <v>A</v>
      </c>
      <c r="G30">
        <f t="shared" si="1"/>
        <v>3703941</v>
      </c>
    </row>
    <row r="31" spans="1:7" x14ac:dyDescent="0.25">
      <c r="A31" s="5" t="s">
        <v>29</v>
      </c>
      <c r="B31" s="6">
        <v>2478386</v>
      </c>
      <c r="C31" s="6">
        <v>2562144</v>
      </c>
      <c r="D31" s="6">
        <v>30035</v>
      </c>
      <c r="E31" s="7">
        <v>29396</v>
      </c>
      <c r="F31" s="1" t="str">
        <f t="shared" si="0"/>
        <v>C</v>
      </c>
      <c r="G31">
        <f t="shared" si="1"/>
        <v>5040530</v>
      </c>
    </row>
    <row r="32" spans="1:7" x14ac:dyDescent="0.25">
      <c r="A32" s="5" t="s">
        <v>30</v>
      </c>
      <c r="B32" s="6">
        <v>1938122</v>
      </c>
      <c r="C32" s="6">
        <v>1816647</v>
      </c>
      <c r="D32" s="6">
        <v>1602356</v>
      </c>
      <c r="E32" s="7">
        <v>1875221</v>
      </c>
      <c r="F32" s="1" t="str">
        <f t="shared" si="0"/>
        <v>C</v>
      </c>
      <c r="G32">
        <f t="shared" si="1"/>
        <v>3754769</v>
      </c>
    </row>
    <row r="33" spans="1:7" x14ac:dyDescent="0.25">
      <c r="A33" s="5" t="s">
        <v>31</v>
      </c>
      <c r="B33" s="6">
        <v>992523</v>
      </c>
      <c r="C33" s="6">
        <v>1028501</v>
      </c>
      <c r="D33" s="6">
        <v>1995446</v>
      </c>
      <c r="E33" s="7">
        <v>1860524</v>
      </c>
      <c r="F33" s="1" t="str">
        <f t="shared" si="0"/>
        <v>D</v>
      </c>
      <c r="G33">
        <f t="shared" si="1"/>
        <v>2021024</v>
      </c>
    </row>
    <row r="34" spans="1:7" x14ac:dyDescent="0.25">
      <c r="A34" s="5" t="s">
        <v>32</v>
      </c>
      <c r="B34" s="6">
        <v>2966291</v>
      </c>
      <c r="C34" s="6">
        <v>2889963</v>
      </c>
      <c r="D34" s="6">
        <v>462453</v>
      </c>
      <c r="E34" s="7">
        <v>486354</v>
      </c>
      <c r="F34" s="1" t="str">
        <f t="shared" si="0"/>
        <v>B</v>
      </c>
      <c r="G34">
        <f t="shared" si="1"/>
        <v>5856254</v>
      </c>
    </row>
    <row r="35" spans="1:7" x14ac:dyDescent="0.25">
      <c r="A35" s="5" t="s">
        <v>33</v>
      </c>
      <c r="B35" s="6">
        <v>76648</v>
      </c>
      <c r="C35" s="6">
        <v>81385</v>
      </c>
      <c r="D35" s="6">
        <v>1374708</v>
      </c>
      <c r="E35" s="7">
        <v>1379567</v>
      </c>
      <c r="F35" s="1" t="str">
        <f t="shared" si="0"/>
        <v>C</v>
      </c>
      <c r="G35">
        <f t="shared" si="1"/>
        <v>158033</v>
      </c>
    </row>
    <row r="36" spans="1:7" x14ac:dyDescent="0.25">
      <c r="A36" s="5" t="s">
        <v>34</v>
      </c>
      <c r="B36" s="6">
        <v>2574432</v>
      </c>
      <c r="C36" s="6">
        <v>2409710</v>
      </c>
      <c r="D36" s="6">
        <v>987486</v>
      </c>
      <c r="E36" s="7">
        <v>999043</v>
      </c>
      <c r="F36" s="1" t="str">
        <f t="shared" si="0"/>
        <v>C</v>
      </c>
      <c r="G36">
        <f t="shared" si="1"/>
        <v>4984142</v>
      </c>
    </row>
    <row r="37" spans="1:7" x14ac:dyDescent="0.25">
      <c r="A37" s="5" t="s">
        <v>35</v>
      </c>
      <c r="B37" s="6">
        <v>1778590</v>
      </c>
      <c r="C37" s="6">
        <v>1874844</v>
      </c>
      <c r="D37" s="6">
        <v>111191</v>
      </c>
      <c r="E37" s="7">
        <v>117846</v>
      </c>
      <c r="F37" s="1" t="str">
        <f t="shared" si="0"/>
        <v>B</v>
      </c>
      <c r="G37">
        <f t="shared" si="1"/>
        <v>3653434</v>
      </c>
    </row>
    <row r="38" spans="1:7" x14ac:dyDescent="0.25">
      <c r="A38" s="5" t="s">
        <v>36</v>
      </c>
      <c r="B38" s="6">
        <v>1506541</v>
      </c>
      <c r="C38" s="6">
        <v>1414887</v>
      </c>
      <c r="D38" s="6">
        <v>1216612</v>
      </c>
      <c r="E38" s="7">
        <v>1166775</v>
      </c>
      <c r="F38" s="1" t="str">
        <f t="shared" si="0"/>
        <v>A</v>
      </c>
      <c r="G38">
        <f t="shared" si="1"/>
        <v>2921428</v>
      </c>
    </row>
    <row r="39" spans="1:7" x14ac:dyDescent="0.25">
      <c r="A39" s="5" t="s">
        <v>37</v>
      </c>
      <c r="B39" s="6">
        <v>1598886</v>
      </c>
      <c r="C39" s="6">
        <v>1687917</v>
      </c>
      <c r="D39" s="6">
        <v>449788</v>
      </c>
      <c r="E39" s="7">
        <v>427615</v>
      </c>
      <c r="F39" s="1" t="str">
        <f t="shared" si="0"/>
        <v>B</v>
      </c>
      <c r="G39">
        <f t="shared" si="1"/>
        <v>3286803</v>
      </c>
    </row>
    <row r="40" spans="1:7" x14ac:dyDescent="0.25">
      <c r="A40" s="5" t="s">
        <v>38</v>
      </c>
      <c r="B40" s="6">
        <v>548989</v>
      </c>
      <c r="C40" s="6">
        <v>514636</v>
      </c>
      <c r="D40" s="6">
        <v>2770344</v>
      </c>
      <c r="E40" s="7">
        <v>3187897</v>
      </c>
      <c r="F40" s="1" t="str">
        <f t="shared" si="0"/>
        <v>D</v>
      </c>
      <c r="G40">
        <f t="shared" si="1"/>
        <v>1063625</v>
      </c>
    </row>
    <row r="41" spans="1:7" x14ac:dyDescent="0.25">
      <c r="A41" s="5" t="s">
        <v>39</v>
      </c>
      <c r="B41" s="6">
        <v>1175198</v>
      </c>
      <c r="C41" s="6">
        <v>1095440</v>
      </c>
      <c r="D41" s="6">
        <v>2657174</v>
      </c>
      <c r="E41" s="7">
        <v>2491947</v>
      </c>
      <c r="F41" s="1" t="str">
        <f t="shared" si="0"/>
        <v>A</v>
      </c>
      <c r="G41">
        <f t="shared" si="1"/>
        <v>2270638</v>
      </c>
    </row>
    <row r="42" spans="1:7" x14ac:dyDescent="0.25">
      <c r="A42" s="5" t="s">
        <v>40</v>
      </c>
      <c r="B42" s="6">
        <v>2115336</v>
      </c>
      <c r="C42" s="6">
        <v>2202769</v>
      </c>
      <c r="D42" s="6">
        <v>15339</v>
      </c>
      <c r="E42" s="7">
        <v>14652</v>
      </c>
      <c r="F42" s="1" t="str">
        <f t="shared" si="0"/>
        <v>D</v>
      </c>
      <c r="G42">
        <f t="shared" si="1"/>
        <v>4318105</v>
      </c>
    </row>
    <row r="43" spans="1:7" x14ac:dyDescent="0.25">
      <c r="A43" s="5" t="s">
        <v>41</v>
      </c>
      <c r="B43" s="6">
        <v>2346640</v>
      </c>
      <c r="C43" s="6">
        <v>2197559</v>
      </c>
      <c r="D43" s="6">
        <v>373470</v>
      </c>
      <c r="E43" s="7">
        <v>353365</v>
      </c>
      <c r="F43" s="1" t="str">
        <f t="shared" si="0"/>
        <v>B</v>
      </c>
      <c r="G43">
        <f t="shared" si="1"/>
        <v>4544199</v>
      </c>
    </row>
    <row r="44" spans="1:7" x14ac:dyDescent="0.25">
      <c r="A44" s="5" t="s">
        <v>42</v>
      </c>
      <c r="B44" s="6">
        <v>2548438</v>
      </c>
      <c r="C44" s="6">
        <v>2577213</v>
      </c>
      <c r="D44" s="6">
        <v>37986</v>
      </c>
      <c r="E44" s="7">
        <v>37766</v>
      </c>
      <c r="F44" s="1" t="str">
        <f t="shared" si="0"/>
        <v>D</v>
      </c>
      <c r="G44">
        <f t="shared" si="1"/>
        <v>5125651</v>
      </c>
    </row>
    <row r="45" spans="1:7" x14ac:dyDescent="0.25">
      <c r="A45" s="5" t="s">
        <v>43</v>
      </c>
      <c r="B45" s="6">
        <v>835495</v>
      </c>
      <c r="C45" s="6">
        <v>837746</v>
      </c>
      <c r="D45" s="6">
        <v>1106177</v>
      </c>
      <c r="E45" s="7">
        <v>917781</v>
      </c>
      <c r="F45" s="1" t="str">
        <f t="shared" si="0"/>
        <v>C</v>
      </c>
      <c r="G45">
        <f t="shared" si="1"/>
        <v>1673241</v>
      </c>
    </row>
    <row r="46" spans="1:7" x14ac:dyDescent="0.25">
      <c r="A46" s="5" t="s">
        <v>44</v>
      </c>
      <c r="B46" s="6">
        <v>1187448</v>
      </c>
      <c r="C46" s="6">
        <v>1070426</v>
      </c>
      <c r="D46" s="6">
        <v>1504608</v>
      </c>
      <c r="E46" s="7">
        <v>1756990</v>
      </c>
      <c r="F46" s="1" t="str">
        <f t="shared" si="0"/>
        <v>B</v>
      </c>
      <c r="G46">
        <f t="shared" si="1"/>
        <v>2257874</v>
      </c>
    </row>
    <row r="47" spans="1:7" x14ac:dyDescent="0.25">
      <c r="A47" s="5" t="s">
        <v>45</v>
      </c>
      <c r="B47" s="6">
        <v>140026</v>
      </c>
      <c r="C47" s="6">
        <v>146354</v>
      </c>
      <c r="D47" s="6">
        <v>2759991</v>
      </c>
      <c r="E47" s="7">
        <v>2742120</v>
      </c>
      <c r="F47" s="1" t="str">
        <f t="shared" si="0"/>
        <v>C</v>
      </c>
      <c r="G47">
        <f t="shared" si="1"/>
        <v>286380</v>
      </c>
    </row>
    <row r="48" spans="1:7" x14ac:dyDescent="0.25">
      <c r="A48" s="5" t="s">
        <v>46</v>
      </c>
      <c r="B48" s="6">
        <v>1198765</v>
      </c>
      <c r="C48" s="6">
        <v>1304945</v>
      </c>
      <c r="D48" s="6">
        <v>2786493</v>
      </c>
      <c r="E48" s="7">
        <v>2602643</v>
      </c>
      <c r="F48" s="1" t="str">
        <f t="shared" si="0"/>
        <v>B</v>
      </c>
      <c r="G48">
        <f t="shared" si="1"/>
        <v>2503710</v>
      </c>
    </row>
    <row r="49" spans="1:7" x14ac:dyDescent="0.25">
      <c r="A49" s="5" t="s">
        <v>47</v>
      </c>
      <c r="B49" s="6">
        <v>2619776</v>
      </c>
      <c r="C49" s="6">
        <v>2749623</v>
      </c>
      <c r="D49" s="6">
        <v>2888215</v>
      </c>
      <c r="E49" s="7">
        <v>2800174</v>
      </c>
      <c r="F49" s="1" t="str">
        <f t="shared" si="0"/>
        <v>C</v>
      </c>
      <c r="G49">
        <f t="shared" si="1"/>
        <v>5369399</v>
      </c>
    </row>
    <row r="50" spans="1:7" x14ac:dyDescent="0.25">
      <c r="A50" s="5" t="s">
        <v>48</v>
      </c>
      <c r="B50" s="6">
        <v>248398</v>
      </c>
      <c r="C50" s="6">
        <v>268511</v>
      </c>
      <c r="D50" s="6">
        <v>3110853</v>
      </c>
      <c r="E50" s="7">
        <v>2986411</v>
      </c>
      <c r="F50" s="1" t="str">
        <f t="shared" si="0"/>
        <v>C</v>
      </c>
      <c r="G50">
        <f t="shared" si="1"/>
        <v>516909</v>
      </c>
    </row>
    <row r="51" spans="1:7" ht="15.75" thickBot="1" x14ac:dyDescent="0.3">
      <c r="A51" s="8" t="s">
        <v>49</v>
      </c>
      <c r="B51" s="9">
        <v>2494207</v>
      </c>
      <c r="C51" s="9">
        <v>2625207</v>
      </c>
      <c r="D51" s="9">
        <v>1796293</v>
      </c>
      <c r="E51" s="10">
        <v>1853602</v>
      </c>
      <c r="F51" s="1" t="str">
        <f t="shared" si="0"/>
        <v>B</v>
      </c>
      <c r="G51">
        <f t="shared" si="1"/>
        <v>5119414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L2" sqref="L2"/>
    </sheetView>
  </sheetViews>
  <sheetFormatPr defaultRowHeight="15" x14ac:dyDescent="0.25"/>
  <cols>
    <col min="1" max="1" width="18.5703125" style="1" customWidth="1"/>
    <col min="2" max="2" width="13.85546875" style="1" customWidth="1"/>
    <col min="3" max="3" width="16.140625" style="1" customWidth="1"/>
    <col min="4" max="4" width="13.5703125" style="1" customWidth="1"/>
    <col min="5" max="5" width="16.140625" style="1" customWidth="1"/>
    <col min="6" max="6" width="9.140625" style="1"/>
    <col min="7" max="8" width="0" hidden="1" customWidth="1"/>
    <col min="9" max="9" width="11.7109375" customWidth="1"/>
    <col min="10" max="10" width="9.140625" style="13"/>
    <col min="11" max="11" width="35.7109375" customWidth="1"/>
  </cols>
  <sheetData>
    <row r="1" spans="1:12" ht="31.5" customHeight="1" x14ac:dyDescent="0.25">
      <c r="A1" s="2" t="s">
        <v>50</v>
      </c>
      <c r="B1" s="3" t="s">
        <v>51</v>
      </c>
      <c r="C1" s="3" t="s">
        <v>52</v>
      </c>
      <c r="D1" s="3" t="s">
        <v>53</v>
      </c>
      <c r="E1" s="4" t="s">
        <v>54</v>
      </c>
      <c r="F1" s="12" t="s">
        <v>55</v>
      </c>
      <c r="G1" s="11" t="s">
        <v>61</v>
      </c>
      <c r="H1" s="11" t="s">
        <v>62</v>
      </c>
      <c r="I1" s="11" t="s">
        <v>63</v>
      </c>
    </row>
    <row r="2" spans="1:12" x14ac:dyDescent="0.25">
      <c r="A2" s="5" t="s">
        <v>0</v>
      </c>
      <c r="B2" s="6">
        <v>1415007</v>
      </c>
      <c r="C2" s="6">
        <v>1397195</v>
      </c>
      <c r="D2" s="6">
        <v>1499070</v>
      </c>
      <c r="E2" s="7">
        <v>1481105</v>
      </c>
      <c r="F2" s="1" t="str">
        <f>RIGHT(A2,1)</f>
        <v>D</v>
      </c>
      <c r="G2" t="b">
        <f>IF(D2&gt;B2,TRUE(),FALSE())</f>
        <v>1</v>
      </c>
      <c r="H2" t="b">
        <f>IF(E2&gt;C2,TRUE(),FALSE())</f>
        <v>1</v>
      </c>
      <c r="I2" t="b">
        <f>AND(G2,H2)</f>
        <v>1</v>
      </c>
      <c r="J2" s="13" t="str">
        <f>IF(I2,F2,"")</f>
        <v>D</v>
      </c>
      <c r="K2" t="s">
        <v>64</v>
      </c>
      <c r="L2">
        <f>COUNTIF(I2:I51,TRUE())</f>
        <v>19</v>
      </c>
    </row>
    <row r="3" spans="1:12" x14ac:dyDescent="0.25">
      <c r="A3" s="5" t="s">
        <v>1</v>
      </c>
      <c r="B3" s="6">
        <v>1711390</v>
      </c>
      <c r="C3" s="6">
        <v>1641773</v>
      </c>
      <c r="D3" s="6">
        <v>1522030</v>
      </c>
      <c r="E3" s="7">
        <v>1618733</v>
      </c>
      <c r="F3" s="1" t="str">
        <f t="shared" ref="F3:F51" si="0">RIGHT(A3,1)</f>
        <v>D</v>
      </c>
      <c r="G3" t="b">
        <f t="shared" ref="G3:G51" si="1">IF(D3&gt;B3,TRUE(),FALSE())</f>
        <v>0</v>
      </c>
      <c r="H3" t="b">
        <f t="shared" ref="H3:H51" si="2">IF(E3&gt;C3,TRUE(),FALSE())</f>
        <v>0</v>
      </c>
      <c r="I3" t="b">
        <f t="shared" ref="I3:I51" si="3">AND(G3,H3)</f>
        <v>0</v>
      </c>
      <c r="J3" s="13" t="str">
        <f t="shared" ref="J3:J51" si="4">IF(I3,F3,"")</f>
        <v/>
      </c>
    </row>
    <row r="4" spans="1:12" x14ac:dyDescent="0.25">
      <c r="A4" s="5" t="s">
        <v>2</v>
      </c>
      <c r="B4" s="6">
        <v>1165105</v>
      </c>
      <c r="C4" s="6">
        <v>1278732</v>
      </c>
      <c r="D4" s="6">
        <v>1299953</v>
      </c>
      <c r="E4" s="7">
        <v>1191621</v>
      </c>
      <c r="F4" s="1" t="str">
        <f t="shared" si="0"/>
        <v>C</v>
      </c>
      <c r="G4" t="b">
        <f t="shared" si="1"/>
        <v>1</v>
      </c>
      <c r="H4" t="b">
        <f t="shared" si="2"/>
        <v>0</v>
      </c>
      <c r="I4" t="b">
        <f t="shared" si="3"/>
        <v>0</v>
      </c>
      <c r="J4" s="13" t="str">
        <f t="shared" si="4"/>
        <v/>
      </c>
      <c r="K4" s="14" t="s">
        <v>69</v>
      </c>
    </row>
    <row r="5" spans="1:12" x14ac:dyDescent="0.25">
      <c r="A5" s="5" t="s">
        <v>3</v>
      </c>
      <c r="B5" s="6">
        <v>949065</v>
      </c>
      <c r="C5" s="6">
        <v>1026050</v>
      </c>
      <c r="D5" s="6">
        <v>688027</v>
      </c>
      <c r="E5" s="7">
        <v>723233</v>
      </c>
      <c r="F5" s="1" t="str">
        <f t="shared" si="0"/>
        <v>D</v>
      </c>
      <c r="G5" t="b">
        <f t="shared" si="1"/>
        <v>0</v>
      </c>
      <c r="H5" t="b">
        <f t="shared" si="2"/>
        <v>0</v>
      </c>
      <c r="I5" t="b">
        <f t="shared" si="3"/>
        <v>0</v>
      </c>
      <c r="J5" s="13" t="str">
        <f t="shared" si="4"/>
        <v/>
      </c>
      <c r="K5" s="14" t="s">
        <v>65</v>
      </c>
      <c r="L5" s="15">
        <f>COUNTIF($J$2:$J$51,"A")</f>
        <v>3</v>
      </c>
    </row>
    <row r="6" spans="1:12" x14ac:dyDescent="0.25">
      <c r="A6" s="5" t="s">
        <v>4</v>
      </c>
      <c r="B6" s="6">
        <v>2436107</v>
      </c>
      <c r="C6" s="6">
        <v>2228622</v>
      </c>
      <c r="D6" s="6">
        <v>1831600</v>
      </c>
      <c r="E6" s="7">
        <v>1960624</v>
      </c>
      <c r="F6" s="1" t="str">
        <f t="shared" si="0"/>
        <v>A</v>
      </c>
      <c r="G6" t="b">
        <f t="shared" si="1"/>
        <v>0</v>
      </c>
      <c r="H6" t="b">
        <f t="shared" si="2"/>
        <v>0</v>
      </c>
      <c r="I6" t="b">
        <f t="shared" si="3"/>
        <v>0</v>
      </c>
      <c r="J6" s="13" t="str">
        <f t="shared" si="4"/>
        <v/>
      </c>
      <c r="K6" s="14" t="s">
        <v>66</v>
      </c>
      <c r="L6" s="15">
        <f>COUNTIF($J$2:$J$51,"B")</f>
        <v>4</v>
      </c>
    </row>
    <row r="7" spans="1:12" x14ac:dyDescent="0.25">
      <c r="A7" s="5" t="s">
        <v>5</v>
      </c>
      <c r="B7" s="6">
        <v>1846928</v>
      </c>
      <c r="C7" s="6">
        <v>1851433</v>
      </c>
      <c r="D7" s="6">
        <v>2125113</v>
      </c>
      <c r="E7" s="7">
        <v>2028635</v>
      </c>
      <c r="F7" s="1" t="str">
        <f t="shared" si="0"/>
        <v>D</v>
      </c>
      <c r="G7" t="b">
        <f t="shared" si="1"/>
        <v>1</v>
      </c>
      <c r="H7" t="b">
        <f t="shared" si="2"/>
        <v>1</v>
      </c>
      <c r="I7" t="b">
        <f t="shared" si="3"/>
        <v>1</v>
      </c>
      <c r="J7" s="13" t="str">
        <f t="shared" si="4"/>
        <v>D</v>
      </c>
      <c r="K7" s="14" t="s">
        <v>67</v>
      </c>
      <c r="L7" s="15">
        <f>COUNTIF($J$2:$J$51,"C")</f>
        <v>8</v>
      </c>
    </row>
    <row r="8" spans="1:12" x14ac:dyDescent="0.25">
      <c r="A8" s="5" t="s">
        <v>6</v>
      </c>
      <c r="B8" s="6">
        <v>3841577</v>
      </c>
      <c r="C8" s="6">
        <v>3848394</v>
      </c>
      <c r="D8" s="6">
        <v>3595975</v>
      </c>
      <c r="E8" s="7">
        <v>3123039</v>
      </c>
      <c r="F8" s="1" t="str">
        <f t="shared" si="0"/>
        <v>B</v>
      </c>
      <c r="G8" t="b">
        <f t="shared" si="1"/>
        <v>0</v>
      </c>
      <c r="H8" t="b">
        <f t="shared" si="2"/>
        <v>0</v>
      </c>
      <c r="I8" t="b">
        <f t="shared" si="3"/>
        <v>0</v>
      </c>
      <c r="J8" s="13" t="str">
        <f t="shared" si="4"/>
        <v/>
      </c>
      <c r="K8" s="14" t="s">
        <v>68</v>
      </c>
      <c r="L8" s="15">
        <f>COUNTIF($J$2:$J$51,"D")</f>
        <v>4</v>
      </c>
    </row>
    <row r="9" spans="1:12" x14ac:dyDescent="0.25">
      <c r="A9" s="5" t="s">
        <v>7</v>
      </c>
      <c r="B9" s="6">
        <v>679557</v>
      </c>
      <c r="C9" s="6">
        <v>655500</v>
      </c>
      <c r="D9" s="6">
        <v>1012012</v>
      </c>
      <c r="E9" s="7">
        <v>1067022</v>
      </c>
      <c r="F9" s="1" t="str">
        <f t="shared" si="0"/>
        <v>A</v>
      </c>
      <c r="G9" t="b">
        <f t="shared" si="1"/>
        <v>1</v>
      </c>
      <c r="H9" t="b">
        <f t="shared" si="2"/>
        <v>1</v>
      </c>
      <c r="I9" t="b">
        <f t="shared" si="3"/>
        <v>1</v>
      </c>
      <c r="J9" s="13" t="str">
        <f t="shared" si="4"/>
        <v>A</v>
      </c>
    </row>
    <row r="10" spans="1:12" x14ac:dyDescent="0.25">
      <c r="A10" s="5" t="s">
        <v>8</v>
      </c>
      <c r="B10" s="6">
        <v>1660998</v>
      </c>
      <c r="C10" s="6">
        <v>1630345</v>
      </c>
      <c r="D10" s="6">
        <v>1130119</v>
      </c>
      <c r="E10" s="7">
        <v>1080238</v>
      </c>
      <c r="F10" s="1" t="str">
        <f t="shared" si="0"/>
        <v>C</v>
      </c>
      <c r="G10" t="b">
        <f t="shared" si="1"/>
        <v>0</v>
      </c>
      <c r="H10" t="b">
        <f t="shared" si="2"/>
        <v>0</v>
      </c>
      <c r="I10" t="b">
        <f t="shared" si="3"/>
        <v>0</v>
      </c>
      <c r="J10" s="13" t="str">
        <f t="shared" si="4"/>
        <v/>
      </c>
    </row>
    <row r="11" spans="1:12" x14ac:dyDescent="0.25">
      <c r="A11" s="5" t="s">
        <v>9</v>
      </c>
      <c r="B11" s="6">
        <v>1157622</v>
      </c>
      <c r="C11" s="6">
        <v>1182345</v>
      </c>
      <c r="D11" s="6">
        <v>830785</v>
      </c>
      <c r="E11" s="7">
        <v>833779</v>
      </c>
      <c r="F11" s="1" t="str">
        <f t="shared" si="0"/>
        <v>C</v>
      </c>
      <c r="G11" t="b">
        <f t="shared" si="1"/>
        <v>0</v>
      </c>
      <c r="H11" t="b">
        <f t="shared" si="2"/>
        <v>0</v>
      </c>
      <c r="I11" t="b">
        <f t="shared" si="3"/>
        <v>0</v>
      </c>
      <c r="J11" s="13" t="str">
        <f t="shared" si="4"/>
        <v/>
      </c>
    </row>
    <row r="12" spans="1:12" x14ac:dyDescent="0.25">
      <c r="A12" s="5" t="s">
        <v>10</v>
      </c>
      <c r="B12" s="6">
        <v>1987047</v>
      </c>
      <c r="C12" s="6">
        <v>1996208</v>
      </c>
      <c r="D12" s="6">
        <v>2053892</v>
      </c>
      <c r="E12" s="7">
        <v>1697247</v>
      </c>
      <c r="F12" s="1" t="str">
        <f t="shared" si="0"/>
        <v>D</v>
      </c>
      <c r="G12" t="b">
        <f t="shared" si="1"/>
        <v>1</v>
      </c>
      <c r="H12" t="b">
        <f t="shared" si="2"/>
        <v>0</v>
      </c>
      <c r="I12" t="b">
        <f t="shared" si="3"/>
        <v>0</v>
      </c>
      <c r="J12" s="13" t="str">
        <f t="shared" si="4"/>
        <v/>
      </c>
    </row>
    <row r="13" spans="1:12" x14ac:dyDescent="0.25">
      <c r="A13" s="5" t="s">
        <v>11</v>
      </c>
      <c r="B13" s="6">
        <v>3997724</v>
      </c>
      <c r="C13" s="6">
        <v>3690756</v>
      </c>
      <c r="D13" s="6">
        <v>4339393</v>
      </c>
      <c r="E13" s="7">
        <v>4639643</v>
      </c>
      <c r="F13" s="1" t="str">
        <f t="shared" si="0"/>
        <v>C</v>
      </c>
      <c r="G13" t="b">
        <f t="shared" si="1"/>
        <v>1</v>
      </c>
      <c r="H13" t="b">
        <f t="shared" si="2"/>
        <v>1</v>
      </c>
      <c r="I13" t="b">
        <f t="shared" si="3"/>
        <v>1</v>
      </c>
      <c r="J13" s="13" t="str">
        <f t="shared" si="4"/>
        <v>C</v>
      </c>
    </row>
    <row r="14" spans="1:12" x14ac:dyDescent="0.25">
      <c r="A14" s="5" t="s">
        <v>12</v>
      </c>
      <c r="B14" s="6">
        <v>996113</v>
      </c>
      <c r="C14" s="6">
        <v>964279</v>
      </c>
      <c r="D14" s="6">
        <v>1012487</v>
      </c>
      <c r="E14" s="7">
        <v>1128940</v>
      </c>
      <c r="F14" s="1" t="str">
        <f t="shared" si="0"/>
        <v>A</v>
      </c>
      <c r="G14" t="b">
        <f t="shared" si="1"/>
        <v>1</v>
      </c>
      <c r="H14" t="b">
        <f t="shared" si="2"/>
        <v>1</v>
      </c>
      <c r="I14" t="b">
        <f t="shared" si="3"/>
        <v>1</v>
      </c>
      <c r="J14" s="13" t="str">
        <f t="shared" si="4"/>
        <v>A</v>
      </c>
    </row>
    <row r="15" spans="1:12" x14ac:dyDescent="0.25">
      <c r="A15" s="5" t="s">
        <v>13</v>
      </c>
      <c r="B15" s="6">
        <v>1143634</v>
      </c>
      <c r="C15" s="6">
        <v>1033836</v>
      </c>
      <c r="D15" s="6">
        <v>909534</v>
      </c>
      <c r="E15" s="7">
        <v>856349</v>
      </c>
      <c r="F15" s="1" t="str">
        <f t="shared" si="0"/>
        <v>A</v>
      </c>
      <c r="G15" t="b">
        <f t="shared" si="1"/>
        <v>0</v>
      </c>
      <c r="H15" t="b">
        <f t="shared" si="2"/>
        <v>0</v>
      </c>
      <c r="I15" t="b">
        <f t="shared" si="3"/>
        <v>0</v>
      </c>
      <c r="J15" s="13" t="str">
        <f t="shared" si="4"/>
        <v/>
      </c>
    </row>
    <row r="16" spans="1:12" x14ac:dyDescent="0.25">
      <c r="A16" s="5" t="s">
        <v>14</v>
      </c>
      <c r="B16" s="6">
        <v>2549276</v>
      </c>
      <c r="C16" s="6">
        <v>2584751</v>
      </c>
      <c r="D16" s="6">
        <v>2033079</v>
      </c>
      <c r="E16" s="7">
        <v>2066918</v>
      </c>
      <c r="F16" s="1" t="str">
        <f t="shared" si="0"/>
        <v>A</v>
      </c>
      <c r="G16" t="b">
        <f t="shared" si="1"/>
        <v>0</v>
      </c>
      <c r="H16" t="b">
        <f t="shared" si="2"/>
        <v>0</v>
      </c>
      <c r="I16" t="b">
        <f t="shared" si="3"/>
        <v>0</v>
      </c>
      <c r="J16" s="13" t="str">
        <f t="shared" si="4"/>
        <v/>
      </c>
    </row>
    <row r="17" spans="1:10" x14ac:dyDescent="0.25">
      <c r="A17" s="5" t="s">
        <v>15</v>
      </c>
      <c r="B17" s="6">
        <v>1367212</v>
      </c>
      <c r="C17" s="6">
        <v>1361389</v>
      </c>
      <c r="D17" s="6">
        <v>1572320</v>
      </c>
      <c r="E17" s="7">
        <v>1836258</v>
      </c>
      <c r="F17" s="1" t="str">
        <f t="shared" si="0"/>
        <v>C</v>
      </c>
      <c r="G17" t="b">
        <f t="shared" si="1"/>
        <v>1</v>
      </c>
      <c r="H17" t="b">
        <f t="shared" si="2"/>
        <v>1</v>
      </c>
      <c r="I17" t="b">
        <f t="shared" si="3"/>
        <v>1</v>
      </c>
      <c r="J17" s="13" t="str">
        <f t="shared" si="4"/>
        <v>C</v>
      </c>
    </row>
    <row r="18" spans="1:10" x14ac:dyDescent="0.25">
      <c r="A18" s="5" t="s">
        <v>16</v>
      </c>
      <c r="B18" s="6">
        <v>2567464</v>
      </c>
      <c r="C18" s="6">
        <v>2441857</v>
      </c>
      <c r="D18" s="6">
        <v>1524132</v>
      </c>
      <c r="E18" s="7">
        <v>1496810</v>
      </c>
      <c r="F18" s="1" t="str">
        <f t="shared" si="0"/>
        <v>A</v>
      </c>
      <c r="G18" t="b">
        <f t="shared" si="1"/>
        <v>0</v>
      </c>
      <c r="H18" t="b">
        <f t="shared" si="2"/>
        <v>0</v>
      </c>
      <c r="I18" t="b">
        <f t="shared" si="3"/>
        <v>0</v>
      </c>
      <c r="J18" s="13" t="str">
        <f t="shared" si="4"/>
        <v/>
      </c>
    </row>
    <row r="19" spans="1:10" x14ac:dyDescent="0.25">
      <c r="A19" s="5" t="s">
        <v>17</v>
      </c>
      <c r="B19" s="6">
        <v>1334060</v>
      </c>
      <c r="C19" s="6">
        <v>1395231</v>
      </c>
      <c r="D19" s="6">
        <v>578655</v>
      </c>
      <c r="E19" s="7">
        <v>677663</v>
      </c>
      <c r="F19" s="1" t="str">
        <f t="shared" si="0"/>
        <v>D</v>
      </c>
      <c r="G19" t="b">
        <f t="shared" si="1"/>
        <v>0</v>
      </c>
      <c r="H19" t="b">
        <f t="shared" si="2"/>
        <v>0</v>
      </c>
      <c r="I19" t="b">
        <f t="shared" si="3"/>
        <v>0</v>
      </c>
      <c r="J19" s="13" t="str">
        <f t="shared" si="4"/>
        <v/>
      </c>
    </row>
    <row r="20" spans="1:10" x14ac:dyDescent="0.25">
      <c r="A20" s="5" t="s">
        <v>18</v>
      </c>
      <c r="B20" s="6">
        <v>2976209</v>
      </c>
      <c r="C20" s="6">
        <v>3199665</v>
      </c>
      <c r="D20" s="6">
        <v>1666477</v>
      </c>
      <c r="E20" s="7">
        <v>1759240</v>
      </c>
      <c r="F20" s="1" t="str">
        <f t="shared" si="0"/>
        <v>C</v>
      </c>
      <c r="G20" t="b">
        <f t="shared" si="1"/>
        <v>0</v>
      </c>
      <c r="H20" t="b">
        <f t="shared" si="2"/>
        <v>0</v>
      </c>
      <c r="I20" t="b">
        <f t="shared" si="3"/>
        <v>0</v>
      </c>
      <c r="J20" s="13" t="str">
        <f t="shared" si="4"/>
        <v/>
      </c>
    </row>
    <row r="21" spans="1:10" x14ac:dyDescent="0.25">
      <c r="A21" s="5" t="s">
        <v>19</v>
      </c>
      <c r="B21" s="6">
        <v>1443351</v>
      </c>
      <c r="C21" s="6">
        <v>1565539</v>
      </c>
      <c r="D21" s="6">
        <v>1355276</v>
      </c>
      <c r="E21" s="7">
        <v>1423414</v>
      </c>
      <c r="F21" s="1" t="str">
        <f t="shared" si="0"/>
        <v>C</v>
      </c>
      <c r="G21" t="b">
        <f t="shared" si="1"/>
        <v>0</v>
      </c>
      <c r="H21" t="b">
        <f t="shared" si="2"/>
        <v>0</v>
      </c>
      <c r="I21" t="b">
        <f t="shared" si="3"/>
        <v>0</v>
      </c>
      <c r="J21" s="13" t="str">
        <f t="shared" si="4"/>
        <v/>
      </c>
    </row>
    <row r="22" spans="1:10" x14ac:dyDescent="0.25">
      <c r="A22" s="5" t="s">
        <v>20</v>
      </c>
      <c r="B22" s="6">
        <v>2486640</v>
      </c>
      <c r="C22" s="6">
        <v>2265936</v>
      </c>
      <c r="D22" s="6">
        <v>297424</v>
      </c>
      <c r="E22" s="7">
        <v>274759</v>
      </c>
      <c r="F22" s="1" t="str">
        <f t="shared" si="0"/>
        <v>A</v>
      </c>
      <c r="G22" t="b">
        <f t="shared" si="1"/>
        <v>0</v>
      </c>
      <c r="H22" t="b">
        <f t="shared" si="2"/>
        <v>0</v>
      </c>
      <c r="I22" t="b">
        <f t="shared" si="3"/>
        <v>0</v>
      </c>
      <c r="J22" s="13" t="str">
        <f t="shared" si="4"/>
        <v/>
      </c>
    </row>
    <row r="23" spans="1:10" x14ac:dyDescent="0.25">
      <c r="A23" s="5" t="s">
        <v>21</v>
      </c>
      <c r="B23" s="6">
        <v>685438</v>
      </c>
      <c r="C23" s="6">
        <v>749124</v>
      </c>
      <c r="D23" s="6">
        <v>2697677</v>
      </c>
      <c r="E23" s="7">
        <v>2821550</v>
      </c>
      <c r="F23" s="1" t="str">
        <f t="shared" si="0"/>
        <v>B</v>
      </c>
      <c r="G23" t="b">
        <f t="shared" si="1"/>
        <v>1</v>
      </c>
      <c r="H23" t="b">
        <f t="shared" si="2"/>
        <v>1</v>
      </c>
      <c r="I23" t="b">
        <f t="shared" si="3"/>
        <v>1</v>
      </c>
      <c r="J23" s="13" t="str">
        <f t="shared" si="4"/>
        <v>B</v>
      </c>
    </row>
    <row r="24" spans="1:10" x14ac:dyDescent="0.25">
      <c r="A24" s="5" t="s">
        <v>22</v>
      </c>
      <c r="B24" s="6">
        <v>2166753</v>
      </c>
      <c r="C24" s="6">
        <v>2338698</v>
      </c>
      <c r="D24" s="6">
        <v>1681433</v>
      </c>
      <c r="E24" s="7">
        <v>1592443</v>
      </c>
      <c r="F24" s="1" t="str">
        <f t="shared" si="0"/>
        <v>B</v>
      </c>
      <c r="G24" t="b">
        <f t="shared" si="1"/>
        <v>0</v>
      </c>
      <c r="H24" t="b">
        <f t="shared" si="2"/>
        <v>0</v>
      </c>
      <c r="I24" t="b">
        <f t="shared" si="3"/>
        <v>0</v>
      </c>
      <c r="J24" s="13" t="str">
        <f t="shared" si="4"/>
        <v/>
      </c>
    </row>
    <row r="25" spans="1:10" x14ac:dyDescent="0.25">
      <c r="A25" s="5" t="s">
        <v>23</v>
      </c>
      <c r="B25" s="6">
        <v>643177</v>
      </c>
      <c r="C25" s="6">
        <v>684187</v>
      </c>
      <c r="D25" s="6">
        <v>796213</v>
      </c>
      <c r="E25" s="7">
        <v>867904</v>
      </c>
      <c r="F25" s="1" t="str">
        <f t="shared" si="0"/>
        <v>C</v>
      </c>
      <c r="G25" t="b">
        <f t="shared" si="1"/>
        <v>1</v>
      </c>
      <c r="H25" t="b">
        <f t="shared" si="2"/>
        <v>1</v>
      </c>
      <c r="I25" t="b">
        <f t="shared" si="3"/>
        <v>1</v>
      </c>
      <c r="J25" s="13" t="str">
        <f t="shared" si="4"/>
        <v>C</v>
      </c>
    </row>
    <row r="26" spans="1:10" x14ac:dyDescent="0.25">
      <c r="A26" s="5" t="s">
        <v>24</v>
      </c>
      <c r="B26" s="6">
        <v>450192</v>
      </c>
      <c r="C26" s="6">
        <v>434755</v>
      </c>
      <c r="D26" s="6">
        <v>1656446</v>
      </c>
      <c r="E26" s="7">
        <v>1691000</v>
      </c>
      <c r="F26" s="1" t="str">
        <f t="shared" si="0"/>
        <v>B</v>
      </c>
      <c r="G26" t="b">
        <f t="shared" si="1"/>
        <v>1</v>
      </c>
      <c r="H26" t="b">
        <f t="shared" si="2"/>
        <v>1</v>
      </c>
      <c r="I26" t="b">
        <f t="shared" si="3"/>
        <v>1</v>
      </c>
      <c r="J26" s="13" t="str">
        <f t="shared" si="4"/>
        <v>B</v>
      </c>
    </row>
    <row r="27" spans="1:10" x14ac:dyDescent="0.25">
      <c r="A27" s="5" t="s">
        <v>25</v>
      </c>
      <c r="B27" s="6">
        <v>1037774</v>
      </c>
      <c r="C27" s="6">
        <v>1113789</v>
      </c>
      <c r="D27" s="6">
        <v>877464</v>
      </c>
      <c r="E27" s="7">
        <v>990837</v>
      </c>
      <c r="F27" s="1" t="str">
        <f t="shared" si="0"/>
        <v>C</v>
      </c>
      <c r="G27" t="b">
        <f t="shared" si="1"/>
        <v>0</v>
      </c>
      <c r="H27" t="b">
        <f t="shared" si="2"/>
        <v>0</v>
      </c>
      <c r="I27" t="b">
        <f t="shared" si="3"/>
        <v>0</v>
      </c>
      <c r="J27" s="13" t="str">
        <f t="shared" si="4"/>
        <v/>
      </c>
    </row>
    <row r="28" spans="1:10" x14ac:dyDescent="0.25">
      <c r="A28" s="5" t="s">
        <v>26</v>
      </c>
      <c r="B28" s="6">
        <v>2351213</v>
      </c>
      <c r="C28" s="6">
        <v>2358482</v>
      </c>
      <c r="D28" s="6">
        <v>1098384</v>
      </c>
      <c r="E28" s="7">
        <v>1121488</v>
      </c>
      <c r="F28" s="1" t="str">
        <f t="shared" si="0"/>
        <v>C</v>
      </c>
      <c r="G28" t="b">
        <f t="shared" si="1"/>
        <v>0</v>
      </c>
      <c r="H28" t="b">
        <f t="shared" si="2"/>
        <v>0</v>
      </c>
      <c r="I28" t="b">
        <f t="shared" si="3"/>
        <v>0</v>
      </c>
      <c r="J28" s="13" t="str">
        <f t="shared" si="4"/>
        <v/>
      </c>
    </row>
    <row r="29" spans="1:10" x14ac:dyDescent="0.25">
      <c r="A29" s="5" t="s">
        <v>27</v>
      </c>
      <c r="B29" s="6">
        <v>2613354</v>
      </c>
      <c r="C29" s="6">
        <v>2837241</v>
      </c>
      <c r="D29" s="6">
        <v>431144</v>
      </c>
      <c r="E29" s="7">
        <v>434113</v>
      </c>
      <c r="F29" s="1" t="str">
        <f t="shared" si="0"/>
        <v>D</v>
      </c>
      <c r="G29" t="b">
        <f t="shared" si="1"/>
        <v>0</v>
      </c>
      <c r="H29" t="b">
        <f t="shared" si="2"/>
        <v>0</v>
      </c>
      <c r="I29" t="b">
        <f t="shared" si="3"/>
        <v>0</v>
      </c>
      <c r="J29" s="13" t="str">
        <f t="shared" si="4"/>
        <v/>
      </c>
    </row>
    <row r="30" spans="1:10" x14ac:dyDescent="0.25">
      <c r="A30" s="5" t="s">
        <v>28</v>
      </c>
      <c r="B30" s="6">
        <v>1859691</v>
      </c>
      <c r="C30" s="6">
        <v>1844250</v>
      </c>
      <c r="D30" s="6">
        <v>1460134</v>
      </c>
      <c r="E30" s="7">
        <v>1585258</v>
      </c>
      <c r="F30" s="1" t="str">
        <f t="shared" si="0"/>
        <v>A</v>
      </c>
      <c r="G30" t="b">
        <f t="shared" si="1"/>
        <v>0</v>
      </c>
      <c r="H30" t="b">
        <f t="shared" si="2"/>
        <v>0</v>
      </c>
      <c r="I30" t="b">
        <f t="shared" si="3"/>
        <v>0</v>
      </c>
      <c r="J30" s="13" t="str">
        <f t="shared" si="4"/>
        <v/>
      </c>
    </row>
    <row r="31" spans="1:10" x14ac:dyDescent="0.25">
      <c r="A31" s="5" t="s">
        <v>29</v>
      </c>
      <c r="B31" s="6">
        <v>2478386</v>
      </c>
      <c r="C31" s="6">
        <v>2562144</v>
      </c>
      <c r="D31" s="6">
        <v>30035</v>
      </c>
      <c r="E31" s="7">
        <v>29396</v>
      </c>
      <c r="F31" s="1" t="str">
        <f t="shared" si="0"/>
        <v>C</v>
      </c>
      <c r="G31" t="b">
        <f t="shared" si="1"/>
        <v>0</v>
      </c>
      <c r="H31" t="b">
        <f t="shared" si="2"/>
        <v>0</v>
      </c>
      <c r="I31" t="b">
        <f t="shared" si="3"/>
        <v>0</v>
      </c>
      <c r="J31" s="13" t="str">
        <f t="shared" si="4"/>
        <v/>
      </c>
    </row>
    <row r="32" spans="1:10" x14ac:dyDescent="0.25">
      <c r="A32" s="5" t="s">
        <v>30</v>
      </c>
      <c r="B32" s="6">
        <v>1938122</v>
      </c>
      <c r="C32" s="6">
        <v>1816647</v>
      </c>
      <c r="D32" s="6">
        <v>1602356</v>
      </c>
      <c r="E32" s="7">
        <v>1875221</v>
      </c>
      <c r="F32" s="1" t="str">
        <f t="shared" si="0"/>
        <v>C</v>
      </c>
      <c r="G32" t="b">
        <f t="shared" si="1"/>
        <v>0</v>
      </c>
      <c r="H32" t="b">
        <f t="shared" si="2"/>
        <v>1</v>
      </c>
      <c r="I32" t="b">
        <f t="shared" si="3"/>
        <v>0</v>
      </c>
      <c r="J32" s="13" t="str">
        <f t="shared" si="4"/>
        <v/>
      </c>
    </row>
    <row r="33" spans="1:10" x14ac:dyDescent="0.25">
      <c r="A33" s="5" t="s">
        <v>31</v>
      </c>
      <c r="B33" s="6">
        <v>992523</v>
      </c>
      <c r="C33" s="6">
        <v>1028501</v>
      </c>
      <c r="D33" s="6">
        <v>1995446</v>
      </c>
      <c r="E33" s="7">
        <v>1860524</v>
      </c>
      <c r="F33" s="1" t="str">
        <f t="shared" si="0"/>
        <v>D</v>
      </c>
      <c r="G33" t="b">
        <f t="shared" si="1"/>
        <v>1</v>
      </c>
      <c r="H33" t="b">
        <f t="shared" si="2"/>
        <v>1</v>
      </c>
      <c r="I33" t="b">
        <f t="shared" si="3"/>
        <v>1</v>
      </c>
      <c r="J33" s="13" t="str">
        <f t="shared" si="4"/>
        <v>D</v>
      </c>
    </row>
    <row r="34" spans="1:10" x14ac:dyDescent="0.25">
      <c r="A34" s="5" t="s">
        <v>32</v>
      </c>
      <c r="B34" s="6">
        <v>2966291</v>
      </c>
      <c r="C34" s="6">
        <v>2889963</v>
      </c>
      <c r="D34" s="6">
        <v>462453</v>
      </c>
      <c r="E34" s="7">
        <v>486354</v>
      </c>
      <c r="F34" s="1" t="str">
        <f t="shared" si="0"/>
        <v>B</v>
      </c>
      <c r="G34" t="b">
        <f t="shared" si="1"/>
        <v>0</v>
      </c>
      <c r="H34" t="b">
        <f t="shared" si="2"/>
        <v>0</v>
      </c>
      <c r="I34" t="b">
        <f t="shared" si="3"/>
        <v>0</v>
      </c>
      <c r="J34" s="13" t="str">
        <f t="shared" si="4"/>
        <v/>
      </c>
    </row>
    <row r="35" spans="1:10" x14ac:dyDescent="0.25">
      <c r="A35" s="5" t="s">
        <v>33</v>
      </c>
      <c r="B35" s="6">
        <v>76648</v>
      </c>
      <c r="C35" s="6">
        <v>81385</v>
      </c>
      <c r="D35" s="6">
        <v>1374708</v>
      </c>
      <c r="E35" s="7">
        <v>1379567</v>
      </c>
      <c r="F35" s="1" t="str">
        <f t="shared" si="0"/>
        <v>C</v>
      </c>
      <c r="G35" t="b">
        <f t="shared" si="1"/>
        <v>1</v>
      </c>
      <c r="H35" t="b">
        <f t="shared" si="2"/>
        <v>1</v>
      </c>
      <c r="I35" t="b">
        <f t="shared" si="3"/>
        <v>1</v>
      </c>
      <c r="J35" s="13" t="str">
        <f t="shared" si="4"/>
        <v>C</v>
      </c>
    </row>
    <row r="36" spans="1:10" x14ac:dyDescent="0.25">
      <c r="A36" s="5" t="s">
        <v>34</v>
      </c>
      <c r="B36" s="6">
        <v>2574432</v>
      </c>
      <c r="C36" s="6">
        <v>2409710</v>
      </c>
      <c r="D36" s="6">
        <v>987486</v>
      </c>
      <c r="E36" s="7">
        <v>999043</v>
      </c>
      <c r="F36" s="1" t="str">
        <f t="shared" si="0"/>
        <v>C</v>
      </c>
      <c r="G36" t="b">
        <f t="shared" si="1"/>
        <v>0</v>
      </c>
      <c r="H36" t="b">
        <f t="shared" si="2"/>
        <v>0</v>
      </c>
      <c r="I36" t="b">
        <f t="shared" si="3"/>
        <v>0</v>
      </c>
      <c r="J36" s="13" t="str">
        <f t="shared" si="4"/>
        <v/>
      </c>
    </row>
    <row r="37" spans="1:10" x14ac:dyDescent="0.25">
      <c r="A37" s="5" t="s">
        <v>35</v>
      </c>
      <c r="B37" s="6">
        <v>1778590</v>
      </c>
      <c r="C37" s="6">
        <v>1874844</v>
      </c>
      <c r="D37" s="6">
        <v>111191</v>
      </c>
      <c r="E37" s="7">
        <v>117846</v>
      </c>
      <c r="F37" s="1" t="str">
        <f t="shared" si="0"/>
        <v>B</v>
      </c>
      <c r="G37" t="b">
        <f t="shared" si="1"/>
        <v>0</v>
      </c>
      <c r="H37" t="b">
        <f t="shared" si="2"/>
        <v>0</v>
      </c>
      <c r="I37" t="b">
        <f t="shared" si="3"/>
        <v>0</v>
      </c>
      <c r="J37" s="13" t="str">
        <f t="shared" si="4"/>
        <v/>
      </c>
    </row>
    <row r="38" spans="1:10" x14ac:dyDescent="0.25">
      <c r="A38" s="5" t="s">
        <v>36</v>
      </c>
      <c r="B38" s="6">
        <v>1506541</v>
      </c>
      <c r="C38" s="6">
        <v>1414887</v>
      </c>
      <c r="D38" s="6">
        <v>1216612</v>
      </c>
      <c r="E38" s="7">
        <v>1166775</v>
      </c>
      <c r="F38" s="1" t="str">
        <f t="shared" si="0"/>
        <v>A</v>
      </c>
      <c r="G38" t="b">
        <f t="shared" si="1"/>
        <v>0</v>
      </c>
      <c r="H38" t="b">
        <f t="shared" si="2"/>
        <v>0</v>
      </c>
      <c r="I38" t="b">
        <f t="shared" si="3"/>
        <v>0</v>
      </c>
      <c r="J38" s="13" t="str">
        <f t="shared" si="4"/>
        <v/>
      </c>
    </row>
    <row r="39" spans="1:10" x14ac:dyDescent="0.25">
      <c r="A39" s="5" t="s">
        <v>37</v>
      </c>
      <c r="B39" s="6">
        <v>1598886</v>
      </c>
      <c r="C39" s="6">
        <v>1687917</v>
      </c>
      <c r="D39" s="6">
        <v>449788</v>
      </c>
      <c r="E39" s="7">
        <v>427615</v>
      </c>
      <c r="F39" s="1" t="str">
        <f t="shared" si="0"/>
        <v>B</v>
      </c>
      <c r="G39" t="b">
        <f t="shared" si="1"/>
        <v>0</v>
      </c>
      <c r="H39" t="b">
        <f t="shared" si="2"/>
        <v>0</v>
      </c>
      <c r="I39" t="b">
        <f t="shared" si="3"/>
        <v>0</v>
      </c>
      <c r="J39" s="13" t="str">
        <f t="shared" si="4"/>
        <v/>
      </c>
    </row>
    <row r="40" spans="1:10" x14ac:dyDescent="0.25">
      <c r="A40" s="5" t="s">
        <v>38</v>
      </c>
      <c r="B40" s="6">
        <v>548989</v>
      </c>
      <c r="C40" s="6">
        <v>514636</v>
      </c>
      <c r="D40" s="6">
        <v>2770344</v>
      </c>
      <c r="E40" s="7">
        <v>3187897</v>
      </c>
      <c r="F40" s="1" t="str">
        <f t="shared" si="0"/>
        <v>D</v>
      </c>
      <c r="G40" t="b">
        <f t="shared" si="1"/>
        <v>1</v>
      </c>
      <c r="H40" t="b">
        <f t="shared" si="2"/>
        <v>1</v>
      </c>
      <c r="I40" t="b">
        <f t="shared" si="3"/>
        <v>1</v>
      </c>
      <c r="J40" s="13" t="str">
        <f t="shared" si="4"/>
        <v>D</v>
      </c>
    </row>
    <row r="41" spans="1:10" x14ac:dyDescent="0.25">
      <c r="A41" s="5" t="s">
        <v>39</v>
      </c>
      <c r="B41" s="6">
        <v>1175198</v>
      </c>
      <c r="C41" s="6">
        <v>1095440</v>
      </c>
      <c r="D41" s="6">
        <v>2657174</v>
      </c>
      <c r="E41" s="7">
        <v>2491947</v>
      </c>
      <c r="F41" s="1" t="str">
        <f t="shared" si="0"/>
        <v>A</v>
      </c>
      <c r="G41" t="b">
        <f t="shared" si="1"/>
        <v>1</v>
      </c>
      <c r="H41" t="b">
        <f t="shared" si="2"/>
        <v>1</v>
      </c>
      <c r="I41" t="b">
        <f t="shared" si="3"/>
        <v>1</v>
      </c>
      <c r="J41" s="13" t="str">
        <f t="shared" si="4"/>
        <v>A</v>
      </c>
    </row>
    <row r="42" spans="1:10" x14ac:dyDescent="0.25">
      <c r="A42" s="5" t="s">
        <v>40</v>
      </c>
      <c r="B42" s="6">
        <v>2115336</v>
      </c>
      <c r="C42" s="6">
        <v>2202769</v>
      </c>
      <c r="D42" s="6">
        <v>15339</v>
      </c>
      <c r="E42" s="7">
        <v>14652</v>
      </c>
      <c r="F42" s="1" t="str">
        <f t="shared" si="0"/>
        <v>D</v>
      </c>
      <c r="G42" t="b">
        <f t="shared" si="1"/>
        <v>0</v>
      </c>
      <c r="H42" t="b">
        <f t="shared" si="2"/>
        <v>0</v>
      </c>
      <c r="I42" t="b">
        <f t="shared" si="3"/>
        <v>0</v>
      </c>
      <c r="J42" s="13" t="str">
        <f t="shared" si="4"/>
        <v/>
      </c>
    </row>
    <row r="43" spans="1:10" x14ac:dyDescent="0.25">
      <c r="A43" s="5" t="s">
        <v>41</v>
      </c>
      <c r="B43" s="6">
        <v>2346640</v>
      </c>
      <c r="C43" s="6">
        <v>2197559</v>
      </c>
      <c r="D43" s="6">
        <v>373470</v>
      </c>
      <c r="E43" s="7">
        <v>353365</v>
      </c>
      <c r="F43" s="1" t="str">
        <f t="shared" si="0"/>
        <v>B</v>
      </c>
      <c r="G43" t="b">
        <f t="shared" si="1"/>
        <v>0</v>
      </c>
      <c r="H43" t="b">
        <f t="shared" si="2"/>
        <v>0</v>
      </c>
      <c r="I43" t="b">
        <f t="shared" si="3"/>
        <v>0</v>
      </c>
      <c r="J43" s="13" t="str">
        <f t="shared" si="4"/>
        <v/>
      </c>
    </row>
    <row r="44" spans="1:10" x14ac:dyDescent="0.25">
      <c r="A44" s="5" t="s">
        <v>42</v>
      </c>
      <c r="B44" s="6">
        <v>2548438</v>
      </c>
      <c r="C44" s="6">
        <v>2577213</v>
      </c>
      <c r="D44" s="6">
        <v>37986</v>
      </c>
      <c r="E44" s="7">
        <v>37766</v>
      </c>
      <c r="F44" s="1" t="str">
        <f t="shared" si="0"/>
        <v>D</v>
      </c>
      <c r="G44" t="b">
        <f t="shared" si="1"/>
        <v>0</v>
      </c>
      <c r="H44" t="b">
        <f t="shared" si="2"/>
        <v>0</v>
      </c>
      <c r="I44" t="b">
        <f t="shared" si="3"/>
        <v>0</v>
      </c>
      <c r="J44" s="13" t="str">
        <f t="shared" si="4"/>
        <v/>
      </c>
    </row>
    <row r="45" spans="1:10" x14ac:dyDescent="0.25">
      <c r="A45" s="5" t="s">
        <v>43</v>
      </c>
      <c r="B45" s="6">
        <v>835495</v>
      </c>
      <c r="C45" s="6">
        <v>837746</v>
      </c>
      <c r="D45" s="6">
        <v>1106177</v>
      </c>
      <c r="E45" s="7">
        <v>917781</v>
      </c>
      <c r="F45" s="1" t="str">
        <f t="shared" si="0"/>
        <v>C</v>
      </c>
      <c r="G45" t="b">
        <f t="shared" si="1"/>
        <v>1</v>
      </c>
      <c r="H45" t="b">
        <f t="shared" si="2"/>
        <v>1</v>
      </c>
      <c r="I45" t="b">
        <f t="shared" si="3"/>
        <v>1</v>
      </c>
      <c r="J45" s="13" t="str">
        <f t="shared" si="4"/>
        <v>C</v>
      </c>
    </row>
    <row r="46" spans="1:10" x14ac:dyDescent="0.25">
      <c r="A46" s="5" t="s">
        <v>44</v>
      </c>
      <c r="B46" s="6">
        <v>1187448</v>
      </c>
      <c r="C46" s="6">
        <v>1070426</v>
      </c>
      <c r="D46" s="6">
        <v>1504608</v>
      </c>
      <c r="E46" s="7">
        <v>1756990</v>
      </c>
      <c r="F46" s="1" t="str">
        <f t="shared" si="0"/>
        <v>B</v>
      </c>
      <c r="G46" t="b">
        <f t="shared" si="1"/>
        <v>1</v>
      </c>
      <c r="H46" t="b">
        <f t="shared" si="2"/>
        <v>1</v>
      </c>
      <c r="I46" t="b">
        <f t="shared" si="3"/>
        <v>1</v>
      </c>
      <c r="J46" s="13" t="str">
        <f t="shared" si="4"/>
        <v>B</v>
      </c>
    </row>
    <row r="47" spans="1:10" x14ac:dyDescent="0.25">
      <c r="A47" s="5" t="s">
        <v>45</v>
      </c>
      <c r="B47" s="6">
        <v>140026</v>
      </c>
      <c r="C47" s="6">
        <v>146354</v>
      </c>
      <c r="D47" s="6">
        <v>2759991</v>
      </c>
      <c r="E47" s="7">
        <v>2742120</v>
      </c>
      <c r="F47" s="1" t="str">
        <f t="shared" si="0"/>
        <v>C</v>
      </c>
      <c r="G47" t="b">
        <f t="shared" si="1"/>
        <v>1</v>
      </c>
      <c r="H47" t="b">
        <f t="shared" si="2"/>
        <v>1</v>
      </c>
      <c r="I47" t="b">
        <f t="shared" si="3"/>
        <v>1</v>
      </c>
      <c r="J47" s="13" t="str">
        <f t="shared" si="4"/>
        <v>C</v>
      </c>
    </row>
    <row r="48" spans="1:10" x14ac:dyDescent="0.25">
      <c r="A48" s="5" t="s">
        <v>46</v>
      </c>
      <c r="B48" s="6">
        <v>1198765</v>
      </c>
      <c r="C48" s="6">
        <v>1304945</v>
      </c>
      <c r="D48" s="6">
        <v>2786493</v>
      </c>
      <c r="E48" s="7">
        <v>2602643</v>
      </c>
      <c r="F48" s="1" t="str">
        <f t="shared" si="0"/>
        <v>B</v>
      </c>
      <c r="G48" t="b">
        <f t="shared" si="1"/>
        <v>1</v>
      </c>
      <c r="H48" t="b">
        <f t="shared" si="2"/>
        <v>1</v>
      </c>
      <c r="I48" t="b">
        <f t="shared" si="3"/>
        <v>1</v>
      </c>
      <c r="J48" s="13" t="str">
        <f t="shared" si="4"/>
        <v>B</v>
      </c>
    </row>
    <row r="49" spans="1:10" x14ac:dyDescent="0.25">
      <c r="A49" s="5" t="s">
        <v>47</v>
      </c>
      <c r="B49" s="6">
        <v>2619776</v>
      </c>
      <c r="C49" s="6">
        <v>2749623</v>
      </c>
      <c r="D49" s="6">
        <v>2888215</v>
      </c>
      <c r="E49" s="7">
        <v>2800174</v>
      </c>
      <c r="F49" s="1" t="str">
        <f t="shared" si="0"/>
        <v>C</v>
      </c>
      <c r="G49" t="b">
        <f t="shared" si="1"/>
        <v>1</v>
      </c>
      <c r="H49" t="b">
        <f t="shared" si="2"/>
        <v>1</v>
      </c>
      <c r="I49" t="b">
        <f t="shared" si="3"/>
        <v>1</v>
      </c>
      <c r="J49" s="13" t="str">
        <f t="shared" si="4"/>
        <v>C</v>
      </c>
    </row>
    <row r="50" spans="1:10" x14ac:dyDescent="0.25">
      <c r="A50" s="5" t="s">
        <v>48</v>
      </c>
      <c r="B50" s="6">
        <v>248398</v>
      </c>
      <c r="C50" s="6">
        <v>268511</v>
      </c>
      <c r="D50" s="6">
        <v>3110853</v>
      </c>
      <c r="E50" s="7">
        <v>2986411</v>
      </c>
      <c r="F50" s="1" t="str">
        <f t="shared" si="0"/>
        <v>C</v>
      </c>
      <c r="G50" t="b">
        <f t="shared" si="1"/>
        <v>1</v>
      </c>
      <c r="H50" t="b">
        <f t="shared" si="2"/>
        <v>1</v>
      </c>
      <c r="I50" t="b">
        <f t="shared" si="3"/>
        <v>1</v>
      </c>
      <c r="J50" s="13" t="str">
        <f t="shared" si="4"/>
        <v>C</v>
      </c>
    </row>
    <row r="51" spans="1:10" ht="15.75" thickBot="1" x14ac:dyDescent="0.3">
      <c r="A51" s="8" t="s">
        <v>49</v>
      </c>
      <c r="B51" s="9">
        <v>2494207</v>
      </c>
      <c r="C51" s="9">
        <v>2625207</v>
      </c>
      <c r="D51" s="9">
        <v>1796293</v>
      </c>
      <c r="E51" s="10">
        <v>1853602</v>
      </c>
      <c r="F51" s="1" t="str">
        <f t="shared" si="0"/>
        <v>B</v>
      </c>
      <c r="G51" t="b">
        <f t="shared" si="1"/>
        <v>0</v>
      </c>
      <c r="H51" t="b">
        <f t="shared" si="2"/>
        <v>0</v>
      </c>
      <c r="I51" t="b">
        <f t="shared" si="3"/>
        <v>0</v>
      </c>
      <c r="J51" s="13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"/>
  <sheetViews>
    <sheetView tabSelected="1" topLeftCell="F1" zoomScale="70" zoomScaleNormal="70" workbookViewId="0">
      <selection activeCell="AK13" sqref="AK13"/>
    </sheetView>
  </sheetViews>
  <sheetFormatPr defaultRowHeight="15" x14ac:dyDescent="0.25"/>
  <cols>
    <col min="1" max="1" width="18.5703125" style="1" customWidth="1"/>
    <col min="2" max="2" width="13.85546875" style="1" customWidth="1"/>
    <col min="3" max="3" width="16.140625" style="1" customWidth="1"/>
    <col min="4" max="4" width="13.5703125" style="1" customWidth="1"/>
    <col min="5" max="5" width="16.140625" style="1" customWidth="1"/>
    <col min="6" max="6" width="9.140625" style="1"/>
    <col min="7" max="7" width="9.7109375" style="16" customWidth="1"/>
    <col min="8" max="8" width="7.28515625" style="17" customWidth="1"/>
    <col min="9" max="9" width="9.7109375" style="16" customWidth="1"/>
    <col min="10" max="10" width="7.28515625" style="17" customWidth="1"/>
    <col min="11" max="11" width="9.7109375" style="16" customWidth="1"/>
    <col min="12" max="12" width="7.28515625" style="17" customWidth="1"/>
    <col min="13" max="13" width="9.7109375" style="16" customWidth="1"/>
    <col min="14" max="14" width="7.28515625" style="17" customWidth="1"/>
    <col min="15" max="15" width="9.7109375" style="16" customWidth="1"/>
    <col min="16" max="16" width="7.28515625" style="17" customWidth="1"/>
    <col min="17" max="17" width="9.7109375" style="16" customWidth="1"/>
    <col min="18" max="18" width="7.28515625" style="17" customWidth="1"/>
    <col min="19" max="19" width="9.7109375" style="16" customWidth="1"/>
    <col min="20" max="20" width="7.28515625" style="17" customWidth="1"/>
    <col min="21" max="21" width="9.7109375" style="16" customWidth="1"/>
    <col min="22" max="22" width="7.28515625" style="17" customWidth="1"/>
    <col min="23" max="23" width="9.7109375" style="16" customWidth="1"/>
    <col min="24" max="24" width="7.28515625" style="17" customWidth="1"/>
    <col min="25" max="25" width="9.7109375" style="16" customWidth="1"/>
    <col min="26" max="26" width="7.28515625" style="17" customWidth="1"/>
    <col min="27" max="27" width="9.7109375" style="16" customWidth="1"/>
    <col min="28" max="28" width="7.28515625" style="17" customWidth="1"/>
    <col min="29" max="29" width="9.7109375" style="16" customWidth="1"/>
    <col min="30" max="30" width="7.28515625" style="17" customWidth="1"/>
    <col min="31" max="31" width="9.7109375" style="16" customWidth="1"/>
    <col min="32" max="32" width="7.28515625" style="17" customWidth="1"/>
    <col min="33" max="33" width="14" style="16" customWidth="1"/>
    <col min="34" max="34" width="7.28515625" style="17" customWidth="1"/>
    <col min="38" max="38" width="20.28515625" bestFit="1" customWidth="1"/>
  </cols>
  <sheetData>
    <row r="1" spans="1:38" ht="31.5" customHeight="1" x14ac:dyDescent="0.25">
      <c r="A1" s="2" t="s">
        <v>50</v>
      </c>
      <c r="B1" s="3" t="s">
        <v>51</v>
      </c>
      <c r="C1" s="3" t="s">
        <v>52</v>
      </c>
      <c r="D1" s="3" t="s">
        <v>53</v>
      </c>
      <c r="E1" s="4" t="s">
        <v>54</v>
      </c>
      <c r="F1" s="12" t="s">
        <v>55</v>
      </c>
      <c r="G1" s="18">
        <v>2013</v>
      </c>
      <c r="H1" s="19" t="s">
        <v>71</v>
      </c>
      <c r="I1" s="18">
        <v>2014</v>
      </c>
      <c r="J1" s="19" t="s">
        <v>71</v>
      </c>
      <c r="K1" s="18">
        <v>2015</v>
      </c>
      <c r="L1" s="19" t="s">
        <v>71</v>
      </c>
      <c r="M1" s="18">
        <v>2015</v>
      </c>
      <c r="N1" s="19" t="s">
        <v>71</v>
      </c>
      <c r="O1" s="18">
        <v>2016</v>
      </c>
      <c r="P1" s="19" t="s">
        <v>71</v>
      </c>
      <c r="Q1" s="18">
        <v>2017</v>
      </c>
      <c r="R1" s="19" t="s">
        <v>71</v>
      </c>
      <c r="S1" s="18">
        <v>2018</v>
      </c>
      <c r="T1" s="19" t="s">
        <v>71</v>
      </c>
      <c r="U1" s="18">
        <v>2019</v>
      </c>
      <c r="V1" s="19" t="s">
        <v>71</v>
      </c>
      <c r="W1" s="18">
        <v>2020</v>
      </c>
      <c r="X1" s="19" t="s">
        <v>71</v>
      </c>
      <c r="Y1" s="18">
        <v>2021</v>
      </c>
      <c r="Z1" s="19" t="s">
        <v>71</v>
      </c>
      <c r="AA1" s="18">
        <v>2022</v>
      </c>
      <c r="AB1" s="19" t="s">
        <v>71</v>
      </c>
      <c r="AC1" s="18">
        <v>2023</v>
      </c>
      <c r="AD1" s="19" t="s">
        <v>71</v>
      </c>
      <c r="AE1" s="18">
        <v>2024</v>
      </c>
      <c r="AF1" s="19" t="s">
        <v>71</v>
      </c>
      <c r="AG1" s="18">
        <v>2025</v>
      </c>
      <c r="AH1" s="19" t="s">
        <v>71</v>
      </c>
      <c r="AI1" s="12" t="s">
        <v>70</v>
      </c>
    </row>
    <row r="2" spans="1:38" x14ac:dyDescent="0.25">
      <c r="A2" s="5" t="s">
        <v>0</v>
      </c>
      <c r="B2" s="6">
        <v>1415007</v>
      </c>
      <c r="C2" s="6">
        <v>1397195</v>
      </c>
      <c r="D2" s="6">
        <v>1499070</v>
      </c>
      <c r="E2" s="7">
        <v>1481105</v>
      </c>
      <c r="F2" s="1" t="str">
        <f>RIGHT(A2,1)</f>
        <v>D</v>
      </c>
      <c r="G2" s="20">
        <f>SUM(B2,C2)</f>
        <v>2812202</v>
      </c>
      <c r="H2" s="21" t="b">
        <f>FALSE()</f>
        <v>0</v>
      </c>
      <c r="I2" s="20">
        <f>SUM(D2,E2)</f>
        <v>2980175</v>
      </c>
      <c r="J2" s="21" t="b">
        <f>IF(OR(I2/$G$2&gt;2,H2=TRUE()),TRUE(),FALSE())</f>
        <v>0</v>
      </c>
      <c r="K2" s="20">
        <f>IF(J2=TRUE(),I2,ROUNDDOWN(I2*$AI2,0))</f>
        <v>3158091</v>
      </c>
      <c r="L2" s="21" t="b">
        <f>IF(OR(K2/$G$2&gt;2,J2=TRUE()),TRUE(),FALSE())</f>
        <v>0</v>
      </c>
      <c r="M2" s="20">
        <f>IF(L2=TRUE(),K2,ROUNDDOWN(K2*$AI2,0))</f>
        <v>3346629</v>
      </c>
      <c r="N2" s="21" t="b">
        <f>IF(OR(M2/$G$2&gt;2,L2=TRUE()),TRUE(),FALSE())</f>
        <v>0</v>
      </c>
      <c r="O2" s="20">
        <f>IF(N2=TRUE(),M2,ROUNDDOWN(M2*$AI2,0))</f>
        <v>3546422</v>
      </c>
      <c r="P2" s="21" t="b">
        <f>IF(OR(O2/$G$2&gt;2,N2=TRUE()),TRUE(),FALSE())</f>
        <v>0</v>
      </c>
      <c r="Q2" s="20">
        <f>IF(P2=TRUE(),O2,ROUNDDOWN(O2*$AI2,0))</f>
        <v>3758143</v>
      </c>
      <c r="R2" s="21" t="b">
        <f>IF(OR(Q2/$G$2&gt;2,P2=TRUE()),TRUE(),FALSE())</f>
        <v>0</v>
      </c>
      <c r="S2" s="20">
        <f>IF(R2=TRUE(),Q2,ROUNDDOWN(Q2*$AI2,0))</f>
        <v>3982504</v>
      </c>
      <c r="T2" s="21" t="b">
        <f>IF(OR(S2/$G$2&gt;2,R2=TRUE()),TRUE(),FALSE())</f>
        <v>0</v>
      </c>
      <c r="U2" s="20">
        <f>IF(T2=TRUE(),S2,ROUNDDOWN(S2*$AI2,0))</f>
        <v>4220259</v>
      </c>
      <c r="V2" s="21" t="b">
        <f>IF(OR(U2/$G$2&gt;2,T2=TRUE()),TRUE(),FALSE())</f>
        <v>0</v>
      </c>
      <c r="W2" s="20">
        <f>IF(V2=TRUE(),U2,ROUNDDOWN(U2*$AI2,0))</f>
        <v>4472208</v>
      </c>
      <c r="X2" s="21" t="b">
        <f>IF(OR(W2/$G$2&gt;2,V2=TRUE()),TRUE(),FALSE())</f>
        <v>0</v>
      </c>
      <c r="Y2" s="20">
        <f>IF(X2=TRUE(),W2,ROUNDDOWN(W2*$AI2,0))</f>
        <v>4739198</v>
      </c>
      <c r="Z2" s="21" t="b">
        <f>IF(OR(Y2/$G$2&gt;2,X2=TRUE()),TRUE(),FALSE())</f>
        <v>0</v>
      </c>
      <c r="AA2" s="20">
        <f>IF(Z2=TRUE(),Y2,ROUNDDOWN(Y2*$AI2,0))</f>
        <v>5022128</v>
      </c>
      <c r="AB2" s="21" t="b">
        <f>IF(OR(AA2/$G$2&gt;2,Z2=TRUE()),TRUE(),FALSE())</f>
        <v>0</v>
      </c>
      <c r="AC2" s="20">
        <f>IF(AB2=TRUE(),AA2,ROUNDDOWN(AA2*$AI2,0))</f>
        <v>5321949</v>
      </c>
      <c r="AD2" s="21" t="b">
        <f>IF(OR(AC2/$G$2&gt;2,AB2=TRUE()),TRUE(),FALSE())</f>
        <v>0</v>
      </c>
      <c r="AE2" s="20">
        <f>IF(AD2=TRUE(),AC2,ROUNDDOWN(AC2*$AI2,0))</f>
        <v>5639669</v>
      </c>
      <c r="AF2" s="21" t="b">
        <f>IF(OR(AE2/$G$2&gt;2,AD2=TRUE()),TRUE(),FALSE())</f>
        <v>1</v>
      </c>
      <c r="AG2" s="20">
        <f>IF(AF2=TRUE(),AE2,ROUNDDOWN(AE2*$AI2,0))</f>
        <v>5639669</v>
      </c>
      <c r="AH2" s="21" t="b">
        <f>IF(OR(AG2/$G$2&gt;2,AF2=TRUE()),TRUE(),FALSE())</f>
        <v>1</v>
      </c>
      <c r="AI2" s="1">
        <f>ROUNDDOWN(I2/G2,4)</f>
        <v>1.0597000000000001</v>
      </c>
      <c r="AK2" t="s">
        <v>72</v>
      </c>
      <c r="AL2" s="24">
        <f>SUM(AG2:AG51)</f>
        <v>313603541</v>
      </c>
    </row>
    <row r="3" spans="1:38" x14ac:dyDescent="0.25">
      <c r="A3" s="5" t="s">
        <v>1</v>
      </c>
      <c r="B3" s="6">
        <v>1711390</v>
      </c>
      <c r="C3" s="6">
        <v>1641773</v>
      </c>
      <c r="D3" s="6">
        <v>1522030</v>
      </c>
      <c r="E3" s="7">
        <v>1618733</v>
      </c>
      <c r="F3" s="1" t="str">
        <f t="shared" ref="F3:F51" si="0">RIGHT(A3,1)</f>
        <v>D</v>
      </c>
      <c r="G3" s="20">
        <f t="shared" ref="G3:G51" si="1">SUM(B3,C3)</f>
        <v>3353163</v>
      </c>
      <c r="H3" s="21" t="b">
        <f>FALSE()</f>
        <v>0</v>
      </c>
      <c r="I3" s="20">
        <f>SUM(D3,E3)</f>
        <v>3140763</v>
      </c>
      <c r="J3" s="21" t="b">
        <f t="shared" ref="J3:T51" si="2">IF(OR(I3/$G$2&gt;2,H3=TRUE()),TRUE(),FALSE())</f>
        <v>0</v>
      </c>
      <c r="K3" s="20">
        <f t="shared" ref="K3:U51" si="3">IF(J3=TRUE(),I3,ROUNDDOWN(I3*$AI3,0))</f>
        <v>2941638</v>
      </c>
      <c r="L3" s="21" t="b">
        <f t="shared" si="2"/>
        <v>0</v>
      </c>
      <c r="M3" s="20">
        <f t="shared" si="3"/>
        <v>2755138</v>
      </c>
      <c r="N3" s="21" t="b">
        <f t="shared" si="2"/>
        <v>0</v>
      </c>
      <c r="O3" s="20">
        <f t="shared" si="3"/>
        <v>2580462</v>
      </c>
      <c r="P3" s="21" t="b">
        <f t="shared" si="2"/>
        <v>0</v>
      </c>
      <c r="Q3" s="20">
        <f t="shared" si="3"/>
        <v>2416860</v>
      </c>
      <c r="R3" s="21" t="b">
        <f t="shared" si="2"/>
        <v>0</v>
      </c>
      <c r="S3" s="20">
        <f t="shared" si="3"/>
        <v>2263631</v>
      </c>
      <c r="T3" s="21" t="b">
        <f t="shared" si="2"/>
        <v>0</v>
      </c>
      <c r="U3" s="20">
        <f t="shared" si="3"/>
        <v>2120116</v>
      </c>
      <c r="V3" s="21" t="b">
        <f t="shared" ref="V3:V51" si="4">IF(OR(U3/$G$2&gt;2,T3=TRUE()),TRUE(),FALSE())</f>
        <v>0</v>
      </c>
      <c r="W3" s="20">
        <f t="shared" ref="W3:W51" si="5">IF(V3=TRUE(),U3,ROUNDDOWN(U3*$AI3,0))</f>
        <v>1985700</v>
      </c>
      <c r="X3" s="21" t="b">
        <f t="shared" ref="X3:X51" si="6">IF(OR(W3/$G$2&gt;2,V3=TRUE()),TRUE(),FALSE())</f>
        <v>0</v>
      </c>
      <c r="Y3" s="20">
        <f t="shared" ref="Y3:Y51" si="7">IF(X3=TRUE(),W3,ROUNDDOWN(W3*$AI3,0))</f>
        <v>1859806</v>
      </c>
      <c r="Z3" s="21" t="b">
        <f t="shared" ref="Z3:Z51" si="8">IF(OR(Y3/$G$2&gt;2,X3=TRUE()),TRUE(),FALSE())</f>
        <v>0</v>
      </c>
      <c r="AA3" s="20">
        <f t="shared" ref="AA3:AA51" si="9">IF(Z3=TRUE(),Y3,ROUNDDOWN(Y3*$AI3,0))</f>
        <v>1741894</v>
      </c>
      <c r="AB3" s="21" t="b">
        <f t="shared" ref="AB3:AB51" si="10">IF(OR(AA3/$G$2&gt;2,Z3=TRUE()),TRUE(),FALSE())</f>
        <v>0</v>
      </c>
      <c r="AC3" s="20">
        <f t="shared" ref="AC3:AC51" si="11">IF(AB3=TRUE(),AA3,ROUNDDOWN(AA3*$AI3,0))</f>
        <v>1631457</v>
      </c>
      <c r="AD3" s="21" t="b">
        <f t="shared" ref="AD3:AD51" si="12">IF(OR(AC3/$G$2&gt;2,AB3=TRUE()),TRUE(),FALSE())</f>
        <v>0</v>
      </c>
      <c r="AE3" s="20">
        <f t="shared" ref="AE3:AE51" si="13">IF(AD3=TRUE(),AC3,ROUNDDOWN(AC3*$AI3,0))</f>
        <v>1528022</v>
      </c>
      <c r="AF3" s="21" t="b">
        <f t="shared" ref="AF3:AF51" si="14">IF(OR(AE3/$G$2&gt;2,AD3=TRUE()),TRUE(),FALSE())</f>
        <v>0</v>
      </c>
      <c r="AG3" s="20">
        <f t="shared" ref="AG3:AG51" si="15">IF(AF3=TRUE(),AE3,ROUNDDOWN(AE3*$AI3,0))</f>
        <v>1431145</v>
      </c>
      <c r="AH3" s="21" t="b">
        <f t="shared" ref="AH3:AH51" si="16">IF(OR(AG3/$G$2&gt;2,AF3=TRUE()),TRUE(),FALSE())</f>
        <v>0</v>
      </c>
      <c r="AI3" s="1">
        <f>ROUNDDOWN(I3/G3,4)</f>
        <v>0.93659999999999999</v>
      </c>
    </row>
    <row r="4" spans="1:38" x14ac:dyDescent="0.25">
      <c r="A4" s="5" t="s">
        <v>2</v>
      </c>
      <c r="B4" s="6">
        <v>1165105</v>
      </c>
      <c r="C4" s="6">
        <v>1278732</v>
      </c>
      <c r="D4" s="6">
        <v>1299953</v>
      </c>
      <c r="E4" s="7">
        <v>1191621</v>
      </c>
      <c r="F4" s="1" t="str">
        <f t="shared" si="0"/>
        <v>C</v>
      </c>
      <c r="G4" s="20">
        <f t="shared" si="1"/>
        <v>2443837</v>
      </c>
      <c r="H4" s="21" t="b">
        <f>FALSE()</f>
        <v>0</v>
      </c>
      <c r="I4" s="20">
        <f>SUM(D4,E4)</f>
        <v>2491574</v>
      </c>
      <c r="J4" s="21" t="b">
        <f t="shared" si="2"/>
        <v>0</v>
      </c>
      <c r="K4" s="20">
        <f t="shared" si="3"/>
        <v>2540159</v>
      </c>
      <c r="L4" s="21" t="b">
        <f t="shared" si="2"/>
        <v>0</v>
      </c>
      <c r="M4" s="20">
        <f t="shared" si="3"/>
        <v>2589692</v>
      </c>
      <c r="N4" s="21" t="b">
        <f t="shared" si="2"/>
        <v>0</v>
      </c>
      <c r="O4" s="20">
        <f t="shared" si="3"/>
        <v>2640190</v>
      </c>
      <c r="P4" s="21" t="b">
        <f t="shared" si="2"/>
        <v>0</v>
      </c>
      <c r="Q4" s="20">
        <f t="shared" si="3"/>
        <v>2691673</v>
      </c>
      <c r="R4" s="21" t="b">
        <f t="shared" si="2"/>
        <v>0</v>
      </c>
      <c r="S4" s="20">
        <f t="shared" si="3"/>
        <v>2744160</v>
      </c>
      <c r="T4" s="21" t="b">
        <f t="shared" si="2"/>
        <v>0</v>
      </c>
      <c r="U4" s="20">
        <f t="shared" si="3"/>
        <v>2797671</v>
      </c>
      <c r="V4" s="21" t="b">
        <f t="shared" si="4"/>
        <v>0</v>
      </c>
      <c r="W4" s="20">
        <f t="shared" si="5"/>
        <v>2852225</v>
      </c>
      <c r="X4" s="21" t="b">
        <f t="shared" si="6"/>
        <v>0</v>
      </c>
      <c r="Y4" s="20">
        <f t="shared" si="7"/>
        <v>2907843</v>
      </c>
      <c r="Z4" s="21" t="b">
        <f t="shared" si="8"/>
        <v>0</v>
      </c>
      <c r="AA4" s="20">
        <f t="shared" si="9"/>
        <v>2964545</v>
      </c>
      <c r="AB4" s="21" t="b">
        <f t="shared" si="10"/>
        <v>0</v>
      </c>
      <c r="AC4" s="20">
        <f t="shared" si="11"/>
        <v>3022353</v>
      </c>
      <c r="AD4" s="21" t="b">
        <f t="shared" si="12"/>
        <v>0</v>
      </c>
      <c r="AE4" s="20">
        <f t="shared" si="13"/>
        <v>3081288</v>
      </c>
      <c r="AF4" s="21" t="b">
        <f t="shared" si="14"/>
        <v>0</v>
      </c>
      <c r="AG4" s="20">
        <f t="shared" si="15"/>
        <v>3141373</v>
      </c>
      <c r="AH4" s="21" t="b">
        <f t="shared" si="16"/>
        <v>0</v>
      </c>
      <c r="AI4" s="1">
        <f>ROUNDDOWN(I4/G4,4)</f>
        <v>1.0195000000000001</v>
      </c>
      <c r="AK4" t="s">
        <v>73</v>
      </c>
      <c r="AL4">
        <f>MAX(AG2:AG51)</f>
        <v>105709857</v>
      </c>
    </row>
    <row r="5" spans="1:38" x14ac:dyDescent="0.25">
      <c r="A5" s="5" t="s">
        <v>3</v>
      </c>
      <c r="B5" s="6">
        <v>949065</v>
      </c>
      <c r="C5" s="6">
        <v>1026050</v>
      </c>
      <c r="D5" s="6">
        <v>688027</v>
      </c>
      <c r="E5" s="7">
        <v>723233</v>
      </c>
      <c r="F5" s="1" t="str">
        <f t="shared" si="0"/>
        <v>D</v>
      </c>
      <c r="G5" s="20">
        <f t="shared" si="1"/>
        <v>1975115</v>
      </c>
      <c r="H5" s="21" t="b">
        <f>FALSE()</f>
        <v>0</v>
      </c>
      <c r="I5" s="20">
        <f>SUM(D5,E5)</f>
        <v>1411260</v>
      </c>
      <c r="J5" s="21" t="b">
        <f t="shared" si="2"/>
        <v>0</v>
      </c>
      <c r="K5" s="20">
        <f t="shared" si="3"/>
        <v>1008345</v>
      </c>
      <c r="L5" s="21" t="b">
        <f t="shared" si="2"/>
        <v>0</v>
      </c>
      <c r="M5" s="20">
        <f t="shared" si="3"/>
        <v>720462</v>
      </c>
      <c r="N5" s="21" t="b">
        <f t="shared" si="2"/>
        <v>0</v>
      </c>
      <c r="O5" s="20">
        <f t="shared" si="3"/>
        <v>514770</v>
      </c>
      <c r="P5" s="21" t="b">
        <f t="shared" si="2"/>
        <v>0</v>
      </c>
      <c r="Q5" s="20">
        <f t="shared" si="3"/>
        <v>367803</v>
      </c>
      <c r="R5" s="21" t="b">
        <f t="shared" si="2"/>
        <v>0</v>
      </c>
      <c r="S5" s="20">
        <f t="shared" si="3"/>
        <v>262795</v>
      </c>
      <c r="T5" s="21" t="b">
        <f t="shared" si="2"/>
        <v>0</v>
      </c>
      <c r="U5" s="20">
        <f t="shared" si="3"/>
        <v>187767</v>
      </c>
      <c r="V5" s="21" t="b">
        <f t="shared" si="4"/>
        <v>0</v>
      </c>
      <c r="W5" s="20">
        <f t="shared" si="5"/>
        <v>134159</v>
      </c>
      <c r="X5" s="21" t="b">
        <f t="shared" si="6"/>
        <v>0</v>
      </c>
      <c r="Y5" s="20">
        <f t="shared" si="7"/>
        <v>95856</v>
      </c>
      <c r="Z5" s="21" t="b">
        <f t="shared" si="8"/>
        <v>0</v>
      </c>
      <c r="AA5" s="20">
        <f t="shared" si="9"/>
        <v>68489</v>
      </c>
      <c r="AB5" s="21" t="b">
        <f t="shared" si="10"/>
        <v>0</v>
      </c>
      <c r="AC5" s="20">
        <f t="shared" si="11"/>
        <v>48935</v>
      </c>
      <c r="AD5" s="21" t="b">
        <f t="shared" si="12"/>
        <v>0</v>
      </c>
      <c r="AE5" s="20">
        <f t="shared" si="13"/>
        <v>34964</v>
      </c>
      <c r="AF5" s="21" t="b">
        <f t="shared" si="14"/>
        <v>0</v>
      </c>
      <c r="AG5" s="20">
        <f t="shared" si="15"/>
        <v>24981</v>
      </c>
      <c r="AH5" s="21" t="b">
        <f t="shared" si="16"/>
        <v>0</v>
      </c>
      <c r="AI5" s="1">
        <f>ROUNDDOWN(I5/G5,4)</f>
        <v>0.71450000000000002</v>
      </c>
      <c r="AK5" t="s">
        <v>74</v>
      </c>
      <c r="AL5">
        <f>MATCH(AL4,AG2:AG51,0)</f>
        <v>46</v>
      </c>
    </row>
    <row r="6" spans="1:38" x14ac:dyDescent="0.25">
      <c r="A6" s="5" t="s">
        <v>4</v>
      </c>
      <c r="B6" s="6">
        <v>2436107</v>
      </c>
      <c r="C6" s="6">
        <v>2228622</v>
      </c>
      <c r="D6" s="6">
        <v>1831600</v>
      </c>
      <c r="E6" s="7">
        <v>1960624</v>
      </c>
      <c r="F6" s="1" t="str">
        <f t="shared" si="0"/>
        <v>A</v>
      </c>
      <c r="G6" s="20">
        <f t="shared" si="1"/>
        <v>4664729</v>
      </c>
      <c r="H6" s="21" t="b">
        <f>FALSE()</f>
        <v>0</v>
      </c>
      <c r="I6" s="20">
        <f>SUM(D6,E6)</f>
        <v>3792224</v>
      </c>
      <c r="J6" s="21" t="b">
        <f t="shared" si="2"/>
        <v>0</v>
      </c>
      <c r="K6" s="20">
        <f t="shared" si="3"/>
        <v>3082698</v>
      </c>
      <c r="L6" s="21" t="b">
        <f t="shared" si="2"/>
        <v>0</v>
      </c>
      <c r="M6" s="20">
        <f t="shared" si="3"/>
        <v>2505925</v>
      </c>
      <c r="N6" s="21" t="b">
        <f t="shared" si="2"/>
        <v>0</v>
      </c>
      <c r="O6" s="20">
        <f t="shared" si="3"/>
        <v>2037066</v>
      </c>
      <c r="P6" s="21" t="b">
        <f t="shared" si="2"/>
        <v>0</v>
      </c>
      <c r="Q6" s="20">
        <f t="shared" si="3"/>
        <v>1655930</v>
      </c>
      <c r="R6" s="21" t="b">
        <f t="shared" si="2"/>
        <v>0</v>
      </c>
      <c r="S6" s="20">
        <f t="shared" si="3"/>
        <v>1346105</v>
      </c>
      <c r="T6" s="21" t="b">
        <f t="shared" si="2"/>
        <v>0</v>
      </c>
      <c r="U6" s="20">
        <f t="shared" si="3"/>
        <v>1094248</v>
      </c>
      <c r="V6" s="21" t="b">
        <f t="shared" si="4"/>
        <v>0</v>
      </c>
      <c r="W6" s="20">
        <f t="shared" si="5"/>
        <v>889514</v>
      </c>
      <c r="X6" s="21" t="b">
        <f t="shared" si="6"/>
        <v>0</v>
      </c>
      <c r="Y6" s="20">
        <f t="shared" si="7"/>
        <v>723085</v>
      </c>
      <c r="Z6" s="21" t="b">
        <f t="shared" si="8"/>
        <v>0</v>
      </c>
      <c r="AA6" s="20">
        <f t="shared" si="9"/>
        <v>587795</v>
      </c>
      <c r="AB6" s="21" t="b">
        <f t="shared" si="10"/>
        <v>0</v>
      </c>
      <c r="AC6" s="20">
        <f t="shared" si="11"/>
        <v>477818</v>
      </c>
      <c r="AD6" s="21" t="b">
        <f t="shared" si="12"/>
        <v>0</v>
      </c>
      <c r="AE6" s="20">
        <f t="shared" si="13"/>
        <v>388418</v>
      </c>
      <c r="AF6" s="21" t="b">
        <f t="shared" si="14"/>
        <v>0</v>
      </c>
      <c r="AG6" s="20">
        <f t="shared" si="15"/>
        <v>315744</v>
      </c>
      <c r="AH6" s="21" t="b">
        <f t="shared" si="16"/>
        <v>0</v>
      </c>
      <c r="AI6" s="1">
        <f>ROUNDDOWN(I6/G6,4)</f>
        <v>0.81289999999999996</v>
      </c>
      <c r="AK6" t="s">
        <v>75</v>
      </c>
      <c r="AL6">
        <f>INDEX(AG2:AG51,AL5)</f>
        <v>105709857</v>
      </c>
    </row>
    <row r="7" spans="1:38" x14ac:dyDescent="0.25">
      <c r="A7" s="5" t="s">
        <v>5</v>
      </c>
      <c r="B7" s="6">
        <v>1846928</v>
      </c>
      <c r="C7" s="6">
        <v>1851433</v>
      </c>
      <c r="D7" s="6">
        <v>2125113</v>
      </c>
      <c r="E7" s="7">
        <v>2028635</v>
      </c>
      <c r="F7" s="1" t="str">
        <f t="shared" si="0"/>
        <v>D</v>
      </c>
      <c r="G7" s="20">
        <f t="shared" si="1"/>
        <v>3698361</v>
      </c>
      <c r="H7" s="21" t="b">
        <f>FALSE()</f>
        <v>0</v>
      </c>
      <c r="I7" s="20">
        <f>SUM(D7,E7)</f>
        <v>4153748</v>
      </c>
      <c r="J7" s="21" t="b">
        <f t="shared" si="2"/>
        <v>0</v>
      </c>
      <c r="K7" s="20">
        <f t="shared" si="3"/>
        <v>4665074</v>
      </c>
      <c r="L7" s="21" t="b">
        <f t="shared" si="2"/>
        <v>0</v>
      </c>
      <c r="M7" s="20">
        <f t="shared" si="3"/>
        <v>5239344</v>
      </c>
      <c r="N7" s="21" t="b">
        <f t="shared" si="2"/>
        <v>0</v>
      </c>
      <c r="O7" s="20">
        <f t="shared" si="3"/>
        <v>5884307</v>
      </c>
      <c r="P7" s="21" t="b">
        <f t="shared" si="2"/>
        <v>1</v>
      </c>
      <c r="Q7" s="20">
        <f t="shared" si="3"/>
        <v>5884307</v>
      </c>
      <c r="R7" s="21" t="b">
        <f t="shared" si="2"/>
        <v>1</v>
      </c>
      <c r="S7" s="20">
        <f t="shared" si="3"/>
        <v>5884307</v>
      </c>
      <c r="T7" s="21" t="b">
        <f t="shared" si="2"/>
        <v>1</v>
      </c>
      <c r="U7" s="20">
        <f t="shared" si="3"/>
        <v>5884307</v>
      </c>
      <c r="V7" s="21" t="b">
        <f t="shared" si="4"/>
        <v>1</v>
      </c>
      <c r="W7" s="20">
        <f t="shared" si="5"/>
        <v>5884307</v>
      </c>
      <c r="X7" s="21" t="b">
        <f t="shared" si="6"/>
        <v>1</v>
      </c>
      <c r="Y7" s="20">
        <f t="shared" si="7"/>
        <v>5884307</v>
      </c>
      <c r="Z7" s="21" t="b">
        <f t="shared" si="8"/>
        <v>1</v>
      </c>
      <c r="AA7" s="20">
        <f t="shared" si="9"/>
        <v>5884307</v>
      </c>
      <c r="AB7" s="21" t="b">
        <f t="shared" si="10"/>
        <v>1</v>
      </c>
      <c r="AC7" s="20">
        <f t="shared" si="11"/>
        <v>5884307</v>
      </c>
      <c r="AD7" s="21" t="b">
        <f t="shared" si="12"/>
        <v>1</v>
      </c>
      <c r="AE7" s="20">
        <f t="shared" si="13"/>
        <v>5884307</v>
      </c>
      <c r="AF7" s="21" t="b">
        <f t="shared" si="14"/>
        <v>1</v>
      </c>
      <c r="AG7" s="20">
        <f t="shared" si="15"/>
        <v>5884307</v>
      </c>
      <c r="AH7" s="21" t="b">
        <f t="shared" si="16"/>
        <v>1</v>
      </c>
      <c r="AI7" s="1">
        <f>ROUNDDOWN(I7/G7,4)</f>
        <v>1.1231</v>
      </c>
    </row>
    <row r="8" spans="1:38" x14ac:dyDescent="0.25">
      <c r="A8" s="5" t="s">
        <v>6</v>
      </c>
      <c r="B8" s="6">
        <v>3841577</v>
      </c>
      <c r="C8" s="6">
        <v>3848394</v>
      </c>
      <c r="D8" s="6">
        <v>3595975</v>
      </c>
      <c r="E8" s="7">
        <v>3123039</v>
      </c>
      <c r="F8" s="1" t="str">
        <f t="shared" si="0"/>
        <v>B</v>
      </c>
      <c r="G8" s="20">
        <f t="shared" si="1"/>
        <v>7689971</v>
      </c>
      <c r="H8" s="21" t="b">
        <f>FALSE()</f>
        <v>0</v>
      </c>
      <c r="I8" s="20">
        <f>SUM(D8,E8)</f>
        <v>6719014</v>
      </c>
      <c r="J8" s="21" t="b">
        <f t="shared" si="2"/>
        <v>1</v>
      </c>
      <c r="K8" s="20">
        <f t="shared" si="3"/>
        <v>6719014</v>
      </c>
      <c r="L8" s="21" t="b">
        <f t="shared" si="2"/>
        <v>1</v>
      </c>
      <c r="M8" s="20">
        <f t="shared" si="3"/>
        <v>6719014</v>
      </c>
      <c r="N8" s="21" t="b">
        <f t="shared" si="2"/>
        <v>1</v>
      </c>
      <c r="O8" s="20">
        <f t="shared" si="3"/>
        <v>6719014</v>
      </c>
      <c r="P8" s="21" t="b">
        <f t="shared" si="2"/>
        <v>1</v>
      </c>
      <c r="Q8" s="20">
        <f t="shared" si="3"/>
        <v>6719014</v>
      </c>
      <c r="R8" s="21" t="b">
        <f t="shared" si="2"/>
        <v>1</v>
      </c>
      <c r="S8" s="20">
        <f t="shared" si="3"/>
        <v>6719014</v>
      </c>
      <c r="T8" s="21" t="b">
        <f t="shared" si="2"/>
        <v>1</v>
      </c>
      <c r="U8" s="20">
        <f t="shared" si="3"/>
        <v>6719014</v>
      </c>
      <c r="V8" s="21" t="b">
        <f t="shared" si="4"/>
        <v>1</v>
      </c>
      <c r="W8" s="20">
        <f t="shared" si="5"/>
        <v>6719014</v>
      </c>
      <c r="X8" s="21" t="b">
        <f t="shared" si="6"/>
        <v>1</v>
      </c>
      <c r="Y8" s="20">
        <f t="shared" si="7"/>
        <v>6719014</v>
      </c>
      <c r="Z8" s="21" t="b">
        <f t="shared" si="8"/>
        <v>1</v>
      </c>
      <c r="AA8" s="20">
        <f t="shared" si="9"/>
        <v>6719014</v>
      </c>
      <c r="AB8" s="21" t="b">
        <f t="shared" si="10"/>
        <v>1</v>
      </c>
      <c r="AC8" s="20">
        <f t="shared" si="11"/>
        <v>6719014</v>
      </c>
      <c r="AD8" s="21" t="b">
        <f t="shared" si="12"/>
        <v>1</v>
      </c>
      <c r="AE8" s="20">
        <f t="shared" si="13"/>
        <v>6719014</v>
      </c>
      <c r="AF8" s="21" t="b">
        <f t="shared" si="14"/>
        <v>1</v>
      </c>
      <c r="AG8" s="20">
        <f t="shared" si="15"/>
        <v>6719014</v>
      </c>
      <c r="AH8" s="21" t="b">
        <f t="shared" si="16"/>
        <v>1</v>
      </c>
      <c r="AI8" s="1">
        <f>ROUNDDOWN(I8/G8,4)</f>
        <v>0.87370000000000003</v>
      </c>
      <c r="AK8" t="str">
        <f ca="1">OFFSET(AL6,0,-32)</f>
        <v>A</v>
      </c>
      <c r="AL8" t="s">
        <v>76</v>
      </c>
    </row>
    <row r="9" spans="1:38" x14ac:dyDescent="0.25">
      <c r="A9" s="5" t="s">
        <v>7</v>
      </c>
      <c r="B9" s="6">
        <v>679557</v>
      </c>
      <c r="C9" s="6">
        <v>655500</v>
      </c>
      <c r="D9" s="6">
        <v>1012012</v>
      </c>
      <c r="E9" s="7">
        <v>1067022</v>
      </c>
      <c r="F9" s="1" t="str">
        <f t="shared" si="0"/>
        <v>A</v>
      </c>
      <c r="G9" s="20">
        <f t="shared" si="1"/>
        <v>1335057</v>
      </c>
      <c r="H9" s="21" t="b">
        <f>FALSE()</f>
        <v>0</v>
      </c>
      <c r="I9" s="20">
        <f>SUM(D9,E9)</f>
        <v>2079034</v>
      </c>
      <c r="J9" s="21" t="b">
        <f t="shared" si="2"/>
        <v>0</v>
      </c>
      <c r="K9" s="20">
        <f t="shared" si="3"/>
        <v>3237471</v>
      </c>
      <c r="L9" s="21" t="b">
        <f t="shared" si="2"/>
        <v>0</v>
      </c>
      <c r="M9" s="20">
        <f t="shared" si="3"/>
        <v>5041389</v>
      </c>
      <c r="N9" s="21" t="b">
        <f t="shared" si="2"/>
        <v>0</v>
      </c>
      <c r="O9" s="20">
        <f t="shared" si="3"/>
        <v>7850450</v>
      </c>
      <c r="P9" s="21" t="b">
        <f t="shared" si="2"/>
        <v>1</v>
      </c>
      <c r="Q9" s="20">
        <f t="shared" si="3"/>
        <v>7850450</v>
      </c>
      <c r="R9" s="21" t="b">
        <f t="shared" si="2"/>
        <v>1</v>
      </c>
      <c r="S9" s="20">
        <f t="shared" si="3"/>
        <v>7850450</v>
      </c>
      <c r="T9" s="21" t="b">
        <f t="shared" si="2"/>
        <v>1</v>
      </c>
      <c r="U9" s="20">
        <f t="shared" si="3"/>
        <v>7850450</v>
      </c>
      <c r="V9" s="21" t="b">
        <f t="shared" si="4"/>
        <v>1</v>
      </c>
      <c r="W9" s="20">
        <f t="shared" si="5"/>
        <v>7850450</v>
      </c>
      <c r="X9" s="21" t="b">
        <f t="shared" si="6"/>
        <v>1</v>
      </c>
      <c r="Y9" s="20">
        <f t="shared" si="7"/>
        <v>7850450</v>
      </c>
      <c r="Z9" s="21" t="b">
        <f t="shared" si="8"/>
        <v>1</v>
      </c>
      <c r="AA9" s="20">
        <f t="shared" si="9"/>
        <v>7850450</v>
      </c>
      <c r="AB9" s="21" t="b">
        <f t="shared" si="10"/>
        <v>1</v>
      </c>
      <c r="AC9" s="20">
        <f t="shared" si="11"/>
        <v>7850450</v>
      </c>
      <c r="AD9" s="21" t="b">
        <f t="shared" si="12"/>
        <v>1</v>
      </c>
      <c r="AE9" s="20">
        <f t="shared" si="13"/>
        <v>7850450</v>
      </c>
      <c r="AF9" s="21" t="b">
        <f t="shared" si="14"/>
        <v>1</v>
      </c>
      <c r="AG9" s="20">
        <f t="shared" si="15"/>
        <v>7850450</v>
      </c>
      <c r="AH9" s="21" t="b">
        <f t="shared" si="16"/>
        <v>1</v>
      </c>
      <c r="AI9" s="1">
        <f>ROUNDDOWN(I9/G9,4)</f>
        <v>1.5571999999999999</v>
      </c>
    </row>
    <row r="10" spans="1:38" x14ac:dyDescent="0.25">
      <c r="A10" s="5" t="s">
        <v>8</v>
      </c>
      <c r="B10" s="6">
        <v>1660998</v>
      </c>
      <c r="C10" s="6">
        <v>1630345</v>
      </c>
      <c r="D10" s="6">
        <v>1130119</v>
      </c>
      <c r="E10" s="7">
        <v>1080238</v>
      </c>
      <c r="F10" s="1" t="str">
        <f t="shared" si="0"/>
        <v>C</v>
      </c>
      <c r="G10" s="20">
        <f t="shared" si="1"/>
        <v>3291343</v>
      </c>
      <c r="H10" s="21" t="b">
        <f>FALSE()</f>
        <v>0</v>
      </c>
      <c r="I10" s="20">
        <f>SUM(D10,E10)</f>
        <v>2210357</v>
      </c>
      <c r="J10" s="21" t="b">
        <f t="shared" si="2"/>
        <v>0</v>
      </c>
      <c r="K10" s="20">
        <f t="shared" si="3"/>
        <v>1484254</v>
      </c>
      <c r="L10" s="21" t="b">
        <f t="shared" si="2"/>
        <v>0</v>
      </c>
      <c r="M10" s="20">
        <f t="shared" si="3"/>
        <v>996676</v>
      </c>
      <c r="N10" s="21" t="b">
        <f t="shared" si="2"/>
        <v>0</v>
      </c>
      <c r="O10" s="20">
        <f t="shared" si="3"/>
        <v>669267</v>
      </c>
      <c r="P10" s="21" t="b">
        <f t="shared" si="2"/>
        <v>0</v>
      </c>
      <c r="Q10" s="20">
        <f t="shared" si="3"/>
        <v>449412</v>
      </c>
      <c r="R10" s="21" t="b">
        <f t="shared" si="2"/>
        <v>0</v>
      </c>
      <c r="S10" s="20">
        <f t="shared" si="3"/>
        <v>301780</v>
      </c>
      <c r="T10" s="21" t="b">
        <f t="shared" si="2"/>
        <v>0</v>
      </c>
      <c r="U10" s="20">
        <f t="shared" si="3"/>
        <v>202645</v>
      </c>
      <c r="V10" s="21" t="b">
        <f t="shared" si="4"/>
        <v>0</v>
      </c>
      <c r="W10" s="20">
        <f t="shared" si="5"/>
        <v>136076</v>
      </c>
      <c r="X10" s="21" t="b">
        <f t="shared" si="6"/>
        <v>0</v>
      </c>
      <c r="Y10" s="20">
        <f t="shared" si="7"/>
        <v>91375</v>
      </c>
      <c r="Z10" s="21" t="b">
        <f t="shared" si="8"/>
        <v>0</v>
      </c>
      <c r="AA10" s="20">
        <f t="shared" si="9"/>
        <v>61358</v>
      </c>
      <c r="AB10" s="21" t="b">
        <f t="shared" si="10"/>
        <v>0</v>
      </c>
      <c r="AC10" s="20">
        <f t="shared" si="11"/>
        <v>41201</v>
      </c>
      <c r="AD10" s="21" t="b">
        <f t="shared" si="12"/>
        <v>0</v>
      </c>
      <c r="AE10" s="20">
        <f t="shared" si="13"/>
        <v>27666</v>
      </c>
      <c r="AF10" s="21" t="b">
        <f t="shared" si="14"/>
        <v>0</v>
      </c>
      <c r="AG10" s="20">
        <f t="shared" si="15"/>
        <v>18577</v>
      </c>
      <c r="AH10" s="21" t="b">
        <f t="shared" si="16"/>
        <v>0</v>
      </c>
      <c r="AI10" s="1">
        <f>ROUNDDOWN(I10/G10,4)</f>
        <v>0.67149999999999999</v>
      </c>
    </row>
    <row r="11" spans="1:38" x14ac:dyDescent="0.25">
      <c r="A11" s="5" t="s">
        <v>9</v>
      </c>
      <c r="B11" s="6">
        <v>1157622</v>
      </c>
      <c r="C11" s="6">
        <v>1182345</v>
      </c>
      <c r="D11" s="6">
        <v>830785</v>
      </c>
      <c r="E11" s="7">
        <v>833779</v>
      </c>
      <c r="F11" s="1" t="str">
        <f t="shared" si="0"/>
        <v>C</v>
      </c>
      <c r="G11" s="20">
        <f t="shared" si="1"/>
        <v>2339967</v>
      </c>
      <c r="H11" s="21" t="b">
        <f>FALSE()</f>
        <v>0</v>
      </c>
      <c r="I11" s="20">
        <f>SUM(D11,E11)</f>
        <v>1664564</v>
      </c>
      <c r="J11" s="21" t="b">
        <f t="shared" si="2"/>
        <v>0</v>
      </c>
      <c r="K11" s="20">
        <f t="shared" si="3"/>
        <v>1184004</v>
      </c>
      <c r="L11" s="21" t="b">
        <f t="shared" si="2"/>
        <v>0</v>
      </c>
      <c r="M11" s="20">
        <f t="shared" si="3"/>
        <v>842182</v>
      </c>
      <c r="N11" s="21" t="b">
        <f t="shared" si="2"/>
        <v>0</v>
      </c>
      <c r="O11" s="20">
        <f t="shared" si="3"/>
        <v>599044</v>
      </c>
      <c r="P11" s="21" t="b">
        <f t="shared" si="2"/>
        <v>0</v>
      </c>
      <c r="Q11" s="20">
        <f t="shared" si="3"/>
        <v>426099</v>
      </c>
      <c r="R11" s="21" t="b">
        <f t="shared" si="2"/>
        <v>0</v>
      </c>
      <c r="S11" s="20">
        <f t="shared" si="3"/>
        <v>303084</v>
      </c>
      <c r="T11" s="21" t="b">
        <f t="shared" si="2"/>
        <v>0</v>
      </c>
      <c r="U11" s="20">
        <f t="shared" si="3"/>
        <v>215583</v>
      </c>
      <c r="V11" s="21" t="b">
        <f t="shared" si="4"/>
        <v>0</v>
      </c>
      <c r="W11" s="20">
        <f t="shared" si="5"/>
        <v>153344</v>
      </c>
      <c r="X11" s="21" t="b">
        <f t="shared" si="6"/>
        <v>0</v>
      </c>
      <c r="Y11" s="20">
        <f t="shared" si="7"/>
        <v>109073</v>
      </c>
      <c r="Z11" s="21" t="b">
        <f t="shared" si="8"/>
        <v>0</v>
      </c>
      <c r="AA11" s="20">
        <f t="shared" si="9"/>
        <v>77583</v>
      </c>
      <c r="AB11" s="21" t="b">
        <f t="shared" si="10"/>
        <v>0</v>
      </c>
      <c r="AC11" s="20">
        <f t="shared" si="11"/>
        <v>55184</v>
      </c>
      <c r="AD11" s="21" t="b">
        <f t="shared" si="12"/>
        <v>0</v>
      </c>
      <c r="AE11" s="20">
        <f t="shared" si="13"/>
        <v>39252</v>
      </c>
      <c r="AF11" s="21" t="b">
        <f t="shared" si="14"/>
        <v>0</v>
      </c>
      <c r="AG11" s="20">
        <f t="shared" si="15"/>
        <v>27919</v>
      </c>
      <c r="AH11" s="21" t="b">
        <f t="shared" si="16"/>
        <v>0</v>
      </c>
      <c r="AI11" s="1">
        <f>ROUNDDOWN(I11/G11,4)</f>
        <v>0.71130000000000004</v>
      </c>
    </row>
    <row r="12" spans="1:38" x14ac:dyDescent="0.25">
      <c r="A12" s="5" t="s">
        <v>10</v>
      </c>
      <c r="B12" s="6">
        <v>1987047</v>
      </c>
      <c r="C12" s="6">
        <v>1996208</v>
      </c>
      <c r="D12" s="6">
        <v>2053892</v>
      </c>
      <c r="E12" s="7">
        <v>1697247</v>
      </c>
      <c r="F12" s="1" t="str">
        <f t="shared" si="0"/>
        <v>D</v>
      </c>
      <c r="G12" s="20">
        <f t="shared" si="1"/>
        <v>3983255</v>
      </c>
      <c r="H12" s="21" t="b">
        <f>FALSE()</f>
        <v>0</v>
      </c>
      <c r="I12" s="20">
        <f>SUM(D12,E12)</f>
        <v>3751139</v>
      </c>
      <c r="J12" s="21" t="b">
        <f t="shared" si="2"/>
        <v>0</v>
      </c>
      <c r="K12" s="20">
        <f t="shared" si="3"/>
        <v>3532447</v>
      </c>
      <c r="L12" s="21" t="b">
        <f t="shared" si="2"/>
        <v>0</v>
      </c>
      <c r="M12" s="20">
        <f t="shared" si="3"/>
        <v>3326505</v>
      </c>
      <c r="N12" s="21" t="b">
        <f t="shared" si="2"/>
        <v>0</v>
      </c>
      <c r="O12" s="20">
        <f t="shared" si="3"/>
        <v>3132569</v>
      </c>
      <c r="P12" s="21" t="b">
        <f t="shared" si="2"/>
        <v>0</v>
      </c>
      <c r="Q12" s="20">
        <f t="shared" si="3"/>
        <v>2949940</v>
      </c>
      <c r="R12" s="21" t="b">
        <f t="shared" si="2"/>
        <v>0</v>
      </c>
      <c r="S12" s="20">
        <f t="shared" si="3"/>
        <v>2777958</v>
      </c>
      <c r="T12" s="21" t="b">
        <f t="shared" si="2"/>
        <v>0</v>
      </c>
      <c r="U12" s="20">
        <f t="shared" si="3"/>
        <v>2616003</v>
      </c>
      <c r="V12" s="21" t="b">
        <f t="shared" si="4"/>
        <v>0</v>
      </c>
      <c r="W12" s="20">
        <f t="shared" si="5"/>
        <v>2463490</v>
      </c>
      <c r="X12" s="21" t="b">
        <f t="shared" si="6"/>
        <v>0</v>
      </c>
      <c r="Y12" s="20">
        <f t="shared" si="7"/>
        <v>2319868</v>
      </c>
      <c r="Z12" s="21" t="b">
        <f t="shared" si="8"/>
        <v>0</v>
      </c>
      <c r="AA12" s="20">
        <f t="shared" si="9"/>
        <v>2184619</v>
      </c>
      <c r="AB12" s="21" t="b">
        <f t="shared" si="10"/>
        <v>0</v>
      </c>
      <c r="AC12" s="20">
        <f t="shared" si="11"/>
        <v>2057255</v>
      </c>
      <c r="AD12" s="21" t="b">
        <f t="shared" si="12"/>
        <v>0</v>
      </c>
      <c r="AE12" s="20">
        <f t="shared" si="13"/>
        <v>1937317</v>
      </c>
      <c r="AF12" s="21" t="b">
        <f t="shared" si="14"/>
        <v>0</v>
      </c>
      <c r="AG12" s="20">
        <f t="shared" si="15"/>
        <v>1824371</v>
      </c>
      <c r="AH12" s="21" t="b">
        <f t="shared" si="16"/>
        <v>0</v>
      </c>
      <c r="AI12" s="1">
        <f>ROUNDDOWN(I12/G12,4)</f>
        <v>0.94169999999999998</v>
      </c>
      <c r="AK12" t="s">
        <v>77</v>
      </c>
    </row>
    <row r="13" spans="1:38" x14ac:dyDescent="0.25">
      <c r="A13" s="5" t="s">
        <v>11</v>
      </c>
      <c r="B13" s="6">
        <v>3997724</v>
      </c>
      <c r="C13" s="6">
        <v>3690756</v>
      </c>
      <c r="D13" s="6">
        <v>4339393</v>
      </c>
      <c r="E13" s="7">
        <v>4639643</v>
      </c>
      <c r="F13" s="1" t="str">
        <f t="shared" si="0"/>
        <v>C</v>
      </c>
      <c r="G13" s="20">
        <f t="shared" si="1"/>
        <v>7688480</v>
      </c>
      <c r="H13" s="21" t="b">
        <f>FALSE()</f>
        <v>0</v>
      </c>
      <c r="I13" s="20">
        <f>SUM(D13,E13)</f>
        <v>8979036</v>
      </c>
      <c r="J13" s="21" t="b">
        <f t="shared" si="2"/>
        <v>1</v>
      </c>
      <c r="K13" s="20">
        <f t="shared" si="3"/>
        <v>8979036</v>
      </c>
      <c r="L13" s="21" t="b">
        <f t="shared" si="2"/>
        <v>1</v>
      </c>
      <c r="M13" s="20">
        <f t="shared" si="3"/>
        <v>8979036</v>
      </c>
      <c r="N13" s="21" t="b">
        <f t="shared" si="2"/>
        <v>1</v>
      </c>
      <c r="O13" s="20">
        <f t="shared" si="3"/>
        <v>8979036</v>
      </c>
      <c r="P13" s="21" t="b">
        <f t="shared" si="2"/>
        <v>1</v>
      </c>
      <c r="Q13" s="20">
        <f t="shared" si="3"/>
        <v>8979036</v>
      </c>
      <c r="R13" s="21" t="b">
        <f t="shared" si="2"/>
        <v>1</v>
      </c>
      <c r="S13" s="20">
        <f t="shared" si="3"/>
        <v>8979036</v>
      </c>
      <c r="T13" s="21" t="b">
        <f t="shared" ref="T13:T51" si="17">IF(OR(S13/$G$2&gt;2,R13=TRUE()),TRUE(),FALSE())</f>
        <v>1</v>
      </c>
      <c r="U13" s="20">
        <f t="shared" ref="U13:U51" si="18">IF(T13=TRUE(),S13,ROUNDDOWN(S13*$AI13,0))</f>
        <v>8979036</v>
      </c>
      <c r="V13" s="21" t="b">
        <f t="shared" si="4"/>
        <v>1</v>
      </c>
      <c r="W13" s="20">
        <f t="shared" si="5"/>
        <v>8979036</v>
      </c>
      <c r="X13" s="21" t="b">
        <f t="shared" si="6"/>
        <v>1</v>
      </c>
      <c r="Y13" s="20">
        <f t="shared" si="7"/>
        <v>8979036</v>
      </c>
      <c r="Z13" s="21" t="b">
        <f t="shared" si="8"/>
        <v>1</v>
      </c>
      <c r="AA13" s="20">
        <f t="shared" si="9"/>
        <v>8979036</v>
      </c>
      <c r="AB13" s="21" t="b">
        <f t="shared" si="10"/>
        <v>1</v>
      </c>
      <c r="AC13" s="20">
        <f t="shared" si="11"/>
        <v>8979036</v>
      </c>
      <c r="AD13" s="21" t="b">
        <f t="shared" si="12"/>
        <v>1</v>
      </c>
      <c r="AE13" s="20">
        <f t="shared" si="13"/>
        <v>8979036</v>
      </c>
      <c r="AF13" s="21" t="b">
        <f t="shared" si="14"/>
        <v>1</v>
      </c>
      <c r="AG13" s="20">
        <f t="shared" si="15"/>
        <v>8979036</v>
      </c>
      <c r="AH13" s="21" t="b">
        <f t="shared" si="16"/>
        <v>1</v>
      </c>
      <c r="AI13" s="1">
        <f>ROUNDDOWN(I13/G13,4)</f>
        <v>1.1677999999999999</v>
      </c>
      <c r="AK13">
        <f>COUNTIF(AH2:AH51,TRUE())</f>
        <v>20</v>
      </c>
    </row>
    <row r="14" spans="1:38" x14ac:dyDescent="0.25">
      <c r="A14" s="5" t="s">
        <v>12</v>
      </c>
      <c r="B14" s="6">
        <v>996113</v>
      </c>
      <c r="C14" s="6">
        <v>964279</v>
      </c>
      <c r="D14" s="6">
        <v>1012487</v>
      </c>
      <c r="E14" s="7">
        <v>1128940</v>
      </c>
      <c r="F14" s="1" t="str">
        <f t="shared" si="0"/>
        <v>A</v>
      </c>
      <c r="G14" s="20">
        <f t="shared" si="1"/>
        <v>1960392</v>
      </c>
      <c r="H14" s="21" t="b">
        <f>FALSE()</f>
        <v>0</v>
      </c>
      <c r="I14" s="20">
        <f>SUM(D14,E14)</f>
        <v>2141427</v>
      </c>
      <c r="J14" s="21" t="b">
        <f t="shared" si="2"/>
        <v>0</v>
      </c>
      <c r="K14" s="20">
        <f t="shared" si="3"/>
        <v>2339080</v>
      </c>
      <c r="L14" s="21" t="b">
        <f t="shared" si="2"/>
        <v>0</v>
      </c>
      <c r="M14" s="20">
        <f t="shared" si="3"/>
        <v>2554977</v>
      </c>
      <c r="N14" s="21" t="b">
        <f t="shared" si="2"/>
        <v>0</v>
      </c>
      <c r="O14" s="20">
        <f t="shared" si="3"/>
        <v>2790801</v>
      </c>
      <c r="P14" s="21" t="b">
        <f t="shared" si="2"/>
        <v>0</v>
      </c>
      <c r="Q14" s="20">
        <f t="shared" si="3"/>
        <v>3048391</v>
      </c>
      <c r="R14" s="21" t="b">
        <f t="shared" si="2"/>
        <v>0</v>
      </c>
      <c r="S14" s="20">
        <f t="shared" si="3"/>
        <v>3329757</v>
      </c>
      <c r="T14" s="21" t="b">
        <f t="shared" si="17"/>
        <v>0</v>
      </c>
      <c r="U14" s="20">
        <f t="shared" si="18"/>
        <v>3637093</v>
      </c>
      <c r="V14" s="21" t="b">
        <f t="shared" si="4"/>
        <v>0</v>
      </c>
      <c r="W14" s="20">
        <f t="shared" si="5"/>
        <v>3972796</v>
      </c>
      <c r="X14" s="21" t="b">
        <f t="shared" si="6"/>
        <v>0</v>
      </c>
      <c r="Y14" s="20">
        <f t="shared" si="7"/>
        <v>4339485</v>
      </c>
      <c r="Z14" s="21" t="b">
        <f t="shared" si="8"/>
        <v>0</v>
      </c>
      <c r="AA14" s="20">
        <f t="shared" si="9"/>
        <v>4740019</v>
      </c>
      <c r="AB14" s="21" t="b">
        <f t="shared" si="10"/>
        <v>0</v>
      </c>
      <c r="AC14" s="20">
        <f t="shared" si="11"/>
        <v>5177522</v>
      </c>
      <c r="AD14" s="21" t="b">
        <f t="shared" si="12"/>
        <v>0</v>
      </c>
      <c r="AE14" s="20">
        <f t="shared" si="13"/>
        <v>5655407</v>
      </c>
      <c r="AF14" s="21" t="b">
        <f t="shared" si="14"/>
        <v>1</v>
      </c>
      <c r="AG14" s="20">
        <f t="shared" si="15"/>
        <v>5655407</v>
      </c>
      <c r="AH14" s="21" t="b">
        <f t="shared" si="16"/>
        <v>1</v>
      </c>
      <c r="AI14" s="1">
        <f>ROUNDDOWN(I14/G14,4)</f>
        <v>1.0923</v>
      </c>
    </row>
    <row r="15" spans="1:38" x14ac:dyDescent="0.25">
      <c r="A15" s="5" t="s">
        <v>13</v>
      </c>
      <c r="B15" s="6">
        <v>1143634</v>
      </c>
      <c r="C15" s="6">
        <v>1033836</v>
      </c>
      <c r="D15" s="6">
        <v>909534</v>
      </c>
      <c r="E15" s="7">
        <v>856349</v>
      </c>
      <c r="F15" s="1" t="str">
        <f t="shared" si="0"/>
        <v>A</v>
      </c>
      <c r="G15" s="20">
        <f t="shared" si="1"/>
        <v>2177470</v>
      </c>
      <c r="H15" s="21" t="b">
        <f>FALSE()</f>
        <v>0</v>
      </c>
      <c r="I15" s="20">
        <f>SUM(D15,E15)</f>
        <v>1765883</v>
      </c>
      <c r="J15" s="21" t="b">
        <f t="shared" si="2"/>
        <v>0</v>
      </c>
      <c r="K15" s="20">
        <f t="shared" si="3"/>
        <v>1431954</v>
      </c>
      <c r="L15" s="21" t="b">
        <f t="shared" si="2"/>
        <v>0</v>
      </c>
      <c r="M15" s="20">
        <f t="shared" si="3"/>
        <v>1161171</v>
      </c>
      <c r="N15" s="21" t="b">
        <f t="shared" si="2"/>
        <v>0</v>
      </c>
      <c r="O15" s="20">
        <f t="shared" si="3"/>
        <v>941593</v>
      </c>
      <c r="P15" s="21" t="b">
        <f t="shared" si="2"/>
        <v>0</v>
      </c>
      <c r="Q15" s="20">
        <f t="shared" si="3"/>
        <v>763537</v>
      </c>
      <c r="R15" s="21" t="b">
        <f t="shared" si="2"/>
        <v>0</v>
      </c>
      <c r="S15" s="20">
        <f t="shared" si="3"/>
        <v>619152</v>
      </c>
      <c r="T15" s="21" t="b">
        <f t="shared" si="17"/>
        <v>0</v>
      </c>
      <c r="U15" s="20">
        <f t="shared" si="18"/>
        <v>502070</v>
      </c>
      <c r="V15" s="21" t="b">
        <f t="shared" si="4"/>
        <v>0</v>
      </c>
      <c r="W15" s="20">
        <f t="shared" si="5"/>
        <v>407128</v>
      </c>
      <c r="X15" s="21" t="b">
        <f t="shared" si="6"/>
        <v>0</v>
      </c>
      <c r="Y15" s="20">
        <f t="shared" si="7"/>
        <v>330140</v>
      </c>
      <c r="Z15" s="21" t="b">
        <f t="shared" si="8"/>
        <v>0</v>
      </c>
      <c r="AA15" s="20">
        <f t="shared" si="9"/>
        <v>267710</v>
      </c>
      <c r="AB15" s="21" t="b">
        <f t="shared" si="10"/>
        <v>0</v>
      </c>
      <c r="AC15" s="20">
        <f t="shared" si="11"/>
        <v>217086</v>
      </c>
      <c r="AD15" s="21" t="b">
        <f t="shared" si="12"/>
        <v>0</v>
      </c>
      <c r="AE15" s="20">
        <f t="shared" si="13"/>
        <v>176035</v>
      </c>
      <c r="AF15" s="21" t="b">
        <f t="shared" si="14"/>
        <v>0</v>
      </c>
      <c r="AG15" s="20">
        <f t="shared" si="15"/>
        <v>142746</v>
      </c>
      <c r="AH15" s="21" t="b">
        <f t="shared" si="16"/>
        <v>0</v>
      </c>
      <c r="AI15" s="1">
        <f>ROUNDDOWN(I15/G15,4)</f>
        <v>0.81089999999999995</v>
      </c>
    </row>
    <row r="16" spans="1:38" x14ac:dyDescent="0.25">
      <c r="A16" s="5" t="s">
        <v>14</v>
      </c>
      <c r="B16" s="6">
        <v>2549276</v>
      </c>
      <c r="C16" s="6">
        <v>2584751</v>
      </c>
      <c r="D16" s="6">
        <v>2033079</v>
      </c>
      <c r="E16" s="7">
        <v>2066918</v>
      </c>
      <c r="F16" s="1" t="str">
        <f t="shared" si="0"/>
        <v>A</v>
      </c>
      <c r="G16" s="20">
        <f t="shared" si="1"/>
        <v>5134027</v>
      </c>
      <c r="H16" s="21" t="b">
        <f>FALSE()</f>
        <v>0</v>
      </c>
      <c r="I16" s="20">
        <f>SUM(D16,E16)</f>
        <v>4099997</v>
      </c>
      <c r="J16" s="21" t="b">
        <f t="shared" si="2"/>
        <v>0</v>
      </c>
      <c r="K16" s="20">
        <f t="shared" si="3"/>
        <v>3273847</v>
      </c>
      <c r="L16" s="21" t="b">
        <f t="shared" si="2"/>
        <v>0</v>
      </c>
      <c r="M16" s="20">
        <f t="shared" si="3"/>
        <v>2614166</v>
      </c>
      <c r="N16" s="21" t="b">
        <f t="shared" si="2"/>
        <v>0</v>
      </c>
      <c r="O16" s="20">
        <f t="shared" si="3"/>
        <v>2087411</v>
      </c>
      <c r="P16" s="21" t="b">
        <f t="shared" si="2"/>
        <v>0</v>
      </c>
      <c r="Q16" s="20">
        <f t="shared" si="3"/>
        <v>1666797</v>
      </c>
      <c r="R16" s="21" t="b">
        <f t="shared" si="2"/>
        <v>0</v>
      </c>
      <c r="S16" s="20">
        <f t="shared" si="3"/>
        <v>1330937</v>
      </c>
      <c r="T16" s="21" t="b">
        <f t="shared" si="17"/>
        <v>0</v>
      </c>
      <c r="U16" s="20">
        <f t="shared" si="18"/>
        <v>1062753</v>
      </c>
      <c r="V16" s="21" t="b">
        <f t="shared" si="4"/>
        <v>0</v>
      </c>
      <c r="W16" s="20">
        <f t="shared" si="5"/>
        <v>848608</v>
      </c>
      <c r="X16" s="21" t="b">
        <f t="shared" si="6"/>
        <v>0</v>
      </c>
      <c r="Y16" s="20">
        <f t="shared" si="7"/>
        <v>677613</v>
      </c>
      <c r="Z16" s="21" t="b">
        <f t="shared" si="8"/>
        <v>0</v>
      </c>
      <c r="AA16" s="20">
        <f t="shared" si="9"/>
        <v>541073</v>
      </c>
      <c r="AB16" s="21" t="b">
        <f t="shared" si="10"/>
        <v>0</v>
      </c>
      <c r="AC16" s="20">
        <f t="shared" si="11"/>
        <v>432046</v>
      </c>
      <c r="AD16" s="21" t="b">
        <f t="shared" si="12"/>
        <v>0</v>
      </c>
      <c r="AE16" s="20">
        <f t="shared" si="13"/>
        <v>344988</v>
      </c>
      <c r="AF16" s="21" t="b">
        <f t="shared" si="14"/>
        <v>0</v>
      </c>
      <c r="AG16" s="20">
        <f t="shared" si="15"/>
        <v>275472</v>
      </c>
      <c r="AH16" s="21" t="b">
        <f t="shared" si="16"/>
        <v>0</v>
      </c>
      <c r="AI16" s="1">
        <f>ROUNDDOWN(I16/G16,4)</f>
        <v>0.79849999999999999</v>
      </c>
    </row>
    <row r="17" spans="1:35" x14ac:dyDescent="0.25">
      <c r="A17" s="5" t="s">
        <v>15</v>
      </c>
      <c r="B17" s="6">
        <v>1367212</v>
      </c>
      <c r="C17" s="6">
        <v>1361389</v>
      </c>
      <c r="D17" s="6">
        <v>1572320</v>
      </c>
      <c r="E17" s="7">
        <v>1836258</v>
      </c>
      <c r="F17" s="1" t="str">
        <f t="shared" si="0"/>
        <v>C</v>
      </c>
      <c r="G17" s="20">
        <f t="shared" si="1"/>
        <v>2728601</v>
      </c>
      <c r="H17" s="21" t="b">
        <f>FALSE()</f>
        <v>0</v>
      </c>
      <c r="I17" s="20">
        <f>SUM(D17,E17)</f>
        <v>3408578</v>
      </c>
      <c r="J17" s="21" t="b">
        <f t="shared" si="2"/>
        <v>0</v>
      </c>
      <c r="K17" s="20">
        <f t="shared" si="3"/>
        <v>4257995</v>
      </c>
      <c r="L17" s="21" t="b">
        <f t="shared" si="2"/>
        <v>0</v>
      </c>
      <c r="M17" s="20">
        <f t="shared" si="3"/>
        <v>5319087</v>
      </c>
      <c r="N17" s="21" t="b">
        <f t="shared" si="2"/>
        <v>0</v>
      </c>
      <c r="O17" s="20">
        <f t="shared" si="3"/>
        <v>6644603</v>
      </c>
      <c r="P17" s="21" t="b">
        <f t="shared" si="2"/>
        <v>1</v>
      </c>
      <c r="Q17" s="20">
        <f t="shared" si="3"/>
        <v>6644603</v>
      </c>
      <c r="R17" s="21" t="b">
        <f t="shared" si="2"/>
        <v>1</v>
      </c>
      <c r="S17" s="20">
        <f t="shared" si="3"/>
        <v>6644603</v>
      </c>
      <c r="T17" s="21" t="b">
        <f t="shared" si="17"/>
        <v>1</v>
      </c>
      <c r="U17" s="20">
        <f t="shared" si="18"/>
        <v>6644603</v>
      </c>
      <c r="V17" s="21" t="b">
        <f t="shared" si="4"/>
        <v>1</v>
      </c>
      <c r="W17" s="20">
        <f t="shared" si="5"/>
        <v>6644603</v>
      </c>
      <c r="X17" s="21" t="b">
        <f t="shared" si="6"/>
        <v>1</v>
      </c>
      <c r="Y17" s="20">
        <f t="shared" si="7"/>
        <v>6644603</v>
      </c>
      <c r="Z17" s="21" t="b">
        <f t="shared" si="8"/>
        <v>1</v>
      </c>
      <c r="AA17" s="20">
        <f t="shared" si="9"/>
        <v>6644603</v>
      </c>
      <c r="AB17" s="21" t="b">
        <f t="shared" si="10"/>
        <v>1</v>
      </c>
      <c r="AC17" s="20">
        <f t="shared" si="11"/>
        <v>6644603</v>
      </c>
      <c r="AD17" s="21" t="b">
        <f t="shared" si="12"/>
        <v>1</v>
      </c>
      <c r="AE17" s="20">
        <f t="shared" si="13"/>
        <v>6644603</v>
      </c>
      <c r="AF17" s="21" t="b">
        <f t="shared" si="14"/>
        <v>1</v>
      </c>
      <c r="AG17" s="20">
        <f t="shared" si="15"/>
        <v>6644603</v>
      </c>
      <c r="AH17" s="21" t="b">
        <f t="shared" si="16"/>
        <v>1</v>
      </c>
      <c r="AI17" s="1">
        <f>ROUNDDOWN(I17/G17,4)</f>
        <v>1.2492000000000001</v>
      </c>
    </row>
    <row r="18" spans="1:35" x14ac:dyDescent="0.25">
      <c r="A18" s="5" t="s">
        <v>16</v>
      </c>
      <c r="B18" s="6">
        <v>2567464</v>
      </c>
      <c r="C18" s="6">
        <v>2441857</v>
      </c>
      <c r="D18" s="6">
        <v>1524132</v>
      </c>
      <c r="E18" s="7">
        <v>1496810</v>
      </c>
      <c r="F18" s="1" t="str">
        <f t="shared" si="0"/>
        <v>A</v>
      </c>
      <c r="G18" s="20">
        <f t="shared" si="1"/>
        <v>5009321</v>
      </c>
      <c r="H18" s="21" t="b">
        <f>FALSE()</f>
        <v>0</v>
      </c>
      <c r="I18" s="20">
        <f>SUM(D18,E18)</f>
        <v>3020942</v>
      </c>
      <c r="J18" s="21" t="b">
        <f t="shared" si="2"/>
        <v>0</v>
      </c>
      <c r="K18" s="20">
        <f t="shared" si="3"/>
        <v>1821628</v>
      </c>
      <c r="L18" s="21" t="b">
        <f t="shared" si="2"/>
        <v>0</v>
      </c>
      <c r="M18" s="20">
        <f t="shared" si="3"/>
        <v>1098441</v>
      </c>
      <c r="N18" s="21" t="b">
        <f t="shared" si="2"/>
        <v>0</v>
      </c>
      <c r="O18" s="20">
        <f t="shared" si="3"/>
        <v>662359</v>
      </c>
      <c r="P18" s="21" t="b">
        <f t="shared" si="2"/>
        <v>0</v>
      </c>
      <c r="Q18" s="20">
        <f t="shared" si="3"/>
        <v>399402</v>
      </c>
      <c r="R18" s="21" t="b">
        <f t="shared" si="2"/>
        <v>0</v>
      </c>
      <c r="S18" s="20">
        <f t="shared" si="3"/>
        <v>240839</v>
      </c>
      <c r="T18" s="21" t="b">
        <f t="shared" si="17"/>
        <v>0</v>
      </c>
      <c r="U18" s="20">
        <f t="shared" si="18"/>
        <v>145225</v>
      </c>
      <c r="V18" s="21" t="b">
        <f t="shared" si="4"/>
        <v>0</v>
      </c>
      <c r="W18" s="20">
        <f t="shared" si="5"/>
        <v>87570</v>
      </c>
      <c r="X18" s="21" t="b">
        <f t="shared" si="6"/>
        <v>0</v>
      </c>
      <c r="Y18" s="20">
        <f t="shared" si="7"/>
        <v>52804</v>
      </c>
      <c r="Z18" s="21" t="b">
        <f t="shared" si="8"/>
        <v>0</v>
      </c>
      <c r="AA18" s="20">
        <f t="shared" si="9"/>
        <v>31840</v>
      </c>
      <c r="AB18" s="21" t="b">
        <f t="shared" si="10"/>
        <v>0</v>
      </c>
      <c r="AC18" s="20">
        <f t="shared" si="11"/>
        <v>19199</v>
      </c>
      <c r="AD18" s="21" t="b">
        <f t="shared" si="12"/>
        <v>0</v>
      </c>
      <c r="AE18" s="20">
        <f t="shared" si="13"/>
        <v>11576</v>
      </c>
      <c r="AF18" s="21" t="b">
        <f t="shared" si="14"/>
        <v>0</v>
      </c>
      <c r="AG18" s="20">
        <f t="shared" si="15"/>
        <v>6980</v>
      </c>
      <c r="AH18" s="21" t="b">
        <f t="shared" si="16"/>
        <v>0</v>
      </c>
      <c r="AI18" s="1">
        <f>ROUNDDOWN(I18/G18,4)</f>
        <v>0.60299999999999998</v>
      </c>
    </row>
    <row r="19" spans="1:35" x14ac:dyDescent="0.25">
      <c r="A19" s="5" t="s">
        <v>17</v>
      </c>
      <c r="B19" s="6">
        <v>1334060</v>
      </c>
      <c r="C19" s="6">
        <v>1395231</v>
      </c>
      <c r="D19" s="6">
        <v>578655</v>
      </c>
      <c r="E19" s="7">
        <v>677663</v>
      </c>
      <c r="F19" s="1" t="str">
        <f t="shared" si="0"/>
        <v>D</v>
      </c>
      <c r="G19" s="20">
        <f t="shared" si="1"/>
        <v>2729291</v>
      </c>
      <c r="H19" s="21" t="b">
        <f>FALSE()</f>
        <v>0</v>
      </c>
      <c r="I19" s="20">
        <f>SUM(D19,E19)</f>
        <v>1256318</v>
      </c>
      <c r="J19" s="21" t="b">
        <f t="shared" si="2"/>
        <v>0</v>
      </c>
      <c r="K19" s="20">
        <f t="shared" si="3"/>
        <v>578283</v>
      </c>
      <c r="L19" s="21" t="b">
        <f t="shared" si="2"/>
        <v>0</v>
      </c>
      <c r="M19" s="20">
        <f t="shared" si="3"/>
        <v>266183</v>
      </c>
      <c r="N19" s="21" t="b">
        <f t="shared" si="2"/>
        <v>0</v>
      </c>
      <c r="O19" s="20">
        <f t="shared" si="3"/>
        <v>122524</v>
      </c>
      <c r="P19" s="21" t="b">
        <f t="shared" si="2"/>
        <v>0</v>
      </c>
      <c r="Q19" s="20">
        <f t="shared" si="3"/>
        <v>56397</v>
      </c>
      <c r="R19" s="21" t="b">
        <f t="shared" si="2"/>
        <v>0</v>
      </c>
      <c r="S19" s="20">
        <f t="shared" si="3"/>
        <v>25959</v>
      </c>
      <c r="T19" s="21" t="b">
        <f t="shared" si="17"/>
        <v>0</v>
      </c>
      <c r="U19" s="20">
        <f t="shared" si="18"/>
        <v>11948</v>
      </c>
      <c r="V19" s="21" t="b">
        <f t="shared" si="4"/>
        <v>0</v>
      </c>
      <c r="W19" s="20">
        <f t="shared" si="5"/>
        <v>5499</v>
      </c>
      <c r="X19" s="21" t="b">
        <f t="shared" si="6"/>
        <v>0</v>
      </c>
      <c r="Y19" s="20">
        <f t="shared" si="7"/>
        <v>2531</v>
      </c>
      <c r="Z19" s="21" t="b">
        <f t="shared" si="8"/>
        <v>0</v>
      </c>
      <c r="AA19" s="20">
        <f t="shared" si="9"/>
        <v>1165</v>
      </c>
      <c r="AB19" s="21" t="b">
        <f t="shared" si="10"/>
        <v>0</v>
      </c>
      <c r="AC19" s="20">
        <f t="shared" si="11"/>
        <v>536</v>
      </c>
      <c r="AD19" s="21" t="b">
        <f t="shared" si="12"/>
        <v>0</v>
      </c>
      <c r="AE19" s="20">
        <f t="shared" si="13"/>
        <v>246</v>
      </c>
      <c r="AF19" s="21" t="b">
        <f t="shared" si="14"/>
        <v>0</v>
      </c>
      <c r="AG19" s="20">
        <f t="shared" si="15"/>
        <v>113</v>
      </c>
      <c r="AH19" s="21" t="b">
        <f t="shared" si="16"/>
        <v>0</v>
      </c>
      <c r="AI19" s="1">
        <f>ROUNDDOWN(I19/G19,4)</f>
        <v>0.46029999999999999</v>
      </c>
    </row>
    <row r="20" spans="1:35" x14ac:dyDescent="0.25">
      <c r="A20" s="5" t="s">
        <v>18</v>
      </c>
      <c r="B20" s="6">
        <v>2976209</v>
      </c>
      <c r="C20" s="6">
        <v>3199665</v>
      </c>
      <c r="D20" s="6">
        <v>1666477</v>
      </c>
      <c r="E20" s="7">
        <v>1759240</v>
      </c>
      <c r="F20" s="1" t="str">
        <f t="shared" si="0"/>
        <v>C</v>
      </c>
      <c r="G20" s="20">
        <f t="shared" si="1"/>
        <v>6175874</v>
      </c>
      <c r="H20" s="21" t="b">
        <f>FALSE()</f>
        <v>0</v>
      </c>
      <c r="I20" s="20">
        <f>SUM(D20,E20)</f>
        <v>3425717</v>
      </c>
      <c r="J20" s="21" t="b">
        <f t="shared" si="2"/>
        <v>0</v>
      </c>
      <c r="K20" s="20">
        <f t="shared" si="3"/>
        <v>1899902</v>
      </c>
      <c r="L20" s="21" t="b">
        <f t="shared" si="2"/>
        <v>0</v>
      </c>
      <c r="M20" s="20">
        <f t="shared" si="3"/>
        <v>1053685</v>
      </c>
      <c r="N20" s="21" t="b">
        <f t="shared" si="2"/>
        <v>0</v>
      </c>
      <c r="O20" s="20">
        <f t="shared" si="3"/>
        <v>584373</v>
      </c>
      <c r="P20" s="21" t="b">
        <f t="shared" si="2"/>
        <v>0</v>
      </c>
      <c r="Q20" s="20">
        <f t="shared" si="3"/>
        <v>324093</v>
      </c>
      <c r="R20" s="21" t="b">
        <f t="shared" si="2"/>
        <v>0</v>
      </c>
      <c r="S20" s="20">
        <f t="shared" si="3"/>
        <v>179741</v>
      </c>
      <c r="T20" s="21" t="b">
        <f t="shared" si="17"/>
        <v>0</v>
      </c>
      <c r="U20" s="20">
        <f t="shared" si="18"/>
        <v>99684</v>
      </c>
      <c r="V20" s="21" t="b">
        <f t="shared" si="4"/>
        <v>0</v>
      </c>
      <c r="W20" s="20">
        <f t="shared" si="5"/>
        <v>55284</v>
      </c>
      <c r="X20" s="21" t="b">
        <f t="shared" si="6"/>
        <v>0</v>
      </c>
      <c r="Y20" s="20">
        <f t="shared" si="7"/>
        <v>30660</v>
      </c>
      <c r="Z20" s="21" t="b">
        <f t="shared" si="8"/>
        <v>0</v>
      </c>
      <c r="AA20" s="20">
        <f t="shared" si="9"/>
        <v>17004</v>
      </c>
      <c r="AB20" s="21" t="b">
        <f t="shared" si="10"/>
        <v>0</v>
      </c>
      <c r="AC20" s="20">
        <f t="shared" si="11"/>
        <v>9430</v>
      </c>
      <c r="AD20" s="21" t="b">
        <f t="shared" si="12"/>
        <v>0</v>
      </c>
      <c r="AE20" s="20">
        <f t="shared" si="13"/>
        <v>5229</v>
      </c>
      <c r="AF20" s="21" t="b">
        <f t="shared" si="14"/>
        <v>0</v>
      </c>
      <c r="AG20" s="20">
        <f t="shared" si="15"/>
        <v>2900</v>
      </c>
      <c r="AH20" s="21" t="b">
        <f t="shared" si="16"/>
        <v>0</v>
      </c>
      <c r="AI20" s="1">
        <f>ROUNDDOWN(I20/G20,4)</f>
        <v>0.55459999999999998</v>
      </c>
    </row>
    <row r="21" spans="1:35" x14ac:dyDescent="0.25">
      <c r="A21" s="5" t="s">
        <v>19</v>
      </c>
      <c r="B21" s="6">
        <v>1443351</v>
      </c>
      <c r="C21" s="6">
        <v>1565539</v>
      </c>
      <c r="D21" s="6">
        <v>1355276</v>
      </c>
      <c r="E21" s="7">
        <v>1423414</v>
      </c>
      <c r="F21" s="1" t="str">
        <f t="shared" si="0"/>
        <v>C</v>
      </c>
      <c r="G21" s="20">
        <f t="shared" si="1"/>
        <v>3008890</v>
      </c>
      <c r="H21" s="21" t="b">
        <f>FALSE()</f>
        <v>0</v>
      </c>
      <c r="I21" s="20">
        <f>SUM(D21,E21)</f>
        <v>2778690</v>
      </c>
      <c r="J21" s="21" t="b">
        <f t="shared" si="2"/>
        <v>0</v>
      </c>
      <c r="K21" s="20">
        <f t="shared" si="3"/>
        <v>2565842</v>
      </c>
      <c r="L21" s="21" t="b">
        <f t="shared" si="2"/>
        <v>0</v>
      </c>
      <c r="M21" s="20">
        <f t="shared" si="3"/>
        <v>2369298</v>
      </c>
      <c r="N21" s="21" t="b">
        <f t="shared" si="2"/>
        <v>0</v>
      </c>
      <c r="O21" s="20">
        <f t="shared" si="3"/>
        <v>2187809</v>
      </c>
      <c r="P21" s="21" t="b">
        <f t="shared" si="2"/>
        <v>0</v>
      </c>
      <c r="Q21" s="20">
        <f t="shared" si="3"/>
        <v>2020222</v>
      </c>
      <c r="R21" s="21" t="b">
        <f t="shared" si="2"/>
        <v>0</v>
      </c>
      <c r="S21" s="20">
        <f t="shared" si="3"/>
        <v>1865472</v>
      </c>
      <c r="T21" s="21" t="b">
        <f t="shared" si="17"/>
        <v>0</v>
      </c>
      <c r="U21" s="20">
        <f t="shared" si="18"/>
        <v>1722576</v>
      </c>
      <c r="V21" s="21" t="b">
        <f t="shared" si="4"/>
        <v>0</v>
      </c>
      <c r="W21" s="20">
        <f t="shared" si="5"/>
        <v>1590626</v>
      </c>
      <c r="X21" s="21" t="b">
        <f t="shared" si="6"/>
        <v>0</v>
      </c>
      <c r="Y21" s="20">
        <f t="shared" si="7"/>
        <v>1468784</v>
      </c>
      <c r="Z21" s="21" t="b">
        <f t="shared" si="8"/>
        <v>0</v>
      </c>
      <c r="AA21" s="20">
        <f t="shared" si="9"/>
        <v>1356275</v>
      </c>
      <c r="AB21" s="21" t="b">
        <f t="shared" si="10"/>
        <v>0</v>
      </c>
      <c r="AC21" s="20">
        <f t="shared" si="11"/>
        <v>1252384</v>
      </c>
      <c r="AD21" s="21" t="b">
        <f t="shared" si="12"/>
        <v>0</v>
      </c>
      <c r="AE21" s="20">
        <f t="shared" si="13"/>
        <v>1156451</v>
      </c>
      <c r="AF21" s="21" t="b">
        <f t="shared" si="14"/>
        <v>0</v>
      </c>
      <c r="AG21" s="20">
        <f t="shared" si="15"/>
        <v>1067866</v>
      </c>
      <c r="AH21" s="21" t="b">
        <f t="shared" si="16"/>
        <v>0</v>
      </c>
      <c r="AI21" s="1">
        <f>ROUNDDOWN(I21/G21,4)</f>
        <v>0.9234</v>
      </c>
    </row>
    <row r="22" spans="1:35" x14ac:dyDescent="0.25">
      <c r="A22" s="5" t="s">
        <v>20</v>
      </c>
      <c r="B22" s="6">
        <v>2486640</v>
      </c>
      <c r="C22" s="6">
        <v>2265936</v>
      </c>
      <c r="D22" s="6">
        <v>297424</v>
      </c>
      <c r="E22" s="7">
        <v>274759</v>
      </c>
      <c r="F22" s="1" t="str">
        <f t="shared" si="0"/>
        <v>A</v>
      </c>
      <c r="G22" s="20">
        <f t="shared" si="1"/>
        <v>4752576</v>
      </c>
      <c r="H22" s="21" t="b">
        <f>FALSE()</f>
        <v>0</v>
      </c>
      <c r="I22" s="20">
        <f>SUM(D22,E22)</f>
        <v>572183</v>
      </c>
      <c r="J22" s="21" t="b">
        <f t="shared" si="2"/>
        <v>0</v>
      </c>
      <c r="K22" s="20">
        <f t="shared" si="3"/>
        <v>68833</v>
      </c>
      <c r="L22" s="21" t="b">
        <f t="shared" si="2"/>
        <v>0</v>
      </c>
      <c r="M22" s="20">
        <f t="shared" si="3"/>
        <v>8280</v>
      </c>
      <c r="N22" s="21" t="b">
        <f t="shared" si="2"/>
        <v>0</v>
      </c>
      <c r="O22" s="20">
        <f t="shared" si="3"/>
        <v>996</v>
      </c>
      <c r="P22" s="21" t="b">
        <f t="shared" si="2"/>
        <v>0</v>
      </c>
      <c r="Q22" s="20">
        <f t="shared" si="3"/>
        <v>119</v>
      </c>
      <c r="R22" s="21" t="b">
        <f t="shared" si="2"/>
        <v>0</v>
      </c>
      <c r="S22" s="20">
        <f t="shared" si="3"/>
        <v>14</v>
      </c>
      <c r="T22" s="21" t="b">
        <f t="shared" si="17"/>
        <v>0</v>
      </c>
      <c r="U22" s="20">
        <f t="shared" si="18"/>
        <v>1</v>
      </c>
      <c r="V22" s="21" t="b">
        <f t="shared" si="4"/>
        <v>0</v>
      </c>
      <c r="W22" s="20">
        <f t="shared" si="5"/>
        <v>0</v>
      </c>
      <c r="X22" s="21" t="b">
        <f t="shared" si="6"/>
        <v>0</v>
      </c>
      <c r="Y22" s="20">
        <f t="shared" si="7"/>
        <v>0</v>
      </c>
      <c r="Z22" s="21" t="b">
        <f t="shared" si="8"/>
        <v>0</v>
      </c>
      <c r="AA22" s="20">
        <f t="shared" si="9"/>
        <v>0</v>
      </c>
      <c r="AB22" s="21" t="b">
        <f t="shared" si="10"/>
        <v>0</v>
      </c>
      <c r="AC22" s="20">
        <f t="shared" si="11"/>
        <v>0</v>
      </c>
      <c r="AD22" s="21" t="b">
        <f t="shared" si="12"/>
        <v>0</v>
      </c>
      <c r="AE22" s="20">
        <f t="shared" si="13"/>
        <v>0</v>
      </c>
      <c r="AF22" s="21" t="b">
        <f t="shared" si="14"/>
        <v>0</v>
      </c>
      <c r="AG22" s="20">
        <f t="shared" si="15"/>
        <v>0</v>
      </c>
      <c r="AH22" s="21" t="b">
        <f t="shared" si="16"/>
        <v>0</v>
      </c>
      <c r="AI22" s="1">
        <f>ROUNDDOWN(I22/G22,4)</f>
        <v>0.1203</v>
      </c>
    </row>
    <row r="23" spans="1:35" x14ac:dyDescent="0.25">
      <c r="A23" s="5" t="s">
        <v>21</v>
      </c>
      <c r="B23" s="6">
        <v>685438</v>
      </c>
      <c r="C23" s="6">
        <v>749124</v>
      </c>
      <c r="D23" s="6">
        <v>2697677</v>
      </c>
      <c r="E23" s="7">
        <v>2821550</v>
      </c>
      <c r="F23" s="1" t="str">
        <f t="shared" si="0"/>
        <v>B</v>
      </c>
      <c r="G23" s="20">
        <f t="shared" si="1"/>
        <v>1434562</v>
      </c>
      <c r="H23" s="21" t="b">
        <f>FALSE()</f>
        <v>0</v>
      </c>
      <c r="I23" s="20">
        <f>SUM(D23,E23)</f>
        <v>5519227</v>
      </c>
      <c r="J23" s="21" t="b">
        <f t="shared" si="2"/>
        <v>0</v>
      </c>
      <c r="K23" s="20">
        <f t="shared" si="3"/>
        <v>21234122</v>
      </c>
      <c r="L23" s="21" t="b">
        <f t="shared" si="2"/>
        <v>1</v>
      </c>
      <c r="M23" s="20">
        <f t="shared" si="3"/>
        <v>21234122</v>
      </c>
      <c r="N23" s="21" t="b">
        <f t="shared" si="2"/>
        <v>1</v>
      </c>
      <c r="O23" s="20">
        <f t="shared" si="3"/>
        <v>21234122</v>
      </c>
      <c r="P23" s="21" t="b">
        <f t="shared" si="2"/>
        <v>1</v>
      </c>
      <c r="Q23" s="20">
        <f t="shared" si="3"/>
        <v>21234122</v>
      </c>
      <c r="R23" s="21" t="b">
        <f t="shared" si="2"/>
        <v>1</v>
      </c>
      <c r="S23" s="20">
        <f t="shared" si="3"/>
        <v>21234122</v>
      </c>
      <c r="T23" s="21" t="b">
        <f t="shared" si="17"/>
        <v>1</v>
      </c>
      <c r="U23" s="20">
        <f t="shared" si="18"/>
        <v>21234122</v>
      </c>
      <c r="V23" s="21" t="b">
        <f t="shared" si="4"/>
        <v>1</v>
      </c>
      <c r="W23" s="20">
        <f t="shared" si="5"/>
        <v>21234122</v>
      </c>
      <c r="X23" s="21" t="b">
        <f t="shared" si="6"/>
        <v>1</v>
      </c>
      <c r="Y23" s="20">
        <f t="shared" si="7"/>
        <v>21234122</v>
      </c>
      <c r="Z23" s="21" t="b">
        <f t="shared" si="8"/>
        <v>1</v>
      </c>
      <c r="AA23" s="20">
        <f t="shared" si="9"/>
        <v>21234122</v>
      </c>
      <c r="AB23" s="21" t="b">
        <f t="shared" si="10"/>
        <v>1</v>
      </c>
      <c r="AC23" s="20">
        <f t="shared" si="11"/>
        <v>21234122</v>
      </c>
      <c r="AD23" s="21" t="b">
        <f t="shared" si="12"/>
        <v>1</v>
      </c>
      <c r="AE23" s="20">
        <f t="shared" si="13"/>
        <v>21234122</v>
      </c>
      <c r="AF23" s="21" t="b">
        <f t="shared" si="14"/>
        <v>1</v>
      </c>
      <c r="AG23" s="20">
        <f t="shared" si="15"/>
        <v>21234122</v>
      </c>
      <c r="AH23" s="21" t="b">
        <f t="shared" si="16"/>
        <v>1</v>
      </c>
      <c r="AI23" s="1">
        <f>ROUNDDOWN(I23/G23,4)</f>
        <v>3.8473000000000002</v>
      </c>
    </row>
    <row r="24" spans="1:35" x14ac:dyDescent="0.25">
      <c r="A24" s="5" t="s">
        <v>22</v>
      </c>
      <c r="B24" s="6">
        <v>2166753</v>
      </c>
      <c r="C24" s="6">
        <v>2338698</v>
      </c>
      <c r="D24" s="6">
        <v>1681433</v>
      </c>
      <c r="E24" s="7">
        <v>1592443</v>
      </c>
      <c r="F24" s="1" t="str">
        <f t="shared" si="0"/>
        <v>B</v>
      </c>
      <c r="G24" s="20">
        <f t="shared" si="1"/>
        <v>4505451</v>
      </c>
      <c r="H24" s="21" t="b">
        <f>FALSE()</f>
        <v>0</v>
      </c>
      <c r="I24" s="20">
        <f>SUM(D24,E24)</f>
        <v>3273876</v>
      </c>
      <c r="J24" s="21" t="b">
        <f t="shared" si="2"/>
        <v>0</v>
      </c>
      <c r="K24" s="20">
        <f t="shared" si="3"/>
        <v>2378798</v>
      </c>
      <c r="L24" s="21" t="b">
        <f t="shared" si="2"/>
        <v>0</v>
      </c>
      <c r="M24" s="20">
        <f t="shared" si="3"/>
        <v>1728434</v>
      </c>
      <c r="N24" s="21" t="b">
        <f t="shared" si="2"/>
        <v>0</v>
      </c>
      <c r="O24" s="20">
        <f t="shared" si="3"/>
        <v>1255880</v>
      </c>
      <c r="P24" s="21" t="b">
        <f t="shared" si="2"/>
        <v>0</v>
      </c>
      <c r="Q24" s="20">
        <f t="shared" si="3"/>
        <v>912522</v>
      </c>
      <c r="R24" s="21" t="b">
        <f t="shared" si="2"/>
        <v>0</v>
      </c>
      <c r="S24" s="20">
        <f t="shared" si="3"/>
        <v>663038</v>
      </c>
      <c r="T24" s="21" t="b">
        <f t="shared" si="17"/>
        <v>0</v>
      </c>
      <c r="U24" s="20">
        <f t="shared" si="18"/>
        <v>481763</v>
      </c>
      <c r="V24" s="21" t="b">
        <f t="shared" si="4"/>
        <v>0</v>
      </c>
      <c r="W24" s="20">
        <f t="shared" si="5"/>
        <v>350048</v>
      </c>
      <c r="X24" s="21" t="b">
        <f t="shared" si="6"/>
        <v>0</v>
      </c>
      <c r="Y24" s="20">
        <f t="shared" si="7"/>
        <v>254344</v>
      </c>
      <c r="Z24" s="21" t="b">
        <f t="shared" si="8"/>
        <v>0</v>
      </c>
      <c r="AA24" s="20">
        <f t="shared" si="9"/>
        <v>184806</v>
      </c>
      <c r="AB24" s="21" t="b">
        <f t="shared" si="10"/>
        <v>0</v>
      </c>
      <c r="AC24" s="20">
        <f t="shared" si="11"/>
        <v>134280</v>
      </c>
      <c r="AD24" s="21" t="b">
        <f t="shared" si="12"/>
        <v>0</v>
      </c>
      <c r="AE24" s="20">
        <f t="shared" si="13"/>
        <v>97567</v>
      </c>
      <c r="AF24" s="21" t="b">
        <f t="shared" si="14"/>
        <v>0</v>
      </c>
      <c r="AG24" s="20">
        <f t="shared" si="15"/>
        <v>70892</v>
      </c>
      <c r="AH24" s="21" t="b">
        <f t="shared" si="16"/>
        <v>0</v>
      </c>
      <c r="AI24" s="1">
        <f>ROUNDDOWN(I24/G24,4)</f>
        <v>0.72660000000000002</v>
      </c>
    </row>
    <row r="25" spans="1:35" x14ac:dyDescent="0.25">
      <c r="A25" s="5" t="s">
        <v>23</v>
      </c>
      <c r="B25" s="6">
        <v>643177</v>
      </c>
      <c r="C25" s="6">
        <v>684187</v>
      </c>
      <c r="D25" s="6">
        <v>796213</v>
      </c>
      <c r="E25" s="7">
        <v>867904</v>
      </c>
      <c r="F25" s="1" t="str">
        <f t="shared" si="0"/>
        <v>C</v>
      </c>
      <c r="G25" s="20">
        <f t="shared" si="1"/>
        <v>1327364</v>
      </c>
      <c r="H25" s="21" t="b">
        <f>FALSE()</f>
        <v>0</v>
      </c>
      <c r="I25" s="20">
        <f>SUM(D25,E25)</f>
        <v>1664117</v>
      </c>
      <c r="J25" s="21" t="b">
        <f t="shared" si="2"/>
        <v>0</v>
      </c>
      <c r="K25" s="20">
        <f t="shared" si="3"/>
        <v>2086303</v>
      </c>
      <c r="L25" s="21" t="b">
        <f t="shared" si="2"/>
        <v>0</v>
      </c>
      <c r="M25" s="20">
        <f t="shared" si="3"/>
        <v>2615598</v>
      </c>
      <c r="N25" s="21" t="b">
        <f t="shared" si="2"/>
        <v>0</v>
      </c>
      <c r="O25" s="20">
        <f t="shared" si="3"/>
        <v>3279175</v>
      </c>
      <c r="P25" s="21" t="b">
        <f t="shared" si="2"/>
        <v>0</v>
      </c>
      <c r="Q25" s="20">
        <f t="shared" si="3"/>
        <v>4111101</v>
      </c>
      <c r="R25" s="21" t="b">
        <f t="shared" si="2"/>
        <v>0</v>
      </c>
      <c r="S25" s="20">
        <f t="shared" si="3"/>
        <v>5154087</v>
      </c>
      <c r="T25" s="21" t="b">
        <f t="shared" si="17"/>
        <v>0</v>
      </c>
      <c r="U25" s="20">
        <f t="shared" si="18"/>
        <v>6461678</v>
      </c>
      <c r="V25" s="21" t="b">
        <f t="shared" si="4"/>
        <v>1</v>
      </c>
      <c r="W25" s="20">
        <f t="shared" si="5"/>
        <v>6461678</v>
      </c>
      <c r="X25" s="21" t="b">
        <f t="shared" si="6"/>
        <v>1</v>
      </c>
      <c r="Y25" s="20">
        <f t="shared" si="7"/>
        <v>6461678</v>
      </c>
      <c r="Z25" s="21" t="b">
        <f t="shared" si="8"/>
        <v>1</v>
      </c>
      <c r="AA25" s="20">
        <f t="shared" si="9"/>
        <v>6461678</v>
      </c>
      <c r="AB25" s="21" t="b">
        <f t="shared" si="10"/>
        <v>1</v>
      </c>
      <c r="AC25" s="20">
        <f t="shared" si="11"/>
        <v>6461678</v>
      </c>
      <c r="AD25" s="21" t="b">
        <f t="shared" si="12"/>
        <v>1</v>
      </c>
      <c r="AE25" s="20">
        <f t="shared" si="13"/>
        <v>6461678</v>
      </c>
      <c r="AF25" s="21" t="b">
        <f t="shared" si="14"/>
        <v>1</v>
      </c>
      <c r="AG25" s="20">
        <f t="shared" si="15"/>
        <v>6461678</v>
      </c>
      <c r="AH25" s="21" t="b">
        <f t="shared" si="16"/>
        <v>1</v>
      </c>
      <c r="AI25" s="1">
        <f>ROUNDDOWN(I25/G25,4)</f>
        <v>1.2537</v>
      </c>
    </row>
    <row r="26" spans="1:35" x14ac:dyDescent="0.25">
      <c r="A26" s="5" t="s">
        <v>24</v>
      </c>
      <c r="B26" s="6">
        <v>450192</v>
      </c>
      <c r="C26" s="6">
        <v>434755</v>
      </c>
      <c r="D26" s="6">
        <v>1656446</v>
      </c>
      <c r="E26" s="7">
        <v>1691000</v>
      </c>
      <c r="F26" s="1" t="str">
        <f t="shared" si="0"/>
        <v>B</v>
      </c>
      <c r="G26" s="20">
        <f t="shared" si="1"/>
        <v>884947</v>
      </c>
      <c r="H26" s="21" t="b">
        <f>FALSE()</f>
        <v>0</v>
      </c>
      <c r="I26" s="20">
        <f>SUM(D26,E26)</f>
        <v>3347446</v>
      </c>
      <c r="J26" s="21" t="b">
        <f t="shared" si="2"/>
        <v>0</v>
      </c>
      <c r="K26" s="20">
        <f t="shared" si="3"/>
        <v>12662049</v>
      </c>
      <c r="L26" s="21" t="b">
        <f t="shared" si="2"/>
        <v>1</v>
      </c>
      <c r="M26" s="20">
        <f t="shared" si="3"/>
        <v>12662049</v>
      </c>
      <c r="N26" s="21" t="b">
        <f t="shared" si="2"/>
        <v>1</v>
      </c>
      <c r="O26" s="20">
        <f t="shared" si="3"/>
        <v>12662049</v>
      </c>
      <c r="P26" s="21" t="b">
        <f t="shared" si="2"/>
        <v>1</v>
      </c>
      <c r="Q26" s="20">
        <f t="shared" si="3"/>
        <v>12662049</v>
      </c>
      <c r="R26" s="21" t="b">
        <f t="shared" si="2"/>
        <v>1</v>
      </c>
      <c r="S26" s="20">
        <f t="shared" si="3"/>
        <v>12662049</v>
      </c>
      <c r="T26" s="21" t="b">
        <f t="shared" si="17"/>
        <v>1</v>
      </c>
      <c r="U26" s="20">
        <f t="shared" si="18"/>
        <v>12662049</v>
      </c>
      <c r="V26" s="21" t="b">
        <f t="shared" si="4"/>
        <v>1</v>
      </c>
      <c r="W26" s="20">
        <f t="shared" si="5"/>
        <v>12662049</v>
      </c>
      <c r="X26" s="21" t="b">
        <f t="shared" si="6"/>
        <v>1</v>
      </c>
      <c r="Y26" s="20">
        <f t="shared" si="7"/>
        <v>12662049</v>
      </c>
      <c r="Z26" s="21" t="b">
        <f t="shared" si="8"/>
        <v>1</v>
      </c>
      <c r="AA26" s="20">
        <f t="shared" si="9"/>
        <v>12662049</v>
      </c>
      <c r="AB26" s="21" t="b">
        <f t="shared" si="10"/>
        <v>1</v>
      </c>
      <c r="AC26" s="20">
        <f t="shared" si="11"/>
        <v>12662049</v>
      </c>
      <c r="AD26" s="21" t="b">
        <f t="shared" si="12"/>
        <v>1</v>
      </c>
      <c r="AE26" s="20">
        <f t="shared" si="13"/>
        <v>12662049</v>
      </c>
      <c r="AF26" s="21" t="b">
        <f t="shared" si="14"/>
        <v>1</v>
      </c>
      <c r="AG26" s="20">
        <f t="shared" si="15"/>
        <v>12662049</v>
      </c>
      <c r="AH26" s="21" t="b">
        <f t="shared" si="16"/>
        <v>1</v>
      </c>
      <c r="AI26" s="1">
        <f>ROUNDDOWN(I26/G26,4)</f>
        <v>3.7826</v>
      </c>
    </row>
    <row r="27" spans="1:35" x14ac:dyDescent="0.25">
      <c r="A27" s="5" t="s">
        <v>25</v>
      </c>
      <c r="B27" s="6">
        <v>1037774</v>
      </c>
      <c r="C27" s="6">
        <v>1113789</v>
      </c>
      <c r="D27" s="6">
        <v>877464</v>
      </c>
      <c r="E27" s="7">
        <v>990837</v>
      </c>
      <c r="F27" s="1" t="str">
        <f t="shared" si="0"/>
        <v>C</v>
      </c>
      <c r="G27" s="20">
        <f t="shared" si="1"/>
        <v>2151563</v>
      </c>
      <c r="H27" s="21" t="b">
        <f>FALSE()</f>
        <v>0</v>
      </c>
      <c r="I27" s="20">
        <f>SUM(D27,E27)</f>
        <v>1868301</v>
      </c>
      <c r="J27" s="21" t="b">
        <f t="shared" si="2"/>
        <v>0</v>
      </c>
      <c r="K27" s="20">
        <f t="shared" si="3"/>
        <v>1622245</v>
      </c>
      <c r="L27" s="21" t="b">
        <f t="shared" si="2"/>
        <v>0</v>
      </c>
      <c r="M27" s="20">
        <f t="shared" si="3"/>
        <v>1408595</v>
      </c>
      <c r="N27" s="21" t="b">
        <f t="shared" si="2"/>
        <v>0</v>
      </c>
      <c r="O27" s="20">
        <f t="shared" si="3"/>
        <v>1223083</v>
      </c>
      <c r="P27" s="21" t="b">
        <f t="shared" si="2"/>
        <v>0</v>
      </c>
      <c r="Q27" s="20">
        <f t="shared" si="3"/>
        <v>1062002</v>
      </c>
      <c r="R27" s="21" t="b">
        <f t="shared" si="2"/>
        <v>0</v>
      </c>
      <c r="S27" s="20">
        <f t="shared" si="3"/>
        <v>922136</v>
      </c>
      <c r="T27" s="21" t="b">
        <f t="shared" si="17"/>
        <v>0</v>
      </c>
      <c r="U27" s="20">
        <f t="shared" si="18"/>
        <v>800690</v>
      </c>
      <c r="V27" s="21" t="b">
        <f t="shared" si="4"/>
        <v>0</v>
      </c>
      <c r="W27" s="20">
        <f t="shared" si="5"/>
        <v>695239</v>
      </c>
      <c r="X27" s="21" t="b">
        <f t="shared" si="6"/>
        <v>0</v>
      </c>
      <c r="Y27" s="20">
        <f t="shared" si="7"/>
        <v>603676</v>
      </c>
      <c r="Z27" s="21" t="b">
        <f t="shared" si="8"/>
        <v>0</v>
      </c>
      <c r="AA27" s="20">
        <f t="shared" si="9"/>
        <v>524171</v>
      </c>
      <c r="AB27" s="21" t="b">
        <f t="shared" si="10"/>
        <v>0</v>
      </c>
      <c r="AC27" s="20">
        <f t="shared" si="11"/>
        <v>455137</v>
      </c>
      <c r="AD27" s="21" t="b">
        <f t="shared" si="12"/>
        <v>0</v>
      </c>
      <c r="AE27" s="20">
        <f t="shared" si="13"/>
        <v>395195</v>
      </c>
      <c r="AF27" s="21" t="b">
        <f t="shared" si="14"/>
        <v>0</v>
      </c>
      <c r="AG27" s="20">
        <f t="shared" si="15"/>
        <v>343147</v>
      </c>
      <c r="AH27" s="21" t="b">
        <f t="shared" si="16"/>
        <v>0</v>
      </c>
      <c r="AI27" s="1">
        <f>ROUNDDOWN(I27/G27,4)</f>
        <v>0.86829999999999996</v>
      </c>
    </row>
    <row r="28" spans="1:35" x14ac:dyDescent="0.25">
      <c r="A28" s="5" t="s">
        <v>26</v>
      </c>
      <c r="B28" s="6">
        <v>2351213</v>
      </c>
      <c r="C28" s="6">
        <v>2358482</v>
      </c>
      <c r="D28" s="6">
        <v>1098384</v>
      </c>
      <c r="E28" s="7">
        <v>1121488</v>
      </c>
      <c r="F28" s="1" t="str">
        <f t="shared" si="0"/>
        <v>C</v>
      </c>
      <c r="G28" s="20">
        <f t="shared" si="1"/>
        <v>4709695</v>
      </c>
      <c r="H28" s="21" t="b">
        <f>FALSE()</f>
        <v>0</v>
      </c>
      <c r="I28" s="20">
        <f>SUM(D28,E28)</f>
        <v>2219872</v>
      </c>
      <c r="J28" s="21" t="b">
        <f t="shared" si="2"/>
        <v>0</v>
      </c>
      <c r="K28" s="20">
        <f t="shared" si="3"/>
        <v>1046225</v>
      </c>
      <c r="L28" s="21" t="b">
        <f t="shared" si="2"/>
        <v>0</v>
      </c>
      <c r="M28" s="20">
        <f t="shared" si="3"/>
        <v>493085</v>
      </c>
      <c r="N28" s="21" t="b">
        <f t="shared" si="2"/>
        <v>0</v>
      </c>
      <c r="O28" s="20">
        <f t="shared" si="3"/>
        <v>232390</v>
      </c>
      <c r="P28" s="21" t="b">
        <f t="shared" si="2"/>
        <v>0</v>
      </c>
      <c r="Q28" s="20">
        <f t="shared" si="3"/>
        <v>109525</v>
      </c>
      <c r="R28" s="21" t="b">
        <f t="shared" si="2"/>
        <v>0</v>
      </c>
      <c r="S28" s="20">
        <f t="shared" si="3"/>
        <v>51619</v>
      </c>
      <c r="T28" s="21" t="b">
        <f t="shared" si="17"/>
        <v>0</v>
      </c>
      <c r="U28" s="20">
        <f t="shared" si="18"/>
        <v>24328</v>
      </c>
      <c r="V28" s="21" t="b">
        <f t="shared" si="4"/>
        <v>0</v>
      </c>
      <c r="W28" s="20">
        <f t="shared" si="5"/>
        <v>11465</v>
      </c>
      <c r="X28" s="21" t="b">
        <f t="shared" si="6"/>
        <v>0</v>
      </c>
      <c r="Y28" s="20">
        <f t="shared" si="7"/>
        <v>5403</v>
      </c>
      <c r="Z28" s="21" t="b">
        <f t="shared" si="8"/>
        <v>0</v>
      </c>
      <c r="AA28" s="20">
        <f t="shared" si="9"/>
        <v>2546</v>
      </c>
      <c r="AB28" s="21" t="b">
        <f t="shared" si="10"/>
        <v>0</v>
      </c>
      <c r="AC28" s="20">
        <f t="shared" si="11"/>
        <v>1199</v>
      </c>
      <c r="AD28" s="21" t="b">
        <f t="shared" si="12"/>
        <v>0</v>
      </c>
      <c r="AE28" s="20">
        <f t="shared" si="13"/>
        <v>565</v>
      </c>
      <c r="AF28" s="21" t="b">
        <f t="shared" si="14"/>
        <v>0</v>
      </c>
      <c r="AG28" s="20">
        <f t="shared" si="15"/>
        <v>266</v>
      </c>
      <c r="AH28" s="21" t="b">
        <f t="shared" si="16"/>
        <v>0</v>
      </c>
      <c r="AI28" s="1">
        <f>ROUNDDOWN(I28/G28,4)</f>
        <v>0.4713</v>
      </c>
    </row>
    <row r="29" spans="1:35" x14ac:dyDescent="0.25">
      <c r="A29" s="5" t="s">
        <v>27</v>
      </c>
      <c r="B29" s="6">
        <v>2613354</v>
      </c>
      <c r="C29" s="6">
        <v>2837241</v>
      </c>
      <c r="D29" s="6">
        <v>431144</v>
      </c>
      <c r="E29" s="7">
        <v>434113</v>
      </c>
      <c r="F29" s="1" t="str">
        <f t="shared" si="0"/>
        <v>D</v>
      </c>
      <c r="G29" s="20">
        <f t="shared" si="1"/>
        <v>5450595</v>
      </c>
      <c r="H29" s="21" t="b">
        <f>FALSE()</f>
        <v>0</v>
      </c>
      <c r="I29" s="20">
        <f>SUM(D29,E29)</f>
        <v>865257</v>
      </c>
      <c r="J29" s="21" t="b">
        <f t="shared" si="2"/>
        <v>0</v>
      </c>
      <c r="K29" s="20">
        <f t="shared" si="3"/>
        <v>137316</v>
      </c>
      <c r="L29" s="21" t="b">
        <f t="shared" si="2"/>
        <v>0</v>
      </c>
      <c r="M29" s="20">
        <f t="shared" si="3"/>
        <v>21792</v>
      </c>
      <c r="N29" s="21" t="b">
        <f t="shared" si="2"/>
        <v>0</v>
      </c>
      <c r="O29" s="20">
        <f t="shared" si="3"/>
        <v>3458</v>
      </c>
      <c r="P29" s="21" t="b">
        <f t="shared" si="2"/>
        <v>0</v>
      </c>
      <c r="Q29" s="20">
        <f t="shared" si="3"/>
        <v>548</v>
      </c>
      <c r="R29" s="21" t="b">
        <f t="shared" si="2"/>
        <v>0</v>
      </c>
      <c r="S29" s="20">
        <f t="shared" si="3"/>
        <v>86</v>
      </c>
      <c r="T29" s="21" t="b">
        <f t="shared" si="17"/>
        <v>0</v>
      </c>
      <c r="U29" s="20">
        <f t="shared" si="18"/>
        <v>13</v>
      </c>
      <c r="V29" s="21" t="b">
        <f t="shared" si="4"/>
        <v>0</v>
      </c>
      <c r="W29" s="20">
        <f t="shared" si="5"/>
        <v>2</v>
      </c>
      <c r="X29" s="21" t="b">
        <f t="shared" si="6"/>
        <v>0</v>
      </c>
      <c r="Y29" s="20">
        <f t="shared" si="7"/>
        <v>0</v>
      </c>
      <c r="Z29" s="21" t="b">
        <f t="shared" si="8"/>
        <v>0</v>
      </c>
      <c r="AA29" s="20">
        <f t="shared" si="9"/>
        <v>0</v>
      </c>
      <c r="AB29" s="21" t="b">
        <f t="shared" si="10"/>
        <v>0</v>
      </c>
      <c r="AC29" s="20">
        <f t="shared" si="11"/>
        <v>0</v>
      </c>
      <c r="AD29" s="21" t="b">
        <f t="shared" si="12"/>
        <v>0</v>
      </c>
      <c r="AE29" s="20">
        <f t="shared" si="13"/>
        <v>0</v>
      </c>
      <c r="AF29" s="21" t="b">
        <f t="shared" si="14"/>
        <v>0</v>
      </c>
      <c r="AG29" s="20">
        <f t="shared" si="15"/>
        <v>0</v>
      </c>
      <c r="AH29" s="21" t="b">
        <f t="shared" si="16"/>
        <v>0</v>
      </c>
      <c r="AI29" s="1">
        <f>ROUNDDOWN(I29/G29,4)</f>
        <v>0.15870000000000001</v>
      </c>
    </row>
    <row r="30" spans="1:35" x14ac:dyDescent="0.25">
      <c r="A30" s="5" t="s">
        <v>28</v>
      </c>
      <c r="B30" s="6">
        <v>1859691</v>
      </c>
      <c r="C30" s="6">
        <v>1844250</v>
      </c>
      <c r="D30" s="6">
        <v>1460134</v>
      </c>
      <c r="E30" s="7">
        <v>1585258</v>
      </c>
      <c r="F30" s="1" t="str">
        <f t="shared" si="0"/>
        <v>A</v>
      </c>
      <c r="G30" s="20">
        <f t="shared" si="1"/>
        <v>3703941</v>
      </c>
      <c r="H30" s="21" t="b">
        <f>FALSE()</f>
        <v>0</v>
      </c>
      <c r="I30" s="20">
        <f>SUM(D30,E30)</f>
        <v>3045392</v>
      </c>
      <c r="J30" s="21" t="b">
        <f t="shared" si="2"/>
        <v>0</v>
      </c>
      <c r="K30" s="20">
        <f t="shared" si="3"/>
        <v>2503921</v>
      </c>
      <c r="L30" s="21" t="b">
        <f t="shared" si="2"/>
        <v>0</v>
      </c>
      <c r="M30" s="20">
        <f t="shared" si="3"/>
        <v>2058723</v>
      </c>
      <c r="N30" s="21" t="b">
        <f t="shared" si="2"/>
        <v>0</v>
      </c>
      <c r="O30" s="20">
        <f t="shared" si="3"/>
        <v>1692682</v>
      </c>
      <c r="P30" s="21" t="b">
        <f t="shared" si="2"/>
        <v>0</v>
      </c>
      <c r="Q30" s="20">
        <f t="shared" si="3"/>
        <v>1391723</v>
      </c>
      <c r="R30" s="21" t="b">
        <f t="shared" si="2"/>
        <v>0</v>
      </c>
      <c r="S30" s="20">
        <f t="shared" si="3"/>
        <v>1144274</v>
      </c>
      <c r="T30" s="21" t="b">
        <f t="shared" si="17"/>
        <v>0</v>
      </c>
      <c r="U30" s="20">
        <f t="shared" si="18"/>
        <v>940822</v>
      </c>
      <c r="V30" s="21" t="b">
        <f t="shared" si="4"/>
        <v>0</v>
      </c>
      <c r="W30" s="20">
        <f t="shared" si="5"/>
        <v>773543</v>
      </c>
      <c r="X30" s="21" t="b">
        <f t="shared" si="6"/>
        <v>0</v>
      </c>
      <c r="Y30" s="20">
        <f t="shared" si="7"/>
        <v>636007</v>
      </c>
      <c r="Z30" s="21" t="b">
        <f t="shared" si="8"/>
        <v>0</v>
      </c>
      <c r="AA30" s="20">
        <f t="shared" si="9"/>
        <v>522924</v>
      </c>
      <c r="AB30" s="21" t="b">
        <f t="shared" si="10"/>
        <v>0</v>
      </c>
      <c r="AC30" s="20">
        <f t="shared" si="11"/>
        <v>429948</v>
      </c>
      <c r="AD30" s="21" t="b">
        <f t="shared" si="12"/>
        <v>0</v>
      </c>
      <c r="AE30" s="20">
        <f t="shared" si="13"/>
        <v>353503</v>
      </c>
      <c r="AF30" s="21" t="b">
        <f t="shared" si="14"/>
        <v>0</v>
      </c>
      <c r="AG30" s="20">
        <f t="shared" si="15"/>
        <v>290650</v>
      </c>
      <c r="AH30" s="21" t="b">
        <f t="shared" si="16"/>
        <v>0</v>
      </c>
      <c r="AI30" s="1">
        <f>ROUNDDOWN(I30/G30,4)</f>
        <v>0.82220000000000004</v>
      </c>
    </row>
    <row r="31" spans="1:35" x14ac:dyDescent="0.25">
      <c r="A31" s="5" t="s">
        <v>29</v>
      </c>
      <c r="B31" s="6">
        <v>2478386</v>
      </c>
      <c r="C31" s="6">
        <v>2562144</v>
      </c>
      <c r="D31" s="6">
        <v>30035</v>
      </c>
      <c r="E31" s="7">
        <v>29396</v>
      </c>
      <c r="F31" s="1" t="str">
        <f t="shared" si="0"/>
        <v>C</v>
      </c>
      <c r="G31" s="20">
        <f t="shared" si="1"/>
        <v>5040530</v>
      </c>
      <c r="H31" s="21" t="b">
        <f>FALSE()</f>
        <v>0</v>
      </c>
      <c r="I31" s="20">
        <f>SUM(D31,E31)</f>
        <v>59431</v>
      </c>
      <c r="J31" s="21" t="b">
        <f t="shared" si="2"/>
        <v>0</v>
      </c>
      <c r="K31" s="20">
        <f t="shared" si="3"/>
        <v>695</v>
      </c>
      <c r="L31" s="21" t="b">
        <f t="shared" si="2"/>
        <v>0</v>
      </c>
      <c r="M31" s="20">
        <f t="shared" si="3"/>
        <v>8</v>
      </c>
      <c r="N31" s="21" t="b">
        <f t="shared" si="2"/>
        <v>0</v>
      </c>
      <c r="O31" s="20">
        <f t="shared" si="3"/>
        <v>0</v>
      </c>
      <c r="P31" s="21" t="b">
        <f t="shared" si="2"/>
        <v>0</v>
      </c>
      <c r="Q31" s="20">
        <f t="shared" si="3"/>
        <v>0</v>
      </c>
      <c r="R31" s="21" t="b">
        <f t="shared" si="2"/>
        <v>0</v>
      </c>
      <c r="S31" s="20">
        <f t="shared" si="3"/>
        <v>0</v>
      </c>
      <c r="T31" s="21" t="b">
        <f t="shared" si="17"/>
        <v>0</v>
      </c>
      <c r="U31" s="20">
        <f t="shared" si="18"/>
        <v>0</v>
      </c>
      <c r="V31" s="21" t="b">
        <f t="shared" si="4"/>
        <v>0</v>
      </c>
      <c r="W31" s="20">
        <f t="shared" si="5"/>
        <v>0</v>
      </c>
      <c r="X31" s="21" t="b">
        <f t="shared" si="6"/>
        <v>0</v>
      </c>
      <c r="Y31" s="20">
        <f t="shared" si="7"/>
        <v>0</v>
      </c>
      <c r="Z31" s="21" t="b">
        <f t="shared" si="8"/>
        <v>0</v>
      </c>
      <c r="AA31" s="20">
        <f t="shared" si="9"/>
        <v>0</v>
      </c>
      <c r="AB31" s="21" t="b">
        <f t="shared" si="10"/>
        <v>0</v>
      </c>
      <c r="AC31" s="20">
        <f t="shared" si="11"/>
        <v>0</v>
      </c>
      <c r="AD31" s="21" t="b">
        <f t="shared" si="12"/>
        <v>0</v>
      </c>
      <c r="AE31" s="20">
        <f t="shared" si="13"/>
        <v>0</v>
      </c>
      <c r="AF31" s="21" t="b">
        <f t="shared" si="14"/>
        <v>0</v>
      </c>
      <c r="AG31" s="20">
        <f t="shared" si="15"/>
        <v>0</v>
      </c>
      <c r="AH31" s="21" t="b">
        <f t="shared" si="16"/>
        <v>0</v>
      </c>
      <c r="AI31" s="1">
        <f>ROUNDDOWN(I31/G31,4)</f>
        <v>1.17E-2</v>
      </c>
    </row>
    <row r="32" spans="1:35" x14ac:dyDescent="0.25">
      <c r="A32" s="5" t="s">
        <v>30</v>
      </c>
      <c r="B32" s="6">
        <v>1938122</v>
      </c>
      <c r="C32" s="6">
        <v>1816647</v>
      </c>
      <c r="D32" s="6">
        <v>1602356</v>
      </c>
      <c r="E32" s="7">
        <v>1875221</v>
      </c>
      <c r="F32" s="1" t="str">
        <f t="shared" si="0"/>
        <v>C</v>
      </c>
      <c r="G32" s="20">
        <f t="shared" si="1"/>
        <v>3754769</v>
      </c>
      <c r="H32" s="21" t="b">
        <f>FALSE()</f>
        <v>0</v>
      </c>
      <c r="I32" s="20">
        <f>SUM(D32,E32)</f>
        <v>3477577</v>
      </c>
      <c r="J32" s="21" t="b">
        <f t="shared" si="2"/>
        <v>0</v>
      </c>
      <c r="K32" s="20">
        <f t="shared" si="3"/>
        <v>3220584</v>
      </c>
      <c r="L32" s="21" t="b">
        <f t="shared" si="2"/>
        <v>0</v>
      </c>
      <c r="M32" s="20">
        <f t="shared" si="3"/>
        <v>2982582</v>
      </c>
      <c r="N32" s="21" t="b">
        <f t="shared" si="2"/>
        <v>0</v>
      </c>
      <c r="O32" s="20">
        <f t="shared" si="3"/>
        <v>2762169</v>
      </c>
      <c r="P32" s="21" t="b">
        <f t="shared" si="2"/>
        <v>0</v>
      </c>
      <c r="Q32" s="20">
        <f t="shared" si="3"/>
        <v>2558044</v>
      </c>
      <c r="R32" s="21" t="b">
        <f t="shared" si="2"/>
        <v>0</v>
      </c>
      <c r="S32" s="20">
        <f t="shared" si="3"/>
        <v>2369004</v>
      </c>
      <c r="T32" s="21" t="b">
        <f t="shared" si="17"/>
        <v>0</v>
      </c>
      <c r="U32" s="20">
        <f t="shared" si="18"/>
        <v>2193934</v>
      </c>
      <c r="V32" s="21" t="b">
        <f t="shared" si="4"/>
        <v>0</v>
      </c>
      <c r="W32" s="20">
        <f t="shared" si="5"/>
        <v>2031802</v>
      </c>
      <c r="X32" s="21" t="b">
        <f t="shared" si="6"/>
        <v>0</v>
      </c>
      <c r="Y32" s="20">
        <f t="shared" si="7"/>
        <v>1881651</v>
      </c>
      <c r="Z32" s="21" t="b">
        <f t="shared" si="8"/>
        <v>0</v>
      </c>
      <c r="AA32" s="20">
        <f t="shared" si="9"/>
        <v>1742596</v>
      </c>
      <c r="AB32" s="21" t="b">
        <f t="shared" si="10"/>
        <v>0</v>
      </c>
      <c r="AC32" s="20">
        <f t="shared" si="11"/>
        <v>1613818</v>
      </c>
      <c r="AD32" s="21" t="b">
        <f t="shared" si="12"/>
        <v>0</v>
      </c>
      <c r="AE32" s="20">
        <f t="shared" si="13"/>
        <v>1494556</v>
      </c>
      <c r="AF32" s="21" t="b">
        <f t="shared" si="14"/>
        <v>0</v>
      </c>
      <c r="AG32" s="20">
        <f t="shared" si="15"/>
        <v>1384108</v>
      </c>
      <c r="AH32" s="21" t="b">
        <f t="shared" si="16"/>
        <v>0</v>
      </c>
      <c r="AI32" s="1">
        <f>ROUNDDOWN(I32/G32,4)</f>
        <v>0.92610000000000003</v>
      </c>
    </row>
    <row r="33" spans="1:35" x14ac:dyDescent="0.25">
      <c r="A33" s="5" t="s">
        <v>31</v>
      </c>
      <c r="B33" s="6">
        <v>992523</v>
      </c>
      <c r="C33" s="6">
        <v>1028501</v>
      </c>
      <c r="D33" s="6">
        <v>1995446</v>
      </c>
      <c r="E33" s="7">
        <v>1860524</v>
      </c>
      <c r="F33" s="1" t="str">
        <f t="shared" si="0"/>
        <v>D</v>
      </c>
      <c r="G33" s="20">
        <f t="shared" si="1"/>
        <v>2021024</v>
      </c>
      <c r="H33" s="21" t="b">
        <f>FALSE()</f>
        <v>0</v>
      </c>
      <c r="I33" s="20">
        <f>SUM(D33,E33)</f>
        <v>3855970</v>
      </c>
      <c r="J33" s="21" t="b">
        <f t="shared" si="2"/>
        <v>0</v>
      </c>
      <c r="K33" s="20">
        <f t="shared" si="3"/>
        <v>7356805</v>
      </c>
      <c r="L33" s="21" t="b">
        <f t="shared" si="2"/>
        <v>1</v>
      </c>
      <c r="M33" s="20">
        <f t="shared" si="3"/>
        <v>7356805</v>
      </c>
      <c r="N33" s="21" t="b">
        <f t="shared" si="2"/>
        <v>1</v>
      </c>
      <c r="O33" s="20">
        <f t="shared" si="3"/>
        <v>7356805</v>
      </c>
      <c r="P33" s="21" t="b">
        <f t="shared" si="2"/>
        <v>1</v>
      </c>
      <c r="Q33" s="20">
        <f t="shared" si="3"/>
        <v>7356805</v>
      </c>
      <c r="R33" s="21" t="b">
        <f t="shared" si="2"/>
        <v>1</v>
      </c>
      <c r="S33" s="20">
        <f t="shared" si="3"/>
        <v>7356805</v>
      </c>
      <c r="T33" s="21" t="b">
        <f t="shared" si="17"/>
        <v>1</v>
      </c>
      <c r="U33" s="20">
        <f t="shared" si="18"/>
        <v>7356805</v>
      </c>
      <c r="V33" s="21" t="b">
        <f t="shared" si="4"/>
        <v>1</v>
      </c>
      <c r="W33" s="20">
        <f t="shared" si="5"/>
        <v>7356805</v>
      </c>
      <c r="X33" s="21" t="b">
        <f t="shared" si="6"/>
        <v>1</v>
      </c>
      <c r="Y33" s="20">
        <f t="shared" si="7"/>
        <v>7356805</v>
      </c>
      <c r="Z33" s="21" t="b">
        <f t="shared" si="8"/>
        <v>1</v>
      </c>
      <c r="AA33" s="20">
        <f t="shared" si="9"/>
        <v>7356805</v>
      </c>
      <c r="AB33" s="21" t="b">
        <f t="shared" si="10"/>
        <v>1</v>
      </c>
      <c r="AC33" s="20">
        <f t="shared" si="11"/>
        <v>7356805</v>
      </c>
      <c r="AD33" s="21" t="b">
        <f t="shared" si="12"/>
        <v>1</v>
      </c>
      <c r="AE33" s="20">
        <f t="shared" si="13"/>
        <v>7356805</v>
      </c>
      <c r="AF33" s="21" t="b">
        <f t="shared" si="14"/>
        <v>1</v>
      </c>
      <c r="AG33" s="20">
        <f t="shared" si="15"/>
        <v>7356805</v>
      </c>
      <c r="AH33" s="21" t="b">
        <f t="shared" si="16"/>
        <v>1</v>
      </c>
      <c r="AI33" s="1">
        <f>ROUNDDOWN(I33/G33,4)</f>
        <v>1.9078999999999999</v>
      </c>
    </row>
    <row r="34" spans="1:35" x14ac:dyDescent="0.25">
      <c r="A34" s="5" t="s">
        <v>32</v>
      </c>
      <c r="B34" s="6">
        <v>2966291</v>
      </c>
      <c r="C34" s="6">
        <v>2889963</v>
      </c>
      <c r="D34" s="6">
        <v>462453</v>
      </c>
      <c r="E34" s="7">
        <v>486354</v>
      </c>
      <c r="F34" s="1" t="str">
        <f t="shared" si="0"/>
        <v>B</v>
      </c>
      <c r="G34" s="20">
        <f t="shared" si="1"/>
        <v>5856254</v>
      </c>
      <c r="H34" s="21" t="b">
        <f>FALSE()</f>
        <v>0</v>
      </c>
      <c r="I34" s="20">
        <f>SUM(D34,E34)</f>
        <v>948807</v>
      </c>
      <c r="J34" s="21" t="b">
        <f t="shared" si="2"/>
        <v>0</v>
      </c>
      <c r="K34" s="20">
        <f t="shared" si="3"/>
        <v>153706</v>
      </c>
      <c r="L34" s="21" t="b">
        <f t="shared" si="2"/>
        <v>0</v>
      </c>
      <c r="M34" s="20">
        <f t="shared" si="3"/>
        <v>24900</v>
      </c>
      <c r="N34" s="21" t="b">
        <f t="shared" si="2"/>
        <v>0</v>
      </c>
      <c r="O34" s="20">
        <f t="shared" si="3"/>
        <v>4033</v>
      </c>
      <c r="P34" s="21" t="b">
        <f t="shared" si="2"/>
        <v>0</v>
      </c>
      <c r="Q34" s="20">
        <f t="shared" si="3"/>
        <v>653</v>
      </c>
      <c r="R34" s="21" t="b">
        <f t="shared" si="2"/>
        <v>0</v>
      </c>
      <c r="S34" s="20">
        <f t="shared" si="3"/>
        <v>105</v>
      </c>
      <c r="T34" s="21" t="b">
        <f t="shared" si="17"/>
        <v>0</v>
      </c>
      <c r="U34" s="20">
        <f t="shared" si="18"/>
        <v>17</v>
      </c>
      <c r="V34" s="21" t="b">
        <f t="shared" si="4"/>
        <v>0</v>
      </c>
      <c r="W34" s="20">
        <f t="shared" si="5"/>
        <v>2</v>
      </c>
      <c r="X34" s="21" t="b">
        <f t="shared" si="6"/>
        <v>0</v>
      </c>
      <c r="Y34" s="20">
        <f t="shared" si="7"/>
        <v>0</v>
      </c>
      <c r="Z34" s="21" t="b">
        <f t="shared" si="8"/>
        <v>0</v>
      </c>
      <c r="AA34" s="20">
        <f t="shared" si="9"/>
        <v>0</v>
      </c>
      <c r="AB34" s="21" t="b">
        <f t="shared" si="10"/>
        <v>0</v>
      </c>
      <c r="AC34" s="20">
        <f t="shared" si="11"/>
        <v>0</v>
      </c>
      <c r="AD34" s="21" t="b">
        <f t="shared" si="12"/>
        <v>0</v>
      </c>
      <c r="AE34" s="20">
        <f t="shared" si="13"/>
        <v>0</v>
      </c>
      <c r="AF34" s="21" t="b">
        <f t="shared" si="14"/>
        <v>0</v>
      </c>
      <c r="AG34" s="20">
        <f t="shared" si="15"/>
        <v>0</v>
      </c>
      <c r="AH34" s="21" t="b">
        <f t="shared" si="16"/>
        <v>0</v>
      </c>
      <c r="AI34" s="1">
        <f>ROUNDDOWN(I34/G34,4)</f>
        <v>0.16200000000000001</v>
      </c>
    </row>
    <row r="35" spans="1:35" x14ac:dyDescent="0.25">
      <c r="A35" s="5" t="s">
        <v>33</v>
      </c>
      <c r="B35" s="6">
        <v>76648</v>
      </c>
      <c r="C35" s="6">
        <v>81385</v>
      </c>
      <c r="D35" s="6">
        <v>1374708</v>
      </c>
      <c r="E35" s="7">
        <v>1379567</v>
      </c>
      <c r="F35" s="1" t="str">
        <f t="shared" si="0"/>
        <v>C</v>
      </c>
      <c r="G35" s="20">
        <f t="shared" si="1"/>
        <v>158033</v>
      </c>
      <c r="H35" s="21" t="b">
        <f>FALSE()</f>
        <v>0</v>
      </c>
      <c r="I35" s="20">
        <f>SUM(D35,E35)</f>
        <v>2754275</v>
      </c>
      <c r="J35" s="21" t="b">
        <f t="shared" si="2"/>
        <v>0</v>
      </c>
      <c r="K35" s="20">
        <f t="shared" si="3"/>
        <v>48002606</v>
      </c>
      <c r="L35" s="21" t="b">
        <f t="shared" si="2"/>
        <v>1</v>
      </c>
      <c r="M35" s="20">
        <f t="shared" si="3"/>
        <v>48002606</v>
      </c>
      <c r="N35" s="21" t="b">
        <f t="shared" si="2"/>
        <v>1</v>
      </c>
      <c r="O35" s="20">
        <f t="shared" si="3"/>
        <v>48002606</v>
      </c>
      <c r="P35" s="21" t="b">
        <f t="shared" si="2"/>
        <v>1</v>
      </c>
      <c r="Q35" s="20">
        <f t="shared" si="3"/>
        <v>48002606</v>
      </c>
      <c r="R35" s="21" t="b">
        <f t="shared" si="2"/>
        <v>1</v>
      </c>
      <c r="S35" s="20">
        <f t="shared" si="3"/>
        <v>48002606</v>
      </c>
      <c r="T35" s="21" t="b">
        <f t="shared" si="17"/>
        <v>1</v>
      </c>
      <c r="U35" s="20">
        <f t="shared" si="18"/>
        <v>48002606</v>
      </c>
      <c r="V35" s="21" t="b">
        <f t="shared" si="4"/>
        <v>1</v>
      </c>
      <c r="W35" s="20">
        <f t="shared" si="5"/>
        <v>48002606</v>
      </c>
      <c r="X35" s="21" t="b">
        <f t="shared" si="6"/>
        <v>1</v>
      </c>
      <c r="Y35" s="20">
        <f t="shared" si="7"/>
        <v>48002606</v>
      </c>
      <c r="Z35" s="21" t="b">
        <f t="shared" si="8"/>
        <v>1</v>
      </c>
      <c r="AA35" s="20">
        <f t="shared" si="9"/>
        <v>48002606</v>
      </c>
      <c r="AB35" s="21" t="b">
        <f t="shared" si="10"/>
        <v>1</v>
      </c>
      <c r="AC35" s="20">
        <f t="shared" si="11"/>
        <v>48002606</v>
      </c>
      <c r="AD35" s="21" t="b">
        <f t="shared" si="12"/>
        <v>1</v>
      </c>
      <c r="AE35" s="20">
        <f t="shared" si="13"/>
        <v>48002606</v>
      </c>
      <c r="AF35" s="21" t="b">
        <f t="shared" si="14"/>
        <v>1</v>
      </c>
      <c r="AG35" s="20">
        <f t="shared" si="15"/>
        <v>48002606</v>
      </c>
      <c r="AH35" s="21" t="b">
        <f t="shared" si="16"/>
        <v>1</v>
      </c>
      <c r="AI35" s="1">
        <f>ROUNDDOWN(I35/G35,4)</f>
        <v>17.4284</v>
      </c>
    </row>
    <row r="36" spans="1:35" x14ac:dyDescent="0.25">
      <c r="A36" s="5" t="s">
        <v>34</v>
      </c>
      <c r="B36" s="6">
        <v>2574432</v>
      </c>
      <c r="C36" s="6">
        <v>2409710</v>
      </c>
      <c r="D36" s="6">
        <v>987486</v>
      </c>
      <c r="E36" s="7">
        <v>999043</v>
      </c>
      <c r="F36" s="1" t="str">
        <f t="shared" si="0"/>
        <v>C</v>
      </c>
      <c r="G36" s="20">
        <f t="shared" si="1"/>
        <v>4984142</v>
      </c>
      <c r="H36" s="21" t="b">
        <f>FALSE()</f>
        <v>0</v>
      </c>
      <c r="I36" s="20">
        <f>SUM(D36,E36)</f>
        <v>1986529</v>
      </c>
      <c r="J36" s="21" t="b">
        <f t="shared" si="2"/>
        <v>0</v>
      </c>
      <c r="K36" s="20">
        <f t="shared" si="3"/>
        <v>791631</v>
      </c>
      <c r="L36" s="21" t="b">
        <f t="shared" si="2"/>
        <v>0</v>
      </c>
      <c r="M36" s="20">
        <f t="shared" si="3"/>
        <v>315464</v>
      </c>
      <c r="N36" s="21" t="b">
        <f t="shared" si="2"/>
        <v>0</v>
      </c>
      <c r="O36" s="20">
        <f t="shared" si="3"/>
        <v>125712</v>
      </c>
      <c r="P36" s="21" t="b">
        <f t="shared" si="2"/>
        <v>0</v>
      </c>
      <c r="Q36" s="20">
        <f t="shared" si="3"/>
        <v>50096</v>
      </c>
      <c r="R36" s="21" t="b">
        <f t="shared" si="2"/>
        <v>0</v>
      </c>
      <c r="S36" s="20">
        <f t="shared" si="3"/>
        <v>19963</v>
      </c>
      <c r="T36" s="21" t="b">
        <f t="shared" si="17"/>
        <v>0</v>
      </c>
      <c r="U36" s="20">
        <f t="shared" si="18"/>
        <v>7955</v>
      </c>
      <c r="V36" s="21" t="b">
        <f t="shared" si="4"/>
        <v>0</v>
      </c>
      <c r="W36" s="20">
        <f t="shared" si="5"/>
        <v>3170</v>
      </c>
      <c r="X36" s="21" t="b">
        <f t="shared" si="6"/>
        <v>0</v>
      </c>
      <c r="Y36" s="20">
        <f t="shared" si="7"/>
        <v>1263</v>
      </c>
      <c r="Z36" s="21" t="b">
        <f t="shared" si="8"/>
        <v>0</v>
      </c>
      <c r="AA36" s="20">
        <f t="shared" si="9"/>
        <v>503</v>
      </c>
      <c r="AB36" s="21" t="b">
        <f t="shared" si="10"/>
        <v>0</v>
      </c>
      <c r="AC36" s="20">
        <f t="shared" si="11"/>
        <v>200</v>
      </c>
      <c r="AD36" s="21" t="b">
        <f t="shared" si="12"/>
        <v>0</v>
      </c>
      <c r="AE36" s="20">
        <f t="shared" si="13"/>
        <v>79</v>
      </c>
      <c r="AF36" s="21" t="b">
        <f t="shared" si="14"/>
        <v>0</v>
      </c>
      <c r="AG36" s="20">
        <f t="shared" si="15"/>
        <v>31</v>
      </c>
      <c r="AH36" s="21" t="b">
        <f t="shared" si="16"/>
        <v>0</v>
      </c>
      <c r="AI36" s="1">
        <f>ROUNDDOWN(I36/G36,4)</f>
        <v>0.39850000000000002</v>
      </c>
    </row>
    <row r="37" spans="1:35" x14ac:dyDescent="0.25">
      <c r="A37" s="5" t="s">
        <v>35</v>
      </c>
      <c r="B37" s="6">
        <v>1778590</v>
      </c>
      <c r="C37" s="6">
        <v>1874844</v>
      </c>
      <c r="D37" s="6">
        <v>111191</v>
      </c>
      <c r="E37" s="7">
        <v>117846</v>
      </c>
      <c r="F37" s="1" t="str">
        <f t="shared" si="0"/>
        <v>B</v>
      </c>
      <c r="G37" s="20">
        <f t="shared" si="1"/>
        <v>3653434</v>
      </c>
      <c r="H37" s="21" t="b">
        <f>FALSE()</f>
        <v>0</v>
      </c>
      <c r="I37" s="20">
        <f>SUM(D37,E37)</f>
        <v>229037</v>
      </c>
      <c r="J37" s="21" t="b">
        <f t="shared" si="2"/>
        <v>0</v>
      </c>
      <c r="K37" s="20">
        <f t="shared" si="3"/>
        <v>14337</v>
      </c>
      <c r="L37" s="21" t="b">
        <f t="shared" si="2"/>
        <v>0</v>
      </c>
      <c r="M37" s="20">
        <f t="shared" si="3"/>
        <v>897</v>
      </c>
      <c r="N37" s="21" t="b">
        <f t="shared" si="2"/>
        <v>0</v>
      </c>
      <c r="O37" s="20">
        <f t="shared" si="3"/>
        <v>56</v>
      </c>
      <c r="P37" s="21" t="b">
        <f t="shared" si="2"/>
        <v>0</v>
      </c>
      <c r="Q37" s="20">
        <f t="shared" si="3"/>
        <v>3</v>
      </c>
      <c r="R37" s="21" t="b">
        <f t="shared" si="2"/>
        <v>0</v>
      </c>
      <c r="S37" s="20">
        <f t="shared" si="3"/>
        <v>0</v>
      </c>
      <c r="T37" s="21" t="b">
        <f t="shared" si="17"/>
        <v>0</v>
      </c>
      <c r="U37" s="20">
        <f t="shared" si="18"/>
        <v>0</v>
      </c>
      <c r="V37" s="21" t="b">
        <f t="shared" si="4"/>
        <v>0</v>
      </c>
      <c r="W37" s="20">
        <f t="shared" si="5"/>
        <v>0</v>
      </c>
      <c r="X37" s="21" t="b">
        <f t="shared" si="6"/>
        <v>0</v>
      </c>
      <c r="Y37" s="20">
        <f t="shared" si="7"/>
        <v>0</v>
      </c>
      <c r="Z37" s="21" t="b">
        <f t="shared" si="8"/>
        <v>0</v>
      </c>
      <c r="AA37" s="20">
        <f t="shared" si="9"/>
        <v>0</v>
      </c>
      <c r="AB37" s="21" t="b">
        <f t="shared" si="10"/>
        <v>0</v>
      </c>
      <c r="AC37" s="20">
        <f t="shared" si="11"/>
        <v>0</v>
      </c>
      <c r="AD37" s="21" t="b">
        <f t="shared" si="12"/>
        <v>0</v>
      </c>
      <c r="AE37" s="20">
        <f t="shared" si="13"/>
        <v>0</v>
      </c>
      <c r="AF37" s="21" t="b">
        <f t="shared" si="14"/>
        <v>0</v>
      </c>
      <c r="AG37" s="20">
        <f t="shared" si="15"/>
        <v>0</v>
      </c>
      <c r="AH37" s="21" t="b">
        <f t="shared" si="16"/>
        <v>0</v>
      </c>
      <c r="AI37" s="1">
        <f>ROUNDDOWN(I37/G37,4)</f>
        <v>6.2600000000000003E-2</v>
      </c>
    </row>
    <row r="38" spans="1:35" x14ac:dyDescent="0.25">
      <c r="A38" s="5" t="s">
        <v>36</v>
      </c>
      <c r="B38" s="6">
        <v>1506541</v>
      </c>
      <c r="C38" s="6">
        <v>1414887</v>
      </c>
      <c r="D38" s="6">
        <v>1216612</v>
      </c>
      <c r="E38" s="7">
        <v>1166775</v>
      </c>
      <c r="F38" s="1" t="str">
        <f t="shared" si="0"/>
        <v>A</v>
      </c>
      <c r="G38" s="20">
        <f t="shared" si="1"/>
        <v>2921428</v>
      </c>
      <c r="H38" s="21" t="b">
        <f>FALSE()</f>
        <v>0</v>
      </c>
      <c r="I38" s="20">
        <f>SUM(D38,E38)</f>
        <v>2383387</v>
      </c>
      <c r="J38" s="21" t="b">
        <f t="shared" si="2"/>
        <v>0</v>
      </c>
      <c r="K38" s="20">
        <f t="shared" si="3"/>
        <v>1944367</v>
      </c>
      <c r="L38" s="21" t="b">
        <f t="shared" si="2"/>
        <v>0</v>
      </c>
      <c r="M38" s="20">
        <f t="shared" si="3"/>
        <v>1586214</v>
      </c>
      <c r="N38" s="21" t="b">
        <f t="shared" si="2"/>
        <v>0</v>
      </c>
      <c r="O38" s="20">
        <f t="shared" si="3"/>
        <v>1294033</v>
      </c>
      <c r="P38" s="21" t="b">
        <f t="shared" si="2"/>
        <v>0</v>
      </c>
      <c r="Q38" s="20">
        <f t="shared" si="3"/>
        <v>1055672</v>
      </c>
      <c r="R38" s="21" t="b">
        <f t="shared" si="2"/>
        <v>0</v>
      </c>
      <c r="S38" s="20">
        <f t="shared" si="3"/>
        <v>861217</v>
      </c>
      <c r="T38" s="21" t="b">
        <f t="shared" si="17"/>
        <v>0</v>
      </c>
      <c r="U38" s="20">
        <f t="shared" si="18"/>
        <v>702580</v>
      </c>
      <c r="V38" s="21" t="b">
        <f t="shared" si="4"/>
        <v>0</v>
      </c>
      <c r="W38" s="20">
        <f t="shared" si="5"/>
        <v>573164</v>
      </c>
      <c r="X38" s="21" t="b">
        <f t="shared" si="6"/>
        <v>0</v>
      </c>
      <c r="Y38" s="20">
        <f t="shared" si="7"/>
        <v>467587</v>
      </c>
      <c r="Z38" s="21" t="b">
        <f t="shared" si="8"/>
        <v>0</v>
      </c>
      <c r="AA38" s="20">
        <f t="shared" si="9"/>
        <v>381457</v>
      </c>
      <c r="AB38" s="21" t="b">
        <f t="shared" si="10"/>
        <v>0</v>
      </c>
      <c r="AC38" s="20">
        <f t="shared" si="11"/>
        <v>311192</v>
      </c>
      <c r="AD38" s="21" t="b">
        <f t="shared" si="12"/>
        <v>0</v>
      </c>
      <c r="AE38" s="20">
        <f t="shared" si="13"/>
        <v>253870</v>
      </c>
      <c r="AF38" s="21" t="b">
        <f t="shared" si="14"/>
        <v>0</v>
      </c>
      <c r="AG38" s="20">
        <f t="shared" si="15"/>
        <v>207107</v>
      </c>
      <c r="AH38" s="21" t="b">
        <f t="shared" si="16"/>
        <v>0</v>
      </c>
      <c r="AI38" s="1">
        <f>ROUNDDOWN(I38/G38,4)</f>
        <v>0.81579999999999997</v>
      </c>
    </row>
    <row r="39" spans="1:35" x14ac:dyDescent="0.25">
      <c r="A39" s="5" t="s">
        <v>37</v>
      </c>
      <c r="B39" s="6">
        <v>1598886</v>
      </c>
      <c r="C39" s="6">
        <v>1687917</v>
      </c>
      <c r="D39" s="6">
        <v>449788</v>
      </c>
      <c r="E39" s="7">
        <v>427615</v>
      </c>
      <c r="F39" s="1" t="str">
        <f t="shared" si="0"/>
        <v>B</v>
      </c>
      <c r="G39" s="20">
        <f t="shared" si="1"/>
        <v>3286803</v>
      </c>
      <c r="H39" s="21" t="b">
        <f>FALSE()</f>
        <v>0</v>
      </c>
      <c r="I39" s="20">
        <f>SUM(D39,E39)</f>
        <v>877403</v>
      </c>
      <c r="J39" s="21" t="b">
        <f t="shared" si="2"/>
        <v>0</v>
      </c>
      <c r="K39" s="20">
        <f t="shared" si="3"/>
        <v>234178</v>
      </c>
      <c r="L39" s="21" t="b">
        <f t="shared" si="2"/>
        <v>0</v>
      </c>
      <c r="M39" s="20">
        <f t="shared" si="3"/>
        <v>62502</v>
      </c>
      <c r="N39" s="21" t="b">
        <f t="shared" si="2"/>
        <v>0</v>
      </c>
      <c r="O39" s="20">
        <f t="shared" si="3"/>
        <v>16681</v>
      </c>
      <c r="P39" s="21" t="b">
        <f t="shared" si="2"/>
        <v>0</v>
      </c>
      <c r="Q39" s="20">
        <f t="shared" si="3"/>
        <v>4452</v>
      </c>
      <c r="R39" s="21" t="b">
        <f t="shared" si="2"/>
        <v>0</v>
      </c>
      <c r="S39" s="20">
        <f t="shared" si="3"/>
        <v>1188</v>
      </c>
      <c r="T39" s="21" t="b">
        <f t="shared" si="17"/>
        <v>0</v>
      </c>
      <c r="U39" s="20">
        <f t="shared" si="18"/>
        <v>317</v>
      </c>
      <c r="V39" s="21" t="b">
        <f t="shared" si="4"/>
        <v>0</v>
      </c>
      <c r="W39" s="20">
        <f t="shared" si="5"/>
        <v>84</v>
      </c>
      <c r="X39" s="21" t="b">
        <f t="shared" si="6"/>
        <v>0</v>
      </c>
      <c r="Y39" s="20">
        <f t="shared" si="7"/>
        <v>22</v>
      </c>
      <c r="Z39" s="21" t="b">
        <f t="shared" si="8"/>
        <v>0</v>
      </c>
      <c r="AA39" s="20">
        <f t="shared" si="9"/>
        <v>5</v>
      </c>
      <c r="AB39" s="21" t="b">
        <f t="shared" si="10"/>
        <v>0</v>
      </c>
      <c r="AC39" s="20">
        <f t="shared" si="11"/>
        <v>1</v>
      </c>
      <c r="AD39" s="21" t="b">
        <f t="shared" si="12"/>
        <v>0</v>
      </c>
      <c r="AE39" s="20">
        <f t="shared" si="13"/>
        <v>0</v>
      </c>
      <c r="AF39" s="21" t="b">
        <f t="shared" si="14"/>
        <v>0</v>
      </c>
      <c r="AG39" s="20">
        <f t="shared" si="15"/>
        <v>0</v>
      </c>
      <c r="AH39" s="21" t="b">
        <f t="shared" si="16"/>
        <v>0</v>
      </c>
      <c r="AI39" s="1">
        <f>ROUNDDOWN(I39/G39,4)</f>
        <v>0.26690000000000003</v>
      </c>
    </row>
    <row r="40" spans="1:35" x14ac:dyDescent="0.25">
      <c r="A40" s="5" t="s">
        <v>38</v>
      </c>
      <c r="B40" s="6">
        <v>548989</v>
      </c>
      <c r="C40" s="6">
        <v>514636</v>
      </c>
      <c r="D40" s="6">
        <v>2770344</v>
      </c>
      <c r="E40" s="7">
        <v>3187897</v>
      </c>
      <c r="F40" s="1" t="str">
        <f t="shared" si="0"/>
        <v>D</v>
      </c>
      <c r="G40" s="20">
        <f t="shared" si="1"/>
        <v>1063625</v>
      </c>
      <c r="H40" s="21" t="b">
        <f>FALSE()</f>
        <v>0</v>
      </c>
      <c r="I40" s="20">
        <f>SUM(D40,E40)</f>
        <v>5958241</v>
      </c>
      <c r="J40" s="21" t="b">
        <f t="shared" si="2"/>
        <v>1</v>
      </c>
      <c r="K40" s="20">
        <f t="shared" si="3"/>
        <v>5958241</v>
      </c>
      <c r="L40" s="21" t="b">
        <f t="shared" si="2"/>
        <v>1</v>
      </c>
      <c r="M40" s="20">
        <f t="shared" si="3"/>
        <v>5958241</v>
      </c>
      <c r="N40" s="21" t="b">
        <f t="shared" si="2"/>
        <v>1</v>
      </c>
      <c r="O40" s="20">
        <f t="shared" si="3"/>
        <v>5958241</v>
      </c>
      <c r="P40" s="21" t="b">
        <f t="shared" si="2"/>
        <v>1</v>
      </c>
      <c r="Q40" s="20">
        <f t="shared" si="3"/>
        <v>5958241</v>
      </c>
      <c r="R40" s="21" t="b">
        <f t="shared" si="2"/>
        <v>1</v>
      </c>
      <c r="S40" s="20">
        <f t="shared" si="3"/>
        <v>5958241</v>
      </c>
      <c r="T40" s="21" t="b">
        <f t="shared" si="17"/>
        <v>1</v>
      </c>
      <c r="U40" s="20">
        <f t="shared" si="18"/>
        <v>5958241</v>
      </c>
      <c r="V40" s="21" t="b">
        <f t="shared" si="4"/>
        <v>1</v>
      </c>
      <c r="W40" s="20">
        <f t="shared" si="5"/>
        <v>5958241</v>
      </c>
      <c r="X40" s="21" t="b">
        <f t="shared" si="6"/>
        <v>1</v>
      </c>
      <c r="Y40" s="20">
        <f t="shared" si="7"/>
        <v>5958241</v>
      </c>
      <c r="Z40" s="21" t="b">
        <f t="shared" si="8"/>
        <v>1</v>
      </c>
      <c r="AA40" s="20">
        <f t="shared" si="9"/>
        <v>5958241</v>
      </c>
      <c r="AB40" s="21" t="b">
        <f t="shared" si="10"/>
        <v>1</v>
      </c>
      <c r="AC40" s="20">
        <f t="shared" si="11"/>
        <v>5958241</v>
      </c>
      <c r="AD40" s="21" t="b">
        <f t="shared" si="12"/>
        <v>1</v>
      </c>
      <c r="AE40" s="20">
        <f t="shared" si="13"/>
        <v>5958241</v>
      </c>
      <c r="AF40" s="21" t="b">
        <f t="shared" si="14"/>
        <v>1</v>
      </c>
      <c r="AG40" s="20">
        <f t="shared" si="15"/>
        <v>5958241</v>
      </c>
      <c r="AH40" s="21" t="b">
        <f t="shared" si="16"/>
        <v>1</v>
      </c>
      <c r="AI40" s="1">
        <f>ROUNDDOWN(I40/G40,4)</f>
        <v>5.6017999999999999</v>
      </c>
    </row>
    <row r="41" spans="1:35" x14ac:dyDescent="0.25">
      <c r="A41" s="5" t="s">
        <v>39</v>
      </c>
      <c r="B41" s="6">
        <v>1175198</v>
      </c>
      <c r="C41" s="6">
        <v>1095440</v>
      </c>
      <c r="D41" s="6">
        <v>2657174</v>
      </c>
      <c r="E41" s="7">
        <v>2491947</v>
      </c>
      <c r="F41" s="1" t="str">
        <f t="shared" si="0"/>
        <v>A</v>
      </c>
      <c r="G41" s="20">
        <f t="shared" si="1"/>
        <v>2270638</v>
      </c>
      <c r="H41" s="21" t="b">
        <f>FALSE()</f>
        <v>0</v>
      </c>
      <c r="I41" s="20">
        <f>SUM(D41,E41)</f>
        <v>5149121</v>
      </c>
      <c r="J41" s="21" t="b">
        <f t="shared" si="2"/>
        <v>0</v>
      </c>
      <c r="K41" s="20">
        <f t="shared" si="3"/>
        <v>11676146</v>
      </c>
      <c r="L41" s="21" t="b">
        <f t="shared" si="2"/>
        <v>1</v>
      </c>
      <c r="M41" s="20">
        <f t="shared" si="3"/>
        <v>11676146</v>
      </c>
      <c r="N41" s="21" t="b">
        <f t="shared" si="2"/>
        <v>1</v>
      </c>
      <c r="O41" s="20">
        <f t="shared" si="3"/>
        <v>11676146</v>
      </c>
      <c r="P41" s="21" t="b">
        <f t="shared" si="2"/>
        <v>1</v>
      </c>
      <c r="Q41" s="20">
        <f t="shared" si="3"/>
        <v>11676146</v>
      </c>
      <c r="R41" s="21" t="b">
        <f t="shared" si="2"/>
        <v>1</v>
      </c>
      <c r="S41" s="20">
        <f t="shared" si="3"/>
        <v>11676146</v>
      </c>
      <c r="T41" s="21" t="b">
        <f t="shared" si="17"/>
        <v>1</v>
      </c>
      <c r="U41" s="20">
        <f t="shared" si="18"/>
        <v>11676146</v>
      </c>
      <c r="V41" s="21" t="b">
        <f t="shared" si="4"/>
        <v>1</v>
      </c>
      <c r="W41" s="20">
        <f t="shared" si="5"/>
        <v>11676146</v>
      </c>
      <c r="X41" s="21" t="b">
        <f t="shared" si="6"/>
        <v>1</v>
      </c>
      <c r="Y41" s="20">
        <f t="shared" si="7"/>
        <v>11676146</v>
      </c>
      <c r="Z41" s="21" t="b">
        <f t="shared" si="8"/>
        <v>1</v>
      </c>
      <c r="AA41" s="20">
        <f t="shared" si="9"/>
        <v>11676146</v>
      </c>
      <c r="AB41" s="21" t="b">
        <f t="shared" si="10"/>
        <v>1</v>
      </c>
      <c r="AC41" s="20">
        <f t="shared" si="11"/>
        <v>11676146</v>
      </c>
      <c r="AD41" s="21" t="b">
        <f t="shared" si="12"/>
        <v>1</v>
      </c>
      <c r="AE41" s="20">
        <f t="shared" si="13"/>
        <v>11676146</v>
      </c>
      <c r="AF41" s="21" t="b">
        <f t="shared" si="14"/>
        <v>1</v>
      </c>
      <c r="AG41" s="20">
        <f t="shared" si="15"/>
        <v>11676146</v>
      </c>
      <c r="AH41" s="21" t="b">
        <f t="shared" si="16"/>
        <v>1</v>
      </c>
      <c r="AI41" s="1">
        <f>ROUNDDOWN(I41/G41,4)</f>
        <v>2.2675999999999998</v>
      </c>
    </row>
    <row r="42" spans="1:35" x14ac:dyDescent="0.25">
      <c r="A42" s="5" t="s">
        <v>40</v>
      </c>
      <c r="B42" s="6">
        <v>2115336</v>
      </c>
      <c r="C42" s="6">
        <v>2202769</v>
      </c>
      <c r="D42" s="6">
        <v>15339</v>
      </c>
      <c r="E42" s="7">
        <v>14652</v>
      </c>
      <c r="F42" s="1" t="str">
        <f t="shared" si="0"/>
        <v>D</v>
      </c>
      <c r="G42" s="20">
        <f t="shared" si="1"/>
        <v>4318105</v>
      </c>
      <c r="H42" s="21" t="b">
        <f>FALSE()</f>
        <v>0</v>
      </c>
      <c r="I42" s="20">
        <f>SUM(D42,E42)</f>
        <v>29991</v>
      </c>
      <c r="J42" s="21" t="b">
        <f t="shared" si="2"/>
        <v>0</v>
      </c>
      <c r="K42" s="20">
        <f t="shared" si="3"/>
        <v>206</v>
      </c>
      <c r="L42" s="21" t="b">
        <f t="shared" si="2"/>
        <v>0</v>
      </c>
      <c r="M42" s="20">
        <f t="shared" si="3"/>
        <v>1</v>
      </c>
      <c r="N42" s="21" t="b">
        <f t="shared" si="2"/>
        <v>0</v>
      </c>
      <c r="O42" s="20">
        <f t="shared" si="3"/>
        <v>0</v>
      </c>
      <c r="P42" s="21" t="b">
        <f t="shared" si="2"/>
        <v>0</v>
      </c>
      <c r="Q42" s="20">
        <f t="shared" si="3"/>
        <v>0</v>
      </c>
      <c r="R42" s="21" t="b">
        <f t="shared" si="2"/>
        <v>0</v>
      </c>
      <c r="S42" s="20">
        <f t="shared" si="3"/>
        <v>0</v>
      </c>
      <c r="T42" s="21" t="b">
        <f t="shared" si="17"/>
        <v>0</v>
      </c>
      <c r="U42" s="20">
        <f t="shared" si="18"/>
        <v>0</v>
      </c>
      <c r="V42" s="21" t="b">
        <f t="shared" si="4"/>
        <v>0</v>
      </c>
      <c r="W42" s="20">
        <f t="shared" si="5"/>
        <v>0</v>
      </c>
      <c r="X42" s="21" t="b">
        <f t="shared" si="6"/>
        <v>0</v>
      </c>
      <c r="Y42" s="20">
        <f t="shared" si="7"/>
        <v>0</v>
      </c>
      <c r="Z42" s="21" t="b">
        <f t="shared" si="8"/>
        <v>0</v>
      </c>
      <c r="AA42" s="20">
        <f t="shared" si="9"/>
        <v>0</v>
      </c>
      <c r="AB42" s="21" t="b">
        <f t="shared" si="10"/>
        <v>0</v>
      </c>
      <c r="AC42" s="20">
        <f t="shared" si="11"/>
        <v>0</v>
      </c>
      <c r="AD42" s="21" t="b">
        <f t="shared" si="12"/>
        <v>0</v>
      </c>
      <c r="AE42" s="20">
        <f t="shared" si="13"/>
        <v>0</v>
      </c>
      <c r="AF42" s="21" t="b">
        <f t="shared" si="14"/>
        <v>0</v>
      </c>
      <c r="AG42" s="20">
        <f t="shared" si="15"/>
        <v>0</v>
      </c>
      <c r="AH42" s="21" t="b">
        <f t="shared" si="16"/>
        <v>0</v>
      </c>
      <c r="AI42" s="1">
        <f>ROUNDDOWN(I42/G42,4)</f>
        <v>6.8999999999999999E-3</v>
      </c>
    </row>
    <row r="43" spans="1:35" x14ac:dyDescent="0.25">
      <c r="A43" s="5" t="s">
        <v>41</v>
      </c>
      <c r="B43" s="6">
        <v>2346640</v>
      </c>
      <c r="C43" s="6">
        <v>2197559</v>
      </c>
      <c r="D43" s="6">
        <v>373470</v>
      </c>
      <c r="E43" s="7">
        <v>353365</v>
      </c>
      <c r="F43" s="1" t="str">
        <f t="shared" si="0"/>
        <v>B</v>
      </c>
      <c r="G43" s="20">
        <f t="shared" si="1"/>
        <v>4544199</v>
      </c>
      <c r="H43" s="21" t="b">
        <f>FALSE()</f>
        <v>0</v>
      </c>
      <c r="I43" s="20">
        <f>SUM(D43,E43)</f>
        <v>726835</v>
      </c>
      <c r="J43" s="21" t="b">
        <f t="shared" si="2"/>
        <v>0</v>
      </c>
      <c r="K43" s="20">
        <f t="shared" si="3"/>
        <v>116220</v>
      </c>
      <c r="L43" s="21" t="b">
        <f t="shared" si="2"/>
        <v>0</v>
      </c>
      <c r="M43" s="20">
        <f t="shared" si="3"/>
        <v>18583</v>
      </c>
      <c r="N43" s="21" t="b">
        <f t="shared" si="2"/>
        <v>0</v>
      </c>
      <c r="O43" s="20">
        <f t="shared" si="3"/>
        <v>2971</v>
      </c>
      <c r="P43" s="21" t="b">
        <f t="shared" si="2"/>
        <v>0</v>
      </c>
      <c r="Q43" s="20">
        <f t="shared" si="3"/>
        <v>475</v>
      </c>
      <c r="R43" s="21" t="b">
        <f t="shared" si="2"/>
        <v>0</v>
      </c>
      <c r="S43" s="20">
        <f t="shared" si="3"/>
        <v>75</v>
      </c>
      <c r="T43" s="21" t="b">
        <f t="shared" si="17"/>
        <v>0</v>
      </c>
      <c r="U43" s="20">
        <f t="shared" si="18"/>
        <v>11</v>
      </c>
      <c r="V43" s="21" t="b">
        <f t="shared" si="4"/>
        <v>0</v>
      </c>
      <c r="W43" s="20">
        <f t="shared" si="5"/>
        <v>1</v>
      </c>
      <c r="X43" s="21" t="b">
        <f t="shared" si="6"/>
        <v>0</v>
      </c>
      <c r="Y43" s="20">
        <f t="shared" si="7"/>
        <v>0</v>
      </c>
      <c r="Z43" s="21" t="b">
        <f t="shared" si="8"/>
        <v>0</v>
      </c>
      <c r="AA43" s="20">
        <f t="shared" si="9"/>
        <v>0</v>
      </c>
      <c r="AB43" s="21" t="b">
        <f t="shared" si="10"/>
        <v>0</v>
      </c>
      <c r="AC43" s="20">
        <f t="shared" si="11"/>
        <v>0</v>
      </c>
      <c r="AD43" s="21" t="b">
        <f t="shared" si="12"/>
        <v>0</v>
      </c>
      <c r="AE43" s="20">
        <f t="shared" si="13"/>
        <v>0</v>
      </c>
      <c r="AF43" s="21" t="b">
        <f t="shared" si="14"/>
        <v>0</v>
      </c>
      <c r="AG43" s="20">
        <f t="shared" si="15"/>
        <v>0</v>
      </c>
      <c r="AH43" s="21" t="b">
        <f t="shared" si="16"/>
        <v>0</v>
      </c>
      <c r="AI43" s="1">
        <f>ROUNDDOWN(I43/G43,4)</f>
        <v>0.15989999999999999</v>
      </c>
    </row>
    <row r="44" spans="1:35" x14ac:dyDescent="0.25">
      <c r="A44" s="5" t="s">
        <v>42</v>
      </c>
      <c r="B44" s="6">
        <v>2548438</v>
      </c>
      <c r="C44" s="6">
        <v>2577213</v>
      </c>
      <c r="D44" s="6">
        <v>37986</v>
      </c>
      <c r="E44" s="7">
        <v>37766</v>
      </c>
      <c r="F44" s="1" t="str">
        <f t="shared" si="0"/>
        <v>D</v>
      </c>
      <c r="G44" s="20">
        <f t="shared" si="1"/>
        <v>5125651</v>
      </c>
      <c r="H44" s="21" t="b">
        <f>FALSE()</f>
        <v>0</v>
      </c>
      <c r="I44" s="20">
        <f>SUM(D44,E44)</f>
        <v>75752</v>
      </c>
      <c r="J44" s="21" t="b">
        <f t="shared" si="2"/>
        <v>0</v>
      </c>
      <c r="K44" s="20">
        <f t="shared" si="3"/>
        <v>1113</v>
      </c>
      <c r="L44" s="21" t="b">
        <f t="shared" si="2"/>
        <v>0</v>
      </c>
      <c r="M44" s="20">
        <f t="shared" si="3"/>
        <v>16</v>
      </c>
      <c r="N44" s="21" t="b">
        <f t="shared" si="2"/>
        <v>0</v>
      </c>
      <c r="O44" s="20">
        <f t="shared" si="3"/>
        <v>0</v>
      </c>
      <c r="P44" s="21" t="b">
        <f t="shared" si="2"/>
        <v>0</v>
      </c>
      <c r="Q44" s="20">
        <f t="shared" si="3"/>
        <v>0</v>
      </c>
      <c r="R44" s="21" t="b">
        <f t="shared" si="2"/>
        <v>0</v>
      </c>
      <c r="S44" s="20">
        <f t="shared" si="3"/>
        <v>0</v>
      </c>
      <c r="T44" s="21" t="b">
        <f t="shared" si="17"/>
        <v>0</v>
      </c>
      <c r="U44" s="20">
        <f t="shared" si="18"/>
        <v>0</v>
      </c>
      <c r="V44" s="21" t="b">
        <f t="shared" si="4"/>
        <v>0</v>
      </c>
      <c r="W44" s="20">
        <f t="shared" si="5"/>
        <v>0</v>
      </c>
      <c r="X44" s="21" t="b">
        <f t="shared" si="6"/>
        <v>0</v>
      </c>
      <c r="Y44" s="20">
        <f t="shared" si="7"/>
        <v>0</v>
      </c>
      <c r="Z44" s="21" t="b">
        <f t="shared" si="8"/>
        <v>0</v>
      </c>
      <c r="AA44" s="20">
        <f t="shared" si="9"/>
        <v>0</v>
      </c>
      <c r="AB44" s="21" t="b">
        <f t="shared" si="10"/>
        <v>0</v>
      </c>
      <c r="AC44" s="20">
        <f t="shared" si="11"/>
        <v>0</v>
      </c>
      <c r="AD44" s="21" t="b">
        <f t="shared" si="12"/>
        <v>0</v>
      </c>
      <c r="AE44" s="20">
        <f t="shared" si="13"/>
        <v>0</v>
      </c>
      <c r="AF44" s="21" t="b">
        <f t="shared" si="14"/>
        <v>0</v>
      </c>
      <c r="AG44" s="20">
        <f t="shared" si="15"/>
        <v>0</v>
      </c>
      <c r="AH44" s="21" t="b">
        <f t="shared" si="16"/>
        <v>0</v>
      </c>
      <c r="AI44" s="1">
        <f>ROUNDDOWN(I44/G44,4)</f>
        <v>1.47E-2</v>
      </c>
    </row>
    <row r="45" spans="1:35" x14ac:dyDescent="0.25">
      <c r="A45" s="5" t="s">
        <v>43</v>
      </c>
      <c r="B45" s="6">
        <v>835495</v>
      </c>
      <c r="C45" s="6">
        <v>837746</v>
      </c>
      <c r="D45" s="6">
        <v>1106177</v>
      </c>
      <c r="E45" s="7">
        <v>917781</v>
      </c>
      <c r="F45" s="1" t="str">
        <f t="shared" si="0"/>
        <v>C</v>
      </c>
      <c r="G45" s="20">
        <f t="shared" si="1"/>
        <v>1673241</v>
      </c>
      <c r="H45" s="21" t="b">
        <f>FALSE()</f>
        <v>0</v>
      </c>
      <c r="I45" s="20">
        <f>SUM(D45,E45)</f>
        <v>2023958</v>
      </c>
      <c r="J45" s="21" t="b">
        <f t="shared" si="2"/>
        <v>0</v>
      </c>
      <c r="K45" s="20">
        <f t="shared" si="3"/>
        <v>2448179</v>
      </c>
      <c r="L45" s="21" t="b">
        <f t="shared" si="2"/>
        <v>0</v>
      </c>
      <c r="M45" s="20">
        <f t="shared" si="3"/>
        <v>2961317</v>
      </c>
      <c r="N45" s="21" t="b">
        <f t="shared" si="2"/>
        <v>0</v>
      </c>
      <c r="O45" s="20">
        <f t="shared" si="3"/>
        <v>3582009</v>
      </c>
      <c r="P45" s="21" t="b">
        <f t="shared" si="2"/>
        <v>0</v>
      </c>
      <c r="Q45" s="20">
        <f t="shared" si="3"/>
        <v>4332798</v>
      </c>
      <c r="R45" s="21" t="b">
        <f t="shared" si="2"/>
        <v>0</v>
      </c>
      <c r="S45" s="20">
        <f t="shared" si="3"/>
        <v>5240952</v>
      </c>
      <c r="T45" s="21" t="b">
        <f t="shared" si="17"/>
        <v>0</v>
      </c>
      <c r="U45" s="20">
        <f t="shared" si="18"/>
        <v>6339455</v>
      </c>
      <c r="V45" s="21" t="b">
        <f t="shared" si="4"/>
        <v>1</v>
      </c>
      <c r="W45" s="20">
        <f t="shared" si="5"/>
        <v>6339455</v>
      </c>
      <c r="X45" s="21" t="b">
        <f t="shared" si="6"/>
        <v>1</v>
      </c>
      <c r="Y45" s="20">
        <f t="shared" si="7"/>
        <v>6339455</v>
      </c>
      <c r="Z45" s="21" t="b">
        <f t="shared" si="8"/>
        <v>1</v>
      </c>
      <c r="AA45" s="20">
        <f t="shared" si="9"/>
        <v>6339455</v>
      </c>
      <c r="AB45" s="21" t="b">
        <f t="shared" si="10"/>
        <v>1</v>
      </c>
      <c r="AC45" s="20">
        <f t="shared" si="11"/>
        <v>6339455</v>
      </c>
      <c r="AD45" s="21" t="b">
        <f t="shared" si="12"/>
        <v>1</v>
      </c>
      <c r="AE45" s="20">
        <f t="shared" si="13"/>
        <v>6339455</v>
      </c>
      <c r="AF45" s="21" t="b">
        <f t="shared" si="14"/>
        <v>1</v>
      </c>
      <c r="AG45" s="20">
        <f t="shared" si="15"/>
        <v>6339455</v>
      </c>
      <c r="AH45" s="21" t="b">
        <f t="shared" si="16"/>
        <v>1</v>
      </c>
      <c r="AI45" s="1">
        <f>ROUNDDOWN(I45/G45,4)</f>
        <v>1.2096</v>
      </c>
    </row>
    <row r="46" spans="1:35" x14ac:dyDescent="0.25">
      <c r="A46" s="5" t="s">
        <v>44</v>
      </c>
      <c r="B46" s="6">
        <v>1187448</v>
      </c>
      <c r="C46" s="6">
        <v>1070426</v>
      </c>
      <c r="D46" s="6">
        <v>1504608</v>
      </c>
      <c r="E46" s="7">
        <v>1756990</v>
      </c>
      <c r="F46" s="1" t="str">
        <f t="shared" si="0"/>
        <v>B</v>
      </c>
      <c r="G46" s="20">
        <f t="shared" si="1"/>
        <v>2257874</v>
      </c>
      <c r="H46" s="21" t="b">
        <f>FALSE()</f>
        <v>0</v>
      </c>
      <c r="I46" s="20">
        <f>SUM(D46,E46)</f>
        <v>3261598</v>
      </c>
      <c r="J46" s="21" t="b">
        <f t="shared" si="2"/>
        <v>0</v>
      </c>
      <c r="K46" s="20">
        <f t="shared" si="3"/>
        <v>4711378</v>
      </c>
      <c r="L46" s="21" t="b">
        <f t="shared" si="2"/>
        <v>0</v>
      </c>
      <c r="M46" s="20">
        <f t="shared" si="3"/>
        <v>6805585</v>
      </c>
      <c r="N46" s="21" t="b">
        <f t="shared" si="2"/>
        <v>1</v>
      </c>
      <c r="O46" s="20">
        <f t="shared" si="3"/>
        <v>6805585</v>
      </c>
      <c r="P46" s="21" t="b">
        <f t="shared" si="2"/>
        <v>1</v>
      </c>
      <c r="Q46" s="20">
        <f t="shared" si="3"/>
        <v>6805585</v>
      </c>
      <c r="R46" s="21" t="b">
        <f t="shared" si="2"/>
        <v>1</v>
      </c>
      <c r="S46" s="20">
        <f t="shared" si="3"/>
        <v>6805585</v>
      </c>
      <c r="T46" s="21" t="b">
        <f t="shared" si="17"/>
        <v>1</v>
      </c>
      <c r="U46" s="20">
        <f t="shared" si="18"/>
        <v>6805585</v>
      </c>
      <c r="V46" s="21" t="b">
        <f t="shared" si="4"/>
        <v>1</v>
      </c>
      <c r="W46" s="20">
        <f t="shared" si="5"/>
        <v>6805585</v>
      </c>
      <c r="X46" s="21" t="b">
        <f t="shared" si="6"/>
        <v>1</v>
      </c>
      <c r="Y46" s="20">
        <f t="shared" si="7"/>
        <v>6805585</v>
      </c>
      <c r="Z46" s="21" t="b">
        <f t="shared" si="8"/>
        <v>1</v>
      </c>
      <c r="AA46" s="20">
        <f t="shared" si="9"/>
        <v>6805585</v>
      </c>
      <c r="AB46" s="21" t="b">
        <f t="shared" si="10"/>
        <v>1</v>
      </c>
      <c r="AC46" s="20">
        <f t="shared" si="11"/>
        <v>6805585</v>
      </c>
      <c r="AD46" s="21" t="b">
        <f t="shared" si="12"/>
        <v>1</v>
      </c>
      <c r="AE46" s="20">
        <f t="shared" si="13"/>
        <v>6805585</v>
      </c>
      <c r="AF46" s="21" t="b">
        <f t="shared" si="14"/>
        <v>1</v>
      </c>
      <c r="AG46" s="20">
        <f t="shared" si="15"/>
        <v>6805585</v>
      </c>
      <c r="AH46" s="21" t="b">
        <f t="shared" si="16"/>
        <v>1</v>
      </c>
      <c r="AI46" s="1">
        <f>ROUNDDOWN(I46/G46,4)</f>
        <v>1.4444999999999999</v>
      </c>
    </row>
    <row r="47" spans="1:35" x14ac:dyDescent="0.25">
      <c r="A47" s="5" t="s">
        <v>45</v>
      </c>
      <c r="B47" s="6">
        <v>140026</v>
      </c>
      <c r="C47" s="6">
        <v>146354</v>
      </c>
      <c r="D47" s="6">
        <v>2759991</v>
      </c>
      <c r="E47" s="7">
        <v>2742120</v>
      </c>
      <c r="F47" s="1" t="str">
        <f t="shared" si="0"/>
        <v>C</v>
      </c>
      <c r="G47" s="20">
        <f t="shared" si="1"/>
        <v>286380</v>
      </c>
      <c r="H47" s="21" t="b">
        <f>FALSE()</f>
        <v>0</v>
      </c>
      <c r="I47" s="20">
        <f>SUM(D47,E47)</f>
        <v>5502111</v>
      </c>
      <c r="J47" s="21" t="b">
        <f t="shared" si="2"/>
        <v>0</v>
      </c>
      <c r="K47" s="20">
        <f t="shared" si="3"/>
        <v>105709857</v>
      </c>
      <c r="L47" s="21" t="b">
        <f t="shared" si="2"/>
        <v>1</v>
      </c>
      <c r="M47" s="20">
        <f t="shared" si="3"/>
        <v>105709857</v>
      </c>
      <c r="N47" s="21" t="b">
        <f t="shared" si="2"/>
        <v>1</v>
      </c>
      <c r="O47" s="20">
        <f t="shared" si="3"/>
        <v>105709857</v>
      </c>
      <c r="P47" s="21" t="b">
        <f t="shared" si="2"/>
        <v>1</v>
      </c>
      <c r="Q47" s="20">
        <f t="shared" si="3"/>
        <v>105709857</v>
      </c>
      <c r="R47" s="21" t="b">
        <f t="shared" si="2"/>
        <v>1</v>
      </c>
      <c r="S47" s="20">
        <f t="shared" si="3"/>
        <v>105709857</v>
      </c>
      <c r="T47" s="21" t="b">
        <f t="shared" si="17"/>
        <v>1</v>
      </c>
      <c r="U47" s="20">
        <f t="shared" si="18"/>
        <v>105709857</v>
      </c>
      <c r="V47" s="21" t="b">
        <f t="shared" si="4"/>
        <v>1</v>
      </c>
      <c r="W47" s="20">
        <f t="shared" si="5"/>
        <v>105709857</v>
      </c>
      <c r="X47" s="21" t="b">
        <f t="shared" si="6"/>
        <v>1</v>
      </c>
      <c r="Y47" s="20">
        <f t="shared" si="7"/>
        <v>105709857</v>
      </c>
      <c r="Z47" s="21" t="b">
        <f t="shared" si="8"/>
        <v>1</v>
      </c>
      <c r="AA47" s="20">
        <f t="shared" si="9"/>
        <v>105709857</v>
      </c>
      <c r="AB47" s="21" t="b">
        <f t="shared" si="10"/>
        <v>1</v>
      </c>
      <c r="AC47" s="20">
        <f t="shared" si="11"/>
        <v>105709857</v>
      </c>
      <c r="AD47" s="21" t="b">
        <f t="shared" si="12"/>
        <v>1</v>
      </c>
      <c r="AE47" s="20">
        <f t="shared" si="13"/>
        <v>105709857</v>
      </c>
      <c r="AF47" s="21" t="b">
        <f t="shared" si="14"/>
        <v>1</v>
      </c>
      <c r="AG47" s="20">
        <f t="shared" si="15"/>
        <v>105709857</v>
      </c>
      <c r="AH47" s="21" t="b">
        <f t="shared" si="16"/>
        <v>1</v>
      </c>
      <c r="AI47" s="1">
        <f>ROUNDDOWN(I47/G47,4)</f>
        <v>19.212599999999998</v>
      </c>
    </row>
    <row r="48" spans="1:35" x14ac:dyDescent="0.25">
      <c r="A48" s="5" t="s">
        <v>46</v>
      </c>
      <c r="B48" s="6">
        <v>1198765</v>
      </c>
      <c r="C48" s="6">
        <v>1304945</v>
      </c>
      <c r="D48" s="6">
        <v>2786493</v>
      </c>
      <c r="E48" s="7">
        <v>2602643</v>
      </c>
      <c r="F48" s="1" t="str">
        <f t="shared" si="0"/>
        <v>B</v>
      </c>
      <c r="G48" s="20">
        <f t="shared" si="1"/>
        <v>2503710</v>
      </c>
      <c r="H48" s="21" t="b">
        <f>FALSE()</f>
        <v>0</v>
      </c>
      <c r="I48" s="20">
        <f>SUM(D48,E48)</f>
        <v>5389136</v>
      </c>
      <c r="J48" s="21" t="b">
        <f t="shared" si="2"/>
        <v>0</v>
      </c>
      <c r="K48" s="20">
        <f t="shared" si="3"/>
        <v>11599576</v>
      </c>
      <c r="L48" s="21" t="b">
        <f t="shared" si="2"/>
        <v>1</v>
      </c>
      <c r="M48" s="20">
        <f t="shared" si="3"/>
        <v>11599576</v>
      </c>
      <c r="N48" s="21" t="b">
        <f t="shared" si="2"/>
        <v>1</v>
      </c>
      <c r="O48" s="20">
        <f t="shared" si="3"/>
        <v>11599576</v>
      </c>
      <c r="P48" s="21" t="b">
        <f t="shared" si="2"/>
        <v>1</v>
      </c>
      <c r="Q48" s="20">
        <f t="shared" si="3"/>
        <v>11599576</v>
      </c>
      <c r="R48" s="21" t="b">
        <f t="shared" si="2"/>
        <v>1</v>
      </c>
      <c r="S48" s="20">
        <f t="shared" si="3"/>
        <v>11599576</v>
      </c>
      <c r="T48" s="21" t="b">
        <f t="shared" si="17"/>
        <v>1</v>
      </c>
      <c r="U48" s="20">
        <f t="shared" si="18"/>
        <v>11599576</v>
      </c>
      <c r="V48" s="21" t="b">
        <f t="shared" si="4"/>
        <v>1</v>
      </c>
      <c r="W48" s="20">
        <f t="shared" si="5"/>
        <v>11599576</v>
      </c>
      <c r="X48" s="21" t="b">
        <f t="shared" si="6"/>
        <v>1</v>
      </c>
      <c r="Y48" s="20">
        <f t="shared" si="7"/>
        <v>11599576</v>
      </c>
      <c r="Z48" s="21" t="b">
        <f t="shared" si="8"/>
        <v>1</v>
      </c>
      <c r="AA48" s="20">
        <f t="shared" si="9"/>
        <v>11599576</v>
      </c>
      <c r="AB48" s="21" t="b">
        <f t="shared" si="10"/>
        <v>1</v>
      </c>
      <c r="AC48" s="20">
        <f t="shared" si="11"/>
        <v>11599576</v>
      </c>
      <c r="AD48" s="21" t="b">
        <f t="shared" si="12"/>
        <v>1</v>
      </c>
      <c r="AE48" s="20">
        <f t="shared" si="13"/>
        <v>11599576</v>
      </c>
      <c r="AF48" s="21" t="b">
        <f t="shared" si="14"/>
        <v>1</v>
      </c>
      <c r="AG48" s="20">
        <f t="shared" si="15"/>
        <v>11599576</v>
      </c>
      <c r="AH48" s="21" t="b">
        <f t="shared" si="16"/>
        <v>1</v>
      </c>
      <c r="AI48" s="1">
        <f>ROUNDDOWN(I48/G48,4)</f>
        <v>2.1524000000000001</v>
      </c>
    </row>
    <row r="49" spans="1:35" x14ac:dyDescent="0.25">
      <c r="A49" s="5" t="s">
        <v>47</v>
      </c>
      <c r="B49" s="6">
        <v>2619776</v>
      </c>
      <c r="C49" s="6">
        <v>2749623</v>
      </c>
      <c r="D49" s="6">
        <v>2888215</v>
      </c>
      <c r="E49" s="7">
        <v>2800174</v>
      </c>
      <c r="F49" s="1" t="str">
        <f t="shared" si="0"/>
        <v>C</v>
      </c>
      <c r="G49" s="20">
        <f t="shared" si="1"/>
        <v>5369399</v>
      </c>
      <c r="H49" s="21" t="b">
        <f>FALSE()</f>
        <v>0</v>
      </c>
      <c r="I49" s="20">
        <f>SUM(D49,E49)</f>
        <v>5688389</v>
      </c>
      <c r="J49" s="21" t="b">
        <f t="shared" si="2"/>
        <v>1</v>
      </c>
      <c r="K49" s="20">
        <f t="shared" si="3"/>
        <v>5688389</v>
      </c>
      <c r="L49" s="21" t="b">
        <f t="shared" si="2"/>
        <v>1</v>
      </c>
      <c r="M49" s="20">
        <f t="shared" si="3"/>
        <v>5688389</v>
      </c>
      <c r="N49" s="21" t="b">
        <f t="shared" si="2"/>
        <v>1</v>
      </c>
      <c r="O49" s="20">
        <f t="shared" si="3"/>
        <v>5688389</v>
      </c>
      <c r="P49" s="21" t="b">
        <f t="shared" si="2"/>
        <v>1</v>
      </c>
      <c r="Q49" s="20">
        <f t="shared" si="3"/>
        <v>5688389</v>
      </c>
      <c r="R49" s="21" t="b">
        <f t="shared" si="2"/>
        <v>1</v>
      </c>
      <c r="S49" s="20">
        <f t="shared" si="3"/>
        <v>5688389</v>
      </c>
      <c r="T49" s="21" t="b">
        <f t="shared" si="17"/>
        <v>1</v>
      </c>
      <c r="U49" s="20">
        <f t="shared" si="18"/>
        <v>5688389</v>
      </c>
      <c r="V49" s="21" t="b">
        <f t="shared" si="4"/>
        <v>1</v>
      </c>
      <c r="W49" s="20">
        <f t="shared" si="5"/>
        <v>5688389</v>
      </c>
      <c r="X49" s="21" t="b">
        <f t="shared" si="6"/>
        <v>1</v>
      </c>
      <c r="Y49" s="20">
        <f t="shared" si="7"/>
        <v>5688389</v>
      </c>
      <c r="Z49" s="21" t="b">
        <f t="shared" si="8"/>
        <v>1</v>
      </c>
      <c r="AA49" s="20">
        <f t="shared" si="9"/>
        <v>5688389</v>
      </c>
      <c r="AB49" s="21" t="b">
        <f t="shared" si="10"/>
        <v>1</v>
      </c>
      <c r="AC49" s="20">
        <f t="shared" si="11"/>
        <v>5688389</v>
      </c>
      <c r="AD49" s="21" t="b">
        <f t="shared" si="12"/>
        <v>1</v>
      </c>
      <c r="AE49" s="20">
        <f t="shared" si="13"/>
        <v>5688389</v>
      </c>
      <c r="AF49" s="21" t="b">
        <f t="shared" si="14"/>
        <v>1</v>
      </c>
      <c r="AG49" s="20">
        <f t="shared" si="15"/>
        <v>5688389</v>
      </c>
      <c r="AH49" s="21" t="b">
        <f t="shared" si="16"/>
        <v>1</v>
      </c>
      <c r="AI49" s="1">
        <f>ROUNDDOWN(I49/G49,4)</f>
        <v>1.0593999999999999</v>
      </c>
    </row>
    <row r="50" spans="1:35" x14ac:dyDescent="0.25">
      <c r="A50" s="5" t="s">
        <v>48</v>
      </c>
      <c r="B50" s="6">
        <v>248398</v>
      </c>
      <c r="C50" s="6">
        <v>268511</v>
      </c>
      <c r="D50" s="6">
        <v>3110853</v>
      </c>
      <c r="E50" s="7">
        <v>2986411</v>
      </c>
      <c r="F50" s="1" t="str">
        <f t="shared" si="0"/>
        <v>C</v>
      </c>
      <c r="G50" s="20">
        <f t="shared" si="1"/>
        <v>516909</v>
      </c>
      <c r="H50" s="21" t="b">
        <f>FALSE()</f>
        <v>0</v>
      </c>
      <c r="I50" s="20">
        <f>SUM(D50,E50)</f>
        <v>6097264</v>
      </c>
      <c r="J50" s="21" t="b">
        <f t="shared" si="2"/>
        <v>1</v>
      </c>
      <c r="K50" s="20">
        <f t="shared" si="3"/>
        <v>6097264</v>
      </c>
      <c r="L50" s="21" t="b">
        <f t="shared" si="2"/>
        <v>1</v>
      </c>
      <c r="M50" s="20">
        <f t="shared" si="3"/>
        <v>6097264</v>
      </c>
      <c r="N50" s="21" t="b">
        <f t="shared" si="2"/>
        <v>1</v>
      </c>
      <c r="O50" s="20">
        <f t="shared" si="3"/>
        <v>6097264</v>
      </c>
      <c r="P50" s="21" t="b">
        <f t="shared" si="2"/>
        <v>1</v>
      </c>
      <c r="Q50" s="20">
        <f t="shared" si="3"/>
        <v>6097264</v>
      </c>
      <c r="R50" s="21" t="b">
        <f t="shared" si="2"/>
        <v>1</v>
      </c>
      <c r="S50" s="20">
        <f t="shared" si="3"/>
        <v>6097264</v>
      </c>
      <c r="T50" s="21" t="b">
        <f t="shared" si="17"/>
        <v>1</v>
      </c>
      <c r="U50" s="20">
        <f t="shared" si="18"/>
        <v>6097264</v>
      </c>
      <c r="V50" s="21" t="b">
        <f t="shared" si="4"/>
        <v>1</v>
      </c>
      <c r="W50" s="20">
        <f t="shared" si="5"/>
        <v>6097264</v>
      </c>
      <c r="X50" s="21" t="b">
        <f t="shared" si="6"/>
        <v>1</v>
      </c>
      <c r="Y50" s="20">
        <f t="shared" si="7"/>
        <v>6097264</v>
      </c>
      <c r="Z50" s="21" t="b">
        <f t="shared" si="8"/>
        <v>1</v>
      </c>
      <c r="AA50" s="20">
        <f t="shared" si="9"/>
        <v>6097264</v>
      </c>
      <c r="AB50" s="21" t="b">
        <f t="shared" si="10"/>
        <v>1</v>
      </c>
      <c r="AC50" s="20">
        <f t="shared" si="11"/>
        <v>6097264</v>
      </c>
      <c r="AD50" s="21" t="b">
        <f t="shared" si="12"/>
        <v>1</v>
      </c>
      <c r="AE50" s="20">
        <f t="shared" si="13"/>
        <v>6097264</v>
      </c>
      <c r="AF50" s="21" t="b">
        <f t="shared" si="14"/>
        <v>1</v>
      </c>
      <c r="AG50" s="20">
        <f t="shared" si="15"/>
        <v>6097264</v>
      </c>
      <c r="AH50" s="21" t="b">
        <f t="shared" si="16"/>
        <v>1</v>
      </c>
      <c r="AI50" s="1">
        <f>ROUNDDOWN(I50/G50,4)</f>
        <v>11.7956</v>
      </c>
    </row>
    <row r="51" spans="1:35" ht="15.75" thickBot="1" x14ac:dyDescent="0.3">
      <c r="A51" s="8" t="s">
        <v>49</v>
      </c>
      <c r="B51" s="9">
        <v>2494207</v>
      </c>
      <c r="C51" s="9">
        <v>2625207</v>
      </c>
      <c r="D51" s="9">
        <v>1796293</v>
      </c>
      <c r="E51" s="10">
        <v>1853602</v>
      </c>
      <c r="F51" s="1" t="str">
        <f t="shared" si="0"/>
        <v>B</v>
      </c>
      <c r="G51" s="22">
        <f t="shared" si="1"/>
        <v>5119414</v>
      </c>
      <c r="H51" s="23" t="b">
        <f>FALSE()</f>
        <v>0</v>
      </c>
      <c r="I51" s="22">
        <f>SUM(D51,E51)</f>
        <v>3649895</v>
      </c>
      <c r="J51" s="21" t="b">
        <f t="shared" si="2"/>
        <v>0</v>
      </c>
      <c r="K51" s="20">
        <f t="shared" si="3"/>
        <v>2602010</v>
      </c>
      <c r="L51" s="21" t="b">
        <f t="shared" si="2"/>
        <v>0</v>
      </c>
      <c r="M51" s="20">
        <f t="shared" si="3"/>
        <v>1854972</v>
      </c>
      <c r="N51" s="21" t="b">
        <f t="shared" si="2"/>
        <v>0</v>
      </c>
      <c r="O51" s="20">
        <f t="shared" si="3"/>
        <v>1322409</v>
      </c>
      <c r="P51" s="21" t="b">
        <f t="shared" si="2"/>
        <v>0</v>
      </c>
      <c r="Q51" s="20">
        <f t="shared" si="3"/>
        <v>942745</v>
      </c>
      <c r="R51" s="21" t="b">
        <f t="shared" si="2"/>
        <v>0</v>
      </c>
      <c r="S51" s="20">
        <f t="shared" si="3"/>
        <v>672082</v>
      </c>
      <c r="T51" s="21" t="b">
        <f t="shared" si="17"/>
        <v>0</v>
      </c>
      <c r="U51" s="20">
        <f t="shared" si="18"/>
        <v>479127</v>
      </c>
      <c r="V51" s="21" t="b">
        <f t="shared" si="4"/>
        <v>0</v>
      </c>
      <c r="W51" s="20">
        <f t="shared" si="5"/>
        <v>341569</v>
      </c>
      <c r="X51" s="21" t="b">
        <f t="shared" si="6"/>
        <v>0</v>
      </c>
      <c r="Y51" s="20">
        <f t="shared" si="7"/>
        <v>243504</v>
      </c>
      <c r="Z51" s="21" t="b">
        <f t="shared" si="8"/>
        <v>0</v>
      </c>
      <c r="AA51" s="20">
        <f t="shared" si="9"/>
        <v>173594</v>
      </c>
      <c r="AB51" s="21" t="b">
        <f t="shared" si="10"/>
        <v>0</v>
      </c>
      <c r="AC51" s="20">
        <f t="shared" si="11"/>
        <v>123755</v>
      </c>
      <c r="AD51" s="21" t="b">
        <f t="shared" si="12"/>
        <v>0</v>
      </c>
      <c r="AE51" s="20">
        <f t="shared" si="13"/>
        <v>88224</v>
      </c>
      <c r="AF51" s="21" t="b">
        <f t="shared" si="14"/>
        <v>0</v>
      </c>
      <c r="AG51" s="20">
        <f t="shared" si="15"/>
        <v>62894</v>
      </c>
      <c r="AH51" s="21" t="b">
        <f t="shared" si="16"/>
        <v>0</v>
      </c>
      <c r="AI51" s="1">
        <f>ROUNDDOWN(I51/G51,4)</f>
        <v>0.71289999999999998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Arkusz1</vt:lpstr>
      <vt:lpstr>a</vt:lpstr>
      <vt:lpstr>b</vt:lpstr>
      <vt:lpstr>c</vt:lpstr>
      <vt:lpstr>a!_05</vt:lpstr>
      <vt:lpstr>Arkusz1!_05</vt:lpstr>
      <vt:lpstr>b!_05</vt:lpstr>
      <vt:lpstr>'c'!_05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2019-05-11T11:16:10Z</dcterms:modified>
</cp:coreProperties>
</file>