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k\Sync\Projects\WTherm\measurements\"/>
    </mc:Choice>
  </mc:AlternateContent>
  <bookViews>
    <workbookView xWindow="0" yWindow="0" windowWidth="21570" windowHeight="8145"/>
  </bookViews>
  <sheets>
    <sheet name="13122014" sheetId="1" r:id="rId1"/>
    <sheet name="Charts" sheetId="2" r:id="rId2"/>
  </sheets>
  <calcPr calcId="152511"/>
</workbook>
</file>

<file path=xl/calcChain.xml><?xml version="1.0" encoding="utf-8"?>
<calcChain xmlns="http://schemas.openxmlformats.org/spreadsheetml/2006/main">
  <c r="L19" i="1" l="1"/>
  <c r="L18" i="1"/>
  <c r="L16" i="1"/>
  <c r="H9" i="1"/>
  <c r="L5" i="1"/>
  <c r="L7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4" i="1"/>
  <c r="H3" i="1"/>
  <c r="H2" i="1"/>
  <c r="L17" i="1"/>
  <c r="L12" i="1"/>
  <c r="L8" i="1"/>
  <c r="G3" i="1"/>
  <c r="L6" i="1" l="1"/>
  <c r="L4" i="1" l="1"/>
  <c r="L13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2" i="1"/>
  <c r="G17" i="1" l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6" i="1"/>
  <c r="G18" i="1"/>
  <c r="G26" i="1"/>
  <c r="G34" i="1"/>
  <c r="G42" i="1"/>
  <c r="G50" i="1"/>
  <c r="G58" i="1"/>
  <c r="G66" i="1"/>
  <c r="G74" i="1"/>
  <c r="L14" i="1" s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7" i="1"/>
  <c r="G2" i="1"/>
  <c r="G27" i="1"/>
  <c r="G67" i="1"/>
  <c r="G83" i="1"/>
  <c r="G99" i="1"/>
  <c r="G115" i="1"/>
  <c r="G131" i="1"/>
  <c r="G147" i="1"/>
  <c r="G163" i="1"/>
  <c r="G179" i="1"/>
  <c r="G19" i="1"/>
  <c r="G35" i="1"/>
  <c r="G43" i="1"/>
  <c r="G51" i="1"/>
  <c r="G59" i="1"/>
  <c r="G75" i="1"/>
  <c r="G91" i="1"/>
  <c r="G107" i="1"/>
  <c r="G123" i="1"/>
  <c r="G139" i="1"/>
  <c r="G155" i="1"/>
  <c r="G171" i="1"/>
  <c r="G8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9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0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1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4" i="1"/>
  <c r="G12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5" i="1"/>
  <c r="G13" i="1"/>
</calcChain>
</file>

<file path=xl/sharedStrings.xml><?xml version="1.0" encoding="utf-8"?>
<sst xmlns="http://schemas.openxmlformats.org/spreadsheetml/2006/main" count="34" uniqueCount="30">
  <si>
    <t>Time</t>
  </si>
  <si>
    <t>meter value (MJ)</t>
  </si>
  <si>
    <t>Average dT</t>
  </si>
  <si>
    <t>Total energy needed:</t>
  </si>
  <si>
    <t>KWh</t>
  </si>
  <si>
    <t>Total time:</t>
  </si>
  <si>
    <t>Hours</t>
  </si>
  <si>
    <t>Power needed:</t>
  </si>
  <si>
    <t>KW</t>
  </si>
  <si>
    <t>W/K</t>
  </si>
  <si>
    <t>inside (°C)</t>
  </si>
  <si>
    <t>outside (°C)</t>
  </si>
  <si>
    <t>dT (°C)</t>
  </si>
  <si>
    <t>Constant temperature (12:30-19:30)</t>
  </si>
  <si>
    <t>°C</t>
  </si>
  <si>
    <t>Heating up (06:00-12:00)</t>
  </si>
  <si>
    <t>Total energy</t>
  </si>
  <si>
    <t>Total time</t>
  </si>
  <si>
    <t>Average power</t>
  </si>
  <si>
    <t>MJ</t>
  </si>
  <si>
    <t>Temperature rise</t>
  </si>
  <si>
    <t>Thermal capacity</t>
  </si>
  <si>
    <t>J/K</t>
  </si>
  <si>
    <t>Average To</t>
  </si>
  <si>
    <t>Net heat</t>
  </si>
  <si>
    <t>-</t>
  </si>
  <si>
    <r>
      <t>C</t>
    </r>
    <r>
      <rPr>
        <b/>
        <sz val="9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= </t>
    </r>
  </si>
  <si>
    <r>
      <t>Q</t>
    </r>
    <r>
      <rPr>
        <b/>
        <sz val="9"/>
        <color theme="1"/>
        <rFont val="Calibri"/>
        <family val="2"/>
        <scheme val="minor"/>
      </rPr>
      <t>loss</t>
    </r>
    <r>
      <rPr>
        <b/>
        <sz val="11"/>
        <color theme="1"/>
        <rFont val="Calibri"/>
        <family val="2"/>
        <scheme val="minor"/>
      </rPr>
      <t xml:space="preserve"> (MJ)</t>
    </r>
  </si>
  <si>
    <r>
      <t>Q</t>
    </r>
    <r>
      <rPr>
        <b/>
        <sz val="9"/>
        <color theme="1"/>
        <rFont val="Calibri"/>
        <family val="2"/>
        <scheme val="minor"/>
      </rPr>
      <t>net</t>
    </r>
    <r>
      <rPr>
        <b/>
        <sz val="11"/>
        <color theme="1"/>
        <rFont val="Calibri"/>
        <family val="2"/>
        <scheme val="minor"/>
      </rPr>
      <t xml:space="preserve"> (MJ)</t>
    </r>
  </si>
  <si>
    <r>
      <t>Q</t>
    </r>
    <r>
      <rPr>
        <b/>
        <sz val="9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>(MJ)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</si>
</sst>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22" fontId="0" fillId="0" borderId="0" xfId="0" applyNumberFormat="1"/>
    <xf numFmtId="0" fontId="16" fillId="0" borderId="0" xfId="0" applyFont="1"/>
    <xf numFmtId="20" fontId="16" fillId="0" borderId="0" xfId="0" applyNumberFormat="1" applyFont="1"/>
    <xf numFmtId="0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20" fontId="0" fillId="0" borderId="0" xfId="0" applyNumberFormat="1" applyBorder="1"/>
    <xf numFmtId="2" fontId="0" fillId="0" borderId="0" xfId="0" applyNumberFormat="1" applyBorder="1"/>
    <xf numFmtId="0" fontId="0" fillId="0" borderId="16" xfId="0" applyBorder="1"/>
    <xf numFmtId="0" fontId="0" fillId="0" borderId="17" xfId="0" applyBorder="1"/>
    <xf numFmtId="0" fontId="18" fillId="0" borderId="10" xfId="0" applyFont="1" applyBorder="1"/>
    <xf numFmtId="0" fontId="16" fillId="0" borderId="13" xfId="0" applyFont="1" applyBorder="1"/>
    <xf numFmtId="0" fontId="16" fillId="0" borderId="14" xfId="0" applyFont="1" applyBorder="1"/>
    <xf numFmtId="0" fontId="18" fillId="0" borderId="13" xfId="0" applyFont="1" applyBorder="1"/>
    <xf numFmtId="0" fontId="16" fillId="0" borderId="15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'13122014'!$D$1</c:f>
              <c:strCache>
                <c:ptCount val="1"/>
                <c:pt idx="0">
                  <c:v>inside (°C)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'13122014'!$A$2:$A$182</c:f>
              <c:numCache>
                <c:formatCode>h:mm</c:formatCode>
                <c:ptCount val="181"/>
                <c:pt idx="0">
                  <c:v>41986.250023148146</c:v>
                </c:pt>
                <c:pt idx="1">
                  <c:v>41986.253495370373</c:v>
                </c:pt>
                <c:pt idx="2">
                  <c:v>41986.256967592592</c:v>
                </c:pt>
                <c:pt idx="3">
                  <c:v>41986.260428240741</c:v>
                </c:pt>
                <c:pt idx="4">
                  <c:v>41986.26390046296</c:v>
                </c:pt>
                <c:pt idx="5">
                  <c:v>41986.267384259256</c:v>
                </c:pt>
                <c:pt idx="6">
                  <c:v>41986.270844907405</c:v>
                </c:pt>
                <c:pt idx="7">
                  <c:v>41986.274328703701</c:v>
                </c:pt>
                <c:pt idx="8">
                  <c:v>41986.277800925927</c:v>
                </c:pt>
                <c:pt idx="9">
                  <c:v>41986.281273148146</c:v>
                </c:pt>
                <c:pt idx="10">
                  <c:v>41986.284745370373</c:v>
                </c:pt>
                <c:pt idx="11">
                  <c:v>41986.288217592592</c:v>
                </c:pt>
                <c:pt idx="12">
                  <c:v>41986.291689814818</c:v>
                </c:pt>
                <c:pt idx="13">
                  <c:v>41986.295162037037</c:v>
                </c:pt>
                <c:pt idx="14">
                  <c:v>41986.298622685186</c:v>
                </c:pt>
                <c:pt idx="15">
                  <c:v>41986.302106481482</c:v>
                </c:pt>
                <c:pt idx="16">
                  <c:v>41986.305578703701</c:v>
                </c:pt>
                <c:pt idx="17">
                  <c:v>41986.309050925927</c:v>
                </c:pt>
                <c:pt idx="18">
                  <c:v>41986.312523148146</c:v>
                </c:pt>
                <c:pt idx="19">
                  <c:v>41986.315995370373</c:v>
                </c:pt>
                <c:pt idx="20">
                  <c:v>41986.319456018522</c:v>
                </c:pt>
                <c:pt idx="21">
                  <c:v>41986.322928240741</c:v>
                </c:pt>
                <c:pt idx="22">
                  <c:v>41986.32640046296</c:v>
                </c:pt>
                <c:pt idx="23">
                  <c:v>41986.329872685186</c:v>
                </c:pt>
                <c:pt idx="24">
                  <c:v>41986.333344907405</c:v>
                </c:pt>
                <c:pt idx="25">
                  <c:v>41986.336817129632</c:v>
                </c:pt>
                <c:pt idx="26">
                  <c:v>41986.340300925927</c:v>
                </c:pt>
                <c:pt idx="27">
                  <c:v>41986.343773148146</c:v>
                </c:pt>
                <c:pt idx="28">
                  <c:v>41986.347245370373</c:v>
                </c:pt>
                <c:pt idx="29">
                  <c:v>41986.350717592592</c:v>
                </c:pt>
                <c:pt idx="30">
                  <c:v>41986.354189814818</c:v>
                </c:pt>
                <c:pt idx="31">
                  <c:v>41986.357662037037</c:v>
                </c:pt>
                <c:pt idx="32">
                  <c:v>41986.361134259256</c:v>
                </c:pt>
                <c:pt idx="33">
                  <c:v>41986.364606481482</c:v>
                </c:pt>
                <c:pt idx="34">
                  <c:v>41986.368078703701</c:v>
                </c:pt>
                <c:pt idx="35">
                  <c:v>41986.371550925927</c:v>
                </c:pt>
                <c:pt idx="36">
                  <c:v>41986.375023148146</c:v>
                </c:pt>
                <c:pt idx="37">
                  <c:v>41986.378495370373</c:v>
                </c:pt>
                <c:pt idx="38">
                  <c:v>41986.381967592592</c:v>
                </c:pt>
                <c:pt idx="39">
                  <c:v>41986.385439814818</c:v>
                </c:pt>
                <c:pt idx="40">
                  <c:v>41986.388912037037</c:v>
                </c:pt>
                <c:pt idx="41">
                  <c:v>41986.392384259256</c:v>
                </c:pt>
                <c:pt idx="42">
                  <c:v>41986.395856481482</c:v>
                </c:pt>
                <c:pt idx="43">
                  <c:v>41986.399328703701</c:v>
                </c:pt>
                <c:pt idx="44">
                  <c:v>41986.402800925927</c:v>
                </c:pt>
                <c:pt idx="45">
                  <c:v>41986.406273148146</c:v>
                </c:pt>
                <c:pt idx="46">
                  <c:v>41986.409768518519</c:v>
                </c:pt>
                <c:pt idx="47">
                  <c:v>41986.413217592592</c:v>
                </c:pt>
                <c:pt idx="48">
                  <c:v>41986.416689814818</c:v>
                </c:pt>
                <c:pt idx="49">
                  <c:v>41986.420162037037</c:v>
                </c:pt>
                <c:pt idx="50">
                  <c:v>41986.423634259256</c:v>
                </c:pt>
                <c:pt idx="51">
                  <c:v>41986.427106481482</c:v>
                </c:pt>
                <c:pt idx="52">
                  <c:v>41986.430578703701</c:v>
                </c:pt>
                <c:pt idx="53">
                  <c:v>41986.434050925927</c:v>
                </c:pt>
                <c:pt idx="54">
                  <c:v>41986.437523148146</c:v>
                </c:pt>
                <c:pt idx="55">
                  <c:v>41986.440995370373</c:v>
                </c:pt>
                <c:pt idx="56">
                  <c:v>41986.444467592592</c:v>
                </c:pt>
                <c:pt idx="57">
                  <c:v>41986.447939814818</c:v>
                </c:pt>
                <c:pt idx="58">
                  <c:v>41986.451412037037</c:v>
                </c:pt>
                <c:pt idx="59">
                  <c:v>41986.454884259256</c:v>
                </c:pt>
                <c:pt idx="60">
                  <c:v>41986.458356481482</c:v>
                </c:pt>
                <c:pt idx="61">
                  <c:v>41986.461828703701</c:v>
                </c:pt>
                <c:pt idx="62">
                  <c:v>41986.465300925927</c:v>
                </c:pt>
                <c:pt idx="63">
                  <c:v>41986.468761574077</c:v>
                </c:pt>
                <c:pt idx="64">
                  <c:v>41986.472233796296</c:v>
                </c:pt>
                <c:pt idx="65">
                  <c:v>41986.475706018522</c:v>
                </c:pt>
                <c:pt idx="66">
                  <c:v>41986.479178240741</c:v>
                </c:pt>
                <c:pt idx="67">
                  <c:v>41986.48265046296</c:v>
                </c:pt>
                <c:pt idx="68">
                  <c:v>41986.486134259256</c:v>
                </c:pt>
                <c:pt idx="69">
                  <c:v>41986.489606481482</c:v>
                </c:pt>
                <c:pt idx="70">
                  <c:v>41986.493078703701</c:v>
                </c:pt>
                <c:pt idx="71">
                  <c:v>41986.496550925927</c:v>
                </c:pt>
                <c:pt idx="72">
                  <c:v>41986.500023148146</c:v>
                </c:pt>
                <c:pt idx="73">
                  <c:v>41986.503495370373</c:v>
                </c:pt>
                <c:pt idx="74">
                  <c:v>41986.506967592592</c:v>
                </c:pt>
                <c:pt idx="75">
                  <c:v>41986.510428240741</c:v>
                </c:pt>
                <c:pt idx="76">
                  <c:v>41986.513912037037</c:v>
                </c:pt>
                <c:pt idx="77">
                  <c:v>41986.517384259256</c:v>
                </c:pt>
                <c:pt idx="78">
                  <c:v>41986.520856481482</c:v>
                </c:pt>
                <c:pt idx="79">
                  <c:v>41986.524328703701</c:v>
                </c:pt>
                <c:pt idx="80">
                  <c:v>41986.527789351851</c:v>
                </c:pt>
                <c:pt idx="81">
                  <c:v>41986.531273148146</c:v>
                </c:pt>
                <c:pt idx="82">
                  <c:v>41986.534733796296</c:v>
                </c:pt>
                <c:pt idx="83">
                  <c:v>41986.538206018522</c:v>
                </c:pt>
                <c:pt idx="84">
                  <c:v>41986.541689814818</c:v>
                </c:pt>
                <c:pt idx="85">
                  <c:v>41986.54515046296</c:v>
                </c:pt>
                <c:pt idx="86">
                  <c:v>41986.548634259256</c:v>
                </c:pt>
                <c:pt idx="87">
                  <c:v>41986.552106481482</c:v>
                </c:pt>
                <c:pt idx="88">
                  <c:v>41986.555578703701</c:v>
                </c:pt>
                <c:pt idx="89">
                  <c:v>41986.559050925927</c:v>
                </c:pt>
                <c:pt idx="90">
                  <c:v>41986.562523148146</c:v>
                </c:pt>
                <c:pt idx="91">
                  <c:v>41986.565995370373</c:v>
                </c:pt>
                <c:pt idx="92">
                  <c:v>41986.569467592592</c:v>
                </c:pt>
                <c:pt idx="93">
                  <c:v>41986.572939814818</c:v>
                </c:pt>
                <c:pt idx="94">
                  <c:v>41986.576412037037</c:v>
                </c:pt>
                <c:pt idx="95">
                  <c:v>41986.579884259256</c:v>
                </c:pt>
                <c:pt idx="96">
                  <c:v>41986.583356481482</c:v>
                </c:pt>
                <c:pt idx="97">
                  <c:v>41986.586828703701</c:v>
                </c:pt>
                <c:pt idx="98">
                  <c:v>41986.590300925927</c:v>
                </c:pt>
                <c:pt idx="99">
                  <c:v>41986.593773148146</c:v>
                </c:pt>
                <c:pt idx="100">
                  <c:v>41986.597245370373</c:v>
                </c:pt>
                <c:pt idx="101">
                  <c:v>41986.600717592592</c:v>
                </c:pt>
                <c:pt idx="102">
                  <c:v>41986.604189814818</c:v>
                </c:pt>
                <c:pt idx="103">
                  <c:v>41986.607662037037</c:v>
                </c:pt>
                <c:pt idx="104">
                  <c:v>41986.611134259256</c:v>
                </c:pt>
                <c:pt idx="105">
                  <c:v>41986.614606481482</c:v>
                </c:pt>
                <c:pt idx="106">
                  <c:v>41986.618078703701</c:v>
                </c:pt>
                <c:pt idx="107">
                  <c:v>41986.621550925927</c:v>
                </c:pt>
                <c:pt idx="108">
                  <c:v>41986.625023148146</c:v>
                </c:pt>
                <c:pt idx="109">
                  <c:v>41986.628483796296</c:v>
                </c:pt>
                <c:pt idx="110">
                  <c:v>41986.631967592592</c:v>
                </c:pt>
                <c:pt idx="111">
                  <c:v>41986.635439814818</c:v>
                </c:pt>
                <c:pt idx="112">
                  <c:v>41986.638912037037</c:v>
                </c:pt>
                <c:pt idx="113">
                  <c:v>41986.642384259256</c:v>
                </c:pt>
                <c:pt idx="114">
                  <c:v>41986.645856481482</c:v>
                </c:pt>
                <c:pt idx="115">
                  <c:v>41986.649328703701</c:v>
                </c:pt>
                <c:pt idx="116">
                  <c:v>41986.652800925927</c:v>
                </c:pt>
                <c:pt idx="117">
                  <c:v>41986.656261574077</c:v>
                </c:pt>
                <c:pt idx="118">
                  <c:v>41986.659733796296</c:v>
                </c:pt>
                <c:pt idx="119">
                  <c:v>41986.663206018522</c:v>
                </c:pt>
                <c:pt idx="120">
                  <c:v>41986.666678240741</c:v>
                </c:pt>
                <c:pt idx="121">
                  <c:v>41986.670162037037</c:v>
                </c:pt>
                <c:pt idx="122">
                  <c:v>41986.673634259256</c:v>
                </c:pt>
                <c:pt idx="123">
                  <c:v>41986.677106481482</c:v>
                </c:pt>
                <c:pt idx="124">
                  <c:v>41986.680578703701</c:v>
                </c:pt>
                <c:pt idx="125">
                  <c:v>41986.684050925927</c:v>
                </c:pt>
                <c:pt idx="126">
                  <c:v>41986.687523148146</c:v>
                </c:pt>
                <c:pt idx="127">
                  <c:v>41986.690995370373</c:v>
                </c:pt>
                <c:pt idx="128">
                  <c:v>41986.694467592592</c:v>
                </c:pt>
                <c:pt idx="129">
                  <c:v>41986.697939814818</c:v>
                </c:pt>
                <c:pt idx="130">
                  <c:v>41986.701412037037</c:v>
                </c:pt>
                <c:pt idx="131">
                  <c:v>41986.704884259256</c:v>
                </c:pt>
                <c:pt idx="132">
                  <c:v>41986.708356481482</c:v>
                </c:pt>
                <c:pt idx="133">
                  <c:v>41986.711828703701</c:v>
                </c:pt>
                <c:pt idx="134">
                  <c:v>41986.715300925927</c:v>
                </c:pt>
                <c:pt idx="135">
                  <c:v>41986.718773148146</c:v>
                </c:pt>
                <c:pt idx="136">
                  <c:v>41986.722245370373</c:v>
                </c:pt>
                <c:pt idx="137">
                  <c:v>41986.725717592592</c:v>
                </c:pt>
                <c:pt idx="138">
                  <c:v>41986.729189814818</c:v>
                </c:pt>
                <c:pt idx="139">
                  <c:v>41986.732662037037</c:v>
                </c:pt>
                <c:pt idx="140">
                  <c:v>41986.736134259256</c:v>
                </c:pt>
                <c:pt idx="141">
                  <c:v>41986.739594907405</c:v>
                </c:pt>
                <c:pt idx="142">
                  <c:v>41986.743067129632</c:v>
                </c:pt>
                <c:pt idx="143">
                  <c:v>41986.746539351851</c:v>
                </c:pt>
                <c:pt idx="144">
                  <c:v>41986.750011574077</c:v>
                </c:pt>
                <c:pt idx="145">
                  <c:v>41986.753483796296</c:v>
                </c:pt>
                <c:pt idx="146">
                  <c:v>41986.756967592592</c:v>
                </c:pt>
                <c:pt idx="147">
                  <c:v>41986.760439814818</c:v>
                </c:pt>
                <c:pt idx="148">
                  <c:v>41986.763912037037</c:v>
                </c:pt>
                <c:pt idx="149">
                  <c:v>41986.767384259256</c:v>
                </c:pt>
                <c:pt idx="150">
                  <c:v>41986.770856481482</c:v>
                </c:pt>
                <c:pt idx="151">
                  <c:v>41986.774328703701</c:v>
                </c:pt>
                <c:pt idx="152">
                  <c:v>41986.777800925927</c:v>
                </c:pt>
                <c:pt idx="153">
                  <c:v>41986.781273148146</c:v>
                </c:pt>
                <c:pt idx="154">
                  <c:v>41986.784745370373</c:v>
                </c:pt>
                <c:pt idx="155">
                  <c:v>41986.788217592592</c:v>
                </c:pt>
                <c:pt idx="156">
                  <c:v>41986.791689814818</c:v>
                </c:pt>
                <c:pt idx="157">
                  <c:v>41986.795162037037</c:v>
                </c:pt>
                <c:pt idx="158">
                  <c:v>41986.798634259256</c:v>
                </c:pt>
                <c:pt idx="159">
                  <c:v>41986.802106481482</c:v>
                </c:pt>
                <c:pt idx="160">
                  <c:v>41986.805578703701</c:v>
                </c:pt>
                <c:pt idx="161">
                  <c:v>41986.809050925927</c:v>
                </c:pt>
                <c:pt idx="162">
                  <c:v>41986.812523148146</c:v>
                </c:pt>
                <c:pt idx="163">
                  <c:v>41986.815995370373</c:v>
                </c:pt>
                <c:pt idx="164">
                  <c:v>41986.819467592592</c:v>
                </c:pt>
                <c:pt idx="165">
                  <c:v>41986.822939814818</c:v>
                </c:pt>
                <c:pt idx="166">
                  <c:v>41986.826412037037</c:v>
                </c:pt>
                <c:pt idx="167">
                  <c:v>41986.829884259256</c:v>
                </c:pt>
                <c:pt idx="168">
                  <c:v>41986.833356481482</c:v>
                </c:pt>
                <c:pt idx="169">
                  <c:v>41986.836817129632</c:v>
                </c:pt>
                <c:pt idx="170">
                  <c:v>41986.840300925927</c:v>
                </c:pt>
                <c:pt idx="171">
                  <c:v>41986.843773148146</c:v>
                </c:pt>
                <c:pt idx="172">
                  <c:v>41986.847233796296</c:v>
                </c:pt>
                <c:pt idx="173">
                  <c:v>41986.850706018522</c:v>
                </c:pt>
                <c:pt idx="174">
                  <c:v>41986.854178240741</c:v>
                </c:pt>
                <c:pt idx="175">
                  <c:v>41986.857662037037</c:v>
                </c:pt>
                <c:pt idx="176">
                  <c:v>41986.861134259256</c:v>
                </c:pt>
                <c:pt idx="177">
                  <c:v>41986.864594907405</c:v>
                </c:pt>
                <c:pt idx="178">
                  <c:v>41986.868067129632</c:v>
                </c:pt>
                <c:pt idx="179">
                  <c:v>41986.871539351851</c:v>
                </c:pt>
                <c:pt idx="180">
                  <c:v>41986.875023148146</c:v>
                </c:pt>
              </c:numCache>
            </c:numRef>
          </c:cat>
          <c:val>
            <c:numRef>
              <c:f>'13122014'!$D$2:$D$182</c:f>
              <c:numCache>
                <c:formatCode>General</c:formatCode>
                <c:ptCount val="181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15.4</c:v>
                </c:pt>
                <c:pt idx="4">
                  <c:v>15.4</c:v>
                </c:pt>
                <c:pt idx="5">
                  <c:v>15.5</c:v>
                </c:pt>
                <c:pt idx="6">
                  <c:v>15.5</c:v>
                </c:pt>
                <c:pt idx="7">
                  <c:v>15.6</c:v>
                </c:pt>
                <c:pt idx="8">
                  <c:v>15.7</c:v>
                </c:pt>
                <c:pt idx="9">
                  <c:v>15.8</c:v>
                </c:pt>
                <c:pt idx="10">
                  <c:v>15.8</c:v>
                </c:pt>
                <c:pt idx="11">
                  <c:v>15.9</c:v>
                </c:pt>
                <c:pt idx="12">
                  <c:v>16</c:v>
                </c:pt>
                <c:pt idx="13">
                  <c:v>16.100000000000001</c:v>
                </c:pt>
                <c:pt idx="14">
                  <c:v>16.2</c:v>
                </c:pt>
                <c:pt idx="15">
                  <c:v>16.3</c:v>
                </c:pt>
                <c:pt idx="16">
                  <c:v>16.399999999999999</c:v>
                </c:pt>
                <c:pt idx="17">
                  <c:v>16.399999999999999</c:v>
                </c:pt>
                <c:pt idx="18">
                  <c:v>16.600000000000001</c:v>
                </c:pt>
                <c:pt idx="19">
                  <c:v>16.600000000000001</c:v>
                </c:pt>
                <c:pt idx="20">
                  <c:v>16.7</c:v>
                </c:pt>
                <c:pt idx="21">
                  <c:v>16.8</c:v>
                </c:pt>
                <c:pt idx="22">
                  <c:v>16.899999999999999</c:v>
                </c:pt>
                <c:pt idx="23">
                  <c:v>16.899999999999999</c:v>
                </c:pt>
                <c:pt idx="24">
                  <c:v>17</c:v>
                </c:pt>
                <c:pt idx="25">
                  <c:v>17</c:v>
                </c:pt>
                <c:pt idx="26">
                  <c:v>17.2</c:v>
                </c:pt>
                <c:pt idx="27">
                  <c:v>17.3</c:v>
                </c:pt>
                <c:pt idx="28">
                  <c:v>17.3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17.600000000000001</c:v>
                </c:pt>
                <c:pt idx="34">
                  <c:v>17.7</c:v>
                </c:pt>
                <c:pt idx="35">
                  <c:v>17.7</c:v>
                </c:pt>
                <c:pt idx="36">
                  <c:v>17.7</c:v>
                </c:pt>
                <c:pt idx="37">
                  <c:v>17.8</c:v>
                </c:pt>
                <c:pt idx="38">
                  <c:v>17.8</c:v>
                </c:pt>
                <c:pt idx="39">
                  <c:v>17.899999999999999</c:v>
                </c:pt>
                <c:pt idx="40">
                  <c:v>18</c:v>
                </c:pt>
                <c:pt idx="41">
                  <c:v>18.100000000000001</c:v>
                </c:pt>
                <c:pt idx="42">
                  <c:v>18.100000000000001</c:v>
                </c:pt>
                <c:pt idx="43">
                  <c:v>18.2</c:v>
                </c:pt>
                <c:pt idx="44">
                  <c:v>18.3</c:v>
                </c:pt>
                <c:pt idx="45">
                  <c:v>18.3</c:v>
                </c:pt>
                <c:pt idx="46">
                  <c:v>18.399999999999999</c:v>
                </c:pt>
                <c:pt idx="47">
                  <c:v>18.399999999999999</c:v>
                </c:pt>
                <c:pt idx="48">
                  <c:v>18.5</c:v>
                </c:pt>
                <c:pt idx="49">
                  <c:v>18.600000000000001</c:v>
                </c:pt>
                <c:pt idx="50">
                  <c:v>18.600000000000001</c:v>
                </c:pt>
                <c:pt idx="51">
                  <c:v>18.600000000000001</c:v>
                </c:pt>
                <c:pt idx="52">
                  <c:v>18.600000000000001</c:v>
                </c:pt>
                <c:pt idx="53">
                  <c:v>18.7</c:v>
                </c:pt>
                <c:pt idx="54">
                  <c:v>18.7</c:v>
                </c:pt>
                <c:pt idx="55">
                  <c:v>18.8</c:v>
                </c:pt>
                <c:pt idx="56">
                  <c:v>18.8</c:v>
                </c:pt>
                <c:pt idx="57">
                  <c:v>18.899999999999999</c:v>
                </c:pt>
                <c:pt idx="58">
                  <c:v>18.899999999999999</c:v>
                </c:pt>
                <c:pt idx="59">
                  <c:v>18.899999999999999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19.100000000000001</c:v>
                </c:pt>
                <c:pt idx="64">
                  <c:v>19.100000000000001</c:v>
                </c:pt>
                <c:pt idx="65">
                  <c:v>19.100000000000001</c:v>
                </c:pt>
                <c:pt idx="66">
                  <c:v>19.2</c:v>
                </c:pt>
                <c:pt idx="67">
                  <c:v>19.2</c:v>
                </c:pt>
                <c:pt idx="68">
                  <c:v>19.3</c:v>
                </c:pt>
                <c:pt idx="69">
                  <c:v>19.3</c:v>
                </c:pt>
                <c:pt idx="70">
                  <c:v>19.3</c:v>
                </c:pt>
                <c:pt idx="71">
                  <c:v>19.399999999999999</c:v>
                </c:pt>
                <c:pt idx="72">
                  <c:v>19.399999999999999</c:v>
                </c:pt>
                <c:pt idx="73">
                  <c:v>19.399999999999999</c:v>
                </c:pt>
                <c:pt idx="74">
                  <c:v>19.5</c:v>
                </c:pt>
                <c:pt idx="75">
                  <c:v>19.5</c:v>
                </c:pt>
                <c:pt idx="76">
                  <c:v>19.600000000000001</c:v>
                </c:pt>
                <c:pt idx="77">
                  <c:v>19.600000000000001</c:v>
                </c:pt>
                <c:pt idx="78">
                  <c:v>19.5</c:v>
                </c:pt>
                <c:pt idx="79">
                  <c:v>19.399999999999999</c:v>
                </c:pt>
                <c:pt idx="80">
                  <c:v>19.399999999999999</c:v>
                </c:pt>
                <c:pt idx="81">
                  <c:v>19.5</c:v>
                </c:pt>
                <c:pt idx="82">
                  <c:v>19.5</c:v>
                </c:pt>
                <c:pt idx="83">
                  <c:v>19.5</c:v>
                </c:pt>
                <c:pt idx="84">
                  <c:v>19.5</c:v>
                </c:pt>
                <c:pt idx="85">
                  <c:v>19.600000000000001</c:v>
                </c:pt>
                <c:pt idx="86">
                  <c:v>19.600000000000001</c:v>
                </c:pt>
                <c:pt idx="87">
                  <c:v>19.5</c:v>
                </c:pt>
                <c:pt idx="88">
                  <c:v>19.5</c:v>
                </c:pt>
                <c:pt idx="89">
                  <c:v>19.399999999999999</c:v>
                </c:pt>
                <c:pt idx="90">
                  <c:v>19.5</c:v>
                </c:pt>
                <c:pt idx="91">
                  <c:v>19.5</c:v>
                </c:pt>
                <c:pt idx="92">
                  <c:v>19.5</c:v>
                </c:pt>
                <c:pt idx="93">
                  <c:v>19.600000000000001</c:v>
                </c:pt>
                <c:pt idx="94">
                  <c:v>19.600000000000001</c:v>
                </c:pt>
                <c:pt idx="95">
                  <c:v>19.5</c:v>
                </c:pt>
                <c:pt idx="96">
                  <c:v>19.5</c:v>
                </c:pt>
                <c:pt idx="97">
                  <c:v>19.5</c:v>
                </c:pt>
                <c:pt idx="98">
                  <c:v>19.5</c:v>
                </c:pt>
                <c:pt idx="99">
                  <c:v>19.600000000000001</c:v>
                </c:pt>
                <c:pt idx="100">
                  <c:v>19.600000000000001</c:v>
                </c:pt>
                <c:pt idx="101">
                  <c:v>19.600000000000001</c:v>
                </c:pt>
                <c:pt idx="102">
                  <c:v>19.5</c:v>
                </c:pt>
                <c:pt idx="103">
                  <c:v>19.399999999999999</c:v>
                </c:pt>
                <c:pt idx="104">
                  <c:v>19.399999999999999</c:v>
                </c:pt>
                <c:pt idx="105">
                  <c:v>19.399999999999999</c:v>
                </c:pt>
                <c:pt idx="106">
                  <c:v>19.5</c:v>
                </c:pt>
                <c:pt idx="107">
                  <c:v>19.5</c:v>
                </c:pt>
                <c:pt idx="108">
                  <c:v>19.5</c:v>
                </c:pt>
                <c:pt idx="109">
                  <c:v>19.600000000000001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19.5</c:v>
                </c:pt>
                <c:pt idx="113">
                  <c:v>19.399999999999999</c:v>
                </c:pt>
                <c:pt idx="114">
                  <c:v>19.399999999999999</c:v>
                </c:pt>
                <c:pt idx="115">
                  <c:v>19.5</c:v>
                </c:pt>
                <c:pt idx="116">
                  <c:v>19.5</c:v>
                </c:pt>
                <c:pt idx="117">
                  <c:v>19.600000000000001</c:v>
                </c:pt>
                <c:pt idx="118">
                  <c:v>19.600000000000001</c:v>
                </c:pt>
                <c:pt idx="119">
                  <c:v>19.600000000000001</c:v>
                </c:pt>
                <c:pt idx="120">
                  <c:v>19.5</c:v>
                </c:pt>
                <c:pt idx="121">
                  <c:v>19.399999999999999</c:v>
                </c:pt>
                <c:pt idx="122">
                  <c:v>19.399999999999999</c:v>
                </c:pt>
                <c:pt idx="123">
                  <c:v>19.399999999999999</c:v>
                </c:pt>
                <c:pt idx="124">
                  <c:v>19.5</c:v>
                </c:pt>
                <c:pt idx="125">
                  <c:v>19.600000000000001</c:v>
                </c:pt>
                <c:pt idx="126">
                  <c:v>19.600000000000001</c:v>
                </c:pt>
                <c:pt idx="127">
                  <c:v>19.600000000000001</c:v>
                </c:pt>
                <c:pt idx="128">
                  <c:v>19.5</c:v>
                </c:pt>
                <c:pt idx="129">
                  <c:v>19.399999999999999</c:v>
                </c:pt>
                <c:pt idx="130">
                  <c:v>19.399999999999999</c:v>
                </c:pt>
                <c:pt idx="131">
                  <c:v>19.399999999999999</c:v>
                </c:pt>
                <c:pt idx="132">
                  <c:v>19.399999999999999</c:v>
                </c:pt>
                <c:pt idx="133">
                  <c:v>19.399999999999999</c:v>
                </c:pt>
                <c:pt idx="134">
                  <c:v>19.5</c:v>
                </c:pt>
                <c:pt idx="135">
                  <c:v>19.5</c:v>
                </c:pt>
                <c:pt idx="136">
                  <c:v>19.5</c:v>
                </c:pt>
                <c:pt idx="137">
                  <c:v>19.5</c:v>
                </c:pt>
                <c:pt idx="138">
                  <c:v>19.600000000000001</c:v>
                </c:pt>
                <c:pt idx="139">
                  <c:v>19.600000000000001</c:v>
                </c:pt>
                <c:pt idx="140">
                  <c:v>19.600000000000001</c:v>
                </c:pt>
                <c:pt idx="141">
                  <c:v>19.5</c:v>
                </c:pt>
                <c:pt idx="142">
                  <c:v>19.5</c:v>
                </c:pt>
                <c:pt idx="143">
                  <c:v>19.5</c:v>
                </c:pt>
                <c:pt idx="144">
                  <c:v>19.5</c:v>
                </c:pt>
                <c:pt idx="145">
                  <c:v>19.5</c:v>
                </c:pt>
                <c:pt idx="146">
                  <c:v>19.600000000000001</c:v>
                </c:pt>
                <c:pt idx="147">
                  <c:v>19.600000000000001</c:v>
                </c:pt>
                <c:pt idx="148">
                  <c:v>19.600000000000001</c:v>
                </c:pt>
                <c:pt idx="149">
                  <c:v>19.5</c:v>
                </c:pt>
                <c:pt idx="150">
                  <c:v>19.5</c:v>
                </c:pt>
                <c:pt idx="151">
                  <c:v>19.5</c:v>
                </c:pt>
                <c:pt idx="152">
                  <c:v>19.5</c:v>
                </c:pt>
                <c:pt idx="153">
                  <c:v>19.5</c:v>
                </c:pt>
                <c:pt idx="154">
                  <c:v>19.600000000000001</c:v>
                </c:pt>
                <c:pt idx="155">
                  <c:v>19.600000000000001</c:v>
                </c:pt>
                <c:pt idx="156">
                  <c:v>19.600000000000001</c:v>
                </c:pt>
                <c:pt idx="157">
                  <c:v>19.600000000000001</c:v>
                </c:pt>
                <c:pt idx="158">
                  <c:v>19.5</c:v>
                </c:pt>
                <c:pt idx="159">
                  <c:v>19.5</c:v>
                </c:pt>
                <c:pt idx="160">
                  <c:v>19.5</c:v>
                </c:pt>
                <c:pt idx="161">
                  <c:v>19.5</c:v>
                </c:pt>
                <c:pt idx="162">
                  <c:v>19.5</c:v>
                </c:pt>
                <c:pt idx="163">
                  <c:v>19.600000000000001</c:v>
                </c:pt>
                <c:pt idx="164">
                  <c:v>19.600000000000001</c:v>
                </c:pt>
                <c:pt idx="165">
                  <c:v>19.600000000000001</c:v>
                </c:pt>
                <c:pt idx="166">
                  <c:v>19.600000000000001</c:v>
                </c:pt>
                <c:pt idx="167">
                  <c:v>19.5</c:v>
                </c:pt>
                <c:pt idx="168">
                  <c:v>19.5</c:v>
                </c:pt>
                <c:pt idx="169">
                  <c:v>19.399999999999999</c:v>
                </c:pt>
                <c:pt idx="170">
                  <c:v>19.3</c:v>
                </c:pt>
                <c:pt idx="171">
                  <c:v>19.3</c:v>
                </c:pt>
                <c:pt idx="172">
                  <c:v>19.2</c:v>
                </c:pt>
                <c:pt idx="173">
                  <c:v>19.100000000000001</c:v>
                </c:pt>
                <c:pt idx="174">
                  <c:v>19.100000000000001</c:v>
                </c:pt>
                <c:pt idx="175">
                  <c:v>19</c:v>
                </c:pt>
                <c:pt idx="176">
                  <c:v>18.899999999999999</c:v>
                </c:pt>
                <c:pt idx="177">
                  <c:v>18.899999999999999</c:v>
                </c:pt>
                <c:pt idx="178">
                  <c:v>18.899999999999999</c:v>
                </c:pt>
                <c:pt idx="179">
                  <c:v>18.8</c:v>
                </c:pt>
                <c:pt idx="180">
                  <c:v>18.8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'13122014'!$E$1</c:f>
              <c:strCache>
                <c:ptCount val="1"/>
                <c:pt idx="0">
                  <c:v>outside (°C)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'13122014'!$A$2:$A$182</c:f>
              <c:numCache>
                <c:formatCode>h:mm</c:formatCode>
                <c:ptCount val="181"/>
                <c:pt idx="0">
                  <c:v>41986.250023148146</c:v>
                </c:pt>
                <c:pt idx="1">
                  <c:v>41986.253495370373</c:v>
                </c:pt>
                <c:pt idx="2">
                  <c:v>41986.256967592592</c:v>
                </c:pt>
                <c:pt idx="3">
                  <c:v>41986.260428240741</c:v>
                </c:pt>
                <c:pt idx="4">
                  <c:v>41986.26390046296</c:v>
                </c:pt>
                <c:pt idx="5">
                  <c:v>41986.267384259256</c:v>
                </c:pt>
                <c:pt idx="6">
                  <c:v>41986.270844907405</c:v>
                </c:pt>
                <c:pt idx="7">
                  <c:v>41986.274328703701</c:v>
                </c:pt>
                <c:pt idx="8">
                  <c:v>41986.277800925927</c:v>
                </c:pt>
                <c:pt idx="9">
                  <c:v>41986.281273148146</c:v>
                </c:pt>
                <c:pt idx="10">
                  <c:v>41986.284745370373</c:v>
                </c:pt>
                <c:pt idx="11">
                  <c:v>41986.288217592592</c:v>
                </c:pt>
                <c:pt idx="12">
                  <c:v>41986.291689814818</c:v>
                </c:pt>
                <c:pt idx="13">
                  <c:v>41986.295162037037</c:v>
                </c:pt>
                <c:pt idx="14">
                  <c:v>41986.298622685186</c:v>
                </c:pt>
                <c:pt idx="15">
                  <c:v>41986.302106481482</c:v>
                </c:pt>
                <c:pt idx="16">
                  <c:v>41986.305578703701</c:v>
                </c:pt>
                <c:pt idx="17">
                  <c:v>41986.309050925927</c:v>
                </c:pt>
                <c:pt idx="18">
                  <c:v>41986.312523148146</c:v>
                </c:pt>
                <c:pt idx="19">
                  <c:v>41986.315995370373</c:v>
                </c:pt>
                <c:pt idx="20">
                  <c:v>41986.319456018522</c:v>
                </c:pt>
                <c:pt idx="21">
                  <c:v>41986.322928240741</c:v>
                </c:pt>
                <c:pt idx="22">
                  <c:v>41986.32640046296</c:v>
                </c:pt>
                <c:pt idx="23">
                  <c:v>41986.329872685186</c:v>
                </c:pt>
                <c:pt idx="24">
                  <c:v>41986.333344907405</c:v>
                </c:pt>
                <c:pt idx="25">
                  <c:v>41986.336817129632</c:v>
                </c:pt>
                <c:pt idx="26">
                  <c:v>41986.340300925927</c:v>
                </c:pt>
                <c:pt idx="27">
                  <c:v>41986.343773148146</c:v>
                </c:pt>
                <c:pt idx="28">
                  <c:v>41986.347245370373</c:v>
                </c:pt>
                <c:pt idx="29">
                  <c:v>41986.350717592592</c:v>
                </c:pt>
                <c:pt idx="30">
                  <c:v>41986.354189814818</c:v>
                </c:pt>
                <c:pt idx="31">
                  <c:v>41986.357662037037</c:v>
                </c:pt>
                <c:pt idx="32">
                  <c:v>41986.361134259256</c:v>
                </c:pt>
                <c:pt idx="33">
                  <c:v>41986.364606481482</c:v>
                </c:pt>
                <c:pt idx="34">
                  <c:v>41986.368078703701</c:v>
                </c:pt>
                <c:pt idx="35">
                  <c:v>41986.371550925927</c:v>
                </c:pt>
                <c:pt idx="36">
                  <c:v>41986.375023148146</c:v>
                </c:pt>
                <c:pt idx="37">
                  <c:v>41986.378495370373</c:v>
                </c:pt>
                <c:pt idx="38">
                  <c:v>41986.381967592592</c:v>
                </c:pt>
                <c:pt idx="39">
                  <c:v>41986.385439814818</c:v>
                </c:pt>
                <c:pt idx="40">
                  <c:v>41986.388912037037</c:v>
                </c:pt>
                <c:pt idx="41">
                  <c:v>41986.392384259256</c:v>
                </c:pt>
                <c:pt idx="42">
                  <c:v>41986.395856481482</c:v>
                </c:pt>
                <c:pt idx="43">
                  <c:v>41986.399328703701</c:v>
                </c:pt>
                <c:pt idx="44">
                  <c:v>41986.402800925927</c:v>
                </c:pt>
                <c:pt idx="45">
                  <c:v>41986.406273148146</c:v>
                </c:pt>
                <c:pt idx="46">
                  <c:v>41986.409768518519</c:v>
                </c:pt>
                <c:pt idx="47">
                  <c:v>41986.413217592592</c:v>
                </c:pt>
                <c:pt idx="48">
                  <c:v>41986.416689814818</c:v>
                </c:pt>
                <c:pt idx="49">
                  <c:v>41986.420162037037</c:v>
                </c:pt>
                <c:pt idx="50">
                  <c:v>41986.423634259256</c:v>
                </c:pt>
                <c:pt idx="51">
                  <c:v>41986.427106481482</c:v>
                </c:pt>
                <c:pt idx="52">
                  <c:v>41986.430578703701</c:v>
                </c:pt>
                <c:pt idx="53">
                  <c:v>41986.434050925927</c:v>
                </c:pt>
                <c:pt idx="54">
                  <c:v>41986.437523148146</c:v>
                </c:pt>
                <c:pt idx="55">
                  <c:v>41986.440995370373</c:v>
                </c:pt>
                <c:pt idx="56">
                  <c:v>41986.444467592592</c:v>
                </c:pt>
                <c:pt idx="57">
                  <c:v>41986.447939814818</c:v>
                </c:pt>
                <c:pt idx="58">
                  <c:v>41986.451412037037</c:v>
                </c:pt>
                <c:pt idx="59">
                  <c:v>41986.454884259256</c:v>
                </c:pt>
                <c:pt idx="60">
                  <c:v>41986.458356481482</c:v>
                </c:pt>
                <c:pt idx="61">
                  <c:v>41986.461828703701</c:v>
                </c:pt>
                <c:pt idx="62">
                  <c:v>41986.465300925927</c:v>
                </c:pt>
                <c:pt idx="63">
                  <c:v>41986.468761574077</c:v>
                </c:pt>
                <c:pt idx="64">
                  <c:v>41986.472233796296</c:v>
                </c:pt>
                <c:pt idx="65">
                  <c:v>41986.475706018522</c:v>
                </c:pt>
                <c:pt idx="66">
                  <c:v>41986.479178240741</c:v>
                </c:pt>
                <c:pt idx="67">
                  <c:v>41986.48265046296</c:v>
                </c:pt>
                <c:pt idx="68">
                  <c:v>41986.486134259256</c:v>
                </c:pt>
                <c:pt idx="69">
                  <c:v>41986.489606481482</c:v>
                </c:pt>
                <c:pt idx="70">
                  <c:v>41986.493078703701</c:v>
                </c:pt>
                <c:pt idx="71">
                  <c:v>41986.496550925927</c:v>
                </c:pt>
                <c:pt idx="72">
                  <c:v>41986.500023148146</c:v>
                </c:pt>
                <c:pt idx="73">
                  <c:v>41986.503495370373</c:v>
                </c:pt>
                <c:pt idx="74">
                  <c:v>41986.506967592592</c:v>
                </c:pt>
                <c:pt idx="75">
                  <c:v>41986.510428240741</c:v>
                </c:pt>
                <c:pt idx="76">
                  <c:v>41986.513912037037</c:v>
                </c:pt>
                <c:pt idx="77">
                  <c:v>41986.517384259256</c:v>
                </c:pt>
                <c:pt idx="78">
                  <c:v>41986.520856481482</c:v>
                </c:pt>
                <c:pt idx="79">
                  <c:v>41986.524328703701</c:v>
                </c:pt>
                <c:pt idx="80">
                  <c:v>41986.527789351851</c:v>
                </c:pt>
                <c:pt idx="81">
                  <c:v>41986.531273148146</c:v>
                </c:pt>
                <c:pt idx="82">
                  <c:v>41986.534733796296</c:v>
                </c:pt>
                <c:pt idx="83">
                  <c:v>41986.538206018522</c:v>
                </c:pt>
                <c:pt idx="84">
                  <c:v>41986.541689814818</c:v>
                </c:pt>
                <c:pt idx="85">
                  <c:v>41986.54515046296</c:v>
                </c:pt>
                <c:pt idx="86">
                  <c:v>41986.548634259256</c:v>
                </c:pt>
                <c:pt idx="87">
                  <c:v>41986.552106481482</c:v>
                </c:pt>
                <c:pt idx="88">
                  <c:v>41986.555578703701</c:v>
                </c:pt>
                <c:pt idx="89">
                  <c:v>41986.559050925927</c:v>
                </c:pt>
                <c:pt idx="90">
                  <c:v>41986.562523148146</c:v>
                </c:pt>
                <c:pt idx="91">
                  <c:v>41986.565995370373</c:v>
                </c:pt>
                <c:pt idx="92">
                  <c:v>41986.569467592592</c:v>
                </c:pt>
                <c:pt idx="93">
                  <c:v>41986.572939814818</c:v>
                </c:pt>
                <c:pt idx="94">
                  <c:v>41986.576412037037</c:v>
                </c:pt>
                <c:pt idx="95">
                  <c:v>41986.579884259256</c:v>
                </c:pt>
                <c:pt idx="96">
                  <c:v>41986.583356481482</c:v>
                </c:pt>
                <c:pt idx="97">
                  <c:v>41986.586828703701</c:v>
                </c:pt>
                <c:pt idx="98">
                  <c:v>41986.590300925927</c:v>
                </c:pt>
                <c:pt idx="99">
                  <c:v>41986.593773148146</c:v>
                </c:pt>
                <c:pt idx="100">
                  <c:v>41986.597245370373</c:v>
                </c:pt>
                <c:pt idx="101">
                  <c:v>41986.600717592592</c:v>
                </c:pt>
                <c:pt idx="102">
                  <c:v>41986.604189814818</c:v>
                </c:pt>
                <c:pt idx="103">
                  <c:v>41986.607662037037</c:v>
                </c:pt>
                <c:pt idx="104">
                  <c:v>41986.611134259256</c:v>
                </c:pt>
                <c:pt idx="105">
                  <c:v>41986.614606481482</c:v>
                </c:pt>
                <c:pt idx="106">
                  <c:v>41986.618078703701</c:v>
                </c:pt>
                <c:pt idx="107">
                  <c:v>41986.621550925927</c:v>
                </c:pt>
                <c:pt idx="108">
                  <c:v>41986.625023148146</c:v>
                </c:pt>
                <c:pt idx="109">
                  <c:v>41986.628483796296</c:v>
                </c:pt>
                <c:pt idx="110">
                  <c:v>41986.631967592592</c:v>
                </c:pt>
                <c:pt idx="111">
                  <c:v>41986.635439814818</c:v>
                </c:pt>
                <c:pt idx="112">
                  <c:v>41986.638912037037</c:v>
                </c:pt>
                <c:pt idx="113">
                  <c:v>41986.642384259256</c:v>
                </c:pt>
                <c:pt idx="114">
                  <c:v>41986.645856481482</c:v>
                </c:pt>
                <c:pt idx="115">
                  <c:v>41986.649328703701</c:v>
                </c:pt>
                <c:pt idx="116">
                  <c:v>41986.652800925927</c:v>
                </c:pt>
                <c:pt idx="117">
                  <c:v>41986.656261574077</c:v>
                </c:pt>
                <c:pt idx="118">
                  <c:v>41986.659733796296</c:v>
                </c:pt>
                <c:pt idx="119">
                  <c:v>41986.663206018522</c:v>
                </c:pt>
                <c:pt idx="120">
                  <c:v>41986.666678240741</c:v>
                </c:pt>
                <c:pt idx="121">
                  <c:v>41986.670162037037</c:v>
                </c:pt>
                <c:pt idx="122">
                  <c:v>41986.673634259256</c:v>
                </c:pt>
                <c:pt idx="123">
                  <c:v>41986.677106481482</c:v>
                </c:pt>
                <c:pt idx="124">
                  <c:v>41986.680578703701</c:v>
                </c:pt>
                <c:pt idx="125">
                  <c:v>41986.684050925927</c:v>
                </c:pt>
                <c:pt idx="126">
                  <c:v>41986.687523148146</c:v>
                </c:pt>
                <c:pt idx="127">
                  <c:v>41986.690995370373</c:v>
                </c:pt>
                <c:pt idx="128">
                  <c:v>41986.694467592592</c:v>
                </c:pt>
                <c:pt idx="129">
                  <c:v>41986.697939814818</c:v>
                </c:pt>
                <c:pt idx="130">
                  <c:v>41986.701412037037</c:v>
                </c:pt>
                <c:pt idx="131">
                  <c:v>41986.704884259256</c:v>
                </c:pt>
                <c:pt idx="132">
                  <c:v>41986.708356481482</c:v>
                </c:pt>
                <c:pt idx="133">
                  <c:v>41986.711828703701</c:v>
                </c:pt>
                <c:pt idx="134">
                  <c:v>41986.715300925927</c:v>
                </c:pt>
                <c:pt idx="135">
                  <c:v>41986.718773148146</c:v>
                </c:pt>
                <c:pt idx="136">
                  <c:v>41986.722245370373</c:v>
                </c:pt>
                <c:pt idx="137">
                  <c:v>41986.725717592592</c:v>
                </c:pt>
                <c:pt idx="138">
                  <c:v>41986.729189814818</c:v>
                </c:pt>
                <c:pt idx="139">
                  <c:v>41986.732662037037</c:v>
                </c:pt>
                <c:pt idx="140">
                  <c:v>41986.736134259256</c:v>
                </c:pt>
                <c:pt idx="141">
                  <c:v>41986.739594907405</c:v>
                </c:pt>
                <c:pt idx="142">
                  <c:v>41986.743067129632</c:v>
                </c:pt>
                <c:pt idx="143">
                  <c:v>41986.746539351851</c:v>
                </c:pt>
                <c:pt idx="144">
                  <c:v>41986.750011574077</c:v>
                </c:pt>
                <c:pt idx="145">
                  <c:v>41986.753483796296</c:v>
                </c:pt>
                <c:pt idx="146">
                  <c:v>41986.756967592592</c:v>
                </c:pt>
                <c:pt idx="147">
                  <c:v>41986.760439814818</c:v>
                </c:pt>
                <c:pt idx="148">
                  <c:v>41986.763912037037</c:v>
                </c:pt>
                <c:pt idx="149">
                  <c:v>41986.767384259256</c:v>
                </c:pt>
                <c:pt idx="150">
                  <c:v>41986.770856481482</c:v>
                </c:pt>
                <c:pt idx="151">
                  <c:v>41986.774328703701</c:v>
                </c:pt>
                <c:pt idx="152">
                  <c:v>41986.777800925927</c:v>
                </c:pt>
                <c:pt idx="153">
                  <c:v>41986.781273148146</c:v>
                </c:pt>
                <c:pt idx="154">
                  <c:v>41986.784745370373</c:v>
                </c:pt>
                <c:pt idx="155">
                  <c:v>41986.788217592592</c:v>
                </c:pt>
                <c:pt idx="156">
                  <c:v>41986.791689814818</c:v>
                </c:pt>
                <c:pt idx="157">
                  <c:v>41986.795162037037</c:v>
                </c:pt>
                <c:pt idx="158">
                  <c:v>41986.798634259256</c:v>
                </c:pt>
                <c:pt idx="159">
                  <c:v>41986.802106481482</c:v>
                </c:pt>
                <c:pt idx="160">
                  <c:v>41986.805578703701</c:v>
                </c:pt>
                <c:pt idx="161">
                  <c:v>41986.809050925927</c:v>
                </c:pt>
                <c:pt idx="162">
                  <c:v>41986.812523148146</c:v>
                </c:pt>
                <c:pt idx="163">
                  <c:v>41986.815995370373</c:v>
                </c:pt>
                <c:pt idx="164">
                  <c:v>41986.819467592592</c:v>
                </c:pt>
                <c:pt idx="165">
                  <c:v>41986.822939814818</c:v>
                </c:pt>
                <c:pt idx="166">
                  <c:v>41986.826412037037</c:v>
                </c:pt>
                <c:pt idx="167">
                  <c:v>41986.829884259256</c:v>
                </c:pt>
                <c:pt idx="168">
                  <c:v>41986.833356481482</c:v>
                </c:pt>
                <c:pt idx="169">
                  <c:v>41986.836817129632</c:v>
                </c:pt>
                <c:pt idx="170">
                  <c:v>41986.840300925927</c:v>
                </c:pt>
                <c:pt idx="171">
                  <c:v>41986.843773148146</c:v>
                </c:pt>
                <c:pt idx="172">
                  <c:v>41986.847233796296</c:v>
                </c:pt>
                <c:pt idx="173">
                  <c:v>41986.850706018522</c:v>
                </c:pt>
                <c:pt idx="174">
                  <c:v>41986.854178240741</c:v>
                </c:pt>
                <c:pt idx="175">
                  <c:v>41986.857662037037</c:v>
                </c:pt>
                <c:pt idx="176">
                  <c:v>41986.861134259256</c:v>
                </c:pt>
                <c:pt idx="177">
                  <c:v>41986.864594907405</c:v>
                </c:pt>
                <c:pt idx="178">
                  <c:v>41986.868067129632</c:v>
                </c:pt>
                <c:pt idx="179">
                  <c:v>41986.871539351851</c:v>
                </c:pt>
                <c:pt idx="180">
                  <c:v>41986.875023148146</c:v>
                </c:pt>
              </c:numCache>
            </c:numRef>
          </c:cat>
          <c:val>
            <c:numRef>
              <c:f>'13122014'!$E$2:$E$182</c:f>
              <c:numCache>
                <c:formatCode>General</c:formatCode>
                <c:ptCount val="1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2.4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  <c:pt idx="26">
                  <c:v>2.1</c:v>
                </c:pt>
                <c:pt idx="27">
                  <c:v>2.2999999999999998</c:v>
                </c:pt>
                <c:pt idx="28">
                  <c:v>2.2999999999999998</c:v>
                </c:pt>
                <c:pt idx="29">
                  <c:v>2.2000000000000002</c:v>
                </c:pt>
                <c:pt idx="30">
                  <c:v>2.1</c:v>
                </c:pt>
                <c:pt idx="31">
                  <c:v>2.1</c:v>
                </c:pt>
                <c:pt idx="32">
                  <c:v>2.1</c:v>
                </c:pt>
                <c:pt idx="33">
                  <c:v>2.1</c:v>
                </c:pt>
                <c:pt idx="34">
                  <c:v>2</c:v>
                </c:pt>
                <c:pt idx="35">
                  <c:v>2</c:v>
                </c:pt>
                <c:pt idx="36">
                  <c:v>2.1</c:v>
                </c:pt>
                <c:pt idx="37">
                  <c:v>2.1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2.2999999999999998</c:v>
                </c:pt>
                <c:pt idx="41">
                  <c:v>2.4</c:v>
                </c:pt>
                <c:pt idx="42">
                  <c:v>2.4</c:v>
                </c:pt>
                <c:pt idx="43">
                  <c:v>2.6</c:v>
                </c:pt>
                <c:pt idx="44">
                  <c:v>2.7</c:v>
                </c:pt>
                <c:pt idx="45">
                  <c:v>2.7</c:v>
                </c:pt>
                <c:pt idx="46">
                  <c:v>2.8</c:v>
                </c:pt>
                <c:pt idx="47">
                  <c:v>2.9</c:v>
                </c:pt>
                <c:pt idx="48">
                  <c:v>2.9</c:v>
                </c:pt>
                <c:pt idx="49">
                  <c:v>3</c:v>
                </c:pt>
                <c:pt idx="50">
                  <c:v>3.2</c:v>
                </c:pt>
                <c:pt idx="51">
                  <c:v>3.2</c:v>
                </c:pt>
                <c:pt idx="52">
                  <c:v>3.2</c:v>
                </c:pt>
                <c:pt idx="53">
                  <c:v>3.3</c:v>
                </c:pt>
                <c:pt idx="54">
                  <c:v>3.3</c:v>
                </c:pt>
                <c:pt idx="55">
                  <c:v>3.4</c:v>
                </c:pt>
                <c:pt idx="56">
                  <c:v>3.5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3.7</c:v>
                </c:pt>
                <c:pt idx="62">
                  <c:v>3.9</c:v>
                </c:pt>
                <c:pt idx="63">
                  <c:v>4</c:v>
                </c:pt>
                <c:pt idx="64">
                  <c:v>4.0999999999999996</c:v>
                </c:pt>
                <c:pt idx="65">
                  <c:v>4.2</c:v>
                </c:pt>
                <c:pt idx="66">
                  <c:v>4.3</c:v>
                </c:pt>
                <c:pt idx="67">
                  <c:v>4.2</c:v>
                </c:pt>
                <c:pt idx="68">
                  <c:v>4.0999999999999996</c:v>
                </c:pt>
                <c:pt idx="69">
                  <c:v>4.2</c:v>
                </c:pt>
                <c:pt idx="70">
                  <c:v>4.3</c:v>
                </c:pt>
                <c:pt idx="71">
                  <c:v>4.3</c:v>
                </c:pt>
                <c:pt idx="72">
                  <c:v>4.5999999999999996</c:v>
                </c:pt>
                <c:pt idx="73">
                  <c:v>4.8</c:v>
                </c:pt>
                <c:pt idx="74">
                  <c:v>5.0999999999999996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5.0999999999999996</c:v>
                </c:pt>
                <c:pt idx="78">
                  <c:v>5.0999999999999996</c:v>
                </c:pt>
                <c:pt idx="79">
                  <c:v>5.0999999999999996</c:v>
                </c:pt>
                <c:pt idx="80">
                  <c:v>5.3</c:v>
                </c:pt>
                <c:pt idx="81">
                  <c:v>5.2</c:v>
                </c:pt>
                <c:pt idx="82">
                  <c:v>5.0999999999999996</c:v>
                </c:pt>
                <c:pt idx="83">
                  <c:v>5.0999999999999996</c:v>
                </c:pt>
                <c:pt idx="84">
                  <c:v>5.0999999999999996</c:v>
                </c:pt>
                <c:pt idx="85">
                  <c:v>5.2</c:v>
                </c:pt>
                <c:pt idx="86">
                  <c:v>5.4</c:v>
                </c:pt>
                <c:pt idx="87">
                  <c:v>5.5</c:v>
                </c:pt>
                <c:pt idx="88">
                  <c:v>5.6</c:v>
                </c:pt>
                <c:pt idx="89">
                  <c:v>5.6</c:v>
                </c:pt>
                <c:pt idx="90">
                  <c:v>5.5</c:v>
                </c:pt>
                <c:pt idx="91">
                  <c:v>5.5</c:v>
                </c:pt>
                <c:pt idx="92">
                  <c:v>5.4</c:v>
                </c:pt>
                <c:pt idx="93">
                  <c:v>5.4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5.9</c:v>
                </c:pt>
                <c:pt idx="98">
                  <c:v>5.9</c:v>
                </c:pt>
                <c:pt idx="99">
                  <c:v>5.9</c:v>
                </c:pt>
                <c:pt idx="100">
                  <c:v>5.8</c:v>
                </c:pt>
                <c:pt idx="101">
                  <c:v>5.9</c:v>
                </c:pt>
                <c:pt idx="102">
                  <c:v>5.7</c:v>
                </c:pt>
                <c:pt idx="103">
                  <c:v>5.7</c:v>
                </c:pt>
                <c:pt idx="104">
                  <c:v>5.8</c:v>
                </c:pt>
                <c:pt idx="105">
                  <c:v>5.9</c:v>
                </c:pt>
                <c:pt idx="106">
                  <c:v>5.9</c:v>
                </c:pt>
                <c:pt idx="107">
                  <c:v>5.9</c:v>
                </c:pt>
                <c:pt idx="108">
                  <c:v>5.8</c:v>
                </c:pt>
                <c:pt idx="109">
                  <c:v>5.8</c:v>
                </c:pt>
                <c:pt idx="110">
                  <c:v>5.8</c:v>
                </c:pt>
                <c:pt idx="111">
                  <c:v>5.6</c:v>
                </c:pt>
                <c:pt idx="112">
                  <c:v>5.2</c:v>
                </c:pt>
                <c:pt idx="113">
                  <c:v>4.9000000000000004</c:v>
                </c:pt>
                <c:pt idx="114">
                  <c:v>4.8</c:v>
                </c:pt>
                <c:pt idx="115">
                  <c:v>4.8</c:v>
                </c:pt>
                <c:pt idx="116">
                  <c:v>4.9000000000000004</c:v>
                </c:pt>
                <c:pt idx="117">
                  <c:v>5.0999999999999996</c:v>
                </c:pt>
                <c:pt idx="118">
                  <c:v>5.2</c:v>
                </c:pt>
                <c:pt idx="119">
                  <c:v>5.2</c:v>
                </c:pt>
                <c:pt idx="120">
                  <c:v>5.2</c:v>
                </c:pt>
                <c:pt idx="121">
                  <c:v>5.2</c:v>
                </c:pt>
                <c:pt idx="122">
                  <c:v>5.2</c:v>
                </c:pt>
                <c:pt idx="123">
                  <c:v>5.2</c:v>
                </c:pt>
                <c:pt idx="124">
                  <c:v>5.2</c:v>
                </c:pt>
                <c:pt idx="125">
                  <c:v>5.2</c:v>
                </c:pt>
                <c:pt idx="126">
                  <c:v>5.2</c:v>
                </c:pt>
                <c:pt idx="127">
                  <c:v>5.2</c:v>
                </c:pt>
                <c:pt idx="128">
                  <c:v>5.0999999999999996</c:v>
                </c:pt>
                <c:pt idx="129">
                  <c:v>5.0999999999999996</c:v>
                </c:pt>
                <c:pt idx="130">
                  <c:v>5.0999999999999996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5.0999999999999996</c:v>
                </c:pt>
                <c:pt idx="134">
                  <c:v>5.0999999999999996</c:v>
                </c:pt>
                <c:pt idx="135">
                  <c:v>5.2</c:v>
                </c:pt>
                <c:pt idx="136">
                  <c:v>5.0999999999999996</c:v>
                </c:pt>
                <c:pt idx="137">
                  <c:v>5.0999999999999996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4.9000000000000004</c:v>
                </c:pt>
                <c:pt idx="142">
                  <c:v>4.9000000000000004</c:v>
                </c:pt>
                <c:pt idx="143">
                  <c:v>4.9000000000000004</c:v>
                </c:pt>
                <c:pt idx="144">
                  <c:v>4.9000000000000004</c:v>
                </c:pt>
                <c:pt idx="145">
                  <c:v>4.9000000000000004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4.8</c:v>
                </c:pt>
                <c:pt idx="152">
                  <c:v>4.8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4.8</c:v>
                </c:pt>
                <c:pt idx="157">
                  <c:v>4.8</c:v>
                </c:pt>
                <c:pt idx="158">
                  <c:v>4.8</c:v>
                </c:pt>
                <c:pt idx="159">
                  <c:v>4.7</c:v>
                </c:pt>
                <c:pt idx="160">
                  <c:v>4.8</c:v>
                </c:pt>
                <c:pt idx="161">
                  <c:v>4.7</c:v>
                </c:pt>
                <c:pt idx="162">
                  <c:v>4.7</c:v>
                </c:pt>
                <c:pt idx="163">
                  <c:v>4.5999999999999996</c:v>
                </c:pt>
                <c:pt idx="164">
                  <c:v>4.5999999999999996</c:v>
                </c:pt>
                <c:pt idx="165">
                  <c:v>4.5999999999999996</c:v>
                </c:pt>
                <c:pt idx="166">
                  <c:v>4.3</c:v>
                </c:pt>
                <c:pt idx="167">
                  <c:v>3.9</c:v>
                </c:pt>
                <c:pt idx="168">
                  <c:v>3.7</c:v>
                </c:pt>
                <c:pt idx="169">
                  <c:v>3.6</c:v>
                </c:pt>
                <c:pt idx="170">
                  <c:v>3.3</c:v>
                </c:pt>
                <c:pt idx="171">
                  <c:v>3.1</c:v>
                </c:pt>
                <c:pt idx="172">
                  <c:v>3.1</c:v>
                </c:pt>
                <c:pt idx="173">
                  <c:v>2.9</c:v>
                </c:pt>
                <c:pt idx="174">
                  <c:v>2.9</c:v>
                </c:pt>
                <c:pt idx="175">
                  <c:v>2.9</c:v>
                </c:pt>
                <c:pt idx="176">
                  <c:v>2.8</c:v>
                </c:pt>
                <c:pt idx="177">
                  <c:v>2.8</c:v>
                </c:pt>
                <c:pt idx="178">
                  <c:v>2.9</c:v>
                </c:pt>
                <c:pt idx="179">
                  <c:v>2.7</c:v>
                </c:pt>
                <c:pt idx="180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5575680"/>
        <c:axId val="-1125578400"/>
      </c:lineChart>
      <c:lineChart>
        <c:grouping val="standard"/>
        <c:varyColors val="0"/>
        <c:ser>
          <c:idx val="1"/>
          <c:order val="0"/>
          <c:tx>
            <c:strRef>
              <c:f>'13122014'!$C$1</c:f>
              <c:strCache>
                <c:ptCount val="1"/>
                <c:pt idx="0">
                  <c:v>Qin(MJ)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'13122014'!$A$2:$A$182</c:f>
              <c:numCache>
                <c:formatCode>h:mm</c:formatCode>
                <c:ptCount val="181"/>
                <c:pt idx="0">
                  <c:v>41986.250023148146</c:v>
                </c:pt>
                <c:pt idx="1">
                  <c:v>41986.253495370373</c:v>
                </c:pt>
                <c:pt idx="2">
                  <c:v>41986.256967592592</c:v>
                </c:pt>
                <c:pt idx="3">
                  <c:v>41986.260428240741</c:v>
                </c:pt>
                <c:pt idx="4">
                  <c:v>41986.26390046296</c:v>
                </c:pt>
                <c:pt idx="5">
                  <c:v>41986.267384259256</c:v>
                </c:pt>
                <c:pt idx="6">
                  <c:v>41986.270844907405</c:v>
                </c:pt>
                <c:pt idx="7">
                  <c:v>41986.274328703701</c:v>
                </c:pt>
                <c:pt idx="8">
                  <c:v>41986.277800925927</c:v>
                </c:pt>
                <c:pt idx="9">
                  <c:v>41986.281273148146</c:v>
                </c:pt>
                <c:pt idx="10">
                  <c:v>41986.284745370373</c:v>
                </c:pt>
                <c:pt idx="11">
                  <c:v>41986.288217592592</c:v>
                </c:pt>
                <c:pt idx="12">
                  <c:v>41986.291689814818</c:v>
                </c:pt>
                <c:pt idx="13">
                  <c:v>41986.295162037037</c:v>
                </c:pt>
                <c:pt idx="14">
                  <c:v>41986.298622685186</c:v>
                </c:pt>
                <c:pt idx="15">
                  <c:v>41986.302106481482</c:v>
                </c:pt>
                <c:pt idx="16">
                  <c:v>41986.305578703701</c:v>
                </c:pt>
                <c:pt idx="17">
                  <c:v>41986.309050925927</c:v>
                </c:pt>
                <c:pt idx="18">
                  <c:v>41986.312523148146</c:v>
                </c:pt>
                <c:pt idx="19">
                  <c:v>41986.315995370373</c:v>
                </c:pt>
                <c:pt idx="20">
                  <c:v>41986.319456018522</c:v>
                </c:pt>
                <c:pt idx="21">
                  <c:v>41986.322928240741</c:v>
                </c:pt>
                <c:pt idx="22">
                  <c:v>41986.32640046296</c:v>
                </c:pt>
                <c:pt idx="23">
                  <c:v>41986.329872685186</c:v>
                </c:pt>
                <c:pt idx="24">
                  <c:v>41986.333344907405</c:v>
                </c:pt>
                <c:pt idx="25">
                  <c:v>41986.336817129632</c:v>
                </c:pt>
                <c:pt idx="26">
                  <c:v>41986.340300925927</c:v>
                </c:pt>
                <c:pt idx="27">
                  <c:v>41986.343773148146</c:v>
                </c:pt>
                <c:pt idx="28">
                  <c:v>41986.347245370373</c:v>
                </c:pt>
                <c:pt idx="29">
                  <c:v>41986.350717592592</c:v>
                </c:pt>
                <c:pt idx="30">
                  <c:v>41986.354189814818</c:v>
                </c:pt>
                <c:pt idx="31">
                  <c:v>41986.357662037037</c:v>
                </c:pt>
                <c:pt idx="32">
                  <c:v>41986.361134259256</c:v>
                </c:pt>
                <c:pt idx="33">
                  <c:v>41986.364606481482</c:v>
                </c:pt>
                <c:pt idx="34">
                  <c:v>41986.368078703701</c:v>
                </c:pt>
                <c:pt idx="35">
                  <c:v>41986.371550925927</c:v>
                </c:pt>
                <c:pt idx="36">
                  <c:v>41986.375023148146</c:v>
                </c:pt>
                <c:pt idx="37">
                  <c:v>41986.378495370373</c:v>
                </c:pt>
                <c:pt idx="38">
                  <c:v>41986.381967592592</c:v>
                </c:pt>
                <c:pt idx="39">
                  <c:v>41986.385439814818</c:v>
                </c:pt>
                <c:pt idx="40">
                  <c:v>41986.388912037037</c:v>
                </c:pt>
                <c:pt idx="41">
                  <c:v>41986.392384259256</c:v>
                </c:pt>
                <c:pt idx="42">
                  <c:v>41986.395856481482</c:v>
                </c:pt>
                <c:pt idx="43">
                  <c:v>41986.399328703701</c:v>
                </c:pt>
                <c:pt idx="44">
                  <c:v>41986.402800925927</c:v>
                </c:pt>
                <c:pt idx="45">
                  <c:v>41986.406273148146</c:v>
                </c:pt>
                <c:pt idx="46">
                  <c:v>41986.409768518519</c:v>
                </c:pt>
                <c:pt idx="47">
                  <c:v>41986.413217592592</c:v>
                </c:pt>
                <c:pt idx="48">
                  <c:v>41986.416689814818</c:v>
                </c:pt>
                <c:pt idx="49">
                  <c:v>41986.420162037037</c:v>
                </c:pt>
                <c:pt idx="50">
                  <c:v>41986.423634259256</c:v>
                </c:pt>
                <c:pt idx="51">
                  <c:v>41986.427106481482</c:v>
                </c:pt>
                <c:pt idx="52">
                  <c:v>41986.430578703701</c:v>
                </c:pt>
                <c:pt idx="53">
                  <c:v>41986.434050925927</c:v>
                </c:pt>
                <c:pt idx="54">
                  <c:v>41986.437523148146</c:v>
                </c:pt>
                <c:pt idx="55">
                  <c:v>41986.440995370373</c:v>
                </c:pt>
                <c:pt idx="56">
                  <c:v>41986.444467592592</c:v>
                </c:pt>
                <c:pt idx="57">
                  <c:v>41986.447939814818</c:v>
                </c:pt>
                <c:pt idx="58">
                  <c:v>41986.451412037037</c:v>
                </c:pt>
                <c:pt idx="59">
                  <c:v>41986.454884259256</c:v>
                </c:pt>
                <c:pt idx="60">
                  <c:v>41986.458356481482</c:v>
                </c:pt>
                <c:pt idx="61">
                  <c:v>41986.461828703701</c:v>
                </c:pt>
                <c:pt idx="62">
                  <c:v>41986.465300925927</c:v>
                </c:pt>
                <c:pt idx="63">
                  <c:v>41986.468761574077</c:v>
                </c:pt>
                <c:pt idx="64">
                  <c:v>41986.472233796296</c:v>
                </c:pt>
                <c:pt idx="65">
                  <c:v>41986.475706018522</c:v>
                </c:pt>
                <c:pt idx="66">
                  <c:v>41986.479178240741</c:v>
                </c:pt>
                <c:pt idx="67">
                  <c:v>41986.48265046296</c:v>
                </c:pt>
                <c:pt idx="68">
                  <c:v>41986.486134259256</c:v>
                </c:pt>
                <c:pt idx="69">
                  <c:v>41986.489606481482</c:v>
                </c:pt>
                <c:pt idx="70">
                  <c:v>41986.493078703701</c:v>
                </c:pt>
                <c:pt idx="71">
                  <c:v>41986.496550925927</c:v>
                </c:pt>
                <c:pt idx="72">
                  <c:v>41986.500023148146</c:v>
                </c:pt>
                <c:pt idx="73">
                  <c:v>41986.503495370373</c:v>
                </c:pt>
                <c:pt idx="74">
                  <c:v>41986.506967592592</c:v>
                </c:pt>
                <c:pt idx="75">
                  <c:v>41986.510428240741</c:v>
                </c:pt>
                <c:pt idx="76">
                  <c:v>41986.513912037037</c:v>
                </c:pt>
                <c:pt idx="77">
                  <c:v>41986.517384259256</c:v>
                </c:pt>
                <c:pt idx="78">
                  <c:v>41986.520856481482</c:v>
                </c:pt>
                <c:pt idx="79">
                  <c:v>41986.524328703701</c:v>
                </c:pt>
                <c:pt idx="80">
                  <c:v>41986.527789351851</c:v>
                </c:pt>
                <c:pt idx="81">
                  <c:v>41986.531273148146</c:v>
                </c:pt>
                <c:pt idx="82">
                  <c:v>41986.534733796296</c:v>
                </c:pt>
                <c:pt idx="83">
                  <c:v>41986.538206018522</c:v>
                </c:pt>
                <c:pt idx="84">
                  <c:v>41986.541689814818</c:v>
                </c:pt>
                <c:pt idx="85">
                  <c:v>41986.54515046296</c:v>
                </c:pt>
                <c:pt idx="86">
                  <c:v>41986.548634259256</c:v>
                </c:pt>
                <c:pt idx="87">
                  <c:v>41986.552106481482</c:v>
                </c:pt>
                <c:pt idx="88">
                  <c:v>41986.555578703701</c:v>
                </c:pt>
                <c:pt idx="89">
                  <c:v>41986.559050925927</c:v>
                </c:pt>
                <c:pt idx="90">
                  <c:v>41986.562523148146</c:v>
                </c:pt>
                <c:pt idx="91">
                  <c:v>41986.565995370373</c:v>
                </c:pt>
                <c:pt idx="92">
                  <c:v>41986.569467592592</c:v>
                </c:pt>
                <c:pt idx="93">
                  <c:v>41986.572939814818</c:v>
                </c:pt>
                <c:pt idx="94">
                  <c:v>41986.576412037037</c:v>
                </c:pt>
                <c:pt idx="95">
                  <c:v>41986.579884259256</c:v>
                </c:pt>
                <c:pt idx="96">
                  <c:v>41986.583356481482</c:v>
                </c:pt>
                <c:pt idx="97">
                  <c:v>41986.586828703701</c:v>
                </c:pt>
                <c:pt idx="98">
                  <c:v>41986.590300925927</c:v>
                </c:pt>
                <c:pt idx="99">
                  <c:v>41986.593773148146</c:v>
                </c:pt>
                <c:pt idx="100">
                  <c:v>41986.597245370373</c:v>
                </c:pt>
                <c:pt idx="101">
                  <c:v>41986.600717592592</c:v>
                </c:pt>
                <c:pt idx="102">
                  <c:v>41986.604189814818</c:v>
                </c:pt>
                <c:pt idx="103">
                  <c:v>41986.607662037037</c:v>
                </c:pt>
                <c:pt idx="104">
                  <c:v>41986.611134259256</c:v>
                </c:pt>
                <c:pt idx="105">
                  <c:v>41986.614606481482</c:v>
                </c:pt>
                <c:pt idx="106">
                  <c:v>41986.618078703701</c:v>
                </c:pt>
                <c:pt idx="107">
                  <c:v>41986.621550925927</c:v>
                </c:pt>
                <c:pt idx="108">
                  <c:v>41986.625023148146</c:v>
                </c:pt>
                <c:pt idx="109">
                  <c:v>41986.628483796296</c:v>
                </c:pt>
                <c:pt idx="110">
                  <c:v>41986.631967592592</c:v>
                </c:pt>
                <c:pt idx="111">
                  <c:v>41986.635439814818</c:v>
                </c:pt>
                <c:pt idx="112">
                  <c:v>41986.638912037037</c:v>
                </c:pt>
                <c:pt idx="113">
                  <c:v>41986.642384259256</c:v>
                </c:pt>
                <c:pt idx="114">
                  <c:v>41986.645856481482</c:v>
                </c:pt>
                <c:pt idx="115">
                  <c:v>41986.649328703701</c:v>
                </c:pt>
                <c:pt idx="116">
                  <c:v>41986.652800925927</c:v>
                </c:pt>
                <c:pt idx="117">
                  <c:v>41986.656261574077</c:v>
                </c:pt>
                <c:pt idx="118">
                  <c:v>41986.659733796296</c:v>
                </c:pt>
                <c:pt idx="119">
                  <c:v>41986.663206018522</c:v>
                </c:pt>
                <c:pt idx="120">
                  <c:v>41986.666678240741</c:v>
                </c:pt>
                <c:pt idx="121">
                  <c:v>41986.670162037037</c:v>
                </c:pt>
                <c:pt idx="122">
                  <c:v>41986.673634259256</c:v>
                </c:pt>
                <c:pt idx="123">
                  <c:v>41986.677106481482</c:v>
                </c:pt>
                <c:pt idx="124">
                  <c:v>41986.680578703701</c:v>
                </c:pt>
                <c:pt idx="125">
                  <c:v>41986.684050925927</c:v>
                </c:pt>
                <c:pt idx="126">
                  <c:v>41986.687523148146</c:v>
                </c:pt>
                <c:pt idx="127">
                  <c:v>41986.690995370373</c:v>
                </c:pt>
                <c:pt idx="128">
                  <c:v>41986.694467592592</c:v>
                </c:pt>
                <c:pt idx="129">
                  <c:v>41986.697939814818</c:v>
                </c:pt>
                <c:pt idx="130">
                  <c:v>41986.701412037037</c:v>
                </c:pt>
                <c:pt idx="131">
                  <c:v>41986.704884259256</c:v>
                </c:pt>
                <c:pt idx="132">
                  <c:v>41986.708356481482</c:v>
                </c:pt>
                <c:pt idx="133">
                  <c:v>41986.711828703701</c:v>
                </c:pt>
                <c:pt idx="134">
                  <c:v>41986.715300925927</c:v>
                </c:pt>
                <c:pt idx="135">
                  <c:v>41986.718773148146</c:v>
                </c:pt>
                <c:pt idx="136">
                  <c:v>41986.722245370373</c:v>
                </c:pt>
                <c:pt idx="137">
                  <c:v>41986.725717592592</c:v>
                </c:pt>
                <c:pt idx="138">
                  <c:v>41986.729189814818</c:v>
                </c:pt>
                <c:pt idx="139">
                  <c:v>41986.732662037037</c:v>
                </c:pt>
                <c:pt idx="140">
                  <c:v>41986.736134259256</c:v>
                </c:pt>
                <c:pt idx="141">
                  <c:v>41986.739594907405</c:v>
                </c:pt>
                <c:pt idx="142">
                  <c:v>41986.743067129632</c:v>
                </c:pt>
                <c:pt idx="143">
                  <c:v>41986.746539351851</c:v>
                </c:pt>
                <c:pt idx="144">
                  <c:v>41986.750011574077</c:v>
                </c:pt>
                <c:pt idx="145">
                  <c:v>41986.753483796296</c:v>
                </c:pt>
                <c:pt idx="146">
                  <c:v>41986.756967592592</c:v>
                </c:pt>
                <c:pt idx="147">
                  <c:v>41986.760439814818</c:v>
                </c:pt>
                <c:pt idx="148">
                  <c:v>41986.763912037037</c:v>
                </c:pt>
                <c:pt idx="149">
                  <c:v>41986.767384259256</c:v>
                </c:pt>
                <c:pt idx="150">
                  <c:v>41986.770856481482</c:v>
                </c:pt>
                <c:pt idx="151">
                  <c:v>41986.774328703701</c:v>
                </c:pt>
                <c:pt idx="152">
                  <c:v>41986.777800925927</c:v>
                </c:pt>
                <c:pt idx="153">
                  <c:v>41986.781273148146</c:v>
                </c:pt>
                <c:pt idx="154">
                  <c:v>41986.784745370373</c:v>
                </c:pt>
                <c:pt idx="155">
                  <c:v>41986.788217592592</c:v>
                </c:pt>
                <c:pt idx="156">
                  <c:v>41986.791689814818</c:v>
                </c:pt>
                <c:pt idx="157">
                  <c:v>41986.795162037037</c:v>
                </c:pt>
                <c:pt idx="158">
                  <c:v>41986.798634259256</c:v>
                </c:pt>
                <c:pt idx="159">
                  <c:v>41986.802106481482</c:v>
                </c:pt>
                <c:pt idx="160">
                  <c:v>41986.805578703701</c:v>
                </c:pt>
                <c:pt idx="161">
                  <c:v>41986.809050925927</c:v>
                </c:pt>
                <c:pt idx="162">
                  <c:v>41986.812523148146</c:v>
                </c:pt>
                <c:pt idx="163">
                  <c:v>41986.815995370373</c:v>
                </c:pt>
                <c:pt idx="164">
                  <c:v>41986.819467592592</c:v>
                </c:pt>
                <c:pt idx="165">
                  <c:v>41986.822939814818</c:v>
                </c:pt>
                <c:pt idx="166">
                  <c:v>41986.826412037037</c:v>
                </c:pt>
                <c:pt idx="167">
                  <c:v>41986.829884259256</c:v>
                </c:pt>
                <c:pt idx="168">
                  <c:v>41986.833356481482</c:v>
                </c:pt>
                <c:pt idx="169">
                  <c:v>41986.836817129632</c:v>
                </c:pt>
                <c:pt idx="170">
                  <c:v>41986.840300925927</c:v>
                </c:pt>
                <c:pt idx="171">
                  <c:v>41986.843773148146</c:v>
                </c:pt>
                <c:pt idx="172">
                  <c:v>41986.847233796296</c:v>
                </c:pt>
                <c:pt idx="173">
                  <c:v>41986.850706018522</c:v>
                </c:pt>
                <c:pt idx="174">
                  <c:v>41986.854178240741</c:v>
                </c:pt>
                <c:pt idx="175">
                  <c:v>41986.857662037037</c:v>
                </c:pt>
                <c:pt idx="176">
                  <c:v>41986.861134259256</c:v>
                </c:pt>
                <c:pt idx="177">
                  <c:v>41986.864594907405</c:v>
                </c:pt>
                <c:pt idx="178">
                  <c:v>41986.868067129632</c:v>
                </c:pt>
                <c:pt idx="179">
                  <c:v>41986.871539351851</c:v>
                </c:pt>
                <c:pt idx="180">
                  <c:v>41986.875023148146</c:v>
                </c:pt>
              </c:numCache>
            </c:numRef>
          </c:cat>
          <c:val>
            <c:numRef>
              <c:f>'13122014'!$C$2:$C$182</c:f>
              <c:numCache>
                <c:formatCode>General</c:formatCode>
                <c:ptCount val="18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46</c:v>
                </c:pt>
                <c:pt idx="22">
                  <c:v>48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69</c:v>
                </c:pt>
                <c:pt idx="32">
                  <c:v>71</c:v>
                </c:pt>
                <c:pt idx="33">
                  <c:v>73</c:v>
                </c:pt>
                <c:pt idx="34">
                  <c:v>75</c:v>
                </c:pt>
                <c:pt idx="35">
                  <c:v>77</c:v>
                </c:pt>
                <c:pt idx="36">
                  <c:v>80</c:v>
                </c:pt>
                <c:pt idx="37">
                  <c:v>82</c:v>
                </c:pt>
                <c:pt idx="38">
                  <c:v>84</c:v>
                </c:pt>
                <c:pt idx="39">
                  <c:v>86</c:v>
                </c:pt>
                <c:pt idx="40">
                  <c:v>88</c:v>
                </c:pt>
                <c:pt idx="41">
                  <c:v>90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112</c:v>
                </c:pt>
                <c:pt idx="52">
                  <c:v>114</c:v>
                </c:pt>
                <c:pt idx="53">
                  <c:v>116</c:v>
                </c:pt>
                <c:pt idx="54">
                  <c:v>118</c:v>
                </c:pt>
                <c:pt idx="55">
                  <c:v>120</c:v>
                </c:pt>
                <c:pt idx="56">
                  <c:v>122</c:v>
                </c:pt>
                <c:pt idx="57">
                  <c:v>125</c:v>
                </c:pt>
                <c:pt idx="58">
                  <c:v>127</c:v>
                </c:pt>
                <c:pt idx="59">
                  <c:v>129</c:v>
                </c:pt>
                <c:pt idx="60">
                  <c:v>131</c:v>
                </c:pt>
                <c:pt idx="61">
                  <c:v>133</c:v>
                </c:pt>
                <c:pt idx="62">
                  <c:v>135</c:v>
                </c:pt>
                <c:pt idx="63">
                  <c:v>137</c:v>
                </c:pt>
                <c:pt idx="64">
                  <c:v>139</c:v>
                </c:pt>
                <c:pt idx="65">
                  <c:v>141</c:v>
                </c:pt>
                <c:pt idx="66">
                  <c:v>143</c:v>
                </c:pt>
                <c:pt idx="67">
                  <c:v>145</c:v>
                </c:pt>
                <c:pt idx="68">
                  <c:v>147</c:v>
                </c:pt>
                <c:pt idx="69">
                  <c:v>149</c:v>
                </c:pt>
                <c:pt idx="70">
                  <c:v>151</c:v>
                </c:pt>
                <c:pt idx="71">
                  <c:v>153</c:v>
                </c:pt>
                <c:pt idx="72">
                  <c:v>155</c:v>
                </c:pt>
                <c:pt idx="73">
                  <c:v>157</c:v>
                </c:pt>
                <c:pt idx="74">
                  <c:v>160</c:v>
                </c:pt>
                <c:pt idx="75">
                  <c:v>162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167</c:v>
                </c:pt>
                <c:pt idx="80">
                  <c:v>169</c:v>
                </c:pt>
                <c:pt idx="81">
                  <c:v>171</c:v>
                </c:pt>
                <c:pt idx="82">
                  <c:v>173</c:v>
                </c:pt>
                <c:pt idx="83">
                  <c:v>175</c:v>
                </c:pt>
                <c:pt idx="84">
                  <c:v>177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182</c:v>
                </c:pt>
                <c:pt idx="89">
                  <c:v>184</c:v>
                </c:pt>
                <c:pt idx="90">
                  <c:v>186</c:v>
                </c:pt>
                <c:pt idx="91">
                  <c:v>188</c:v>
                </c:pt>
                <c:pt idx="92">
                  <c:v>190</c:v>
                </c:pt>
                <c:pt idx="93">
                  <c:v>192</c:v>
                </c:pt>
                <c:pt idx="94">
                  <c:v>192</c:v>
                </c:pt>
                <c:pt idx="95">
                  <c:v>192</c:v>
                </c:pt>
                <c:pt idx="96">
                  <c:v>195</c:v>
                </c:pt>
                <c:pt idx="97">
                  <c:v>197</c:v>
                </c:pt>
                <c:pt idx="98">
                  <c:v>199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204</c:v>
                </c:pt>
                <c:pt idx="104">
                  <c:v>207</c:v>
                </c:pt>
                <c:pt idx="105">
                  <c:v>209</c:v>
                </c:pt>
                <c:pt idx="106">
                  <c:v>211</c:v>
                </c:pt>
                <c:pt idx="107">
                  <c:v>213</c:v>
                </c:pt>
                <c:pt idx="108">
                  <c:v>215</c:v>
                </c:pt>
                <c:pt idx="109">
                  <c:v>217</c:v>
                </c:pt>
                <c:pt idx="110">
                  <c:v>217</c:v>
                </c:pt>
                <c:pt idx="111">
                  <c:v>217</c:v>
                </c:pt>
                <c:pt idx="112">
                  <c:v>217</c:v>
                </c:pt>
                <c:pt idx="113">
                  <c:v>220</c:v>
                </c:pt>
                <c:pt idx="114">
                  <c:v>222</c:v>
                </c:pt>
                <c:pt idx="115">
                  <c:v>224</c:v>
                </c:pt>
                <c:pt idx="116">
                  <c:v>226</c:v>
                </c:pt>
                <c:pt idx="117">
                  <c:v>228</c:v>
                </c:pt>
                <c:pt idx="118">
                  <c:v>228</c:v>
                </c:pt>
                <c:pt idx="119">
                  <c:v>228</c:v>
                </c:pt>
                <c:pt idx="120">
                  <c:v>228</c:v>
                </c:pt>
                <c:pt idx="121">
                  <c:v>231</c:v>
                </c:pt>
                <c:pt idx="122">
                  <c:v>233</c:v>
                </c:pt>
                <c:pt idx="123">
                  <c:v>236</c:v>
                </c:pt>
                <c:pt idx="124">
                  <c:v>238</c:v>
                </c:pt>
                <c:pt idx="125">
                  <c:v>240</c:v>
                </c:pt>
                <c:pt idx="126">
                  <c:v>240</c:v>
                </c:pt>
                <c:pt idx="127">
                  <c:v>240</c:v>
                </c:pt>
                <c:pt idx="128">
                  <c:v>240</c:v>
                </c:pt>
                <c:pt idx="129">
                  <c:v>243</c:v>
                </c:pt>
                <c:pt idx="130">
                  <c:v>245</c:v>
                </c:pt>
                <c:pt idx="131">
                  <c:v>247</c:v>
                </c:pt>
                <c:pt idx="132">
                  <c:v>249</c:v>
                </c:pt>
                <c:pt idx="133">
                  <c:v>251</c:v>
                </c:pt>
                <c:pt idx="134">
                  <c:v>253</c:v>
                </c:pt>
                <c:pt idx="135">
                  <c:v>255</c:v>
                </c:pt>
                <c:pt idx="136">
                  <c:v>257</c:v>
                </c:pt>
                <c:pt idx="137">
                  <c:v>259</c:v>
                </c:pt>
                <c:pt idx="138">
                  <c:v>261</c:v>
                </c:pt>
                <c:pt idx="139">
                  <c:v>261</c:v>
                </c:pt>
                <c:pt idx="140">
                  <c:v>261</c:v>
                </c:pt>
                <c:pt idx="141">
                  <c:v>261</c:v>
                </c:pt>
                <c:pt idx="142">
                  <c:v>264</c:v>
                </c:pt>
                <c:pt idx="143">
                  <c:v>266</c:v>
                </c:pt>
                <c:pt idx="144">
                  <c:v>269</c:v>
                </c:pt>
                <c:pt idx="145">
                  <c:v>271</c:v>
                </c:pt>
                <c:pt idx="146">
                  <c:v>273</c:v>
                </c:pt>
                <c:pt idx="147">
                  <c:v>273</c:v>
                </c:pt>
                <c:pt idx="148">
                  <c:v>273</c:v>
                </c:pt>
                <c:pt idx="149">
                  <c:v>273</c:v>
                </c:pt>
                <c:pt idx="150">
                  <c:v>276</c:v>
                </c:pt>
                <c:pt idx="151">
                  <c:v>278</c:v>
                </c:pt>
                <c:pt idx="152">
                  <c:v>280</c:v>
                </c:pt>
                <c:pt idx="153">
                  <c:v>282</c:v>
                </c:pt>
                <c:pt idx="154">
                  <c:v>284</c:v>
                </c:pt>
                <c:pt idx="155">
                  <c:v>285</c:v>
                </c:pt>
                <c:pt idx="156">
                  <c:v>285</c:v>
                </c:pt>
                <c:pt idx="157">
                  <c:v>285</c:v>
                </c:pt>
                <c:pt idx="158">
                  <c:v>285</c:v>
                </c:pt>
                <c:pt idx="159">
                  <c:v>288</c:v>
                </c:pt>
                <c:pt idx="160">
                  <c:v>291</c:v>
                </c:pt>
                <c:pt idx="161">
                  <c:v>293</c:v>
                </c:pt>
                <c:pt idx="162">
                  <c:v>295</c:v>
                </c:pt>
                <c:pt idx="163">
                  <c:v>297</c:v>
                </c:pt>
                <c:pt idx="164">
                  <c:v>297</c:v>
                </c:pt>
                <c:pt idx="165">
                  <c:v>297</c:v>
                </c:pt>
                <c:pt idx="166">
                  <c:v>297</c:v>
                </c:pt>
                <c:pt idx="167">
                  <c:v>297</c:v>
                </c:pt>
                <c:pt idx="168">
                  <c:v>297</c:v>
                </c:pt>
                <c:pt idx="169">
                  <c:v>297</c:v>
                </c:pt>
                <c:pt idx="170">
                  <c:v>297</c:v>
                </c:pt>
                <c:pt idx="171">
                  <c:v>297</c:v>
                </c:pt>
                <c:pt idx="172">
                  <c:v>297</c:v>
                </c:pt>
                <c:pt idx="173">
                  <c:v>297</c:v>
                </c:pt>
                <c:pt idx="174">
                  <c:v>297</c:v>
                </c:pt>
                <c:pt idx="175">
                  <c:v>297</c:v>
                </c:pt>
                <c:pt idx="176">
                  <c:v>297</c:v>
                </c:pt>
                <c:pt idx="177">
                  <c:v>297</c:v>
                </c:pt>
                <c:pt idx="178">
                  <c:v>297</c:v>
                </c:pt>
                <c:pt idx="179">
                  <c:v>297</c:v>
                </c:pt>
                <c:pt idx="180">
                  <c:v>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5573504"/>
        <c:axId val="-1125569152"/>
      </c:lineChart>
      <c:catAx>
        <c:axId val="-112557568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125578400"/>
        <c:crosses val="autoZero"/>
        <c:auto val="1"/>
        <c:lblAlgn val="ctr"/>
        <c:lblOffset val="100"/>
        <c:tickLblSkip val="6"/>
        <c:noMultiLvlLbl val="0"/>
      </c:catAx>
      <c:valAx>
        <c:axId val="-11255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Temperature (</a:t>
                </a:r>
                <a:r>
                  <a:rPr lang="nl-NL" sz="1000" b="0" i="0" u="none" strike="noStrike" baseline="0">
                    <a:effectLst/>
                  </a:rPr>
                  <a:t>°C)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125575680"/>
        <c:crosses val="autoZero"/>
        <c:crossBetween val="between"/>
      </c:valAx>
      <c:valAx>
        <c:axId val="-11255691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Heat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125573504"/>
        <c:crosses val="max"/>
        <c:crossBetween val="between"/>
      </c:valAx>
      <c:catAx>
        <c:axId val="-1125573504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-112556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Constant temperature (19.5</a:t>
            </a:r>
            <a:r>
              <a:rPr lang="nl-NL">
                <a:latin typeface="Calibri" panose="020F0502020204030204" pitchFamily="34" charset="0"/>
              </a:rPr>
              <a:t>°</a:t>
            </a:r>
            <a:r>
              <a:rPr lang="nl-NL"/>
              <a:t>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'13122014'!$D$1</c:f>
              <c:strCache>
                <c:ptCount val="1"/>
                <c:pt idx="0">
                  <c:v>inside (°C)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'13122014'!$A$80:$A$164</c:f>
              <c:numCache>
                <c:formatCode>h:mm</c:formatCode>
                <c:ptCount val="85"/>
                <c:pt idx="0">
                  <c:v>41986.520856481482</c:v>
                </c:pt>
                <c:pt idx="1">
                  <c:v>41986.524328703701</c:v>
                </c:pt>
                <c:pt idx="2">
                  <c:v>41986.527789351851</c:v>
                </c:pt>
                <c:pt idx="3">
                  <c:v>41986.531273148146</c:v>
                </c:pt>
                <c:pt idx="4">
                  <c:v>41986.534733796296</c:v>
                </c:pt>
                <c:pt idx="5">
                  <c:v>41986.538206018522</c:v>
                </c:pt>
                <c:pt idx="6">
                  <c:v>41986.541689814818</c:v>
                </c:pt>
                <c:pt idx="7">
                  <c:v>41986.54515046296</c:v>
                </c:pt>
                <c:pt idx="8">
                  <c:v>41986.548634259256</c:v>
                </c:pt>
                <c:pt idx="9">
                  <c:v>41986.552106481482</c:v>
                </c:pt>
                <c:pt idx="10">
                  <c:v>41986.555578703701</c:v>
                </c:pt>
                <c:pt idx="11">
                  <c:v>41986.559050925927</c:v>
                </c:pt>
                <c:pt idx="12">
                  <c:v>41986.562523148146</c:v>
                </c:pt>
                <c:pt idx="13">
                  <c:v>41986.565995370373</c:v>
                </c:pt>
                <c:pt idx="14">
                  <c:v>41986.569467592592</c:v>
                </c:pt>
                <c:pt idx="15">
                  <c:v>41986.572939814818</c:v>
                </c:pt>
                <c:pt idx="16">
                  <c:v>41986.576412037037</c:v>
                </c:pt>
                <c:pt idx="17">
                  <c:v>41986.579884259256</c:v>
                </c:pt>
                <c:pt idx="18">
                  <c:v>41986.583356481482</c:v>
                </c:pt>
                <c:pt idx="19">
                  <c:v>41986.586828703701</c:v>
                </c:pt>
                <c:pt idx="20">
                  <c:v>41986.590300925927</c:v>
                </c:pt>
                <c:pt idx="21">
                  <c:v>41986.593773148146</c:v>
                </c:pt>
                <c:pt idx="22">
                  <c:v>41986.597245370373</c:v>
                </c:pt>
                <c:pt idx="23">
                  <c:v>41986.600717592592</c:v>
                </c:pt>
                <c:pt idx="24">
                  <c:v>41986.604189814818</c:v>
                </c:pt>
                <c:pt idx="25">
                  <c:v>41986.607662037037</c:v>
                </c:pt>
                <c:pt idx="26">
                  <c:v>41986.611134259256</c:v>
                </c:pt>
                <c:pt idx="27">
                  <c:v>41986.614606481482</c:v>
                </c:pt>
                <c:pt idx="28">
                  <c:v>41986.618078703701</c:v>
                </c:pt>
                <c:pt idx="29">
                  <c:v>41986.621550925927</c:v>
                </c:pt>
                <c:pt idx="30">
                  <c:v>41986.625023148146</c:v>
                </c:pt>
                <c:pt idx="31">
                  <c:v>41986.628483796296</c:v>
                </c:pt>
                <c:pt idx="32">
                  <c:v>41986.631967592592</c:v>
                </c:pt>
                <c:pt idx="33">
                  <c:v>41986.635439814818</c:v>
                </c:pt>
                <c:pt idx="34">
                  <c:v>41986.638912037037</c:v>
                </c:pt>
                <c:pt idx="35">
                  <c:v>41986.642384259256</c:v>
                </c:pt>
                <c:pt idx="36">
                  <c:v>41986.645856481482</c:v>
                </c:pt>
                <c:pt idx="37">
                  <c:v>41986.649328703701</c:v>
                </c:pt>
                <c:pt idx="38">
                  <c:v>41986.652800925927</c:v>
                </c:pt>
                <c:pt idx="39">
                  <c:v>41986.656261574077</c:v>
                </c:pt>
                <c:pt idx="40">
                  <c:v>41986.659733796296</c:v>
                </c:pt>
                <c:pt idx="41">
                  <c:v>41986.663206018522</c:v>
                </c:pt>
                <c:pt idx="42">
                  <c:v>41986.666678240741</c:v>
                </c:pt>
                <c:pt idx="43">
                  <c:v>41986.670162037037</c:v>
                </c:pt>
                <c:pt idx="44">
                  <c:v>41986.673634259256</c:v>
                </c:pt>
                <c:pt idx="45">
                  <c:v>41986.677106481482</c:v>
                </c:pt>
                <c:pt idx="46">
                  <c:v>41986.680578703701</c:v>
                </c:pt>
                <c:pt idx="47">
                  <c:v>41986.684050925927</c:v>
                </c:pt>
                <c:pt idx="48">
                  <c:v>41986.687523148146</c:v>
                </c:pt>
                <c:pt idx="49">
                  <c:v>41986.690995370373</c:v>
                </c:pt>
                <c:pt idx="50">
                  <c:v>41986.694467592592</c:v>
                </c:pt>
                <c:pt idx="51">
                  <c:v>41986.697939814818</c:v>
                </c:pt>
                <c:pt idx="52">
                  <c:v>41986.701412037037</c:v>
                </c:pt>
                <c:pt idx="53">
                  <c:v>41986.704884259256</c:v>
                </c:pt>
                <c:pt idx="54">
                  <c:v>41986.708356481482</c:v>
                </c:pt>
                <c:pt idx="55">
                  <c:v>41986.711828703701</c:v>
                </c:pt>
                <c:pt idx="56">
                  <c:v>41986.715300925927</c:v>
                </c:pt>
                <c:pt idx="57">
                  <c:v>41986.718773148146</c:v>
                </c:pt>
                <c:pt idx="58">
                  <c:v>41986.722245370373</c:v>
                </c:pt>
                <c:pt idx="59">
                  <c:v>41986.725717592592</c:v>
                </c:pt>
                <c:pt idx="60">
                  <c:v>41986.729189814818</c:v>
                </c:pt>
                <c:pt idx="61">
                  <c:v>41986.732662037037</c:v>
                </c:pt>
                <c:pt idx="62">
                  <c:v>41986.736134259256</c:v>
                </c:pt>
                <c:pt idx="63">
                  <c:v>41986.739594907405</c:v>
                </c:pt>
                <c:pt idx="64">
                  <c:v>41986.743067129632</c:v>
                </c:pt>
                <c:pt idx="65">
                  <c:v>41986.746539351851</c:v>
                </c:pt>
                <c:pt idx="66">
                  <c:v>41986.750011574077</c:v>
                </c:pt>
                <c:pt idx="67">
                  <c:v>41986.753483796296</c:v>
                </c:pt>
                <c:pt idx="68">
                  <c:v>41986.756967592592</c:v>
                </c:pt>
                <c:pt idx="69">
                  <c:v>41986.760439814818</c:v>
                </c:pt>
                <c:pt idx="70">
                  <c:v>41986.763912037037</c:v>
                </c:pt>
                <c:pt idx="71">
                  <c:v>41986.767384259256</c:v>
                </c:pt>
                <c:pt idx="72">
                  <c:v>41986.770856481482</c:v>
                </c:pt>
                <c:pt idx="73">
                  <c:v>41986.774328703701</c:v>
                </c:pt>
                <c:pt idx="74">
                  <c:v>41986.777800925927</c:v>
                </c:pt>
                <c:pt idx="75">
                  <c:v>41986.781273148146</c:v>
                </c:pt>
                <c:pt idx="76">
                  <c:v>41986.784745370373</c:v>
                </c:pt>
                <c:pt idx="77">
                  <c:v>41986.788217592592</c:v>
                </c:pt>
                <c:pt idx="78">
                  <c:v>41986.791689814818</c:v>
                </c:pt>
                <c:pt idx="79">
                  <c:v>41986.795162037037</c:v>
                </c:pt>
                <c:pt idx="80">
                  <c:v>41986.798634259256</c:v>
                </c:pt>
                <c:pt idx="81">
                  <c:v>41986.802106481482</c:v>
                </c:pt>
                <c:pt idx="82">
                  <c:v>41986.805578703701</c:v>
                </c:pt>
                <c:pt idx="83">
                  <c:v>41986.809050925927</c:v>
                </c:pt>
                <c:pt idx="84">
                  <c:v>41986.812523148146</c:v>
                </c:pt>
              </c:numCache>
            </c:numRef>
          </c:cat>
          <c:val>
            <c:numRef>
              <c:f>'13122014'!$D$80:$D$164</c:f>
              <c:numCache>
                <c:formatCode>General</c:formatCode>
                <c:ptCount val="85"/>
                <c:pt idx="0">
                  <c:v>19.5</c:v>
                </c:pt>
                <c:pt idx="1">
                  <c:v>19.399999999999999</c:v>
                </c:pt>
                <c:pt idx="2">
                  <c:v>19.399999999999999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19.600000000000001</c:v>
                </c:pt>
                <c:pt idx="8">
                  <c:v>19.600000000000001</c:v>
                </c:pt>
                <c:pt idx="9">
                  <c:v>19.5</c:v>
                </c:pt>
                <c:pt idx="10">
                  <c:v>19.5</c:v>
                </c:pt>
                <c:pt idx="11">
                  <c:v>19.399999999999999</c:v>
                </c:pt>
                <c:pt idx="12">
                  <c:v>19.5</c:v>
                </c:pt>
                <c:pt idx="13">
                  <c:v>19.5</c:v>
                </c:pt>
                <c:pt idx="14">
                  <c:v>19.5</c:v>
                </c:pt>
                <c:pt idx="15">
                  <c:v>19.600000000000001</c:v>
                </c:pt>
                <c:pt idx="16">
                  <c:v>19.600000000000001</c:v>
                </c:pt>
                <c:pt idx="17">
                  <c:v>19.5</c:v>
                </c:pt>
                <c:pt idx="18">
                  <c:v>19.5</c:v>
                </c:pt>
                <c:pt idx="19">
                  <c:v>19.5</c:v>
                </c:pt>
                <c:pt idx="20">
                  <c:v>19.5</c:v>
                </c:pt>
                <c:pt idx="21">
                  <c:v>19.600000000000001</c:v>
                </c:pt>
                <c:pt idx="22">
                  <c:v>19.600000000000001</c:v>
                </c:pt>
                <c:pt idx="23">
                  <c:v>19.600000000000001</c:v>
                </c:pt>
                <c:pt idx="24">
                  <c:v>19.5</c:v>
                </c:pt>
                <c:pt idx="25">
                  <c:v>19.399999999999999</c:v>
                </c:pt>
                <c:pt idx="26">
                  <c:v>19.399999999999999</c:v>
                </c:pt>
                <c:pt idx="27">
                  <c:v>19.399999999999999</c:v>
                </c:pt>
                <c:pt idx="28">
                  <c:v>19.5</c:v>
                </c:pt>
                <c:pt idx="29">
                  <c:v>19.5</c:v>
                </c:pt>
                <c:pt idx="30">
                  <c:v>19.5</c:v>
                </c:pt>
                <c:pt idx="31">
                  <c:v>19.600000000000001</c:v>
                </c:pt>
                <c:pt idx="32">
                  <c:v>19.600000000000001</c:v>
                </c:pt>
                <c:pt idx="33">
                  <c:v>19.600000000000001</c:v>
                </c:pt>
                <c:pt idx="34">
                  <c:v>19.5</c:v>
                </c:pt>
                <c:pt idx="35">
                  <c:v>19.399999999999999</c:v>
                </c:pt>
                <c:pt idx="36">
                  <c:v>19.399999999999999</c:v>
                </c:pt>
                <c:pt idx="37">
                  <c:v>19.5</c:v>
                </c:pt>
                <c:pt idx="38">
                  <c:v>19.5</c:v>
                </c:pt>
                <c:pt idx="39">
                  <c:v>19.600000000000001</c:v>
                </c:pt>
                <c:pt idx="40">
                  <c:v>19.600000000000001</c:v>
                </c:pt>
                <c:pt idx="41">
                  <c:v>19.600000000000001</c:v>
                </c:pt>
                <c:pt idx="42">
                  <c:v>19.5</c:v>
                </c:pt>
                <c:pt idx="43">
                  <c:v>19.399999999999999</c:v>
                </c:pt>
                <c:pt idx="44">
                  <c:v>19.399999999999999</c:v>
                </c:pt>
                <c:pt idx="45">
                  <c:v>19.399999999999999</c:v>
                </c:pt>
                <c:pt idx="46">
                  <c:v>19.5</c:v>
                </c:pt>
                <c:pt idx="47">
                  <c:v>19.600000000000001</c:v>
                </c:pt>
                <c:pt idx="48">
                  <c:v>19.600000000000001</c:v>
                </c:pt>
                <c:pt idx="49">
                  <c:v>19.600000000000001</c:v>
                </c:pt>
                <c:pt idx="50">
                  <c:v>19.5</c:v>
                </c:pt>
                <c:pt idx="51">
                  <c:v>19.399999999999999</c:v>
                </c:pt>
                <c:pt idx="52">
                  <c:v>19.399999999999999</c:v>
                </c:pt>
                <c:pt idx="53">
                  <c:v>19.399999999999999</c:v>
                </c:pt>
                <c:pt idx="54">
                  <c:v>19.399999999999999</c:v>
                </c:pt>
                <c:pt idx="55">
                  <c:v>19.399999999999999</c:v>
                </c:pt>
                <c:pt idx="56">
                  <c:v>19.5</c:v>
                </c:pt>
                <c:pt idx="57">
                  <c:v>19.5</c:v>
                </c:pt>
                <c:pt idx="58">
                  <c:v>19.5</c:v>
                </c:pt>
                <c:pt idx="59">
                  <c:v>19.5</c:v>
                </c:pt>
                <c:pt idx="60">
                  <c:v>19.600000000000001</c:v>
                </c:pt>
                <c:pt idx="61">
                  <c:v>19.600000000000001</c:v>
                </c:pt>
                <c:pt idx="62">
                  <c:v>19.600000000000001</c:v>
                </c:pt>
                <c:pt idx="63">
                  <c:v>19.5</c:v>
                </c:pt>
                <c:pt idx="64">
                  <c:v>19.5</c:v>
                </c:pt>
                <c:pt idx="65">
                  <c:v>19.5</c:v>
                </c:pt>
                <c:pt idx="66">
                  <c:v>19.5</c:v>
                </c:pt>
                <c:pt idx="67">
                  <c:v>19.5</c:v>
                </c:pt>
                <c:pt idx="68">
                  <c:v>19.600000000000001</c:v>
                </c:pt>
                <c:pt idx="69">
                  <c:v>19.600000000000001</c:v>
                </c:pt>
                <c:pt idx="70">
                  <c:v>19.600000000000001</c:v>
                </c:pt>
                <c:pt idx="71">
                  <c:v>19.5</c:v>
                </c:pt>
                <c:pt idx="72">
                  <c:v>19.5</c:v>
                </c:pt>
                <c:pt idx="73">
                  <c:v>19.5</c:v>
                </c:pt>
                <c:pt idx="74">
                  <c:v>19.5</c:v>
                </c:pt>
                <c:pt idx="75">
                  <c:v>19.5</c:v>
                </c:pt>
                <c:pt idx="76">
                  <c:v>19.600000000000001</c:v>
                </c:pt>
                <c:pt idx="77">
                  <c:v>19.600000000000001</c:v>
                </c:pt>
                <c:pt idx="78">
                  <c:v>19.600000000000001</c:v>
                </c:pt>
                <c:pt idx="79">
                  <c:v>19.600000000000001</c:v>
                </c:pt>
                <c:pt idx="80">
                  <c:v>19.5</c:v>
                </c:pt>
                <c:pt idx="81">
                  <c:v>19.5</c:v>
                </c:pt>
                <c:pt idx="82">
                  <c:v>19.5</c:v>
                </c:pt>
                <c:pt idx="83">
                  <c:v>19.5</c:v>
                </c:pt>
                <c:pt idx="84">
                  <c:v>19.5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'13122014'!$E$1</c:f>
              <c:strCache>
                <c:ptCount val="1"/>
                <c:pt idx="0">
                  <c:v>outside (°C)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'13122014'!$A$80:$A$164</c:f>
              <c:numCache>
                <c:formatCode>h:mm</c:formatCode>
                <c:ptCount val="85"/>
                <c:pt idx="0">
                  <c:v>41986.520856481482</c:v>
                </c:pt>
                <c:pt idx="1">
                  <c:v>41986.524328703701</c:v>
                </c:pt>
                <c:pt idx="2">
                  <c:v>41986.527789351851</c:v>
                </c:pt>
                <c:pt idx="3">
                  <c:v>41986.531273148146</c:v>
                </c:pt>
                <c:pt idx="4">
                  <c:v>41986.534733796296</c:v>
                </c:pt>
                <c:pt idx="5">
                  <c:v>41986.538206018522</c:v>
                </c:pt>
                <c:pt idx="6">
                  <c:v>41986.541689814818</c:v>
                </c:pt>
                <c:pt idx="7">
                  <c:v>41986.54515046296</c:v>
                </c:pt>
                <c:pt idx="8">
                  <c:v>41986.548634259256</c:v>
                </c:pt>
                <c:pt idx="9">
                  <c:v>41986.552106481482</c:v>
                </c:pt>
                <c:pt idx="10">
                  <c:v>41986.555578703701</c:v>
                </c:pt>
                <c:pt idx="11">
                  <c:v>41986.559050925927</c:v>
                </c:pt>
                <c:pt idx="12">
                  <c:v>41986.562523148146</c:v>
                </c:pt>
                <c:pt idx="13">
                  <c:v>41986.565995370373</c:v>
                </c:pt>
                <c:pt idx="14">
                  <c:v>41986.569467592592</c:v>
                </c:pt>
                <c:pt idx="15">
                  <c:v>41986.572939814818</c:v>
                </c:pt>
                <c:pt idx="16">
                  <c:v>41986.576412037037</c:v>
                </c:pt>
                <c:pt idx="17">
                  <c:v>41986.579884259256</c:v>
                </c:pt>
                <c:pt idx="18">
                  <c:v>41986.583356481482</c:v>
                </c:pt>
                <c:pt idx="19">
                  <c:v>41986.586828703701</c:v>
                </c:pt>
                <c:pt idx="20">
                  <c:v>41986.590300925927</c:v>
                </c:pt>
                <c:pt idx="21">
                  <c:v>41986.593773148146</c:v>
                </c:pt>
                <c:pt idx="22">
                  <c:v>41986.597245370373</c:v>
                </c:pt>
                <c:pt idx="23">
                  <c:v>41986.600717592592</c:v>
                </c:pt>
                <c:pt idx="24">
                  <c:v>41986.604189814818</c:v>
                </c:pt>
                <c:pt idx="25">
                  <c:v>41986.607662037037</c:v>
                </c:pt>
                <c:pt idx="26">
                  <c:v>41986.611134259256</c:v>
                </c:pt>
                <c:pt idx="27">
                  <c:v>41986.614606481482</c:v>
                </c:pt>
                <c:pt idx="28">
                  <c:v>41986.618078703701</c:v>
                </c:pt>
                <c:pt idx="29">
                  <c:v>41986.621550925927</c:v>
                </c:pt>
                <c:pt idx="30">
                  <c:v>41986.625023148146</c:v>
                </c:pt>
                <c:pt idx="31">
                  <c:v>41986.628483796296</c:v>
                </c:pt>
                <c:pt idx="32">
                  <c:v>41986.631967592592</c:v>
                </c:pt>
                <c:pt idx="33">
                  <c:v>41986.635439814818</c:v>
                </c:pt>
                <c:pt idx="34">
                  <c:v>41986.638912037037</c:v>
                </c:pt>
                <c:pt idx="35">
                  <c:v>41986.642384259256</c:v>
                </c:pt>
                <c:pt idx="36">
                  <c:v>41986.645856481482</c:v>
                </c:pt>
                <c:pt idx="37">
                  <c:v>41986.649328703701</c:v>
                </c:pt>
                <c:pt idx="38">
                  <c:v>41986.652800925927</c:v>
                </c:pt>
                <c:pt idx="39">
                  <c:v>41986.656261574077</c:v>
                </c:pt>
                <c:pt idx="40">
                  <c:v>41986.659733796296</c:v>
                </c:pt>
                <c:pt idx="41">
                  <c:v>41986.663206018522</c:v>
                </c:pt>
                <c:pt idx="42">
                  <c:v>41986.666678240741</c:v>
                </c:pt>
                <c:pt idx="43">
                  <c:v>41986.670162037037</c:v>
                </c:pt>
                <c:pt idx="44">
                  <c:v>41986.673634259256</c:v>
                </c:pt>
                <c:pt idx="45">
                  <c:v>41986.677106481482</c:v>
                </c:pt>
                <c:pt idx="46">
                  <c:v>41986.680578703701</c:v>
                </c:pt>
                <c:pt idx="47">
                  <c:v>41986.684050925927</c:v>
                </c:pt>
                <c:pt idx="48">
                  <c:v>41986.687523148146</c:v>
                </c:pt>
                <c:pt idx="49">
                  <c:v>41986.690995370373</c:v>
                </c:pt>
                <c:pt idx="50">
                  <c:v>41986.694467592592</c:v>
                </c:pt>
                <c:pt idx="51">
                  <c:v>41986.697939814818</c:v>
                </c:pt>
                <c:pt idx="52">
                  <c:v>41986.701412037037</c:v>
                </c:pt>
                <c:pt idx="53">
                  <c:v>41986.704884259256</c:v>
                </c:pt>
                <c:pt idx="54">
                  <c:v>41986.708356481482</c:v>
                </c:pt>
                <c:pt idx="55">
                  <c:v>41986.711828703701</c:v>
                </c:pt>
                <c:pt idx="56">
                  <c:v>41986.715300925927</c:v>
                </c:pt>
                <c:pt idx="57">
                  <c:v>41986.718773148146</c:v>
                </c:pt>
                <c:pt idx="58">
                  <c:v>41986.722245370373</c:v>
                </c:pt>
                <c:pt idx="59">
                  <c:v>41986.725717592592</c:v>
                </c:pt>
                <c:pt idx="60">
                  <c:v>41986.729189814818</c:v>
                </c:pt>
                <c:pt idx="61">
                  <c:v>41986.732662037037</c:v>
                </c:pt>
                <c:pt idx="62">
                  <c:v>41986.736134259256</c:v>
                </c:pt>
                <c:pt idx="63">
                  <c:v>41986.739594907405</c:v>
                </c:pt>
                <c:pt idx="64">
                  <c:v>41986.743067129632</c:v>
                </c:pt>
                <c:pt idx="65">
                  <c:v>41986.746539351851</c:v>
                </c:pt>
                <c:pt idx="66">
                  <c:v>41986.750011574077</c:v>
                </c:pt>
                <c:pt idx="67">
                  <c:v>41986.753483796296</c:v>
                </c:pt>
                <c:pt idx="68">
                  <c:v>41986.756967592592</c:v>
                </c:pt>
                <c:pt idx="69">
                  <c:v>41986.760439814818</c:v>
                </c:pt>
                <c:pt idx="70">
                  <c:v>41986.763912037037</c:v>
                </c:pt>
                <c:pt idx="71">
                  <c:v>41986.767384259256</c:v>
                </c:pt>
                <c:pt idx="72">
                  <c:v>41986.770856481482</c:v>
                </c:pt>
                <c:pt idx="73">
                  <c:v>41986.774328703701</c:v>
                </c:pt>
                <c:pt idx="74">
                  <c:v>41986.777800925927</c:v>
                </c:pt>
                <c:pt idx="75">
                  <c:v>41986.781273148146</c:v>
                </c:pt>
                <c:pt idx="76">
                  <c:v>41986.784745370373</c:v>
                </c:pt>
                <c:pt idx="77">
                  <c:v>41986.788217592592</c:v>
                </c:pt>
                <c:pt idx="78">
                  <c:v>41986.791689814818</c:v>
                </c:pt>
                <c:pt idx="79">
                  <c:v>41986.795162037037</c:v>
                </c:pt>
                <c:pt idx="80">
                  <c:v>41986.798634259256</c:v>
                </c:pt>
                <c:pt idx="81">
                  <c:v>41986.802106481482</c:v>
                </c:pt>
                <c:pt idx="82">
                  <c:v>41986.805578703701</c:v>
                </c:pt>
                <c:pt idx="83">
                  <c:v>41986.809050925927</c:v>
                </c:pt>
                <c:pt idx="84">
                  <c:v>41986.812523148146</c:v>
                </c:pt>
              </c:numCache>
            </c:numRef>
          </c:cat>
          <c:val>
            <c:numRef>
              <c:f>'13122014'!$E$80:$E$164</c:f>
              <c:numCache>
                <c:formatCode>General</c:formatCode>
                <c:ptCount val="85"/>
                <c:pt idx="0">
                  <c:v>5.0999999999999996</c:v>
                </c:pt>
                <c:pt idx="1">
                  <c:v>5.0999999999999996</c:v>
                </c:pt>
                <c:pt idx="2">
                  <c:v>5.3</c:v>
                </c:pt>
                <c:pt idx="3">
                  <c:v>5.2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5.2</c:v>
                </c:pt>
                <c:pt idx="8">
                  <c:v>5.4</c:v>
                </c:pt>
                <c:pt idx="9">
                  <c:v>5.5</c:v>
                </c:pt>
                <c:pt idx="10">
                  <c:v>5.6</c:v>
                </c:pt>
                <c:pt idx="11">
                  <c:v>5.6</c:v>
                </c:pt>
                <c:pt idx="12">
                  <c:v>5.5</c:v>
                </c:pt>
                <c:pt idx="13">
                  <c:v>5.5</c:v>
                </c:pt>
                <c:pt idx="14">
                  <c:v>5.4</c:v>
                </c:pt>
                <c:pt idx="15">
                  <c:v>5.4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5.9</c:v>
                </c:pt>
                <c:pt idx="20">
                  <c:v>5.9</c:v>
                </c:pt>
                <c:pt idx="21">
                  <c:v>5.9</c:v>
                </c:pt>
                <c:pt idx="22">
                  <c:v>5.8</c:v>
                </c:pt>
                <c:pt idx="23">
                  <c:v>5.9</c:v>
                </c:pt>
                <c:pt idx="24">
                  <c:v>5.7</c:v>
                </c:pt>
                <c:pt idx="25">
                  <c:v>5.7</c:v>
                </c:pt>
                <c:pt idx="26">
                  <c:v>5.8</c:v>
                </c:pt>
                <c:pt idx="27">
                  <c:v>5.9</c:v>
                </c:pt>
                <c:pt idx="28">
                  <c:v>5.9</c:v>
                </c:pt>
                <c:pt idx="29">
                  <c:v>5.9</c:v>
                </c:pt>
                <c:pt idx="30">
                  <c:v>5.8</c:v>
                </c:pt>
                <c:pt idx="31">
                  <c:v>5.8</c:v>
                </c:pt>
                <c:pt idx="32">
                  <c:v>5.8</c:v>
                </c:pt>
                <c:pt idx="33">
                  <c:v>5.6</c:v>
                </c:pt>
                <c:pt idx="34">
                  <c:v>5.2</c:v>
                </c:pt>
                <c:pt idx="35">
                  <c:v>4.9000000000000004</c:v>
                </c:pt>
                <c:pt idx="36">
                  <c:v>4.8</c:v>
                </c:pt>
                <c:pt idx="37">
                  <c:v>4.8</c:v>
                </c:pt>
                <c:pt idx="38">
                  <c:v>4.9000000000000004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5.2</c:v>
                </c:pt>
                <c:pt idx="45">
                  <c:v>5.2</c:v>
                </c:pt>
                <c:pt idx="46">
                  <c:v>5.2</c:v>
                </c:pt>
                <c:pt idx="47">
                  <c:v>5.2</c:v>
                </c:pt>
                <c:pt idx="48">
                  <c:v>5.2</c:v>
                </c:pt>
                <c:pt idx="49">
                  <c:v>5.2</c:v>
                </c:pt>
                <c:pt idx="50">
                  <c:v>5.0999999999999996</c:v>
                </c:pt>
                <c:pt idx="51">
                  <c:v>5.0999999999999996</c:v>
                </c:pt>
                <c:pt idx="52">
                  <c:v>5.0999999999999996</c:v>
                </c:pt>
                <c:pt idx="53">
                  <c:v>5.0999999999999996</c:v>
                </c:pt>
                <c:pt idx="54">
                  <c:v>5.0999999999999996</c:v>
                </c:pt>
                <c:pt idx="55">
                  <c:v>5.0999999999999996</c:v>
                </c:pt>
                <c:pt idx="56">
                  <c:v>5.0999999999999996</c:v>
                </c:pt>
                <c:pt idx="57">
                  <c:v>5.2</c:v>
                </c:pt>
                <c:pt idx="58">
                  <c:v>5.0999999999999996</c:v>
                </c:pt>
                <c:pt idx="59">
                  <c:v>5.0999999999999996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4.9000000000000004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4.9000000000000004</c:v>
                </c:pt>
                <c:pt idx="70">
                  <c:v>4.8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4.8</c:v>
                </c:pt>
                <c:pt idx="75">
                  <c:v>4.8</c:v>
                </c:pt>
                <c:pt idx="76">
                  <c:v>4.8</c:v>
                </c:pt>
                <c:pt idx="77">
                  <c:v>4.8</c:v>
                </c:pt>
                <c:pt idx="78">
                  <c:v>4.8</c:v>
                </c:pt>
                <c:pt idx="79">
                  <c:v>4.8</c:v>
                </c:pt>
                <c:pt idx="80">
                  <c:v>4.8</c:v>
                </c:pt>
                <c:pt idx="81">
                  <c:v>4.7</c:v>
                </c:pt>
                <c:pt idx="82">
                  <c:v>4.8</c:v>
                </c:pt>
                <c:pt idx="83">
                  <c:v>4.7</c:v>
                </c:pt>
                <c:pt idx="84">
                  <c:v>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5572416"/>
        <c:axId val="-1125571328"/>
      </c:lineChart>
      <c:lineChart>
        <c:grouping val="standard"/>
        <c:varyColors val="0"/>
        <c:ser>
          <c:idx val="1"/>
          <c:order val="0"/>
          <c:tx>
            <c:strRef>
              <c:f>'13122014'!$C$1</c:f>
              <c:strCache>
                <c:ptCount val="1"/>
                <c:pt idx="0">
                  <c:v>Qin(MJ)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'13122014'!$A$77:$A$164</c:f>
              <c:numCache>
                <c:formatCode>h:mm</c:formatCode>
                <c:ptCount val="88"/>
                <c:pt idx="0">
                  <c:v>41986.510428240741</c:v>
                </c:pt>
                <c:pt idx="1">
                  <c:v>41986.513912037037</c:v>
                </c:pt>
                <c:pt idx="2">
                  <c:v>41986.517384259256</c:v>
                </c:pt>
                <c:pt idx="3">
                  <c:v>41986.520856481482</c:v>
                </c:pt>
                <c:pt idx="4">
                  <c:v>41986.524328703701</c:v>
                </c:pt>
                <c:pt idx="5">
                  <c:v>41986.527789351851</c:v>
                </c:pt>
                <c:pt idx="6">
                  <c:v>41986.531273148146</c:v>
                </c:pt>
                <c:pt idx="7">
                  <c:v>41986.534733796296</c:v>
                </c:pt>
                <c:pt idx="8">
                  <c:v>41986.538206018522</c:v>
                </c:pt>
                <c:pt idx="9">
                  <c:v>41986.541689814818</c:v>
                </c:pt>
                <c:pt idx="10">
                  <c:v>41986.54515046296</c:v>
                </c:pt>
                <c:pt idx="11">
                  <c:v>41986.548634259256</c:v>
                </c:pt>
                <c:pt idx="12">
                  <c:v>41986.552106481482</c:v>
                </c:pt>
                <c:pt idx="13">
                  <c:v>41986.555578703701</c:v>
                </c:pt>
                <c:pt idx="14">
                  <c:v>41986.559050925927</c:v>
                </c:pt>
                <c:pt idx="15">
                  <c:v>41986.562523148146</c:v>
                </c:pt>
                <c:pt idx="16">
                  <c:v>41986.565995370373</c:v>
                </c:pt>
                <c:pt idx="17">
                  <c:v>41986.569467592592</c:v>
                </c:pt>
                <c:pt idx="18">
                  <c:v>41986.572939814818</c:v>
                </c:pt>
                <c:pt idx="19">
                  <c:v>41986.576412037037</c:v>
                </c:pt>
                <c:pt idx="20">
                  <c:v>41986.579884259256</c:v>
                </c:pt>
                <c:pt idx="21">
                  <c:v>41986.583356481482</c:v>
                </c:pt>
                <c:pt idx="22">
                  <c:v>41986.586828703701</c:v>
                </c:pt>
                <c:pt idx="23">
                  <c:v>41986.590300925927</c:v>
                </c:pt>
                <c:pt idx="24">
                  <c:v>41986.593773148146</c:v>
                </c:pt>
                <c:pt idx="25">
                  <c:v>41986.597245370373</c:v>
                </c:pt>
                <c:pt idx="26">
                  <c:v>41986.600717592592</c:v>
                </c:pt>
                <c:pt idx="27">
                  <c:v>41986.604189814818</c:v>
                </c:pt>
                <c:pt idx="28">
                  <c:v>41986.607662037037</c:v>
                </c:pt>
                <c:pt idx="29">
                  <c:v>41986.611134259256</c:v>
                </c:pt>
                <c:pt idx="30">
                  <c:v>41986.614606481482</c:v>
                </c:pt>
                <c:pt idx="31">
                  <c:v>41986.618078703701</c:v>
                </c:pt>
                <c:pt idx="32">
                  <c:v>41986.621550925927</c:v>
                </c:pt>
                <c:pt idx="33">
                  <c:v>41986.625023148146</c:v>
                </c:pt>
                <c:pt idx="34">
                  <c:v>41986.628483796296</c:v>
                </c:pt>
                <c:pt idx="35">
                  <c:v>41986.631967592592</c:v>
                </c:pt>
                <c:pt idx="36">
                  <c:v>41986.635439814818</c:v>
                </c:pt>
                <c:pt idx="37">
                  <c:v>41986.638912037037</c:v>
                </c:pt>
                <c:pt idx="38">
                  <c:v>41986.642384259256</c:v>
                </c:pt>
                <c:pt idx="39">
                  <c:v>41986.645856481482</c:v>
                </c:pt>
                <c:pt idx="40">
                  <c:v>41986.649328703701</c:v>
                </c:pt>
                <c:pt idx="41">
                  <c:v>41986.652800925927</c:v>
                </c:pt>
                <c:pt idx="42">
                  <c:v>41986.656261574077</c:v>
                </c:pt>
                <c:pt idx="43">
                  <c:v>41986.659733796296</c:v>
                </c:pt>
                <c:pt idx="44">
                  <c:v>41986.663206018522</c:v>
                </c:pt>
                <c:pt idx="45">
                  <c:v>41986.666678240741</c:v>
                </c:pt>
                <c:pt idx="46">
                  <c:v>41986.670162037037</c:v>
                </c:pt>
                <c:pt idx="47">
                  <c:v>41986.673634259256</c:v>
                </c:pt>
                <c:pt idx="48">
                  <c:v>41986.677106481482</c:v>
                </c:pt>
                <c:pt idx="49">
                  <c:v>41986.680578703701</c:v>
                </c:pt>
                <c:pt idx="50">
                  <c:v>41986.684050925927</c:v>
                </c:pt>
                <c:pt idx="51">
                  <c:v>41986.687523148146</c:v>
                </c:pt>
                <c:pt idx="52">
                  <c:v>41986.690995370373</c:v>
                </c:pt>
                <c:pt idx="53">
                  <c:v>41986.694467592592</c:v>
                </c:pt>
                <c:pt idx="54">
                  <c:v>41986.697939814818</c:v>
                </c:pt>
                <c:pt idx="55">
                  <c:v>41986.701412037037</c:v>
                </c:pt>
                <c:pt idx="56">
                  <c:v>41986.704884259256</c:v>
                </c:pt>
                <c:pt idx="57">
                  <c:v>41986.708356481482</c:v>
                </c:pt>
                <c:pt idx="58">
                  <c:v>41986.711828703701</c:v>
                </c:pt>
                <c:pt idx="59">
                  <c:v>41986.715300925927</c:v>
                </c:pt>
                <c:pt idx="60">
                  <c:v>41986.718773148146</c:v>
                </c:pt>
                <c:pt idx="61">
                  <c:v>41986.722245370373</c:v>
                </c:pt>
                <c:pt idx="62">
                  <c:v>41986.725717592592</c:v>
                </c:pt>
                <c:pt idx="63">
                  <c:v>41986.729189814818</c:v>
                </c:pt>
                <c:pt idx="64">
                  <c:v>41986.732662037037</c:v>
                </c:pt>
                <c:pt idx="65">
                  <c:v>41986.736134259256</c:v>
                </c:pt>
                <c:pt idx="66">
                  <c:v>41986.739594907405</c:v>
                </c:pt>
                <c:pt idx="67">
                  <c:v>41986.743067129632</c:v>
                </c:pt>
                <c:pt idx="68">
                  <c:v>41986.746539351851</c:v>
                </c:pt>
                <c:pt idx="69">
                  <c:v>41986.750011574077</c:v>
                </c:pt>
                <c:pt idx="70">
                  <c:v>41986.753483796296</c:v>
                </c:pt>
                <c:pt idx="71">
                  <c:v>41986.756967592592</c:v>
                </c:pt>
                <c:pt idx="72">
                  <c:v>41986.760439814818</c:v>
                </c:pt>
                <c:pt idx="73">
                  <c:v>41986.763912037037</c:v>
                </c:pt>
                <c:pt idx="74">
                  <c:v>41986.767384259256</c:v>
                </c:pt>
                <c:pt idx="75">
                  <c:v>41986.770856481482</c:v>
                </c:pt>
                <c:pt idx="76">
                  <c:v>41986.774328703701</c:v>
                </c:pt>
                <c:pt idx="77">
                  <c:v>41986.777800925927</c:v>
                </c:pt>
                <c:pt idx="78">
                  <c:v>41986.781273148146</c:v>
                </c:pt>
                <c:pt idx="79">
                  <c:v>41986.784745370373</c:v>
                </c:pt>
                <c:pt idx="80">
                  <c:v>41986.788217592592</c:v>
                </c:pt>
                <c:pt idx="81">
                  <c:v>41986.791689814818</c:v>
                </c:pt>
                <c:pt idx="82">
                  <c:v>41986.795162037037</c:v>
                </c:pt>
                <c:pt idx="83">
                  <c:v>41986.798634259256</c:v>
                </c:pt>
                <c:pt idx="84">
                  <c:v>41986.802106481482</c:v>
                </c:pt>
                <c:pt idx="85">
                  <c:v>41986.805578703701</c:v>
                </c:pt>
                <c:pt idx="86">
                  <c:v>41986.809050925927</c:v>
                </c:pt>
                <c:pt idx="87">
                  <c:v>41986.812523148146</c:v>
                </c:pt>
              </c:numCache>
            </c:numRef>
          </c:cat>
          <c:val>
            <c:numRef>
              <c:f>'13122014'!$C$80:$C$164</c:f>
              <c:numCache>
                <c:formatCode>General</c:formatCode>
                <c:ptCount val="85"/>
                <c:pt idx="0">
                  <c:v>164</c:v>
                </c:pt>
                <c:pt idx="1">
                  <c:v>167</c:v>
                </c:pt>
                <c:pt idx="2">
                  <c:v>169</c:v>
                </c:pt>
                <c:pt idx="3">
                  <c:v>171</c:v>
                </c:pt>
                <c:pt idx="4">
                  <c:v>173</c:v>
                </c:pt>
                <c:pt idx="5">
                  <c:v>175</c:v>
                </c:pt>
                <c:pt idx="6">
                  <c:v>177</c:v>
                </c:pt>
                <c:pt idx="7">
                  <c:v>179</c:v>
                </c:pt>
                <c:pt idx="8">
                  <c:v>179</c:v>
                </c:pt>
                <c:pt idx="9">
                  <c:v>179</c:v>
                </c:pt>
                <c:pt idx="10">
                  <c:v>182</c:v>
                </c:pt>
                <c:pt idx="11">
                  <c:v>184</c:v>
                </c:pt>
                <c:pt idx="12">
                  <c:v>186</c:v>
                </c:pt>
                <c:pt idx="13">
                  <c:v>188</c:v>
                </c:pt>
                <c:pt idx="14">
                  <c:v>190</c:v>
                </c:pt>
                <c:pt idx="15">
                  <c:v>192</c:v>
                </c:pt>
                <c:pt idx="16">
                  <c:v>192</c:v>
                </c:pt>
                <c:pt idx="17">
                  <c:v>192</c:v>
                </c:pt>
                <c:pt idx="18">
                  <c:v>195</c:v>
                </c:pt>
                <c:pt idx="19">
                  <c:v>197</c:v>
                </c:pt>
                <c:pt idx="20">
                  <c:v>199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204</c:v>
                </c:pt>
                <c:pt idx="26">
                  <c:v>207</c:v>
                </c:pt>
                <c:pt idx="27">
                  <c:v>209</c:v>
                </c:pt>
                <c:pt idx="28">
                  <c:v>211</c:v>
                </c:pt>
                <c:pt idx="29">
                  <c:v>213</c:v>
                </c:pt>
                <c:pt idx="30">
                  <c:v>215</c:v>
                </c:pt>
                <c:pt idx="31">
                  <c:v>217</c:v>
                </c:pt>
                <c:pt idx="32">
                  <c:v>217</c:v>
                </c:pt>
                <c:pt idx="33">
                  <c:v>217</c:v>
                </c:pt>
                <c:pt idx="34">
                  <c:v>217</c:v>
                </c:pt>
                <c:pt idx="35">
                  <c:v>220</c:v>
                </c:pt>
                <c:pt idx="36">
                  <c:v>222</c:v>
                </c:pt>
                <c:pt idx="37">
                  <c:v>224</c:v>
                </c:pt>
                <c:pt idx="38">
                  <c:v>226</c:v>
                </c:pt>
                <c:pt idx="39">
                  <c:v>228</c:v>
                </c:pt>
                <c:pt idx="40">
                  <c:v>228</c:v>
                </c:pt>
                <c:pt idx="41">
                  <c:v>228</c:v>
                </c:pt>
                <c:pt idx="42">
                  <c:v>228</c:v>
                </c:pt>
                <c:pt idx="43">
                  <c:v>231</c:v>
                </c:pt>
                <c:pt idx="44">
                  <c:v>233</c:v>
                </c:pt>
                <c:pt idx="45">
                  <c:v>236</c:v>
                </c:pt>
                <c:pt idx="46">
                  <c:v>238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240</c:v>
                </c:pt>
                <c:pt idx="51">
                  <c:v>243</c:v>
                </c:pt>
                <c:pt idx="52">
                  <c:v>245</c:v>
                </c:pt>
                <c:pt idx="53">
                  <c:v>247</c:v>
                </c:pt>
                <c:pt idx="54">
                  <c:v>249</c:v>
                </c:pt>
                <c:pt idx="55">
                  <c:v>251</c:v>
                </c:pt>
                <c:pt idx="56">
                  <c:v>253</c:v>
                </c:pt>
                <c:pt idx="57">
                  <c:v>255</c:v>
                </c:pt>
                <c:pt idx="58">
                  <c:v>257</c:v>
                </c:pt>
                <c:pt idx="59">
                  <c:v>259</c:v>
                </c:pt>
                <c:pt idx="60">
                  <c:v>261</c:v>
                </c:pt>
                <c:pt idx="61">
                  <c:v>261</c:v>
                </c:pt>
                <c:pt idx="62">
                  <c:v>261</c:v>
                </c:pt>
                <c:pt idx="63">
                  <c:v>261</c:v>
                </c:pt>
                <c:pt idx="64">
                  <c:v>264</c:v>
                </c:pt>
                <c:pt idx="65">
                  <c:v>266</c:v>
                </c:pt>
                <c:pt idx="66">
                  <c:v>269</c:v>
                </c:pt>
                <c:pt idx="67">
                  <c:v>271</c:v>
                </c:pt>
                <c:pt idx="68">
                  <c:v>273</c:v>
                </c:pt>
                <c:pt idx="69">
                  <c:v>273</c:v>
                </c:pt>
                <c:pt idx="70">
                  <c:v>273</c:v>
                </c:pt>
                <c:pt idx="71">
                  <c:v>273</c:v>
                </c:pt>
                <c:pt idx="72">
                  <c:v>276</c:v>
                </c:pt>
                <c:pt idx="73">
                  <c:v>278</c:v>
                </c:pt>
                <c:pt idx="74">
                  <c:v>280</c:v>
                </c:pt>
                <c:pt idx="75">
                  <c:v>282</c:v>
                </c:pt>
                <c:pt idx="76">
                  <c:v>284</c:v>
                </c:pt>
                <c:pt idx="77">
                  <c:v>285</c:v>
                </c:pt>
                <c:pt idx="78">
                  <c:v>285</c:v>
                </c:pt>
                <c:pt idx="79">
                  <c:v>285</c:v>
                </c:pt>
                <c:pt idx="80">
                  <c:v>285</c:v>
                </c:pt>
                <c:pt idx="81">
                  <c:v>288</c:v>
                </c:pt>
                <c:pt idx="82">
                  <c:v>291</c:v>
                </c:pt>
                <c:pt idx="83">
                  <c:v>293</c:v>
                </c:pt>
                <c:pt idx="84">
                  <c:v>295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'13122014'!$H$1</c:f>
              <c:strCache>
                <c:ptCount val="1"/>
                <c:pt idx="0">
                  <c:v>Qnet (MJ)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'13122014'!$H$80:$H$164</c:f>
              <c:numCache>
                <c:formatCode>General</c:formatCode>
                <c:ptCount val="85"/>
                <c:pt idx="0">
                  <c:v>36.339108335538242</c:v>
                </c:pt>
                <c:pt idx="1">
                  <c:v>37.778814328849194</c:v>
                </c:pt>
                <c:pt idx="2">
                  <c:v>38.245470852982692</c:v>
                </c:pt>
                <c:pt idx="3">
                  <c:v>38.679975863960834</c:v>
                </c:pt>
                <c:pt idx="4">
                  <c:v>39.114008058820559</c:v>
                </c:pt>
                <c:pt idx="5">
                  <c:v>39.54280290303663</c:v>
                </c:pt>
                <c:pt idx="6">
                  <c:v>39.966360398803999</c:v>
                </c:pt>
                <c:pt idx="7">
                  <c:v>40.400392595858676</c:v>
                </c:pt>
                <c:pt idx="8">
                  <c:v>38.845845126407056</c:v>
                </c:pt>
                <c:pt idx="9">
                  <c:v>37.31828455614982</c:v>
                </c:pt>
                <c:pt idx="10">
                  <c:v>38.801635137060458</c:v>
                </c:pt>
                <c:pt idx="11">
                  <c:v>39.295896860664044</c:v>
                </c:pt>
                <c:pt idx="12">
                  <c:v>39.768336294674754</c:v>
                </c:pt>
                <c:pt idx="13">
                  <c:v>40.240775726551476</c:v>
                </c:pt>
                <c:pt idx="14">
                  <c:v>40.702304013662257</c:v>
                </c:pt>
                <c:pt idx="15">
                  <c:v>41.152921151708654</c:v>
                </c:pt>
                <c:pt idx="16">
                  <c:v>39.636271732619292</c:v>
                </c:pt>
                <c:pt idx="17">
                  <c:v>38.141444607329788</c:v>
                </c:pt>
                <c:pt idx="18">
                  <c:v>39.657528624794168</c:v>
                </c:pt>
                <c:pt idx="19">
                  <c:v>40.173612646404564</c:v>
                </c:pt>
                <c:pt idx="20">
                  <c:v>40.689696663868943</c:v>
                </c:pt>
                <c:pt idx="21">
                  <c:v>41.194869538579439</c:v>
                </c:pt>
                <c:pt idx="22">
                  <c:v>39.689131264286516</c:v>
                </c:pt>
                <c:pt idx="23">
                  <c:v>38.194304138997012</c:v>
                </c:pt>
                <c:pt idx="24">
                  <c:v>36.688565864704088</c:v>
                </c:pt>
                <c:pt idx="25">
                  <c:v>38.193738739414584</c:v>
                </c:pt>
                <c:pt idx="26">
                  <c:v>39.709822761024981</c:v>
                </c:pt>
                <c:pt idx="27">
                  <c:v>40.236817925419786</c:v>
                </c:pt>
                <c:pt idx="28">
                  <c:v>40.752901947030182</c:v>
                </c:pt>
                <c:pt idx="29">
                  <c:v>41.268985964494561</c:v>
                </c:pt>
                <c:pt idx="30">
                  <c:v>41.774158839205057</c:v>
                </c:pt>
                <c:pt idx="31">
                  <c:v>42.2734396926123</c:v>
                </c:pt>
                <c:pt idx="32">
                  <c:v>40.762682292722673</c:v>
                </c:pt>
                <c:pt idx="33">
                  <c:v>39.235121724599395</c:v>
                </c:pt>
                <c:pt idx="34">
                  <c:v>37.674827717910347</c:v>
                </c:pt>
                <c:pt idx="35">
                  <c:v>39.092711417421441</c:v>
                </c:pt>
                <c:pt idx="36">
                  <c:v>39.499683965581738</c:v>
                </c:pt>
                <c:pt idx="37">
                  <c:v>39.895745371292975</c:v>
                </c:pt>
                <c:pt idx="38">
                  <c:v>40.302717919453272</c:v>
                </c:pt>
                <c:pt idx="39">
                  <c:v>40.725875337888425</c:v>
                </c:pt>
                <c:pt idx="40">
                  <c:v>39.154670184299448</c:v>
                </c:pt>
                <c:pt idx="41">
                  <c:v>37.583465028515519</c:v>
                </c:pt>
                <c:pt idx="42">
                  <c:v>36.023171021826471</c:v>
                </c:pt>
                <c:pt idx="43">
                  <c:v>37.468623552374851</c:v>
                </c:pt>
                <c:pt idx="44">
                  <c:v>37.919240692585703</c:v>
                </c:pt>
                <c:pt idx="45">
                  <c:v>39.369857828467644</c:v>
                </c:pt>
                <c:pt idx="46">
                  <c:v>39.809563821778596</c:v>
                </c:pt>
                <c:pt idx="47">
                  <c:v>40.238358663799715</c:v>
                </c:pt>
                <c:pt idx="48">
                  <c:v>38.667153510210738</c:v>
                </c:pt>
                <c:pt idx="49">
                  <c:v>37.09594835442681</c:v>
                </c:pt>
                <c:pt idx="50">
                  <c:v>35.524743200837833</c:v>
                </c:pt>
                <c:pt idx="51">
                  <c:v>36.964449191969067</c:v>
                </c:pt>
                <c:pt idx="52">
                  <c:v>37.404155185280018</c:v>
                </c:pt>
                <c:pt idx="53">
                  <c:v>37.84386117859097</c:v>
                </c:pt>
                <c:pt idx="54">
                  <c:v>38.283567167542486</c:v>
                </c:pt>
                <c:pt idx="55">
                  <c:v>38.723273160853438</c:v>
                </c:pt>
                <c:pt idx="56">
                  <c:v>39.152068002874557</c:v>
                </c:pt>
                <c:pt idx="57">
                  <c:v>39.591773996185509</c:v>
                </c:pt>
                <c:pt idx="58">
                  <c:v>40.02056884040158</c:v>
                </c:pt>
                <c:pt idx="59">
                  <c:v>40.449363686812603</c:v>
                </c:pt>
                <c:pt idx="60">
                  <c:v>40.856336237198349</c:v>
                </c:pt>
                <c:pt idx="61">
                  <c:v>39.263308789809514</c:v>
                </c:pt>
                <c:pt idx="62">
                  <c:v>37.670281342420679</c:v>
                </c:pt>
                <c:pt idx="63">
                  <c:v>36.082563984431232</c:v>
                </c:pt>
                <c:pt idx="64">
                  <c:v>37.489536532591529</c:v>
                </c:pt>
                <c:pt idx="65">
                  <c:v>37.896509085202695</c:v>
                </c:pt>
                <c:pt idx="66">
                  <c:v>39.303481633362992</c:v>
                </c:pt>
                <c:pt idx="67">
                  <c:v>39.710454185974157</c:v>
                </c:pt>
                <c:pt idx="68">
                  <c:v>40.101169129569996</c:v>
                </c:pt>
                <c:pt idx="69">
                  <c:v>38.497230533040579</c:v>
                </c:pt>
                <c:pt idx="70">
                  <c:v>36.882380791851915</c:v>
                </c:pt>
                <c:pt idx="71">
                  <c:v>35.278442197563152</c:v>
                </c:pt>
                <c:pt idx="72">
                  <c:v>36.674503598793052</c:v>
                </c:pt>
                <c:pt idx="73">
                  <c:v>37.070565004504289</c:v>
                </c:pt>
                <c:pt idx="74">
                  <c:v>37.466626405734189</c:v>
                </c:pt>
                <c:pt idx="75">
                  <c:v>37.862687811445426</c:v>
                </c:pt>
                <c:pt idx="76">
                  <c:v>38.247838068000817</c:v>
                </c:pt>
                <c:pt idx="77">
                  <c:v>37.632988326812153</c:v>
                </c:pt>
                <c:pt idx="78">
                  <c:v>36.018138583367545</c:v>
                </c:pt>
                <c:pt idx="79">
                  <c:v>34.403288842178881</c:v>
                </c:pt>
                <c:pt idx="80">
                  <c:v>32.799350247890118</c:v>
                </c:pt>
                <c:pt idx="81">
                  <c:v>34.184500502189593</c:v>
                </c:pt>
                <c:pt idx="82">
                  <c:v>35.58056190790083</c:v>
                </c:pt>
                <c:pt idx="83">
                  <c:v>35.965712162200305</c:v>
                </c:pt>
                <c:pt idx="84">
                  <c:v>36.350862421011641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5571872"/>
        <c:axId val="-1125570784"/>
      </c:lineChart>
      <c:catAx>
        <c:axId val="-112557241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125571328"/>
        <c:crosses val="autoZero"/>
        <c:auto val="1"/>
        <c:lblAlgn val="ctr"/>
        <c:lblOffset val="100"/>
        <c:tickLblSkip val="6"/>
        <c:noMultiLvlLbl val="0"/>
      </c:catAx>
      <c:valAx>
        <c:axId val="-11255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125572416"/>
        <c:crosses val="autoZero"/>
        <c:crossBetween val="between"/>
      </c:valAx>
      <c:valAx>
        <c:axId val="-1125570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125571872"/>
        <c:crosses val="max"/>
        <c:crossBetween val="between"/>
      </c:valAx>
      <c:catAx>
        <c:axId val="-1125571872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-1125570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Heating</a:t>
            </a:r>
            <a:r>
              <a:rPr lang="nl-NL" baseline="0"/>
              <a:t> up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'13122014'!$D$1</c:f>
              <c:strCache>
                <c:ptCount val="1"/>
                <c:pt idx="0">
                  <c:v>inside (°C)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'13122014'!$A$2:$A$74</c:f>
              <c:numCache>
                <c:formatCode>h:mm</c:formatCode>
                <c:ptCount val="73"/>
                <c:pt idx="0">
                  <c:v>41986.250023148146</c:v>
                </c:pt>
                <c:pt idx="1">
                  <c:v>41986.253495370373</c:v>
                </c:pt>
                <c:pt idx="2">
                  <c:v>41986.256967592592</c:v>
                </c:pt>
                <c:pt idx="3">
                  <c:v>41986.260428240741</c:v>
                </c:pt>
                <c:pt idx="4">
                  <c:v>41986.26390046296</c:v>
                </c:pt>
                <c:pt idx="5">
                  <c:v>41986.267384259256</c:v>
                </c:pt>
                <c:pt idx="6">
                  <c:v>41986.270844907405</c:v>
                </c:pt>
                <c:pt idx="7">
                  <c:v>41986.274328703701</c:v>
                </c:pt>
                <c:pt idx="8">
                  <c:v>41986.277800925927</c:v>
                </c:pt>
                <c:pt idx="9">
                  <c:v>41986.281273148146</c:v>
                </c:pt>
                <c:pt idx="10">
                  <c:v>41986.284745370373</c:v>
                </c:pt>
                <c:pt idx="11">
                  <c:v>41986.288217592592</c:v>
                </c:pt>
                <c:pt idx="12">
                  <c:v>41986.291689814818</c:v>
                </c:pt>
                <c:pt idx="13">
                  <c:v>41986.295162037037</c:v>
                </c:pt>
                <c:pt idx="14">
                  <c:v>41986.298622685186</c:v>
                </c:pt>
                <c:pt idx="15">
                  <c:v>41986.302106481482</c:v>
                </c:pt>
                <c:pt idx="16">
                  <c:v>41986.305578703701</c:v>
                </c:pt>
                <c:pt idx="17">
                  <c:v>41986.309050925927</c:v>
                </c:pt>
                <c:pt idx="18">
                  <c:v>41986.312523148146</c:v>
                </c:pt>
                <c:pt idx="19">
                  <c:v>41986.315995370373</c:v>
                </c:pt>
                <c:pt idx="20">
                  <c:v>41986.319456018522</c:v>
                </c:pt>
                <c:pt idx="21">
                  <c:v>41986.322928240741</c:v>
                </c:pt>
                <c:pt idx="22">
                  <c:v>41986.32640046296</c:v>
                </c:pt>
                <c:pt idx="23">
                  <c:v>41986.329872685186</c:v>
                </c:pt>
                <c:pt idx="24">
                  <c:v>41986.333344907405</c:v>
                </c:pt>
                <c:pt idx="25">
                  <c:v>41986.336817129632</c:v>
                </c:pt>
                <c:pt idx="26">
                  <c:v>41986.340300925927</c:v>
                </c:pt>
                <c:pt idx="27">
                  <c:v>41986.343773148146</c:v>
                </c:pt>
                <c:pt idx="28">
                  <c:v>41986.347245370373</c:v>
                </c:pt>
                <c:pt idx="29">
                  <c:v>41986.350717592592</c:v>
                </c:pt>
                <c:pt idx="30">
                  <c:v>41986.354189814818</c:v>
                </c:pt>
                <c:pt idx="31">
                  <c:v>41986.357662037037</c:v>
                </c:pt>
                <c:pt idx="32">
                  <c:v>41986.361134259256</c:v>
                </c:pt>
                <c:pt idx="33">
                  <c:v>41986.364606481482</c:v>
                </c:pt>
                <c:pt idx="34">
                  <c:v>41986.368078703701</c:v>
                </c:pt>
                <c:pt idx="35">
                  <c:v>41986.371550925927</c:v>
                </c:pt>
                <c:pt idx="36">
                  <c:v>41986.375023148146</c:v>
                </c:pt>
                <c:pt idx="37">
                  <c:v>41986.378495370373</c:v>
                </c:pt>
                <c:pt idx="38">
                  <c:v>41986.381967592592</c:v>
                </c:pt>
                <c:pt idx="39">
                  <c:v>41986.385439814818</c:v>
                </c:pt>
                <c:pt idx="40">
                  <c:v>41986.388912037037</c:v>
                </c:pt>
                <c:pt idx="41">
                  <c:v>41986.392384259256</c:v>
                </c:pt>
                <c:pt idx="42">
                  <c:v>41986.395856481482</c:v>
                </c:pt>
                <c:pt idx="43">
                  <c:v>41986.399328703701</c:v>
                </c:pt>
                <c:pt idx="44">
                  <c:v>41986.402800925927</c:v>
                </c:pt>
                <c:pt idx="45">
                  <c:v>41986.406273148146</c:v>
                </c:pt>
                <c:pt idx="46">
                  <c:v>41986.409768518519</c:v>
                </c:pt>
                <c:pt idx="47">
                  <c:v>41986.413217592592</c:v>
                </c:pt>
                <c:pt idx="48">
                  <c:v>41986.416689814818</c:v>
                </c:pt>
                <c:pt idx="49">
                  <c:v>41986.420162037037</c:v>
                </c:pt>
                <c:pt idx="50">
                  <c:v>41986.423634259256</c:v>
                </c:pt>
                <c:pt idx="51">
                  <c:v>41986.427106481482</c:v>
                </c:pt>
                <c:pt idx="52">
                  <c:v>41986.430578703701</c:v>
                </c:pt>
                <c:pt idx="53">
                  <c:v>41986.434050925927</c:v>
                </c:pt>
                <c:pt idx="54">
                  <c:v>41986.437523148146</c:v>
                </c:pt>
                <c:pt idx="55">
                  <c:v>41986.440995370373</c:v>
                </c:pt>
                <c:pt idx="56">
                  <c:v>41986.444467592592</c:v>
                </c:pt>
                <c:pt idx="57">
                  <c:v>41986.447939814818</c:v>
                </c:pt>
                <c:pt idx="58">
                  <c:v>41986.451412037037</c:v>
                </c:pt>
                <c:pt idx="59">
                  <c:v>41986.454884259256</c:v>
                </c:pt>
                <c:pt idx="60">
                  <c:v>41986.458356481482</c:v>
                </c:pt>
                <c:pt idx="61">
                  <c:v>41986.461828703701</c:v>
                </c:pt>
                <c:pt idx="62">
                  <c:v>41986.465300925927</c:v>
                </c:pt>
                <c:pt idx="63">
                  <c:v>41986.468761574077</c:v>
                </c:pt>
                <c:pt idx="64">
                  <c:v>41986.472233796296</c:v>
                </c:pt>
                <c:pt idx="65">
                  <c:v>41986.475706018522</c:v>
                </c:pt>
                <c:pt idx="66">
                  <c:v>41986.479178240741</c:v>
                </c:pt>
                <c:pt idx="67">
                  <c:v>41986.48265046296</c:v>
                </c:pt>
                <c:pt idx="68">
                  <c:v>41986.486134259256</c:v>
                </c:pt>
                <c:pt idx="69">
                  <c:v>41986.489606481482</c:v>
                </c:pt>
                <c:pt idx="70">
                  <c:v>41986.493078703701</c:v>
                </c:pt>
                <c:pt idx="71">
                  <c:v>41986.496550925927</c:v>
                </c:pt>
                <c:pt idx="72">
                  <c:v>41986.500023148146</c:v>
                </c:pt>
              </c:numCache>
            </c:numRef>
          </c:cat>
          <c:val>
            <c:numRef>
              <c:f>'13122014'!$D$2:$D$74</c:f>
              <c:numCache>
                <c:formatCode>General</c:formatCode>
                <c:ptCount val="73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15.4</c:v>
                </c:pt>
                <c:pt idx="4">
                  <c:v>15.4</c:v>
                </c:pt>
                <c:pt idx="5">
                  <c:v>15.5</c:v>
                </c:pt>
                <c:pt idx="6">
                  <c:v>15.5</c:v>
                </c:pt>
                <c:pt idx="7">
                  <c:v>15.6</c:v>
                </c:pt>
                <c:pt idx="8">
                  <c:v>15.7</c:v>
                </c:pt>
                <c:pt idx="9">
                  <c:v>15.8</c:v>
                </c:pt>
                <c:pt idx="10">
                  <c:v>15.8</c:v>
                </c:pt>
                <c:pt idx="11">
                  <c:v>15.9</c:v>
                </c:pt>
                <c:pt idx="12">
                  <c:v>16</c:v>
                </c:pt>
                <c:pt idx="13">
                  <c:v>16.100000000000001</c:v>
                </c:pt>
                <c:pt idx="14">
                  <c:v>16.2</c:v>
                </c:pt>
                <c:pt idx="15">
                  <c:v>16.3</c:v>
                </c:pt>
                <c:pt idx="16">
                  <c:v>16.399999999999999</c:v>
                </c:pt>
                <c:pt idx="17">
                  <c:v>16.399999999999999</c:v>
                </c:pt>
                <c:pt idx="18">
                  <c:v>16.600000000000001</c:v>
                </c:pt>
                <c:pt idx="19">
                  <c:v>16.600000000000001</c:v>
                </c:pt>
                <c:pt idx="20">
                  <c:v>16.7</c:v>
                </c:pt>
                <c:pt idx="21">
                  <c:v>16.8</c:v>
                </c:pt>
                <c:pt idx="22">
                  <c:v>16.899999999999999</c:v>
                </c:pt>
                <c:pt idx="23">
                  <c:v>16.899999999999999</c:v>
                </c:pt>
                <c:pt idx="24">
                  <c:v>17</c:v>
                </c:pt>
                <c:pt idx="25">
                  <c:v>17</c:v>
                </c:pt>
                <c:pt idx="26">
                  <c:v>17.2</c:v>
                </c:pt>
                <c:pt idx="27">
                  <c:v>17.3</c:v>
                </c:pt>
                <c:pt idx="28">
                  <c:v>17.3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17.600000000000001</c:v>
                </c:pt>
                <c:pt idx="34">
                  <c:v>17.7</c:v>
                </c:pt>
                <c:pt idx="35">
                  <c:v>17.7</c:v>
                </c:pt>
                <c:pt idx="36">
                  <c:v>17.7</c:v>
                </c:pt>
                <c:pt idx="37">
                  <c:v>17.8</c:v>
                </c:pt>
                <c:pt idx="38">
                  <c:v>17.8</c:v>
                </c:pt>
                <c:pt idx="39">
                  <c:v>17.899999999999999</c:v>
                </c:pt>
                <c:pt idx="40">
                  <c:v>18</c:v>
                </c:pt>
                <c:pt idx="41">
                  <c:v>18.100000000000001</c:v>
                </c:pt>
                <c:pt idx="42">
                  <c:v>18.100000000000001</c:v>
                </c:pt>
                <c:pt idx="43">
                  <c:v>18.2</c:v>
                </c:pt>
                <c:pt idx="44">
                  <c:v>18.3</c:v>
                </c:pt>
                <c:pt idx="45">
                  <c:v>18.3</c:v>
                </c:pt>
                <c:pt idx="46">
                  <c:v>18.399999999999999</c:v>
                </c:pt>
                <c:pt idx="47">
                  <c:v>18.399999999999999</c:v>
                </c:pt>
                <c:pt idx="48">
                  <c:v>18.5</c:v>
                </c:pt>
                <c:pt idx="49">
                  <c:v>18.600000000000001</c:v>
                </c:pt>
                <c:pt idx="50">
                  <c:v>18.600000000000001</c:v>
                </c:pt>
                <c:pt idx="51">
                  <c:v>18.600000000000001</c:v>
                </c:pt>
                <c:pt idx="52">
                  <c:v>18.600000000000001</c:v>
                </c:pt>
                <c:pt idx="53">
                  <c:v>18.7</c:v>
                </c:pt>
                <c:pt idx="54">
                  <c:v>18.7</c:v>
                </c:pt>
                <c:pt idx="55">
                  <c:v>18.8</c:v>
                </c:pt>
                <c:pt idx="56">
                  <c:v>18.8</c:v>
                </c:pt>
                <c:pt idx="57">
                  <c:v>18.899999999999999</c:v>
                </c:pt>
                <c:pt idx="58">
                  <c:v>18.899999999999999</c:v>
                </c:pt>
                <c:pt idx="59">
                  <c:v>18.899999999999999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19.100000000000001</c:v>
                </c:pt>
                <c:pt idx="64">
                  <c:v>19.100000000000001</c:v>
                </c:pt>
                <c:pt idx="65">
                  <c:v>19.100000000000001</c:v>
                </c:pt>
                <c:pt idx="66">
                  <c:v>19.2</c:v>
                </c:pt>
                <c:pt idx="67">
                  <c:v>19.2</c:v>
                </c:pt>
                <c:pt idx="68">
                  <c:v>19.3</c:v>
                </c:pt>
                <c:pt idx="69">
                  <c:v>19.3</c:v>
                </c:pt>
                <c:pt idx="70">
                  <c:v>19.3</c:v>
                </c:pt>
                <c:pt idx="71">
                  <c:v>19.399999999999999</c:v>
                </c:pt>
                <c:pt idx="72">
                  <c:v>19.399999999999999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'13122014'!$F$1</c:f>
              <c:strCache>
                <c:ptCount val="1"/>
                <c:pt idx="0">
                  <c:v>dT 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'13122014'!$A$2:$A$74</c:f>
              <c:numCache>
                <c:formatCode>h:mm</c:formatCode>
                <c:ptCount val="73"/>
                <c:pt idx="0">
                  <c:v>41986.250023148146</c:v>
                </c:pt>
                <c:pt idx="1">
                  <c:v>41986.253495370373</c:v>
                </c:pt>
                <c:pt idx="2">
                  <c:v>41986.256967592592</c:v>
                </c:pt>
                <c:pt idx="3">
                  <c:v>41986.260428240741</c:v>
                </c:pt>
                <c:pt idx="4">
                  <c:v>41986.26390046296</c:v>
                </c:pt>
                <c:pt idx="5">
                  <c:v>41986.267384259256</c:v>
                </c:pt>
                <c:pt idx="6">
                  <c:v>41986.270844907405</c:v>
                </c:pt>
                <c:pt idx="7">
                  <c:v>41986.274328703701</c:v>
                </c:pt>
                <c:pt idx="8">
                  <c:v>41986.277800925927</c:v>
                </c:pt>
                <c:pt idx="9">
                  <c:v>41986.281273148146</c:v>
                </c:pt>
                <c:pt idx="10">
                  <c:v>41986.284745370373</c:v>
                </c:pt>
                <c:pt idx="11">
                  <c:v>41986.288217592592</c:v>
                </c:pt>
                <c:pt idx="12">
                  <c:v>41986.291689814818</c:v>
                </c:pt>
                <c:pt idx="13">
                  <c:v>41986.295162037037</c:v>
                </c:pt>
                <c:pt idx="14">
                  <c:v>41986.298622685186</c:v>
                </c:pt>
                <c:pt idx="15">
                  <c:v>41986.302106481482</c:v>
                </c:pt>
                <c:pt idx="16">
                  <c:v>41986.305578703701</c:v>
                </c:pt>
                <c:pt idx="17">
                  <c:v>41986.309050925927</c:v>
                </c:pt>
                <c:pt idx="18">
                  <c:v>41986.312523148146</c:v>
                </c:pt>
                <c:pt idx="19">
                  <c:v>41986.315995370373</c:v>
                </c:pt>
                <c:pt idx="20">
                  <c:v>41986.319456018522</c:v>
                </c:pt>
                <c:pt idx="21">
                  <c:v>41986.322928240741</c:v>
                </c:pt>
                <c:pt idx="22">
                  <c:v>41986.32640046296</c:v>
                </c:pt>
                <c:pt idx="23">
                  <c:v>41986.329872685186</c:v>
                </c:pt>
                <c:pt idx="24">
                  <c:v>41986.333344907405</c:v>
                </c:pt>
                <c:pt idx="25">
                  <c:v>41986.336817129632</c:v>
                </c:pt>
                <c:pt idx="26">
                  <c:v>41986.340300925927</c:v>
                </c:pt>
                <c:pt idx="27">
                  <c:v>41986.343773148146</c:v>
                </c:pt>
                <c:pt idx="28">
                  <c:v>41986.347245370373</c:v>
                </c:pt>
                <c:pt idx="29">
                  <c:v>41986.350717592592</c:v>
                </c:pt>
                <c:pt idx="30">
                  <c:v>41986.354189814818</c:v>
                </c:pt>
                <c:pt idx="31">
                  <c:v>41986.357662037037</c:v>
                </c:pt>
                <c:pt idx="32">
                  <c:v>41986.361134259256</c:v>
                </c:pt>
                <c:pt idx="33">
                  <c:v>41986.364606481482</c:v>
                </c:pt>
                <c:pt idx="34">
                  <c:v>41986.368078703701</c:v>
                </c:pt>
                <c:pt idx="35">
                  <c:v>41986.371550925927</c:v>
                </c:pt>
                <c:pt idx="36">
                  <c:v>41986.375023148146</c:v>
                </c:pt>
                <c:pt idx="37">
                  <c:v>41986.378495370373</c:v>
                </c:pt>
                <c:pt idx="38">
                  <c:v>41986.381967592592</c:v>
                </c:pt>
                <c:pt idx="39">
                  <c:v>41986.385439814818</c:v>
                </c:pt>
                <c:pt idx="40">
                  <c:v>41986.388912037037</c:v>
                </c:pt>
                <c:pt idx="41">
                  <c:v>41986.392384259256</c:v>
                </c:pt>
                <c:pt idx="42">
                  <c:v>41986.395856481482</c:v>
                </c:pt>
                <c:pt idx="43">
                  <c:v>41986.399328703701</c:v>
                </c:pt>
                <c:pt idx="44">
                  <c:v>41986.402800925927</c:v>
                </c:pt>
                <c:pt idx="45">
                  <c:v>41986.406273148146</c:v>
                </c:pt>
                <c:pt idx="46">
                  <c:v>41986.409768518519</c:v>
                </c:pt>
                <c:pt idx="47">
                  <c:v>41986.413217592592</c:v>
                </c:pt>
                <c:pt idx="48">
                  <c:v>41986.416689814818</c:v>
                </c:pt>
                <c:pt idx="49">
                  <c:v>41986.420162037037</c:v>
                </c:pt>
                <c:pt idx="50">
                  <c:v>41986.423634259256</c:v>
                </c:pt>
                <c:pt idx="51">
                  <c:v>41986.427106481482</c:v>
                </c:pt>
                <c:pt idx="52">
                  <c:v>41986.430578703701</c:v>
                </c:pt>
                <c:pt idx="53">
                  <c:v>41986.434050925927</c:v>
                </c:pt>
                <c:pt idx="54">
                  <c:v>41986.437523148146</c:v>
                </c:pt>
                <c:pt idx="55">
                  <c:v>41986.440995370373</c:v>
                </c:pt>
                <c:pt idx="56">
                  <c:v>41986.444467592592</c:v>
                </c:pt>
                <c:pt idx="57">
                  <c:v>41986.447939814818</c:v>
                </c:pt>
                <c:pt idx="58">
                  <c:v>41986.451412037037</c:v>
                </c:pt>
                <c:pt idx="59">
                  <c:v>41986.454884259256</c:v>
                </c:pt>
                <c:pt idx="60">
                  <c:v>41986.458356481482</c:v>
                </c:pt>
                <c:pt idx="61">
                  <c:v>41986.461828703701</c:v>
                </c:pt>
                <c:pt idx="62">
                  <c:v>41986.465300925927</c:v>
                </c:pt>
                <c:pt idx="63">
                  <c:v>41986.468761574077</c:v>
                </c:pt>
                <c:pt idx="64">
                  <c:v>41986.472233796296</c:v>
                </c:pt>
                <c:pt idx="65">
                  <c:v>41986.475706018522</c:v>
                </c:pt>
                <c:pt idx="66">
                  <c:v>41986.479178240741</c:v>
                </c:pt>
                <c:pt idx="67">
                  <c:v>41986.48265046296</c:v>
                </c:pt>
                <c:pt idx="68">
                  <c:v>41986.486134259256</c:v>
                </c:pt>
                <c:pt idx="69">
                  <c:v>41986.489606481482</c:v>
                </c:pt>
                <c:pt idx="70">
                  <c:v>41986.493078703701</c:v>
                </c:pt>
                <c:pt idx="71">
                  <c:v>41986.496550925927</c:v>
                </c:pt>
                <c:pt idx="72">
                  <c:v>41986.500023148146</c:v>
                </c:pt>
              </c:numCache>
            </c:numRef>
          </c:cat>
          <c:val>
            <c:numRef>
              <c:f>'13122014'!$F$2:$F$74</c:f>
              <c:numCache>
                <c:formatCode>General</c:formatCode>
                <c:ptCount val="73"/>
                <c:pt idx="0">
                  <c:v>13.3</c:v>
                </c:pt>
                <c:pt idx="1">
                  <c:v>13.3</c:v>
                </c:pt>
                <c:pt idx="2">
                  <c:v>13.3</c:v>
                </c:pt>
                <c:pt idx="3">
                  <c:v>13.4</c:v>
                </c:pt>
                <c:pt idx="4">
                  <c:v>13.4</c:v>
                </c:pt>
                <c:pt idx="5">
                  <c:v>13.5</c:v>
                </c:pt>
                <c:pt idx="6">
                  <c:v>13.4</c:v>
                </c:pt>
                <c:pt idx="7">
                  <c:v>13.399999999999999</c:v>
                </c:pt>
                <c:pt idx="8">
                  <c:v>13.5</c:v>
                </c:pt>
                <c:pt idx="9">
                  <c:v>13.5</c:v>
                </c:pt>
                <c:pt idx="10">
                  <c:v>13.5</c:v>
                </c:pt>
                <c:pt idx="11">
                  <c:v>13.600000000000001</c:v>
                </c:pt>
                <c:pt idx="12">
                  <c:v>13.6</c:v>
                </c:pt>
                <c:pt idx="13">
                  <c:v>13.600000000000001</c:v>
                </c:pt>
                <c:pt idx="14">
                  <c:v>13.799999999999999</c:v>
                </c:pt>
                <c:pt idx="15">
                  <c:v>14</c:v>
                </c:pt>
                <c:pt idx="16">
                  <c:v>14.099999999999998</c:v>
                </c:pt>
                <c:pt idx="17">
                  <c:v>14.2</c:v>
                </c:pt>
                <c:pt idx="18">
                  <c:v>14.400000000000002</c:v>
                </c:pt>
                <c:pt idx="19">
                  <c:v>14.3</c:v>
                </c:pt>
                <c:pt idx="20">
                  <c:v>14.5</c:v>
                </c:pt>
                <c:pt idx="21">
                  <c:v>14.600000000000001</c:v>
                </c:pt>
                <c:pt idx="22">
                  <c:v>14.7</c:v>
                </c:pt>
                <c:pt idx="23">
                  <c:v>14.799999999999999</c:v>
                </c:pt>
                <c:pt idx="24">
                  <c:v>14.9</c:v>
                </c:pt>
                <c:pt idx="25">
                  <c:v>14.9</c:v>
                </c:pt>
                <c:pt idx="26">
                  <c:v>15.1</c:v>
                </c:pt>
                <c:pt idx="27">
                  <c:v>15</c:v>
                </c:pt>
                <c:pt idx="28">
                  <c:v>15</c:v>
                </c:pt>
                <c:pt idx="29">
                  <c:v>15.2</c:v>
                </c:pt>
                <c:pt idx="30">
                  <c:v>15.4</c:v>
                </c:pt>
                <c:pt idx="31">
                  <c:v>15.4</c:v>
                </c:pt>
                <c:pt idx="32">
                  <c:v>15.4</c:v>
                </c:pt>
                <c:pt idx="33">
                  <c:v>15.500000000000002</c:v>
                </c:pt>
                <c:pt idx="34">
                  <c:v>15.7</c:v>
                </c:pt>
                <c:pt idx="35">
                  <c:v>15.7</c:v>
                </c:pt>
                <c:pt idx="36">
                  <c:v>15.6</c:v>
                </c:pt>
                <c:pt idx="37">
                  <c:v>15.700000000000001</c:v>
                </c:pt>
                <c:pt idx="38">
                  <c:v>15.600000000000001</c:v>
                </c:pt>
                <c:pt idx="39">
                  <c:v>15.7</c:v>
                </c:pt>
                <c:pt idx="40">
                  <c:v>15.7</c:v>
                </c:pt>
                <c:pt idx="41">
                  <c:v>15.700000000000001</c:v>
                </c:pt>
                <c:pt idx="42">
                  <c:v>15.700000000000001</c:v>
                </c:pt>
                <c:pt idx="43">
                  <c:v>15.6</c:v>
                </c:pt>
                <c:pt idx="44">
                  <c:v>15.600000000000001</c:v>
                </c:pt>
                <c:pt idx="45">
                  <c:v>15.600000000000001</c:v>
                </c:pt>
                <c:pt idx="46">
                  <c:v>15.599999999999998</c:v>
                </c:pt>
                <c:pt idx="47">
                  <c:v>15.499999999999998</c:v>
                </c:pt>
                <c:pt idx="48">
                  <c:v>15.6</c:v>
                </c:pt>
                <c:pt idx="49">
                  <c:v>15.600000000000001</c:v>
                </c:pt>
                <c:pt idx="50">
                  <c:v>15.400000000000002</c:v>
                </c:pt>
                <c:pt idx="51">
                  <c:v>15.400000000000002</c:v>
                </c:pt>
                <c:pt idx="52">
                  <c:v>15.400000000000002</c:v>
                </c:pt>
                <c:pt idx="53">
                  <c:v>15.399999999999999</c:v>
                </c:pt>
                <c:pt idx="54">
                  <c:v>15.399999999999999</c:v>
                </c:pt>
                <c:pt idx="55">
                  <c:v>15.4</c:v>
                </c:pt>
                <c:pt idx="56">
                  <c:v>15.3</c:v>
                </c:pt>
                <c:pt idx="57">
                  <c:v>15.299999999999999</c:v>
                </c:pt>
                <c:pt idx="58">
                  <c:v>15.299999999999999</c:v>
                </c:pt>
                <c:pt idx="59">
                  <c:v>15.299999999999999</c:v>
                </c:pt>
                <c:pt idx="60">
                  <c:v>15.4</c:v>
                </c:pt>
                <c:pt idx="61">
                  <c:v>15.3</c:v>
                </c:pt>
                <c:pt idx="62">
                  <c:v>15.1</c:v>
                </c:pt>
                <c:pt idx="63">
                  <c:v>15.100000000000001</c:v>
                </c:pt>
                <c:pt idx="64">
                  <c:v>15.000000000000002</c:v>
                </c:pt>
                <c:pt idx="65">
                  <c:v>14.900000000000002</c:v>
                </c:pt>
                <c:pt idx="66">
                  <c:v>14.899999999999999</c:v>
                </c:pt>
                <c:pt idx="67">
                  <c:v>15</c:v>
                </c:pt>
                <c:pt idx="68">
                  <c:v>15.200000000000001</c:v>
                </c:pt>
                <c:pt idx="69">
                  <c:v>15.100000000000001</c:v>
                </c:pt>
                <c:pt idx="70">
                  <c:v>15</c:v>
                </c:pt>
                <c:pt idx="71">
                  <c:v>15.099999999999998</c:v>
                </c:pt>
                <c:pt idx="72">
                  <c:v>14.799999999999999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5564800"/>
        <c:axId val="-1125568064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'13122014'!$E$1</c15:sqref>
                        </c15:formulaRef>
                      </c:ext>
                    </c:extLst>
                    <c:strCache>
                      <c:ptCount val="1"/>
                      <c:pt idx="0">
                        <c:v>outside (°C)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'13122014'!$A$2:$A$74</c15:sqref>
                        </c15:formulaRef>
                      </c:ext>
                    </c:extLst>
                    <c:numCache>
                      <c:formatCode>h:mm</c:formatCode>
                      <c:ptCount val="73"/>
                      <c:pt idx="0">
                        <c:v>41986.250023148146</c:v>
                      </c:pt>
                      <c:pt idx="1">
                        <c:v>41986.253495370373</c:v>
                      </c:pt>
                      <c:pt idx="2">
                        <c:v>41986.256967592592</c:v>
                      </c:pt>
                      <c:pt idx="3">
                        <c:v>41986.260428240741</c:v>
                      </c:pt>
                      <c:pt idx="4">
                        <c:v>41986.26390046296</c:v>
                      </c:pt>
                      <c:pt idx="5">
                        <c:v>41986.267384259256</c:v>
                      </c:pt>
                      <c:pt idx="6">
                        <c:v>41986.270844907405</c:v>
                      </c:pt>
                      <c:pt idx="7">
                        <c:v>41986.274328703701</c:v>
                      </c:pt>
                      <c:pt idx="8">
                        <c:v>41986.277800925927</c:v>
                      </c:pt>
                      <c:pt idx="9">
                        <c:v>41986.281273148146</c:v>
                      </c:pt>
                      <c:pt idx="10">
                        <c:v>41986.284745370373</c:v>
                      </c:pt>
                      <c:pt idx="11">
                        <c:v>41986.288217592592</c:v>
                      </c:pt>
                      <c:pt idx="12">
                        <c:v>41986.291689814818</c:v>
                      </c:pt>
                      <c:pt idx="13">
                        <c:v>41986.295162037037</c:v>
                      </c:pt>
                      <c:pt idx="14">
                        <c:v>41986.298622685186</c:v>
                      </c:pt>
                      <c:pt idx="15">
                        <c:v>41986.302106481482</c:v>
                      </c:pt>
                      <c:pt idx="16">
                        <c:v>41986.305578703701</c:v>
                      </c:pt>
                      <c:pt idx="17">
                        <c:v>41986.309050925927</c:v>
                      </c:pt>
                      <c:pt idx="18">
                        <c:v>41986.312523148146</c:v>
                      </c:pt>
                      <c:pt idx="19">
                        <c:v>41986.315995370373</c:v>
                      </c:pt>
                      <c:pt idx="20">
                        <c:v>41986.319456018522</c:v>
                      </c:pt>
                      <c:pt idx="21">
                        <c:v>41986.322928240741</c:v>
                      </c:pt>
                      <c:pt idx="22">
                        <c:v>41986.32640046296</c:v>
                      </c:pt>
                      <c:pt idx="23">
                        <c:v>41986.329872685186</c:v>
                      </c:pt>
                      <c:pt idx="24">
                        <c:v>41986.333344907405</c:v>
                      </c:pt>
                      <c:pt idx="25">
                        <c:v>41986.336817129632</c:v>
                      </c:pt>
                      <c:pt idx="26">
                        <c:v>41986.340300925927</c:v>
                      </c:pt>
                      <c:pt idx="27">
                        <c:v>41986.343773148146</c:v>
                      </c:pt>
                      <c:pt idx="28">
                        <c:v>41986.347245370373</c:v>
                      </c:pt>
                      <c:pt idx="29">
                        <c:v>41986.350717592592</c:v>
                      </c:pt>
                      <c:pt idx="30">
                        <c:v>41986.354189814818</c:v>
                      </c:pt>
                      <c:pt idx="31">
                        <c:v>41986.357662037037</c:v>
                      </c:pt>
                      <c:pt idx="32">
                        <c:v>41986.361134259256</c:v>
                      </c:pt>
                      <c:pt idx="33">
                        <c:v>41986.364606481482</c:v>
                      </c:pt>
                      <c:pt idx="34">
                        <c:v>41986.368078703701</c:v>
                      </c:pt>
                      <c:pt idx="35">
                        <c:v>41986.371550925927</c:v>
                      </c:pt>
                      <c:pt idx="36">
                        <c:v>41986.375023148146</c:v>
                      </c:pt>
                      <c:pt idx="37">
                        <c:v>41986.378495370373</c:v>
                      </c:pt>
                      <c:pt idx="38">
                        <c:v>41986.381967592592</c:v>
                      </c:pt>
                      <c:pt idx="39">
                        <c:v>41986.385439814818</c:v>
                      </c:pt>
                      <c:pt idx="40">
                        <c:v>41986.388912037037</c:v>
                      </c:pt>
                      <c:pt idx="41">
                        <c:v>41986.392384259256</c:v>
                      </c:pt>
                      <c:pt idx="42">
                        <c:v>41986.395856481482</c:v>
                      </c:pt>
                      <c:pt idx="43">
                        <c:v>41986.399328703701</c:v>
                      </c:pt>
                      <c:pt idx="44">
                        <c:v>41986.402800925927</c:v>
                      </c:pt>
                      <c:pt idx="45">
                        <c:v>41986.406273148146</c:v>
                      </c:pt>
                      <c:pt idx="46">
                        <c:v>41986.409768518519</c:v>
                      </c:pt>
                      <c:pt idx="47">
                        <c:v>41986.413217592592</c:v>
                      </c:pt>
                      <c:pt idx="48">
                        <c:v>41986.416689814818</c:v>
                      </c:pt>
                      <c:pt idx="49">
                        <c:v>41986.420162037037</c:v>
                      </c:pt>
                      <c:pt idx="50">
                        <c:v>41986.423634259256</c:v>
                      </c:pt>
                      <c:pt idx="51">
                        <c:v>41986.427106481482</c:v>
                      </c:pt>
                      <c:pt idx="52">
                        <c:v>41986.430578703701</c:v>
                      </c:pt>
                      <c:pt idx="53">
                        <c:v>41986.434050925927</c:v>
                      </c:pt>
                      <c:pt idx="54">
                        <c:v>41986.437523148146</c:v>
                      </c:pt>
                      <c:pt idx="55">
                        <c:v>41986.440995370373</c:v>
                      </c:pt>
                      <c:pt idx="56">
                        <c:v>41986.444467592592</c:v>
                      </c:pt>
                      <c:pt idx="57">
                        <c:v>41986.447939814818</c:v>
                      </c:pt>
                      <c:pt idx="58">
                        <c:v>41986.451412037037</c:v>
                      </c:pt>
                      <c:pt idx="59">
                        <c:v>41986.454884259256</c:v>
                      </c:pt>
                      <c:pt idx="60">
                        <c:v>41986.458356481482</c:v>
                      </c:pt>
                      <c:pt idx="61">
                        <c:v>41986.461828703701</c:v>
                      </c:pt>
                      <c:pt idx="62">
                        <c:v>41986.465300925927</c:v>
                      </c:pt>
                      <c:pt idx="63">
                        <c:v>41986.468761574077</c:v>
                      </c:pt>
                      <c:pt idx="64">
                        <c:v>41986.472233796296</c:v>
                      </c:pt>
                      <c:pt idx="65">
                        <c:v>41986.475706018522</c:v>
                      </c:pt>
                      <c:pt idx="66">
                        <c:v>41986.479178240741</c:v>
                      </c:pt>
                      <c:pt idx="67">
                        <c:v>41986.48265046296</c:v>
                      </c:pt>
                      <c:pt idx="68">
                        <c:v>41986.486134259256</c:v>
                      </c:pt>
                      <c:pt idx="69">
                        <c:v>41986.489606481482</c:v>
                      </c:pt>
                      <c:pt idx="70">
                        <c:v>41986.493078703701</c:v>
                      </c:pt>
                      <c:pt idx="71">
                        <c:v>41986.496550925927</c:v>
                      </c:pt>
                      <c:pt idx="72">
                        <c:v>41986.500023148146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'13122014'!$E$2:$E$74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2.1</c:v>
                      </c:pt>
                      <c:pt idx="7">
                        <c:v>2.2000000000000002</c:v>
                      </c:pt>
                      <c:pt idx="8">
                        <c:v>2.2000000000000002</c:v>
                      </c:pt>
                      <c:pt idx="9">
                        <c:v>2.2999999999999998</c:v>
                      </c:pt>
                      <c:pt idx="10">
                        <c:v>2.2999999999999998</c:v>
                      </c:pt>
                      <c:pt idx="11">
                        <c:v>2.2999999999999998</c:v>
                      </c:pt>
                      <c:pt idx="12">
                        <c:v>2.4</c:v>
                      </c:pt>
                      <c:pt idx="13">
                        <c:v>2.5</c:v>
                      </c:pt>
                      <c:pt idx="14">
                        <c:v>2.4</c:v>
                      </c:pt>
                      <c:pt idx="15">
                        <c:v>2.2999999999999998</c:v>
                      </c:pt>
                      <c:pt idx="16">
                        <c:v>2.2999999999999998</c:v>
                      </c:pt>
                      <c:pt idx="17">
                        <c:v>2.2000000000000002</c:v>
                      </c:pt>
                      <c:pt idx="18">
                        <c:v>2.2000000000000002</c:v>
                      </c:pt>
                      <c:pt idx="19">
                        <c:v>2.2999999999999998</c:v>
                      </c:pt>
                      <c:pt idx="20">
                        <c:v>2.2000000000000002</c:v>
                      </c:pt>
                      <c:pt idx="21">
                        <c:v>2.2000000000000002</c:v>
                      </c:pt>
                      <c:pt idx="22">
                        <c:v>2.2000000000000002</c:v>
                      </c:pt>
                      <c:pt idx="23">
                        <c:v>2.1</c:v>
                      </c:pt>
                      <c:pt idx="24">
                        <c:v>2.1</c:v>
                      </c:pt>
                      <c:pt idx="25">
                        <c:v>2.1</c:v>
                      </c:pt>
                      <c:pt idx="26">
                        <c:v>2.1</c:v>
                      </c:pt>
                      <c:pt idx="27">
                        <c:v>2.2999999999999998</c:v>
                      </c:pt>
                      <c:pt idx="28">
                        <c:v>2.2999999999999998</c:v>
                      </c:pt>
                      <c:pt idx="29">
                        <c:v>2.2000000000000002</c:v>
                      </c:pt>
                      <c:pt idx="30">
                        <c:v>2.1</c:v>
                      </c:pt>
                      <c:pt idx="31">
                        <c:v>2.1</c:v>
                      </c:pt>
                      <c:pt idx="32">
                        <c:v>2.1</c:v>
                      </c:pt>
                      <c:pt idx="33">
                        <c:v>2.1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2.1</c:v>
                      </c:pt>
                      <c:pt idx="37">
                        <c:v>2.1</c:v>
                      </c:pt>
                      <c:pt idx="38">
                        <c:v>2.2000000000000002</c:v>
                      </c:pt>
                      <c:pt idx="39">
                        <c:v>2.2000000000000002</c:v>
                      </c:pt>
                      <c:pt idx="40">
                        <c:v>2.2999999999999998</c:v>
                      </c:pt>
                      <c:pt idx="41">
                        <c:v>2.4</c:v>
                      </c:pt>
                      <c:pt idx="42">
                        <c:v>2.4</c:v>
                      </c:pt>
                      <c:pt idx="43">
                        <c:v>2.6</c:v>
                      </c:pt>
                      <c:pt idx="44">
                        <c:v>2.7</c:v>
                      </c:pt>
                      <c:pt idx="45">
                        <c:v>2.7</c:v>
                      </c:pt>
                      <c:pt idx="46">
                        <c:v>2.8</c:v>
                      </c:pt>
                      <c:pt idx="47">
                        <c:v>2.9</c:v>
                      </c:pt>
                      <c:pt idx="48">
                        <c:v>2.9</c:v>
                      </c:pt>
                      <c:pt idx="49">
                        <c:v>3</c:v>
                      </c:pt>
                      <c:pt idx="50">
                        <c:v>3.2</c:v>
                      </c:pt>
                      <c:pt idx="51">
                        <c:v>3.2</c:v>
                      </c:pt>
                      <c:pt idx="52">
                        <c:v>3.2</c:v>
                      </c:pt>
                      <c:pt idx="53">
                        <c:v>3.3</c:v>
                      </c:pt>
                      <c:pt idx="54">
                        <c:v>3.3</c:v>
                      </c:pt>
                      <c:pt idx="55">
                        <c:v>3.4</c:v>
                      </c:pt>
                      <c:pt idx="56">
                        <c:v>3.5</c:v>
                      </c:pt>
                      <c:pt idx="57">
                        <c:v>3.6</c:v>
                      </c:pt>
                      <c:pt idx="58">
                        <c:v>3.6</c:v>
                      </c:pt>
                      <c:pt idx="59">
                        <c:v>3.6</c:v>
                      </c:pt>
                      <c:pt idx="60">
                        <c:v>3.6</c:v>
                      </c:pt>
                      <c:pt idx="61">
                        <c:v>3.7</c:v>
                      </c:pt>
                      <c:pt idx="62">
                        <c:v>3.9</c:v>
                      </c:pt>
                      <c:pt idx="63">
                        <c:v>4</c:v>
                      </c:pt>
                      <c:pt idx="64">
                        <c:v>4.0999999999999996</c:v>
                      </c:pt>
                      <c:pt idx="65">
                        <c:v>4.2</c:v>
                      </c:pt>
                      <c:pt idx="66">
                        <c:v>4.3</c:v>
                      </c:pt>
                      <c:pt idx="67">
                        <c:v>4.2</c:v>
                      </c:pt>
                      <c:pt idx="68">
                        <c:v>4.0999999999999996</c:v>
                      </c:pt>
                      <c:pt idx="69">
                        <c:v>4.2</c:v>
                      </c:pt>
                      <c:pt idx="70">
                        <c:v>4.3</c:v>
                      </c:pt>
                      <c:pt idx="71">
                        <c:v>4.3</c:v>
                      </c:pt>
                      <c:pt idx="72">
                        <c:v>4.5999999999999996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0"/>
          <c:tx>
            <c:strRef>
              <c:f>'13122014'!$C$1</c:f>
              <c:strCache>
                <c:ptCount val="1"/>
                <c:pt idx="0">
                  <c:v>Qin(MJ)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'13122014'!$A$2:$A$74</c:f>
              <c:numCache>
                <c:formatCode>h:mm</c:formatCode>
                <c:ptCount val="73"/>
                <c:pt idx="0">
                  <c:v>41986.250023148146</c:v>
                </c:pt>
                <c:pt idx="1">
                  <c:v>41986.253495370373</c:v>
                </c:pt>
                <c:pt idx="2">
                  <c:v>41986.256967592592</c:v>
                </c:pt>
                <c:pt idx="3">
                  <c:v>41986.260428240741</c:v>
                </c:pt>
                <c:pt idx="4">
                  <c:v>41986.26390046296</c:v>
                </c:pt>
                <c:pt idx="5">
                  <c:v>41986.267384259256</c:v>
                </c:pt>
                <c:pt idx="6">
                  <c:v>41986.270844907405</c:v>
                </c:pt>
                <c:pt idx="7">
                  <c:v>41986.274328703701</c:v>
                </c:pt>
                <c:pt idx="8">
                  <c:v>41986.277800925927</c:v>
                </c:pt>
                <c:pt idx="9">
                  <c:v>41986.281273148146</c:v>
                </c:pt>
                <c:pt idx="10">
                  <c:v>41986.284745370373</c:v>
                </c:pt>
                <c:pt idx="11">
                  <c:v>41986.288217592592</c:v>
                </c:pt>
                <c:pt idx="12">
                  <c:v>41986.291689814818</c:v>
                </c:pt>
                <c:pt idx="13">
                  <c:v>41986.295162037037</c:v>
                </c:pt>
                <c:pt idx="14">
                  <c:v>41986.298622685186</c:v>
                </c:pt>
                <c:pt idx="15">
                  <c:v>41986.302106481482</c:v>
                </c:pt>
                <c:pt idx="16">
                  <c:v>41986.305578703701</c:v>
                </c:pt>
                <c:pt idx="17">
                  <c:v>41986.309050925927</c:v>
                </c:pt>
                <c:pt idx="18">
                  <c:v>41986.312523148146</c:v>
                </c:pt>
                <c:pt idx="19">
                  <c:v>41986.315995370373</c:v>
                </c:pt>
                <c:pt idx="20">
                  <c:v>41986.319456018522</c:v>
                </c:pt>
                <c:pt idx="21">
                  <c:v>41986.322928240741</c:v>
                </c:pt>
                <c:pt idx="22">
                  <c:v>41986.32640046296</c:v>
                </c:pt>
                <c:pt idx="23">
                  <c:v>41986.329872685186</c:v>
                </c:pt>
                <c:pt idx="24">
                  <c:v>41986.333344907405</c:v>
                </c:pt>
                <c:pt idx="25">
                  <c:v>41986.336817129632</c:v>
                </c:pt>
                <c:pt idx="26">
                  <c:v>41986.340300925927</c:v>
                </c:pt>
                <c:pt idx="27">
                  <c:v>41986.343773148146</c:v>
                </c:pt>
                <c:pt idx="28">
                  <c:v>41986.347245370373</c:v>
                </c:pt>
                <c:pt idx="29">
                  <c:v>41986.350717592592</c:v>
                </c:pt>
                <c:pt idx="30">
                  <c:v>41986.354189814818</c:v>
                </c:pt>
                <c:pt idx="31">
                  <c:v>41986.357662037037</c:v>
                </c:pt>
                <c:pt idx="32">
                  <c:v>41986.361134259256</c:v>
                </c:pt>
                <c:pt idx="33">
                  <c:v>41986.364606481482</c:v>
                </c:pt>
                <c:pt idx="34">
                  <c:v>41986.368078703701</c:v>
                </c:pt>
                <c:pt idx="35">
                  <c:v>41986.371550925927</c:v>
                </c:pt>
                <c:pt idx="36">
                  <c:v>41986.375023148146</c:v>
                </c:pt>
                <c:pt idx="37">
                  <c:v>41986.378495370373</c:v>
                </c:pt>
                <c:pt idx="38">
                  <c:v>41986.381967592592</c:v>
                </c:pt>
                <c:pt idx="39">
                  <c:v>41986.385439814818</c:v>
                </c:pt>
                <c:pt idx="40">
                  <c:v>41986.388912037037</c:v>
                </c:pt>
                <c:pt idx="41">
                  <c:v>41986.392384259256</c:v>
                </c:pt>
                <c:pt idx="42">
                  <c:v>41986.395856481482</c:v>
                </c:pt>
                <c:pt idx="43">
                  <c:v>41986.399328703701</c:v>
                </c:pt>
                <c:pt idx="44">
                  <c:v>41986.402800925927</c:v>
                </c:pt>
                <c:pt idx="45">
                  <c:v>41986.406273148146</c:v>
                </c:pt>
                <c:pt idx="46">
                  <c:v>41986.409768518519</c:v>
                </c:pt>
                <c:pt idx="47">
                  <c:v>41986.413217592592</c:v>
                </c:pt>
                <c:pt idx="48">
                  <c:v>41986.416689814818</c:v>
                </c:pt>
                <c:pt idx="49">
                  <c:v>41986.420162037037</c:v>
                </c:pt>
                <c:pt idx="50">
                  <c:v>41986.423634259256</c:v>
                </c:pt>
                <c:pt idx="51">
                  <c:v>41986.427106481482</c:v>
                </c:pt>
                <c:pt idx="52">
                  <c:v>41986.430578703701</c:v>
                </c:pt>
                <c:pt idx="53">
                  <c:v>41986.434050925927</c:v>
                </c:pt>
                <c:pt idx="54">
                  <c:v>41986.437523148146</c:v>
                </c:pt>
                <c:pt idx="55">
                  <c:v>41986.440995370373</c:v>
                </c:pt>
                <c:pt idx="56">
                  <c:v>41986.444467592592</c:v>
                </c:pt>
                <c:pt idx="57">
                  <c:v>41986.447939814818</c:v>
                </c:pt>
                <c:pt idx="58">
                  <c:v>41986.451412037037</c:v>
                </c:pt>
                <c:pt idx="59">
                  <c:v>41986.454884259256</c:v>
                </c:pt>
                <c:pt idx="60">
                  <c:v>41986.458356481482</c:v>
                </c:pt>
                <c:pt idx="61">
                  <c:v>41986.461828703701</c:v>
                </c:pt>
                <c:pt idx="62">
                  <c:v>41986.465300925927</c:v>
                </c:pt>
                <c:pt idx="63">
                  <c:v>41986.468761574077</c:v>
                </c:pt>
                <c:pt idx="64">
                  <c:v>41986.472233796296</c:v>
                </c:pt>
                <c:pt idx="65">
                  <c:v>41986.475706018522</c:v>
                </c:pt>
                <c:pt idx="66">
                  <c:v>41986.479178240741</c:v>
                </c:pt>
                <c:pt idx="67">
                  <c:v>41986.48265046296</c:v>
                </c:pt>
                <c:pt idx="68">
                  <c:v>41986.486134259256</c:v>
                </c:pt>
                <c:pt idx="69">
                  <c:v>41986.489606481482</c:v>
                </c:pt>
                <c:pt idx="70">
                  <c:v>41986.493078703701</c:v>
                </c:pt>
                <c:pt idx="71">
                  <c:v>41986.496550925927</c:v>
                </c:pt>
                <c:pt idx="72">
                  <c:v>41986.500023148146</c:v>
                </c:pt>
              </c:numCache>
            </c:numRef>
          </c:cat>
          <c:val>
            <c:numRef>
              <c:f>'13122014'!$C$2:$C$74</c:f>
              <c:numCache>
                <c:formatCode>General</c:formatCode>
                <c:ptCount val="7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46</c:v>
                </c:pt>
                <c:pt idx="22">
                  <c:v>48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69</c:v>
                </c:pt>
                <c:pt idx="32">
                  <c:v>71</c:v>
                </c:pt>
                <c:pt idx="33">
                  <c:v>73</c:v>
                </c:pt>
                <c:pt idx="34">
                  <c:v>75</c:v>
                </c:pt>
                <c:pt idx="35">
                  <c:v>77</c:v>
                </c:pt>
                <c:pt idx="36">
                  <c:v>80</c:v>
                </c:pt>
                <c:pt idx="37">
                  <c:v>82</c:v>
                </c:pt>
                <c:pt idx="38">
                  <c:v>84</c:v>
                </c:pt>
                <c:pt idx="39">
                  <c:v>86</c:v>
                </c:pt>
                <c:pt idx="40">
                  <c:v>88</c:v>
                </c:pt>
                <c:pt idx="41">
                  <c:v>90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112</c:v>
                </c:pt>
                <c:pt idx="52">
                  <c:v>114</c:v>
                </c:pt>
                <c:pt idx="53">
                  <c:v>116</c:v>
                </c:pt>
                <c:pt idx="54">
                  <c:v>118</c:v>
                </c:pt>
                <c:pt idx="55">
                  <c:v>120</c:v>
                </c:pt>
                <c:pt idx="56">
                  <c:v>122</c:v>
                </c:pt>
                <c:pt idx="57">
                  <c:v>125</c:v>
                </c:pt>
                <c:pt idx="58">
                  <c:v>127</c:v>
                </c:pt>
                <c:pt idx="59">
                  <c:v>129</c:v>
                </c:pt>
                <c:pt idx="60">
                  <c:v>131</c:v>
                </c:pt>
                <c:pt idx="61">
                  <c:v>133</c:v>
                </c:pt>
                <c:pt idx="62">
                  <c:v>135</c:v>
                </c:pt>
                <c:pt idx="63">
                  <c:v>137</c:v>
                </c:pt>
                <c:pt idx="64">
                  <c:v>139</c:v>
                </c:pt>
                <c:pt idx="65">
                  <c:v>141</c:v>
                </c:pt>
                <c:pt idx="66">
                  <c:v>143</c:v>
                </c:pt>
                <c:pt idx="67">
                  <c:v>145</c:v>
                </c:pt>
                <c:pt idx="68">
                  <c:v>147</c:v>
                </c:pt>
                <c:pt idx="69">
                  <c:v>149</c:v>
                </c:pt>
                <c:pt idx="70">
                  <c:v>151</c:v>
                </c:pt>
                <c:pt idx="71">
                  <c:v>153</c:v>
                </c:pt>
                <c:pt idx="72">
                  <c:v>155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'13122014'!$H$1</c:f>
              <c:strCache>
                <c:ptCount val="1"/>
                <c:pt idx="0">
                  <c:v>Qnet (MJ)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'13122014'!$A$2:$A$74</c:f>
              <c:numCache>
                <c:formatCode>h:mm</c:formatCode>
                <c:ptCount val="73"/>
                <c:pt idx="0">
                  <c:v>41986.250023148146</c:v>
                </c:pt>
                <c:pt idx="1">
                  <c:v>41986.253495370373</c:v>
                </c:pt>
                <c:pt idx="2">
                  <c:v>41986.256967592592</c:v>
                </c:pt>
                <c:pt idx="3">
                  <c:v>41986.260428240741</c:v>
                </c:pt>
                <c:pt idx="4">
                  <c:v>41986.26390046296</c:v>
                </c:pt>
                <c:pt idx="5">
                  <c:v>41986.267384259256</c:v>
                </c:pt>
                <c:pt idx="6">
                  <c:v>41986.270844907405</c:v>
                </c:pt>
                <c:pt idx="7">
                  <c:v>41986.274328703701</c:v>
                </c:pt>
                <c:pt idx="8">
                  <c:v>41986.277800925927</c:v>
                </c:pt>
                <c:pt idx="9">
                  <c:v>41986.281273148146</c:v>
                </c:pt>
                <c:pt idx="10">
                  <c:v>41986.284745370373</c:v>
                </c:pt>
                <c:pt idx="11">
                  <c:v>41986.288217592592</c:v>
                </c:pt>
                <c:pt idx="12">
                  <c:v>41986.291689814818</c:v>
                </c:pt>
                <c:pt idx="13">
                  <c:v>41986.295162037037</c:v>
                </c:pt>
                <c:pt idx="14">
                  <c:v>41986.298622685186</c:v>
                </c:pt>
                <c:pt idx="15">
                  <c:v>41986.302106481482</c:v>
                </c:pt>
                <c:pt idx="16">
                  <c:v>41986.305578703701</c:v>
                </c:pt>
                <c:pt idx="17">
                  <c:v>41986.309050925927</c:v>
                </c:pt>
                <c:pt idx="18">
                  <c:v>41986.312523148146</c:v>
                </c:pt>
                <c:pt idx="19">
                  <c:v>41986.315995370373</c:v>
                </c:pt>
                <c:pt idx="20">
                  <c:v>41986.319456018522</c:v>
                </c:pt>
                <c:pt idx="21">
                  <c:v>41986.322928240741</c:v>
                </c:pt>
                <c:pt idx="22">
                  <c:v>41986.32640046296</c:v>
                </c:pt>
                <c:pt idx="23">
                  <c:v>41986.329872685186</c:v>
                </c:pt>
                <c:pt idx="24">
                  <c:v>41986.333344907405</c:v>
                </c:pt>
                <c:pt idx="25">
                  <c:v>41986.336817129632</c:v>
                </c:pt>
                <c:pt idx="26">
                  <c:v>41986.340300925927</c:v>
                </c:pt>
                <c:pt idx="27">
                  <c:v>41986.343773148146</c:v>
                </c:pt>
                <c:pt idx="28">
                  <c:v>41986.347245370373</c:v>
                </c:pt>
                <c:pt idx="29">
                  <c:v>41986.350717592592</c:v>
                </c:pt>
                <c:pt idx="30">
                  <c:v>41986.354189814818</c:v>
                </c:pt>
                <c:pt idx="31">
                  <c:v>41986.357662037037</c:v>
                </c:pt>
                <c:pt idx="32">
                  <c:v>41986.361134259256</c:v>
                </c:pt>
                <c:pt idx="33">
                  <c:v>41986.364606481482</c:v>
                </c:pt>
                <c:pt idx="34">
                  <c:v>41986.368078703701</c:v>
                </c:pt>
                <c:pt idx="35">
                  <c:v>41986.371550925927</c:v>
                </c:pt>
                <c:pt idx="36">
                  <c:v>41986.375023148146</c:v>
                </c:pt>
                <c:pt idx="37">
                  <c:v>41986.378495370373</c:v>
                </c:pt>
                <c:pt idx="38">
                  <c:v>41986.381967592592</c:v>
                </c:pt>
                <c:pt idx="39">
                  <c:v>41986.385439814818</c:v>
                </c:pt>
                <c:pt idx="40">
                  <c:v>41986.388912037037</c:v>
                </c:pt>
                <c:pt idx="41">
                  <c:v>41986.392384259256</c:v>
                </c:pt>
                <c:pt idx="42">
                  <c:v>41986.395856481482</c:v>
                </c:pt>
                <c:pt idx="43">
                  <c:v>41986.399328703701</c:v>
                </c:pt>
                <c:pt idx="44">
                  <c:v>41986.402800925927</c:v>
                </c:pt>
                <c:pt idx="45">
                  <c:v>41986.406273148146</c:v>
                </c:pt>
                <c:pt idx="46">
                  <c:v>41986.409768518519</c:v>
                </c:pt>
                <c:pt idx="47">
                  <c:v>41986.413217592592</c:v>
                </c:pt>
                <c:pt idx="48">
                  <c:v>41986.416689814818</c:v>
                </c:pt>
                <c:pt idx="49">
                  <c:v>41986.420162037037</c:v>
                </c:pt>
                <c:pt idx="50">
                  <c:v>41986.423634259256</c:v>
                </c:pt>
                <c:pt idx="51">
                  <c:v>41986.427106481482</c:v>
                </c:pt>
                <c:pt idx="52">
                  <c:v>41986.430578703701</c:v>
                </c:pt>
                <c:pt idx="53">
                  <c:v>41986.434050925927</c:v>
                </c:pt>
                <c:pt idx="54">
                  <c:v>41986.437523148146</c:v>
                </c:pt>
                <c:pt idx="55">
                  <c:v>41986.440995370373</c:v>
                </c:pt>
                <c:pt idx="56">
                  <c:v>41986.444467592592</c:v>
                </c:pt>
                <c:pt idx="57">
                  <c:v>41986.447939814818</c:v>
                </c:pt>
                <c:pt idx="58">
                  <c:v>41986.451412037037</c:v>
                </c:pt>
                <c:pt idx="59">
                  <c:v>41986.454884259256</c:v>
                </c:pt>
                <c:pt idx="60">
                  <c:v>41986.458356481482</c:v>
                </c:pt>
                <c:pt idx="61">
                  <c:v>41986.461828703701</c:v>
                </c:pt>
                <c:pt idx="62">
                  <c:v>41986.465300925927</c:v>
                </c:pt>
                <c:pt idx="63">
                  <c:v>41986.468761574077</c:v>
                </c:pt>
                <c:pt idx="64">
                  <c:v>41986.472233796296</c:v>
                </c:pt>
                <c:pt idx="65">
                  <c:v>41986.475706018522</c:v>
                </c:pt>
                <c:pt idx="66">
                  <c:v>41986.479178240741</c:v>
                </c:pt>
                <c:pt idx="67">
                  <c:v>41986.48265046296</c:v>
                </c:pt>
                <c:pt idx="68">
                  <c:v>41986.486134259256</c:v>
                </c:pt>
                <c:pt idx="69">
                  <c:v>41986.489606481482</c:v>
                </c:pt>
                <c:pt idx="70">
                  <c:v>41986.493078703701</c:v>
                </c:pt>
                <c:pt idx="71">
                  <c:v>41986.496550925927</c:v>
                </c:pt>
                <c:pt idx="72">
                  <c:v>41986.500023148146</c:v>
                </c:pt>
              </c:numCache>
            </c:numRef>
          </c:cat>
          <c:val>
            <c:numRef>
              <c:f>'13122014'!$H$2:$H$74</c:f>
              <c:numCache>
                <c:formatCode>General</c:formatCode>
                <c:ptCount val="73"/>
                <c:pt idx="0">
                  <c:v>-1.4511825390413429</c:v>
                </c:pt>
                <c:pt idx="1">
                  <c:v>9.7634921241554373E-2</c:v>
                </c:pt>
                <c:pt idx="2">
                  <c:v>1.6464523835517308</c:v>
                </c:pt>
                <c:pt idx="3">
                  <c:v>1.1892323426573128</c:v>
                </c:pt>
                <c:pt idx="4">
                  <c:v>1.7271386580675658</c:v>
                </c:pt>
                <c:pt idx="5">
                  <c:v>2.2492238103494628</c:v>
                </c:pt>
                <c:pt idx="6">
                  <c:v>2.7920037694550448</c:v>
                </c:pt>
                <c:pt idx="7">
                  <c:v>3.3250364370849255</c:v>
                </c:pt>
                <c:pt idx="8">
                  <c:v>3.8520316014797267</c:v>
                </c:pt>
                <c:pt idx="9">
                  <c:v>4.3790267699900554</c:v>
                </c:pt>
                <c:pt idx="10">
                  <c:v>4.9060219364426203</c:v>
                </c:pt>
                <c:pt idx="11">
                  <c:v>5.4221059580530273</c:v>
                </c:pt>
                <c:pt idx="12">
                  <c:v>5.9381899775904259</c:v>
                </c:pt>
                <c:pt idx="13">
                  <c:v>7.4542739992008329</c:v>
                </c:pt>
                <c:pt idx="14">
                  <c:v>7.9535548526080753</c:v>
                </c:pt>
                <c:pt idx="15">
                  <c:v>8.4209024158034751</c:v>
                </c:pt>
                <c:pt idx="16">
                  <c:v>9.8824307029142631</c:v>
                </c:pt>
                <c:pt idx="17">
                  <c:v>10.333047838796201</c:v>
                </c:pt>
                <c:pt idx="18">
                  <c:v>10.761842685207217</c:v>
                </c:pt>
                <c:pt idx="19">
                  <c:v>11.201548676338451</c:v>
                </c:pt>
                <c:pt idx="20">
                  <c:v>11.624706094773597</c:v>
                </c:pt>
                <c:pt idx="21">
                  <c:v>13.031678647384766</c:v>
                </c:pt>
                <c:pt idx="22">
                  <c:v>13.427740053096016</c:v>
                </c:pt>
                <c:pt idx="23">
                  <c:v>14.812890309651422</c:v>
                </c:pt>
                <c:pt idx="24">
                  <c:v>15.187129421562823</c:v>
                </c:pt>
                <c:pt idx="25">
                  <c:v>15.561368528931901</c:v>
                </c:pt>
                <c:pt idx="26">
                  <c:v>15.908293400664078</c:v>
                </c:pt>
                <c:pt idx="27">
                  <c:v>17.271621365675557</c:v>
                </c:pt>
                <c:pt idx="28">
                  <c:v>17.63494932840063</c:v>
                </c:pt>
                <c:pt idx="29">
                  <c:v>17.976454999612258</c:v>
                </c:pt>
                <c:pt idx="30">
                  <c:v>18.296138374676666</c:v>
                </c:pt>
                <c:pt idx="31">
                  <c:v>19.615821752088451</c:v>
                </c:pt>
                <c:pt idx="32">
                  <c:v>19.935505129500235</c:v>
                </c:pt>
                <c:pt idx="33">
                  <c:v>20.244277355286862</c:v>
                </c:pt>
                <c:pt idx="34">
                  <c:v>20.531227291998874</c:v>
                </c:pt>
                <c:pt idx="35">
                  <c:v>20.818177223924678</c:v>
                </c:pt>
                <c:pt idx="36">
                  <c:v>22.116038307536613</c:v>
                </c:pt>
                <c:pt idx="37">
                  <c:v>22.402988241855525</c:v>
                </c:pt>
                <c:pt idx="38">
                  <c:v>22.700849325467459</c:v>
                </c:pt>
                <c:pt idx="39">
                  <c:v>22.987799259786371</c:v>
                </c:pt>
                <c:pt idx="40">
                  <c:v>23.274749196498377</c:v>
                </c:pt>
                <c:pt idx="41">
                  <c:v>23.561699133210382</c:v>
                </c:pt>
                <c:pt idx="42">
                  <c:v>24.848649065136186</c:v>
                </c:pt>
                <c:pt idx="43">
                  <c:v>25.146510148748121</c:v>
                </c:pt>
                <c:pt idx="44">
                  <c:v>25.444371227604336</c:v>
                </c:pt>
                <c:pt idx="45">
                  <c:v>25.74223231121627</c:v>
                </c:pt>
                <c:pt idx="46">
                  <c:v>26.028745801766945</c:v>
                </c:pt>
                <c:pt idx="47">
                  <c:v>26.348792881996289</c:v>
                </c:pt>
                <c:pt idx="48">
                  <c:v>26.646653963230364</c:v>
                </c:pt>
                <c:pt idx="49">
                  <c:v>26.944515046842298</c:v>
                </c:pt>
                <c:pt idx="50">
                  <c:v>28.264198424254076</c:v>
                </c:pt>
                <c:pt idx="51">
                  <c:v>28.583881796971113</c:v>
                </c:pt>
                <c:pt idx="52">
                  <c:v>28.903565174382891</c:v>
                </c:pt>
                <c:pt idx="53">
                  <c:v>29.223248547099928</c:v>
                </c:pt>
                <c:pt idx="54">
                  <c:v>29.542931924511706</c:v>
                </c:pt>
                <c:pt idx="55">
                  <c:v>29.86261529957612</c:v>
                </c:pt>
                <c:pt idx="56">
                  <c:v>30.193209823887827</c:v>
                </c:pt>
                <c:pt idx="57">
                  <c:v>31.523804345867404</c:v>
                </c:pt>
                <c:pt idx="58">
                  <c:v>31.854398870179111</c:v>
                </c:pt>
                <c:pt idx="59">
                  <c:v>32.184993394490817</c:v>
                </c:pt>
                <c:pt idx="60">
                  <c:v>32.504676767207854</c:v>
                </c:pt>
                <c:pt idx="61">
                  <c:v>32.835271291519561</c:v>
                </c:pt>
                <c:pt idx="62">
                  <c:v>33.187688105027817</c:v>
                </c:pt>
                <c:pt idx="63">
                  <c:v>33.545596864915453</c:v>
                </c:pt>
                <c:pt idx="64">
                  <c:v>33.908924829926931</c:v>
                </c:pt>
                <c:pt idx="65">
                  <c:v>34.283163939567174</c:v>
                </c:pt>
                <c:pt idx="66">
                  <c:v>34.657403051478582</c:v>
                </c:pt>
                <c:pt idx="67">
                  <c:v>35.02073101649006</c:v>
                </c:pt>
                <c:pt idx="68">
                  <c:v>35.356708373133387</c:v>
                </c:pt>
                <c:pt idx="69">
                  <c:v>35.709125186641643</c:v>
                </c:pt>
                <c:pt idx="70">
                  <c:v>36.072453151653121</c:v>
                </c:pt>
                <c:pt idx="71">
                  <c:v>36.424869965161378</c:v>
                </c:pt>
                <c:pt idx="72">
                  <c:v>36.8100202239727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5569696"/>
        <c:axId val="-1125570240"/>
      </c:lineChart>
      <c:catAx>
        <c:axId val="-11255648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125568064"/>
        <c:crosses val="autoZero"/>
        <c:auto val="1"/>
        <c:lblAlgn val="ctr"/>
        <c:lblOffset val="100"/>
        <c:tickLblSkip val="6"/>
        <c:noMultiLvlLbl val="0"/>
      </c:catAx>
      <c:valAx>
        <c:axId val="-1125568064"/>
        <c:scaling>
          <c:orientation val="minMax"/>
          <c:max val="20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baseline="0">
                    <a:effectLst/>
                  </a:rPr>
                  <a:t>Temperature (°C)</a:t>
                </a:r>
                <a:endParaRPr lang="nl-N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125564800"/>
        <c:crosses val="autoZero"/>
        <c:crossBetween val="between"/>
      </c:valAx>
      <c:valAx>
        <c:axId val="-1125570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baseline="0">
                    <a:effectLst/>
                  </a:rPr>
                  <a:t>Heat (MJ)</a:t>
                </a:r>
                <a:endParaRPr lang="nl-N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125569696"/>
        <c:crosses val="max"/>
        <c:crossBetween val="between"/>
      </c:valAx>
      <c:catAx>
        <c:axId val="-1125569696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-1125570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114300</xdr:rowOff>
    </xdr:from>
    <xdr:to>
      <xdr:col>17</xdr:col>
      <xdr:colOff>152400</xdr:colOff>
      <xdr:row>19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133351</xdr:colOff>
      <xdr:row>21</xdr:row>
      <xdr:rowOff>85725</xdr:rowOff>
    </xdr:from>
    <xdr:to>
      <xdr:col>11</xdr:col>
      <xdr:colOff>142875</xdr:colOff>
      <xdr:row>39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21</xdr:row>
      <xdr:rowOff>85725</xdr:rowOff>
    </xdr:from>
    <xdr:to>
      <xdr:col>23</xdr:col>
      <xdr:colOff>66675</xdr:colOff>
      <xdr:row>39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6"/>
  <sheetViews>
    <sheetView tabSelected="1" workbookViewId="0">
      <selection activeCell="E4" sqref="E4"/>
    </sheetView>
  </sheetViews>
  <sheetFormatPr defaultRowHeight="15" x14ac:dyDescent="0.25"/>
  <cols>
    <col min="1" max="1" width="9.5703125" customWidth="1"/>
    <col min="2" max="2" width="15.85546875" customWidth="1"/>
    <col min="3" max="3" width="11" customWidth="1"/>
    <col min="4" max="4" width="11.5703125" customWidth="1"/>
    <col min="5" max="5" width="11.85546875" customWidth="1"/>
    <col min="7" max="7" width="10.140625" customWidth="1"/>
    <col min="11" max="11" width="20.28515625" customWidth="1"/>
    <col min="12" max="12" width="12" bestFit="1" customWidth="1"/>
  </cols>
  <sheetData>
    <row r="1" spans="1:13" ht="15.75" thickBot="1" x14ac:dyDescent="0.3">
      <c r="A1" s="2" t="s">
        <v>0</v>
      </c>
      <c r="B1" s="2" t="s">
        <v>1</v>
      </c>
      <c r="C1" s="2" t="s">
        <v>29</v>
      </c>
      <c r="D1" s="2" t="s">
        <v>10</v>
      </c>
      <c r="E1" s="2" t="s">
        <v>11</v>
      </c>
      <c r="F1" s="2" t="s">
        <v>12</v>
      </c>
      <c r="G1" s="2" t="s">
        <v>27</v>
      </c>
      <c r="H1" s="2" t="s">
        <v>28</v>
      </c>
    </row>
    <row r="2" spans="1:13" x14ac:dyDescent="0.25">
      <c r="A2" s="3">
        <v>41986.250023148146</v>
      </c>
      <c r="B2" s="4">
        <v>410</v>
      </c>
      <c r="C2">
        <f>B2-$B$2</f>
        <v>0</v>
      </c>
      <c r="D2">
        <v>15.3</v>
      </c>
      <c r="E2">
        <v>2</v>
      </c>
      <c r="F2">
        <f>D2-E2</f>
        <v>13.3</v>
      </c>
      <c r="G2">
        <f>(5/60)*$L$8*3.6*F2/1000</f>
        <v>1.4511825390413429</v>
      </c>
      <c r="H2">
        <f>C2-G2</f>
        <v>-1.4511825390413429</v>
      </c>
      <c r="K2" s="14" t="s">
        <v>13</v>
      </c>
      <c r="L2" s="5"/>
      <c r="M2" s="6"/>
    </row>
    <row r="3" spans="1:13" x14ac:dyDescent="0.25">
      <c r="A3" s="3">
        <v>41986.253495370373</v>
      </c>
      <c r="B3" s="4">
        <v>413</v>
      </c>
      <c r="C3">
        <f t="shared" ref="C3:C66" si="0">B3-$B$2</f>
        <v>3</v>
      </c>
      <c r="D3">
        <v>15.3</v>
      </c>
      <c r="E3">
        <v>2</v>
      </c>
      <c r="F3">
        <f t="shared" ref="F3:F66" si="1">D3-E3</f>
        <v>13.3</v>
      </c>
      <c r="G3">
        <f>(A3*24-A2*24)*$L$8*3.6*F3/1000</f>
        <v>1.4511825397171025</v>
      </c>
      <c r="H3">
        <f>C3-SUM($G$2:G3)</f>
        <v>9.7634921241554373E-2</v>
      </c>
      <c r="K3" s="7"/>
      <c r="L3" s="8"/>
      <c r="M3" s="9"/>
    </row>
    <row r="4" spans="1:13" x14ac:dyDescent="0.25">
      <c r="A4" s="3">
        <v>41986.256967592592</v>
      </c>
      <c r="B4" s="4">
        <v>416</v>
      </c>
      <c r="C4">
        <f t="shared" si="0"/>
        <v>6</v>
      </c>
      <c r="D4">
        <v>15.3</v>
      </c>
      <c r="E4">
        <v>2</v>
      </c>
      <c r="F4">
        <f t="shared" si="1"/>
        <v>13.3</v>
      </c>
      <c r="G4">
        <f t="shared" ref="G4:G67" si="2">(A4*24-A3*24)*$L$8*3.6*F4/1000</f>
        <v>1.451182537689824</v>
      </c>
      <c r="H4">
        <f>C4-SUM($G$2:G4)</f>
        <v>1.6464523835517308</v>
      </c>
      <c r="K4" s="15" t="s">
        <v>2</v>
      </c>
      <c r="L4" s="8">
        <f>AVERAGE(D80:D164)-AVERAGE(E80:E164)</f>
        <v>14.292941176470583</v>
      </c>
      <c r="M4" s="16" t="s">
        <v>14</v>
      </c>
    </row>
    <row r="5" spans="1:13" x14ac:dyDescent="0.25">
      <c r="A5" s="3">
        <v>41986.260428240741</v>
      </c>
      <c r="B5" s="4">
        <v>417</v>
      </c>
      <c r="C5">
        <f t="shared" si="0"/>
        <v>7</v>
      </c>
      <c r="D5">
        <v>15.4</v>
      </c>
      <c r="E5">
        <v>2</v>
      </c>
      <c r="F5">
        <f t="shared" si="1"/>
        <v>13.4</v>
      </c>
      <c r="G5">
        <f t="shared" si="2"/>
        <v>1.4572200408944183</v>
      </c>
      <c r="H5">
        <f>C5-SUM($G$2:G5)</f>
        <v>1.1892323426573128</v>
      </c>
      <c r="K5" s="15" t="s">
        <v>3</v>
      </c>
      <c r="L5" s="8">
        <f>(B164-B80)/3.6</f>
        <v>36.388888888888886</v>
      </c>
      <c r="M5" s="16" t="s">
        <v>4</v>
      </c>
    </row>
    <row r="6" spans="1:13" x14ac:dyDescent="0.25">
      <c r="A6" s="3">
        <v>41986.26390046296</v>
      </c>
      <c r="B6" s="4">
        <v>419</v>
      </c>
      <c r="C6">
        <f t="shared" si="0"/>
        <v>9</v>
      </c>
      <c r="D6">
        <v>15.4</v>
      </c>
      <c r="E6">
        <v>2</v>
      </c>
      <c r="F6">
        <f t="shared" si="1"/>
        <v>13.4</v>
      </c>
      <c r="G6">
        <f t="shared" si="2"/>
        <v>1.4620936845897472</v>
      </c>
      <c r="H6">
        <f>C6-SUM($G$2:G6)</f>
        <v>1.7271386580675658</v>
      </c>
      <c r="K6" s="15" t="s">
        <v>5</v>
      </c>
      <c r="L6" s="10">
        <f>A164-A80</f>
        <v>0.29166666666424135</v>
      </c>
      <c r="M6" s="16" t="s">
        <v>6</v>
      </c>
    </row>
    <row r="7" spans="1:13" x14ac:dyDescent="0.25">
      <c r="A7" s="3">
        <v>41986.267384259256</v>
      </c>
      <c r="B7" s="4">
        <v>421</v>
      </c>
      <c r="C7">
        <f t="shared" si="0"/>
        <v>11</v>
      </c>
      <c r="D7">
        <v>15.5</v>
      </c>
      <c r="E7">
        <v>2</v>
      </c>
      <c r="F7">
        <f t="shared" si="1"/>
        <v>13.5</v>
      </c>
      <c r="G7">
        <f t="shared" si="2"/>
        <v>1.4779148477181021</v>
      </c>
      <c r="H7">
        <f>C7-SUM($G$2:G7)</f>
        <v>2.2492238103494628</v>
      </c>
      <c r="K7" s="15" t="s">
        <v>7</v>
      </c>
      <c r="L7" s="11">
        <f>L5/(L6*24)</f>
        <v>5.1984126984559245</v>
      </c>
      <c r="M7" s="16" t="s">
        <v>8</v>
      </c>
    </row>
    <row r="8" spans="1:13" x14ac:dyDescent="0.25">
      <c r="A8" s="3">
        <v>41986.270844907405</v>
      </c>
      <c r="B8" s="4">
        <v>423</v>
      </c>
      <c r="C8">
        <f t="shared" si="0"/>
        <v>13</v>
      </c>
      <c r="D8">
        <v>15.5</v>
      </c>
      <c r="E8">
        <v>2.1</v>
      </c>
      <c r="F8">
        <f t="shared" si="1"/>
        <v>13.4</v>
      </c>
      <c r="G8">
        <f t="shared" si="2"/>
        <v>1.4572200408944183</v>
      </c>
      <c r="H8">
        <f>C8-SUM($G$2:G8)</f>
        <v>2.7920037694550448</v>
      </c>
      <c r="K8" s="15" t="s">
        <v>26</v>
      </c>
      <c r="L8" s="8">
        <f>1000*L7/L4</f>
        <v>363.70489700284281</v>
      </c>
      <c r="M8" s="16" t="s">
        <v>9</v>
      </c>
    </row>
    <row r="9" spans="1:13" x14ac:dyDescent="0.25">
      <c r="A9" s="3">
        <v>41986.274328703701</v>
      </c>
      <c r="B9" s="4">
        <v>425</v>
      </c>
      <c r="C9">
        <f t="shared" si="0"/>
        <v>15</v>
      </c>
      <c r="D9">
        <v>15.6</v>
      </c>
      <c r="E9">
        <v>2.2000000000000002</v>
      </c>
      <c r="F9">
        <f t="shared" si="1"/>
        <v>13.399999999999999</v>
      </c>
      <c r="G9">
        <f t="shared" si="2"/>
        <v>1.4669673323701189</v>
      </c>
      <c r="H9">
        <f>C9-SUM($G$2:G9)</f>
        <v>3.3250364370849255</v>
      </c>
      <c r="K9" s="7"/>
      <c r="L9" s="8"/>
      <c r="M9" s="9"/>
    </row>
    <row r="10" spans="1:13" x14ac:dyDescent="0.25">
      <c r="A10" s="3">
        <v>41986.277800925927</v>
      </c>
      <c r="B10" s="4">
        <v>427</v>
      </c>
      <c r="C10">
        <f t="shared" si="0"/>
        <v>17</v>
      </c>
      <c r="D10">
        <v>15.7</v>
      </c>
      <c r="E10">
        <v>2.2000000000000002</v>
      </c>
      <c r="F10">
        <f t="shared" si="1"/>
        <v>13.5</v>
      </c>
      <c r="G10">
        <f t="shared" si="2"/>
        <v>1.4730048356051988</v>
      </c>
      <c r="H10">
        <f>C10-SUM($G$2:G10)</f>
        <v>3.8520316014797267</v>
      </c>
      <c r="K10" s="17" t="s">
        <v>15</v>
      </c>
      <c r="L10" s="8"/>
      <c r="M10" s="9"/>
    </row>
    <row r="11" spans="1:13" x14ac:dyDescent="0.25">
      <c r="A11" s="3">
        <v>41986.281273148146</v>
      </c>
      <c r="B11" s="4">
        <v>429</v>
      </c>
      <c r="C11">
        <f t="shared" si="0"/>
        <v>19</v>
      </c>
      <c r="D11">
        <v>15.8</v>
      </c>
      <c r="E11">
        <v>2.2999999999999998</v>
      </c>
      <c r="F11">
        <f t="shared" si="1"/>
        <v>13.5</v>
      </c>
      <c r="G11">
        <f t="shared" si="2"/>
        <v>1.4730048314896709</v>
      </c>
      <c r="H11">
        <f>C11-SUM($G$2:G11)</f>
        <v>4.3790267699900554</v>
      </c>
      <c r="K11" s="7"/>
      <c r="L11" s="8"/>
      <c r="M11" s="9"/>
    </row>
    <row r="12" spans="1:13" x14ac:dyDescent="0.25">
      <c r="A12" s="3">
        <v>41986.284745370373</v>
      </c>
      <c r="B12" s="4">
        <v>431</v>
      </c>
      <c r="C12">
        <f t="shared" si="0"/>
        <v>21</v>
      </c>
      <c r="D12">
        <v>15.8</v>
      </c>
      <c r="E12">
        <v>2.2999999999999998</v>
      </c>
      <c r="F12">
        <f t="shared" si="1"/>
        <v>13.5</v>
      </c>
      <c r="G12">
        <f t="shared" si="2"/>
        <v>1.4730048335474348</v>
      </c>
      <c r="H12">
        <f>C12-SUM($G$2:G12)</f>
        <v>4.9060219364426203</v>
      </c>
      <c r="K12" s="15" t="s">
        <v>16</v>
      </c>
      <c r="L12" s="8">
        <f>C74</f>
        <v>155</v>
      </c>
      <c r="M12" s="16" t="s">
        <v>19</v>
      </c>
    </row>
    <row r="13" spans="1:13" x14ac:dyDescent="0.25">
      <c r="A13" s="3">
        <v>41986.288217592592</v>
      </c>
      <c r="B13" s="4">
        <v>433</v>
      </c>
      <c r="C13">
        <f t="shared" si="0"/>
        <v>23</v>
      </c>
      <c r="D13">
        <v>15.9</v>
      </c>
      <c r="E13">
        <v>2.2999999999999998</v>
      </c>
      <c r="F13">
        <f t="shared" si="1"/>
        <v>13.600000000000001</v>
      </c>
      <c r="G13">
        <f t="shared" si="2"/>
        <v>1.4839159783895943</v>
      </c>
      <c r="H13">
        <f>C13-SUM($G$2:G13)</f>
        <v>5.4221059580530273</v>
      </c>
      <c r="K13" s="15" t="s">
        <v>17</v>
      </c>
      <c r="L13" s="11">
        <f>(A74-A2)*24</f>
        <v>6</v>
      </c>
      <c r="M13" s="16" t="s">
        <v>6</v>
      </c>
    </row>
    <row r="14" spans="1:13" x14ac:dyDescent="0.25">
      <c r="A14" s="3">
        <v>41986.291689814818</v>
      </c>
      <c r="B14" s="4">
        <v>435</v>
      </c>
      <c r="C14">
        <f t="shared" si="0"/>
        <v>25</v>
      </c>
      <c r="D14">
        <v>16</v>
      </c>
      <c r="E14">
        <v>2.4</v>
      </c>
      <c r="F14">
        <f t="shared" si="1"/>
        <v>13.6</v>
      </c>
      <c r="G14">
        <f t="shared" si="2"/>
        <v>1.4839159804626008</v>
      </c>
      <c r="H14">
        <f>C14-SUM($G$2:G14)</f>
        <v>5.9381899775904259</v>
      </c>
      <c r="K14" s="15" t="s">
        <v>18</v>
      </c>
      <c r="L14" s="8">
        <f>(L12*1000000)/(L13*3600)/1000</f>
        <v>7.1759259259259265</v>
      </c>
      <c r="M14" s="16" t="s">
        <v>8</v>
      </c>
    </row>
    <row r="15" spans="1:13" x14ac:dyDescent="0.25">
      <c r="A15" s="3">
        <v>41986.295162037037</v>
      </c>
      <c r="B15" s="4">
        <v>438</v>
      </c>
      <c r="C15">
        <f t="shared" si="0"/>
        <v>28</v>
      </c>
      <c r="D15">
        <v>16.100000000000001</v>
      </c>
      <c r="E15">
        <v>2.5</v>
      </c>
      <c r="F15">
        <f t="shared" si="1"/>
        <v>13.600000000000001</v>
      </c>
      <c r="G15">
        <f t="shared" si="2"/>
        <v>1.4839159783895943</v>
      </c>
      <c r="H15">
        <f>C15-SUM($G$2:G15)</f>
        <v>7.4542739992008329</v>
      </c>
      <c r="K15" s="15"/>
      <c r="L15" s="8"/>
      <c r="M15" s="16"/>
    </row>
    <row r="16" spans="1:13" x14ac:dyDescent="0.25">
      <c r="A16" s="3">
        <v>41986.298622685186</v>
      </c>
      <c r="B16" s="4">
        <v>440</v>
      </c>
      <c r="C16">
        <f t="shared" si="0"/>
        <v>30</v>
      </c>
      <c r="D16">
        <v>16.2</v>
      </c>
      <c r="E16">
        <v>2.4</v>
      </c>
      <c r="F16">
        <f t="shared" si="1"/>
        <v>13.799999999999999</v>
      </c>
      <c r="G16">
        <f t="shared" si="2"/>
        <v>1.5007191465927587</v>
      </c>
      <c r="H16">
        <f>C16-SUM($G$2:G16)</f>
        <v>7.9535548526080753</v>
      </c>
      <c r="K16" s="15" t="s">
        <v>24</v>
      </c>
      <c r="L16" s="8">
        <f>H74</f>
        <v>36.8100202239727</v>
      </c>
      <c r="M16" s="16" t="s">
        <v>19</v>
      </c>
    </row>
    <row r="17" spans="1:13" x14ac:dyDescent="0.25">
      <c r="A17" s="3">
        <v>41986.302106481482</v>
      </c>
      <c r="B17" s="4">
        <v>442</v>
      </c>
      <c r="C17">
        <f t="shared" si="0"/>
        <v>32</v>
      </c>
      <c r="D17">
        <v>16.3</v>
      </c>
      <c r="E17">
        <v>2.2999999999999998</v>
      </c>
      <c r="F17">
        <f t="shared" si="1"/>
        <v>14</v>
      </c>
      <c r="G17">
        <f t="shared" si="2"/>
        <v>1.5326524368046019</v>
      </c>
      <c r="H17">
        <f>C17-SUM($G$2:G17)</f>
        <v>8.4209024158034751</v>
      </c>
      <c r="K17" s="15" t="s">
        <v>20</v>
      </c>
      <c r="L17" s="8">
        <f>D74-D2</f>
        <v>4.0999999999999979</v>
      </c>
      <c r="M17" s="16" t="s">
        <v>14</v>
      </c>
    </row>
    <row r="18" spans="1:13" x14ac:dyDescent="0.25">
      <c r="A18" s="3">
        <v>41986.305578703701</v>
      </c>
      <c r="B18" s="4">
        <v>445</v>
      </c>
      <c r="C18">
        <f t="shared" si="0"/>
        <v>35</v>
      </c>
      <c r="D18">
        <v>16.399999999999999</v>
      </c>
      <c r="E18">
        <v>2.2999999999999998</v>
      </c>
      <c r="F18">
        <f t="shared" si="1"/>
        <v>14.099999999999998</v>
      </c>
      <c r="G18">
        <f t="shared" si="2"/>
        <v>1.5384717128892114</v>
      </c>
      <c r="H18">
        <f>C18-SUM($G$2:G18)</f>
        <v>9.8824307029142631</v>
      </c>
      <c r="K18" s="15" t="s">
        <v>21</v>
      </c>
      <c r="L18" s="8">
        <f>(L16*10^6)/L17</f>
        <v>8978053.7131640781</v>
      </c>
      <c r="M18" s="16" t="s">
        <v>22</v>
      </c>
    </row>
    <row r="19" spans="1:13" ht="15.75" thickBot="1" x14ac:dyDescent="0.3">
      <c r="A19" s="3">
        <v>41986.309050925927</v>
      </c>
      <c r="B19" s="4">
        <v>447</v>
      </c>
      <c r="C19">
        <f t="shared" si="0"/>
        <v>37</v>
      </c>
      <c r="D19">
        <v>16.399999999999999</v>
      </c>
      <c r="E19">
        <v>2.2000000000000002</v>
      </c>
      <c r="F19">
        <f t="shared" si="1"/>
        <v>14.2</v>
      </c>
      <c r="G19">
        <f t="shared" si="2"/>
        <v>1.5493828641180609</v>
      </c>
      <c r="H19">
        <f>C19-SUM($G$2:G19)</f>
        <v>10.333047838796201</v>
      </c>
      <c r="K19" s="18" t="s">
        <v>23</v>
      </c>
      <c r="L19" s="12">
        <f>AVERAGE(E2:E74)</f>
        <v>2.7520547945205478</v>
      </c>
      <c r="M19" s="13"/>
    </row>
    <row r="20" spans="1:13" x14ac:dyDescent="0.25">
      <c r="A20" s="3">
        <v>41986.312523148146</v>
      </c>
      <c r="B20" s="4">
        <v>449</v>
      </c>
      <c r="C20">
        <f t="shared" si="0"/>
        <v>39</v>
      </c>
      <c r="D20">
        <v>16.600000000000001</v>
      </c>
      <c r="E20">
        <v>2.2000000000000002</v>
      </c>
      <c r="F20">
        <f t="shared" si="1"/>
        <v>14.400000000000002</v>
      </c>
      <c r="G20">
        <f t="shared" si="2"/>
        <v>1.5712051535889826</v>
      </c>
      <c r="H20">
        <f>C20-SUM($G$2:G20)</f>
        <v>10.761842685207217</v>
      </c>
    </row>
    <row r="21" spans="1:13" x14ac:dyDescent="0.25">
      <c r="A21" s="3">
        <v>41986.315995370373</v>
      </c>
      <c r="B21" s="4">
        <v>451</v>
      </c>
      <c r="C21">
        <f t="shared" si="0"/>
        <v>41</v>
      </c>
      <c r="D21">
        <v>16.600000000000001</v>
      </c>
      <c r="E21">
        <v>2.2999999999999998</v>
      </c>
      <c r="F21">
        <f t="shared" si="1"/>
        <v>14.3</v>
      </c>
      <c r="G21">
        <f t="shared" si="2"/>
        <v>1.5602940088687645</v>
      </c>
      <c r="H21">
        <f>C21-SUM($G$2:G21)</f>
        <v>11.201548676338451</v>
      </c>
    </row>
    <row r="22" spans="1:13" x14ac:dyDescent="0.25">
      <c r="A22" s="3">
        <v>41986.319456018522</v>
      </c>
      <c r="B22" s="4">
        <v>453</v>
      </c>
      <c r="C22">
        <f t="shared" si="0"/>
        <v>43</v>
      </c>
      <c r="D22">
        <v>16.7</v>
      </c>
      <c r="E22">
        <v>2.2000000000000002</v>
      </c>
      <c r="F22">
        <f t="shared" si="1"/>
        <v>14.5</v>
      </c>
      <c r="G22">
        <f t="shared" si="2"/>
        <v>1.5768425815648555</v>
      </c>
      <c r="H22">
        <f>C22-SUM($G$2:G22)</f>
        <v>11.624706094773597</v>
      </c>
    </row>
    <row r="23" spans="1:13" x14ac:dyDescent="0.25">
      <c r="A23" s="3">
        <v>41986.322928240741</v>
      </c>
      <c r="B23" s="4">
        <v>456</v>
      </c>
      <c r="C23">
        <f t="shared" si="0"/>
        <v>46</v>
      </c>
      <c r="D23">
        <v>16.8</v>
      </c>
      <c r="E23">
        <v>2.2000000000000002</v>
      </c>
      <c r="F23">
        <f t="shared" si="1"/>
        <v>14.600000000000001</v>
      </c>
      <c r="G23">
        <f t="shared" si="2"/>
        <v>1.5930274473888293</v>
      </c>
      <c r="H23">
        <f>C23-SUM($G$2:G23)</f>
        <v>13.031678647384766</v>
      </c>
    </row>
    <row r="24" spans="1:13" x14ac:dyDescent="0.25">
      <c r="A24" s="3">
        <v>41986.32640046296</v>
      </c>
      <c r="B24" s="4">
        <v>458</v>
      </c>
      <c r="C24">
        <f t="shared" si="0"/>
        <v>48</v>
      </c>
      <c r="D24">
        <v>16.899999999999999</v>
      </c>
      <c r="E24">
        <v>2.2000000000000002</v>
      </c>
      <c r="F24">
        <f t="shared" si="1"/>
        <v>14.7</v>
      </c>
      <c r="G24">
        <f t="shared" si="2"/>
        <v>1.6039385942887525</v>
      </c>
      <c r="H24">
        <f>C24-SUM($G$2:G24)</f>
        <v>13.427740053096016</v>
      </c>
    </row>
    <row r="25" spans="1:13" x14ac:dyDescent="0.25">
      <c r="A25" s="3">
        <v>41986.329872685186</v>
      </c>
      <c r="B25" s="4">
        <v>461</v>
      </c>
      <c r="C25">
        <f t="shared" si="0"/>
        <v>51</v>
      </c>
      <c r="D25">
        <v>16.899999999999999</v>
      </c>
      <c r="E25">
        <v>2.1</v>
      </c>
      <c r="F25">
        <f t="shared" si="1"/>
        <v>14.799999999999999</v>
      </c>
      <c r="G25">
        <f t="shared" si="2"/>
        <v>1.6148497434445952</v>
      </c>
      <c r="H25">
        <f>C25-SUM($G$2:G25)</f>
        <v>14.812890309651422</v>
      </c>
    </row>
    <row r="26" spans="1:13" x14ac:dyDescent="0.25">
      <c r="A26" s="3">
        <v>41986.333344907405</v>
      </c>
      <c r="B26" s="4">
        <v>463</v>
      </c>
      <c r="C26">
        <f t="shared" si="0"/>
        <v>53</v>
      </c>
      <c r="D26">
        <v>17</v>
      </c>
      <c r="E26">
        <v>2.1</v>
      </c>
      <c r="F26">
        <f t="shared" si="1"/>
        <v>14.9</v>
      </c>
      <c r="G26">
        <f t="shared" si="2"/>
        <v>1.6257608880885996</v>
      </c>
      <c r="H26">
        <f>C26-SUM($G$2:G26)</f>
        <v>15.187129421562823</v>
      </c>
    </row>
    <row r="27" spans="1:13" x14ac:dyDescent="0.25">
      <c r="A27" s="3">
        <v>41986.336817129632</v>
      </c>
      <c r="B27" s="4">
        <v>465</v>
      </c>
      <c r="C27">
        <f t="shared" si="0"/>
        <v>55</v>
      </c>
      <c r="D27">
        <v>17</v>
      </c>
      <c r="E27">
        <v>2.1</v>
      </c>
      <c r="F27">
        <f t="shared" si="1"/>
        <v>14.9</v>
      </c>
      <c r="G27">
        <f t="shared" si="2"/>
        <v>1.625760892630923</v>
      </c>
      <c r="H27">
        <f>C27-SUM($G$2:G27)</f>
        <v>15.561368528931901</v>
      </c>
    </row>
    <row r="28" spans="1:13" x14ac:dyDescent="0.25">
      <c r="A28" s="3">
        <v>41986.340300925927</v>
      </c>
      <c r="B28" s="4">
        <v>467</v>
      </c>
      <c r="C28">
        <f t="shared" si="0"/>
        <v>57</v>
      </c>
      <c r="D28">
        <v>17.2</v>
      </c>
      <c r="E28">
        <v>2.1</v>
      </c>
      <c r="F28">
        <f t="shared" si="1"/>
        <v>15.1</v>
      </c>
      <c r="G28">
        <f t="shared" si="2"/>
        <v>1.6530751282678204</v>
      </c>
      <c r="H28">
        <f>C28-SUM($G$2:G28)</f>
        <v>15.908293400664078</v>
      </c>
    </row>
    <row r="29" spans="1:13" x14ac:dyDescent="0.25">
      <c r="A29" s="3">
        <v>41986.343773148146</v>
      </c>
      <c r="B29" s="4">
        <v>470</v>
      </c>
      <c r="C29">
        <f t="shared" si="0"/>
        <v>60</v>
      </c>
      <c r="D29">
        <v>17.3</v>
      </c>
      <c r="E29">
        <v>2.2999999999999998</v>
      </c>
      <c r="F29">
        <f t="shared" si="1"/>
        <v>15</v>
      </c>
      <c r="G29">
        <f t="shared" si="2"/>
        <v>1.6366720349885231</v>
      </c>
      <c r="H29">
        <f>C29-SUM($G$2:G29)</f>
        <v>17.271621365675557</v>
      </c>
    </row>
    <row r="30" spans="1:13" x14ac:dyDescent="0.25">
      <c r="A30" s="3">
        <v>41986.347245370373</v>
      </c>
      <c r="B30" s="4">
        <v>472</v>
      </c>
      <c r="C30">
        <f t="shared" si="0"/>
        <v>62</v>
      </c>
      <c r="D30">
        <v>17.3</v>
      </c>
      <c r="E30">
        <v>2.2999999999999998</v>
      </c>
      <c r="F30">
        <f t="shared" si="1"/>
        <v>15</v>
      </c>
      <c r="G30">
        <f t="shared" si="2"/>
        <v>1.6366720372749275</v>
      </c>
      <c r="H30">
        <f>C30-SUM($G$2:G30)</f>
        <v>17.63494932840063</v>
      </c>
    </row>
    <row r="31" spans="1:13" x14ac:dyDescent="0.25">
      <c r="A31" s="3">
        <v>41986.350717592592</v>
      </c>
      <c r="B31" s="4">
        <v>474</v>
      </c>
      <c r="C31">
        <f t="shared" si="0"/>
        <v>64</v>
      </c>
      <c r="D31">
        <v>17.399999999999999</v>
      </c>
      <c r="E31">
        <v>2.2000000000000002</v>
      </c>
      <c r="F31">
        <f t="shared" si="1"/>
        <v>15.2</v>
      </c>
      <c r="G31">
        <f t="shared" si="2"/>
        <v>1.65849432878837</v>
      </c>
      <c r="H31">
        <f>C31-SUM($G$2:G31)</f>
        <v>17.976454999612258</v>
      </c>
    </row>
    <row r="32" spans="1:13" x14ac:dyDescent="0.25">
      <c r="A32" s="3">
        <v>41986.354189814818</v>
      </c>
      <c r="B32" s="4">
        <v>476</v>
      </c>
      <c r="C32">
        <f t="shared" si="0"/>
        <v>66</v>
      </c>
      <c r="D32">
        <v>17.5</v>
      </c>
      <c r="E32">
        <v>2.1</v>
      </c>
      <c r="F32">
        <f t="shared" si="1"/>
        <v>15.4</v>
      </c>
      <c r="G32">
        <f t="shared" si="2"/>
        <v>1.6803166249355923</v>
      </c>
      <c r="H32">
        <f>C32-SUM($G$2:G32)</f>
        <v>18.296138374676666</v>
      </c>
    </row>
    <row r="33" spans="1:8" x14ac:dyDescent="0.25">
      <c r="A33" s="3">
        <v>41986.357662037037</v>
      </c>
      <c r="B33" s="4">
        <v>479</v>
      </c>
      <c r="C33">
        <f t="shared" si="0"/>
        <v>69</v>
      </c>
      <c r="D33">
        <v>17.5</v>
      </c>
      <c r="E33">
        <v>2.1</v>
      </c>
      <c r="F33">
        <f t="shared" si="1"/>
        <v>15.4</v>
      </c>
      <c r="G33">
        <f t="shared" si="2"/>
        <v>1.6803166225882171</v>
      </c>
      <c r="H33">
        <f>C33-SUM($G$2:G33)</f>
        <v>19.615821752088451</v>
      </c>
    </row>
    <row r="34" spans="1:8" x14ac:dyDescent="0.25">
      <c r="A34" s="3">
        <v>41986.361134259256</v>
      </c>
      <c r="B34" s="4">
        <v>481</v>
      </c>
      <c r="C34">
        <f t="shared" si="0"/>
        <v>71</v>
      </c>
      <c r="D34">
        <v>17.5</v>
      </c>
      <c r="E34">
        <v>2.1</v>
      </c>
      <c r="F34">
        <f t="shared" si="1"/>
        <v>15.4</v>
      </c>
      <c r="G34">
        <f t="shared" si="2"/>
        <v>1.6803166225882171</v>
      </c>
      <c r="H34">
        <f>C34-SUM($G$2:G34)</f>
        <v>19.935505129500235</v>
      </c>
    </row>
    <row r="35" spans="1:8" x14ac:dyDescent="0.25">
      <c r="A35" s="3">
        <v>41986.364606481482</v>
      </c>
      <c r="B35" s="4">
        <v>483</v>
      </c>
      <c r="C35">
        <f t="shared" si="0"/>
        <v>73</v>
      </c>
      <c r="D35">
        <v>17.600000000000001</v>
      </c>
      <c r="E35">
        <v>2.1</v>
      </c>
      <c r="F35">
        <f t="shared" si="1"/>
        <v>15.500000000000002</v>
      </c>
      <c r="G35">
        <f t="shared" si="2"/>
        <v>1.6912277742133766</v>
      </c>
      <c r="H35">
        <f>C35-SUM($G$2:G35)</f>
        <v>20.244277355286862</v>
      </c>
    </row>
    <row r="36" spans="1:8" x14ac:dyDescent="0.25">
      <c r="A36" s="3">
        <v>41986.368078703701</v>
      </c>
      <c r="B36" s="4">
        <v>485</v>
      </c>
      <c r="C36">
        <f t="shared" si="0"/>
        <v>75</v>
      </c>
      <c r="D36">
        <v>17.7</v>
      </c>
      <c r="E36">
        <v>2</v>
      </c>
      <c r="F36">
        <f t="shared" si="1"/>
        <v>15.7</v>
      </c>
      <c r="G36">
        <f t="shared" si="2"/>
        <v>1.7130500632879875</v>
      </c>
      <c r="H36">
        <f>C36-SUM($G$2:G36)</f>
        <v>20.531227291998874</v>
      </c>
    </row>
    <row r="37" spans="1:8" x14ac:dyDescent="0.25">
      <c r="A37" s="3">
        <v>41986.371550925927</v>
      </c>
      <c r="B37" s="4">
        <v>487</v>
      </c>
      <c r="C37">
        <f t="shared" si="0"/>
        <v>77</v>
      </c>
      <c r="D37">
        <v>17.7</v>
      </c>
      <c r="E37">
        <v>2</v>
      </c>
      <c r="F37">
        <f t="shared" si="1"/>
        <v>15.7</v>
      </c>
      <c r="G37">
        <f t="shared" si="2"/>
        <v>1.713050068074194</v>
      </c>
      <c r="H37">
        <f>C37-SUM($G$2:G37)</f>
        <v>20.818177223924678</v>
      </c>
    </row>
    <row r="38" spans="1:8" x14ac:dyDescent="0.25">
      <c r="A38" s="3">
        <v>41986.375023148146</v>
      </c>
      <c r="B38" s="4">
        <v>490</v>
      </c>
      <c r="C38">
        <f t="shared" si="0"/>
        <v>80</v>
      </c>
      <c r="D38">
        <v>17.7</v>
      </c>
      <c r="E38">
        <v>2.1</v>
      </c>
      <c r="F38">
        <f t="shared" si="1"/>
        <v>15.6</v>
      </c>
      <c r="G38">
        <f t="shared" si="2"/>
        <v>1.702138916388064</v>
      </c>
      <c r="H38">
        <f>C38-SUM($G$2:G38)</f>
        <v>22.116038307536613</v>
      </c>
    </row>
    <row r="39" spans="1:8" x14ac:dyDescent="0.25">
      <c r="A39" s="3">
        <v>41986.378495370373</v>
      </c>
      <c r="B39" s="4">
        <v>492</v>
      </c>
      <c r="C39">
        <f t="shared" si="0"/>
        <v>82</v>
      </c>
      <c r="D39">
        <v>17.8</v>
      </c>
      <c r="E39">
        <v>2.1</v>
      </c>
      <c r="F39">
        <f t="shared" si="1"/>
        <v>15.700000000000001</v>
      </c>
      <c r="G39">
        <f t="shared" si="2"/>
        <v>1.713050065681091</v>
      </c>
      <c r="H39">
        <f>C39-SUM($G$2:G39)</f>
        <v>22.402988241855525</v>
      </c>
    </row>
    <row r="40" spans="1:8" x14ac:dyDescent="0.25">
      <c r="A40" s="3">
        <v>41986.381967592592</v>
      </c>
      <c r="B40" s="4">
        <v>494</v>
      </c>
      <c r="C40">
        <f t="shared" si="0"/>
        <v>84</v>
      </c>
      <c r="D40">
        <v>17.8</v>
      </c>
      <c r="E40">
        <v>2.2000000000000002</v>
      </c>
      <c r="F40">
        <f t="shared" si="1"/>
        <v>15.600000000000001</v>
      </c>
      <c r="G40">
        <f t="shared" si="2"/>
        <v>1.7021389163880642</v>
      </c>
      <c r="H40">
        <f>C40-SUM($G$2:G40)</f>
        <v>22.700849325467459</v>
      </c>
    </row>
    <row r="41" spans="1:8" x14ac:dyDescent="0.25">
      <c r="A41" s="3">
        <v>41986.385439814818</v>
      </c>
      <c r="B41" s="4">
        <v>496</v>
      </c>
      <c r="C41">
        <f t="shared" si="0"/>
        <v>86</v>
      </c>
      <c r="D41">
        <v>17.899999999999999</v>
      </c>
      <c r="E41">
        <v>2.2000000000000002</v>
      </c>
      <c r="F41">
        <f t="shared" si="1"/>
        <v>15.7</v>
      </c>
      <c r="G41">
        <f t="shared" si="2"/>
        <v>1.7130500656810908</v>
      </c>
      <c r="H41">
        <f>C41-SUM($G$2:G41)</f>
        <v>22.987799259786371</v>
      </c>
    </row>
    <row r="42" spans="1:8" x14ac:dyDescent="0.25">
      <c r="A42" s="3">
        <v>41986.388912037037</v>
      </c>
      <c r="B42" s="4">
        <v>498</v>
      </c>
      <c r="C42">
        <f t="shared" si="0"/>
        <v>88</v>
      </c>
      <c r="D42">
        <v>18</v>
      </c>
      <c r="E42">
        <v>2.2999999999999998</v>
      </c>
      <c r="F42">
        <f t="shared" si="1"/>
        <v>15.7</v>
      </c>
      <c r="G42">
        <f t="shared" si="2"/>
        <v>1.7130500632879875</v>
      </c>
      <c r="H42">
        <f>C42-SUM($G$2:G42)</f>
        <v>23.274749196498377</v>
      </c>
    </row>
    <row r="43" spans="1:8" x14ac:dyDescent="0.25">
      <c r="A43" s="3">
        <v>41986.392384259256</v>
      </c>
      <c r="B43" s="4">
        <v>500</v>
      </c>
      <c r="C43">
        <f t="shared" si="0"/>
        <v>90</v>
      </c>
      <c r="D43">
        <v>18.100000000000001</v>
      </c>
      <c r="E43">
        <v>2.4</v>
      </c>
      <c r="F43">
        <f t="shared" si="1"/>
        <v>15.700000000000001</v>
      </c>
      <c r="G43">
        <f t="shared" si="2"/>
        <v>1.7130500632879875</v>
      </c>
      <c r="H43">
        <f>C43-SUM($G$2:G43)</f>
        <v>23.561699133210382</v>
      </c>
    </row>
    <row r="44" spans="1:8" x14ac:dyDescent="0.25">
      <c r="A44" s="3">
        <v>41986.395856481482</v>
      </c>
      <c r="B44" s="4">
        <v>503</v>
      </c>
      <c r="C44">
        <f t="shared" si="0"/>
        <v>93</v>
      </c>
      <c r="D44">
        <v>18.100000000000001</v>
      </c>
      <c r="E44">
        <v>2.4</v>
      </c>
      <c r="F44">
        <f t="shared" si="1"/>
        <v>15.700000000000001</v>
      </c>
      <c r="G44">
        <f t="shared" si="2"/>
        <v>1.7130500680741942</v>
      </c>
      <c r="H44">
        <f>C44-SUM($G$2:G44)</f>
        <v>24.848649065136186</v>
      </c>
    </row>
    <row r="45" spans="1:8" x14ac:dyDescent="0.25">
      <c r="A45" s="3">
        <v>41986.399328703701</v>
      </c>
      <c r="B45" s="4">
        <v>505</v>
      </c>
      <c r="C45">
        <f t="shared" si="0"/>
        <v>95</v>
      </c>
      <c r="D45">
        <v>18.2</v>
      </c>
      <c r="E45">
        <v>2.6</v>
      </c>
      <c r="F45">
        <f t="shared" si="1"/>
        <v>15.6</v>
      </c>
      <c r="G45">
        <f t="shared" si="2"/>
        <v>1.702138916388064</v>
      </c>
      <c r="H45">
        <f>C45-SUM($G$2:G45)</f>
        <v>25.146510148748121</v>
      </c>
    </row>
    <row r="46" spans="1:8" x14ac:dyDescent="0.25">
      <c r="A46" s="3">
        <v>41986.402800925927</v>
      </c>
      <c r="B46" s="4">
        <v>507</v>
      </c>
      <c r="C46">
        <f t="shared" si="0"/>
        <v>97</v>
      </c>
      <c r="D46">
        <v>18.3</v>
      </c>
      <c r="E46">
        <v>2.7</v>
      </c>
      <c r="F46">
        <f t="shared" si="1"/>
        <v>15.600000000000001</v>
      </c>
      <c r="G46">
        <f t="shared" si="2"/>
        <v>1.7021389211437854</v>
      </c>
      <c r="H46">
        <f>C46-SUM($G$2:G46)</f>
        <v>25.444371227604336</v>
      </c>
    </row>
    <row r="47" spans="1:8" x14ac:dyDescent="0.25">
      <c r="A47" s="3">
        <v>41986.406273148146</v>
      </c>
      <c r="B47" s="4">
        <v>509</v>
      </c>
      <c r="C47">
        <f t="shared" si="0"/>
        <v>99</v>
      </c>
      <c r="D47">
        <v>18.3</v>
      </c>
      <c r="E47">
        <v>2.7</v>
      </c>
      <c r="F47">
        <f t="shared" si="1"/>
        <v>15.600000000000001</v>
      </c>
      <c r="G47">
        <f t="shared" si="2"/>
        <v>1.7021389163880642</v>
      </c>
      <c r="H47">
        <f>C47-SUM($G$2:G47)</f>
        <v>25.74223231121627</v>
      </c>
    </row>
    <row r="48" spans="1:8" x14ac:dyDescent="0.25">
      <c r="A48" s="3">
        <v>41986.409768518519</v>
      </c>
      <c r="B48" s="4">
        <v>511</v>
      </c>
      <c r="C48">
        <f t="shared" si="0"/>
        <v>101</v>
      </c>
      <c r="D48">
        <v>18.399999999999999</v>
      </c>
      <c r="E48">
        <v>2.8</v>
      </c>
      <c r="F48">
        <f t="shared" si="1"/>
        <v>15.599999999999998</v>
      </c>
      <c r="G48">
        <f t="shared" si="2"/>
        <v>1.7134865094493275</v>
      </c>
      <c r="H48">
        <f>C48-SUM($G$2:G48)</f>
        <v>26.028745801766945</v>
      </c>
    </row>
    <row r="49" spans="1:8" x14ac:dyDescent="0.25">
      <c r="A49" s="3">
        <v>41986.413217592592</v>
      </c>
      <c r="B49" s="4">
        <v>513</v>
      </c>
      <c r="C49">
        <f t="shared" si="0"/>
        <v>103</v>
      </c>
      <c r="D49">
        <v>18.399999999999999</v>
      </c>
      <c r="E49">
        <v>2.9</v>
      </c>
      <c r="F49">
        <f t="shared" si="1"/>
        <v>15.499999999999998</v>
      </c>
      <c r="G49">
        <f t="shared" si="2"/>
        <v>1.6799529197706566</v>
      </c>
      <c r="H49">
        <f>C49-SUM($G$2:G49)</f>
        <v>26.348792881996289</v>
      </c>
    </row>
    <row r="50" spans="1:8" x14ac:dyDescent="0.25">
      <c r="A50" s="3">
        <v>41986.416689814818</v>
      </c>
      <c r="B50" s="4">
        <v>515</v>
      </c>
      <c r="C50">
        <f t="shared" si="0"/>
        <v>105</v>
      </c>
      <c r="D50">
        <v>18.5</v>
      </c>
      <c r="E50">
        <v>2.9</v>
      </c>
      <c r="F50">
        <f t="shared" si="1"/>
        <v>15.6</v>
      </c>
      <c r="G50">
        <f t="shared" si="2"/>
        <v>1.7021389187659246</v>
      </c>
      <c r="H50">
        <f>C50-SUM($G$2:G50)</f>
        <v>26.646653963230364</v>
      </c>
    </row>
    <row r="51" spans="1:8" x14ac:dyDescent="0.25">
      <c r="A51" s="3">
        <v>41986.420162037037</v>
      </c>
      <c r="B51" s="4">
        <v>517</v>
      </c>
      <c r="C51">
        <f t="shared" si="0"/>
        <v>107</v>
      </c>
      <c r="D51">
        <v>18.600000000000001</v>
      </c>
      <c r="E51">
        <v>3</v>
      </c>
      <c r="F51">
        <f t="shared" si="1"/>
        <v>15.600000000000001</v>
      </c>
      <c r="G51">
        <f t="shared" si="2"/>
        <v>1.7021389163880642</v>
      </c>
      <c r="H51">
        <f>C51-SUM($G$2:G51)</f>
        <v>26.944515046842298</v>
      </c>
    </row>
    <row r="52" spans="1:8" x14ac:dyDescent="0.25">
      <c r="A52" s="3">
        <v>41986.423634259256</v>
      </c>
      <c r="B52" s="4">
        <v>520</v>
      </c>
      <c r="C52">
        <f t="shared" si="0"/>
        <v>110</v>
      </c>
      <c r="D52">
        <v>18.600000000000001</v>
      </c>
      <c r="E52">
        <v>3.2</v>
      </c>
      <c r="F52">
        <f t="shared" si="1"/>
        <v>15.400000000000002</v>
      </c>
      <c r="G52">
        <f t="shared" si="2"/>
        <v>1.6803166225882173</v>
      </c>
      <c r="H52">
        <f>C52-SUM($G$2:G52)</f>
        <v>28.264198424254076</v>
      </c>
    </row>
    <row r="53" spans="1:8" x14ac:dyDescent="0.25">
      <c r="A53" s="3">
        <v>41986.427106481482</v>
      </c>
      <c r="B53" s="4">
        <v>522</v>
      </c>
      <c r="C53">
        <f t="shared" si="0"/>
        <v>112</v>
      </c>
      <c r="D53">
        <v>18.600000000000001</v>
      </c>
      <c r="E53">
        <v>3.2</v>
      </c>
      <c r="F53">
        <f t="shared" si="1"/>
        <v>15.400000000000002</v>
      </c>
      <c r="G53">
        <f t="shared" si="2"/>
        <v>1.6803166272829679</v>
      </c>
      <c r="H53">
        <f>C53-SUM($G$2:G53)</f>
        <v>28.583881796971113</v>
      </c>
    </row>
    <row r="54" spans="1:8" x14ac:dyDescent="0.25">
      <c r="A54" s="3">
        <v>41986.430578703701</v>
      </c>
      <c r="B54" s="4">
        <v>524</v>
      </c>
      <c r="C54">
        <f t="shared" si="0"/>
        <v>114</v>
      </c>
      <c r="D54">
        <v>18.600000000000001</v>
      </c>
      <c r="E54">
        <v>3.2</v>
      </c>
      <c r="F54">
        <f t="shared" si="1"/>
        <v>15.400000000000002</v>
      </c>
      <c r="G54">
        <f t="shared" si="2"/>
        <v>1.6803166225882173</v>
      </c>
      <c r="H54">
        <f>C54-SUM($G$2:G54)</f>
        <v>28.903565174382891</v>
      </c>
    </row>
    <row r="55" spans="1:8" x14ac:dyDescent="0.25">
      <c r="A55" s="3">
        <v>41986.434050925927</v>
      </c>
      <c r="B55" s="4">
        <v>526</v>
      </c>
      <c r="C55">
        <f t="shared" si="0"/>
        <v>116</v>
      </c>
      <c r="D55">
        <v>18.7</v>
      </c>
      <c r="E55">
        <v>3.3</v>
      </c>
      <c r="F55">
        <f t="shared" si="1"/>
        <v>15.399999999999999</v>
      </c>
      <c r="G55">
        <f t="shared" si="2"/>
        <v>1.6803166272829673</v>
      </c>
      <c r="H55">
        <f>C55-SUM($G$2:G55)</f>
        <v>29.223248547099928</v>
      </c>
    </row>
    <row r="56" spans="1:8" x14ac:dyDescent="0.25">
      <c r="A56" s="3">
        <v>41986.437523148146</v>
      </c>
      <c r="B56" s="4">
        <v>528</v>
      </c>
      <c r="C56">
        <f t="shared" si="0"/>
        <v>118</v>
      </c>
      <c r="D56">
        <v>18.7</v>
      </c>
      <c r="E56">
        <v>3.3</v>
      </c>
      <c r="F56">
        <f t="shared" si="1"/>
        <v>15.399999999999999</v>
      </c>
      <c r="G56">
        <f t="shared" si="2"/>
        <v>1.6803166225882169</v>
      </c>
      <c r="H56">
        <f>C56-SUM($G$2:G56)</f>
        <v>29.542931924511706</v>
      </c>
    </row>
    <row r="57" spans="1:8" x14ac:dyDescent="0.25">
      <c r="A57" s="3">
        <v>41986.440995370373</v>
      </c>
      <c r="B57" s="4">
        <v>530</v>
      </c>
      <c r="C57">
        <f t="shared" si="0"/>
        <v>120</v>
      </c>
      <c r="D57">
        <v>18.8</v>
      </c>
      <c r="E57">
        <v>3.4</v>
      </c>
      <c r="F57">
        <f t="shared" si="1"/>
        <v>15.4</v>
      </c>
      <c r="G57">
        <f t="shared" si="2"/>
        <v>1.6803166249355923</v>
      </c>
      <c r="H57">
        <f>C57-SUM($G$2:G57)</f>
        <v>29.86261529957612</v>
      </c>
    </row>
    <row r="58" spans="1:8" x14ac:dyDescent="0.25">
      <c r="A58" s="3">
        <v>41986.444467592592</v>
      </c>
      <c r="B58" s="4">
        <v>532</v>
      </c>
      <c r="C58">
        <f t="shared" si="0"/>
        <v>122</v>
      </c>
      <c r="D58">
        <v>18.8</v>
      </c>
      <c r="E58">
        <v>3.5</v>
      </c>
      <c r="F58">
        <f t="shared" si="1"/>
        <v>15.3</v>
      </c>
      <c r="G58">
        <f t="shared" si="2"/>
        <v>1.6694054756882937</v>
      </c>
      <c r="H58">
        <f>C58-SUM($G$2:G58)</f>
        <v>30.193209823887827</v>
      </c>
    </row>
    <row r="59" spans="1:8" x14ac:dyDescent="0.25">
      <c r="A59" s="3">
        <v>41986.447939814818</v>
      </c>
      <c r="B59" s="4">
        <v>535</v>
      </c>
      <c r="C59">
        <f t="shared" si="0"/>
        <v>125</v>
      </c>
      <c r="D59">
        <v>18.899999999999999</v>
      </c>
      <c r="E59">
        <v>3.6</v>
      </c>
      <c r="F59">
        <f t="shared" si="1"/>
        <v>15.299999999999999</v>
      </c>
      <c r="G59">
        <f t="shared" si="2"/>
        <v>1.6694054780204259</v>
      </c>
      <c r="H59">
        <f>C59-SUM($G$2:G59)</f>
        <v>31.523804345867404</v>
      </c>
    </row>
    <row r="60" spans="1:8" x14ac:dyDescent="0.25">
      <c r="A60" s="3">
        <v>41986.451412037037</v>
      </c>
      <c r="B60" s="4">
        <v>537</v>
      </c>
      <c r="C60">
        <f t="shared" si="0"/>
        <v>127</v>
      </c>
      <c r="D60">
        <v>18.899999999999999</v>
      </c>
      <c r="E60">
        <v>3.6</v>
      </c>
      <c r="F60">
        <f t="shared" si="1"/>
        <v>15.299999999999999</v>
      </c>
      <c r="G60">
        <f t="shared" si="2"/>
        <v>1.6694054756882932</v>
      </c>
      <c r="H60">
        <f>C60-SUM($G$2:G60)</f>
        <v>31.854398870179111</v>
      </c>
    </row>
    <row r="61" spans="1:8" x14ac:dyDescent="0.25">
      <c r="A61" s="3">
        <v>41986.454884259256</v>
      </c>
      <c r="B61" s="4">
        <v>539</v>
      </c>
      <c r="C61">
        <f t="shared" si="0"/>
        <v>129</v>
      </c>
      <c r="D61">
        <v>18.899999999999999</v>
      </c>
      <c r="E61">
        <v>3.6</v>
      </c>
      <c r="F61">
        <f t="shared" si="1"/>
        <v>15.299999999999999</v>
      </c>
      <c r="G61">
        <f t="shared" si="2"/>
        <v>1.6694054756882932</v>
      </c>
      <c r="H61">
        <f>C61-SUM($G$2:G61)</f>
        <v>32.184993394490817</v>
      </c>
    </row>
    <row r="62" spans="1:8" x14ac:dyDescent="0.25">
      <c r="A62" s="3">
        <v>41986.458356481482</v>
      </c>
      <c r="B62" s="4">
        <v>541</v>
      </c>
      <c r="C62">
        <f t="shared" si="0"/>
        <v>131</v>
      </c>
      <c r="D62">
        <v>19</v>
      </c>
      <c r="E62">
        <v>3.6</v>
      </c>
      <c r="F62">
        <f t="shared" si="1"/>
        <v>15.4</v>
      </c>
      <c r="G62">
        <f t="shared" si="2"/>
        <v>1.6803166272829677</v>
      </c>
      <c r="H62">
        <f>C62-SUM($G$2:G62)</f>
        <v>32.504676767207854</v>
      </c>
    </row>
    <row r="63" spans="1:8" x14ac:dyDescent="0.25">
      <c r="A63" s="3">
        <v>41986.461828703701</v>
      </c>
      <c r="B63" s="4">
        <v>543</v>
      </c>
      <c r="C63">
        <f t="shared" si="0"/>
        <v>133</v>
      </c>
      <c r="D63">
        <v>19</v>
      </c>
      <c r="E63">
        <v>3.7</v>
      </c>
      <c r="F63">
        <f t="shared" si="1"/>
        <v>15.3</v>
      </c>
      <c r="G63">
        <f t="shared" si="2"/>
        <v>1.6694054756882937</v>
      </c>
      <c r="H63">
        <f>C63-SUM($G$2:G63)</f>
        <v>32.835271291519561</v>
      </c>
    </row>
    <row r="64" spans="1:8" x14ac:dyDescent="0.25">
      <c r="A64" s="3">
        <v>41986.465300925927</v>
      </c>
      <c r="B64" s="4">
        <v>545</v>
      </c>
      <c r="C64">
        <f t="shared" si="0"/>
        <v>135</v>
      </c>
      <c r="D64">
        <v>19</v>
      </c>
      <c r="E64">
        <v>3.9</v>
      </c>
      <c r="F64">
        <f t="shared" si="1"/>
        <v>15.1</v>
      </c>
      <c r="G64">
        <f t="shared" si="2"/>
        <v>1.647583186491741</v>
      </c>
      <c r="H64">
        <f>C64-SUM($G$2:G64)</f>
        <v>33.187688105027817</v>
      </c>
    </row>
    <row r="65" spans="1:8" x14ac:dyDescent="0.25">
      <c r="A65" s="3">
        <v>41986.468761574077</v>
      </c>
      <c r="B65" s="4">
        <v>547</v>
      </c>
      <c r="C65">
        <f t="shared" si="0"/>
        <v>137</v>
      </c>
      <c r="D65">
        <v>19.100000000000001</v>
      </c>
      <c r="E65">
        <v>4</v>
      </c>
      <c r="F65">
        <f t="shared" si="1"/>
        <v>15.100000000000001</v>
      </c>
      <c r="G65">
        <f t="shared" si="2"/>
        <v>1.6420912401123668</v>
      </c>
      <c r="H65">
        <f>C65-SUM($G$2:G65)</f>
        <v>33.545596864915453</v>
      </c>
    </row>
    <row r="66" spans="1:8" x14ac:dyDescent="0.25">
      <c r="A66" s="3">
        <v>41986.472233796296</v>
      </c>
      <c r="B66" s="4">
        <v>549</v>
      </c>
      <c r="C66">
        <f t="shared" si="0"/>
        <v>139</v>
      </c>
      <c r="D66">
        <v>19.100000000000001</v>
      </c>
      <c r="E66">
        <v>4.0999999999999996</v>
      </c>
      <c r="F66">
        <f t="shared" si="1"/>
        <v>15.000000000000002</v>
      </c>
      <c r="G66">
        <f t="shared" si="2"/>
        <v>1.6366720349885233</v>
      </c>
      <c r="H66">
        <f>C66-SUM($G$2:G66)</f>
        <v>33.908924829926931</v>
      </c>
    </row>
    <row r="67" spans="1:8" x14ac:dyDescent="0.25">
      <c r="A67" s="3">
        <v>41986.475706018522</v>
      </c>
      <c r="B67" s="4">
        <v>551</v>
      </c>
      <c r="C67">
        <f t="shared" ref="C67:C130" si="3">B67-$B$2</f>
        <v>141</v>
      </c>
      <c r="D67">
        <v>19.100000000000001</v>
      </c>
      <c r="E67">
        <v>4.2</v>
      </c>
      <c r="F67">
        <f t="shared" ref="F67:F130" si="4">D67-E67</f>
        <v>14.900000000000002</v>
      </c>
      <c r="G67">
        <f t="shared" si="2"/>
        <v>1.6257608903597616</v>
      </c>
      <c r="H67">
        <f>C67-SUM($G$2:G67)</f>
        <v>34.283163939567174</v>
      </c>
    </row>
    <row r="68" spans="1:8" x14ac:dyDescent="0.25">
      <c r="A68" s="3">
        <v>41986.479178240741</v>
      </c>
      <c r="B68" s="4">
        <v>553</v>
      </c>
      <c r="C68">
        <f t="shared" si="3"/>
        <v>143</v>
      </c>
      <c r="D68">
        <v>19.2</v>
      </c>
      <c r="E68">
        <v>4.3</v>
      </c>
      <c r="F68">
        <f t="shared" si="4"/>
        <v>14.899999999999999</v>
      </c>
      <c r="G68">
        <f t="shared" ref="G68:G131" si="5">(A68*24-A67*24)*$L$8*3.6*F68/1000</f>
        <v>1.6257608880885994</v>
      </c>
      <c r="H68">
        <f>C68-SUM($G$2:G68)</f>
        <v>34.657403051478582</v>
      </c>
    </row>
    <row r="69" spans="1:8" x14ac:dyDescent="0.25">
      <c r="A69" s="3">
        <v>41986.48265046296</v>
      </c>
      <c r="B69" s="4">
        <v>555</v>
      </c>
      <c r="C69">
        <f t="shared" si="3"/>
        <v>145</v>
      </c>
      <c r="D69">
        <v>19.2</v>
      </c>
      <c r="E69">
        <v>4.2</v>
      </c>
      <c r="F69">
        <f t="shared" si="4"/>
        <v>15</v>
      </c>
      <c r="G69">
        <f t="shared" si="5"/>
        <v>1.6366720349885231</v>
      </c>
      <c r="H69">
        <f>C69-SUM($G$2:G69)</f>
        <v>35.02073101649006</v>
      </c>
    </row>
    <row r="70" spans="1:8" x14ac:dyDescent="0.25">
      <c r="A70" s="3">
        <v>41986.486134259256</v>
      </c>
      <c r="B70" s="4">
        <v>557</v>
      </c>
      <c r="C70">
        <f t="shared" si="3"/>
        <v>147</v>
      </c>
      <c r="D70">
        <v>19.3</v>
      </c>
      <c r="E70">
        <v>4.0999999999999996</v>
      </c>
      <c r="F70">
        <f t="shared" si="4"/>
        <v>15.200000000000001</v>
      </c>
      <c r="G70">
        <f t="shared" si="5"/>
        <v>1.6640226433566778</v>
      </c>
      <c r="H70">
        <f>C70-SUM($G$2:G70)</f>
        <v>35.356708373133387</v>
      </c>
    </row>
    <row r="71" spans="1:8" x14ac:dyDescent="0.25">
      <c r="A71" s="3">
        <v>41986.489606481482</v>
      </c>
      <c r="B71" s="4">
        <v>559</v>
      </c>
      <c r="C71">
        <f t="shared" si="3"/>
        <v>149</v>
      </c>
      <c r="D71">
        <v>19.3</v>
      </c>
      <c r="E71">
        <v>4.2</v>
      </c>
      <c r="F71">
        <f t="shared" si="4"/>
        <v>15.100000000000001</v>
      </c>
      <c r="G71">
        <f t="shared" si="5"/>
        <v>1.6475831864917412</v>
      </c>
      <c r="H71">
        <f>C71-SUM($G$2:G71)</f>
        <v>35.709125186641643</v>
      </c>
    </row>
    <row r="72" spans="1:8" x14ac:dyDescent="0.25">
      <c r="A72" s="3">
        <v>41986.493078703701</v>
      </c>
      <c r="B72" s="4">
        <v>561</v>
      </c>
      <c r="C72">
        <f t="shared" si="3"/>
        <v>151</v>
      </c>
      <c r="D72">
        <v>19.3</v>
      </c>
      <c r="E72">
        <v>4.3</v>
      </c>
      <c r="F72">
        <f t="shared" si="4"/>
        <v>15</v>
      </c>
      <c r="G72">
        <f t="shared" si="5"/>
        <v>1.6366720349885231</v>
      </c>
      <c r="H72">
        <f>C72-SUM($G$2:G72)</f>
        <v>36.072453151653121</v>
      </c>
    </row>
    <row r="73" spans="1:8" x14ac:dyDescent="0.25">
      <c r="A73" s="3">
        <v>41986.496550925927</v>
      </c>
      <c r="B73" s="4">
        <v>563</v>
      </c>
      <c r="C73">
        <f t="shared" si="3"/>
        <v>153</v>
      </c>
      <c r="D73">
        <v>19.399999999999999</v>
      </c>
      <c r="E73">
        <v>4.3</v>
      </c>
      <c r="F73">
        <f t="shared" si="4"/>
        <v>15.099999999999998</v>
      </c>
      <c r="G73">
        <f t="shared" si="5"/>
        <v>1.6475831864917407</v>
      </c>
      <c r="H73">
        <f>C73-SUM($G$2:G73)</f>
        <v>36.424869965161378</v>
      </c>
    </row>
    <row r="74" spans="1:8" x14ac:dyDescent="0.25">
      <c r="A74" s="3">
        <v>41986.500023148146</v>
      </c>
      <c r="B74" s="4">
        <v>565</v>
      </c>
      <c r="C74">
        <f t="shared" si="3"/>
        <v>155</v>
      </c>
      <c r="D74">
        <v>19.399999999999999</v>
      </c>
      <c r="E74">
        <v>4.5999999999999996</v>
      </c>
      <c r="F74">
        <f t="shared" si="4"/>
        <v>14.799999999999999</v>
      </c>
      <c r="G74">
        <f t="shared" si="5"/>
        <v>1.614849741188676</v>
      </c>
      <c r="H74">
        <f>C74-SUM($G$2:G74)</f>
        <v>36.8100202239727</v>
      </c>
    </row>
    <row r="75" spans="1:8" x14ac:dyDescent="0.25">
      <c r="A75" s="3">
        <v>41986.503495370373</v>
      </c>
      <c r="B75" s="4">
        <v>567</v>
      </c>
      <c r="C75">
        <f t="shared" si="3"/>
        <v>157</v>
      </c>
      <c r="D75">
        <v>19.399999999999999</v>
      </c>
      <c r="E75">
        <v>4.8</v>
      </c>
      <c r="F75">
        <f t="shared" si="4"/>
        <v>14.599999999999998</v>
      </c>
      <c r="G75">
        <f t="shared" si="5"/>
        <v>1.5930274496142627</v>
      </c>
      <c r="H75">
        <f>C75-SUM($G$2:G75)</f>
        <v>37.216992774358431</v>
      </c>
    </row>
    <row r="76" spans="1:8" x14ac:dyDescent="0.25">
      <c r="A76" s="3">
        <v>41986.506967592592</v>
      </c>
      <c r="B76" s="4">
        <v>570</v>
      </c>
      <c r="C76">
        <f t="shared" si="3"/>
        <v>160</v>
      </c>
      <c r="D76">
        <v>19.5</v>
      </c>
      <c r="E76">
        <v>5.0999999999999996</v>
      </c>
      <c r="F76">
        <f t="shared" si="4"/>
        <v>14.4</v>
      </c>
      <c r="G76">
        <f t="shared" si="5"/>
        <v>1.5712051535889824</v>
      </c>
      <c r="H76">
        <f>C76-SUM($G$2:G76)</f>
        <v>38.645787620769454</v>
      </c>
    </row>
    <row r="77" spans="1:8" x14ac:dyDescent="0.25">
      <c r="A77" s="3">
        <v>41986.510428240741</v>
      </c>
      <c r="B77" s="4">
        <v>572</v>
      </c>
      <c r="C77">
        <f t="shared" si="3"/>
        <v>162</v>
      </c>
      <c r="D77">
        <v>19.5</v>
      </c>
      <c r="E77">
        <v>5.0999999999999996</v>
      </c>
      <c r="F77">
        <f t="shared" si="4"/>
        <v>14.4</v>
      </c>
      <c r="G77">
        <f t="shared" si="5"/>
        <v>1.5659678051402701</v>
      </c>
      <c r="H77">
        <f>C77-SUM($G$2:G77)</f>
        <v>39.079819815629179</v>
      </c>
    </row>
    <row r="78" spans="1:8" x14ac:dyDescent="0.25">
      <c r="A78" s="3">
        <v>41986.513912037037</v>
      </c>
      <c r="B78" s="4">
        <v>574</v>
      </c>
      <c r="C78">
        <f t="shared" si="3"/>
        <v>164</v>
      </c>
      <c r="D78">
        <v>19.600000000000001</v>
      </c>
      <c r="E78">
        <v>5.0999999999999996</v>
      </c>
      <c r="F78">
        <f t="shared" si="4"/>
        <v>14.500000000000002</v>
      </c>
      <c r="G78">
        <f t="shared" si="5"/>
        <v>1.5873900216231469</v>
      </c>
      <c r="H78">
        <f>C78-SUM($G$2:G78)</f>
        <v>39.492429794006028</v>
      </c>
    </row>
    <row r="79" spans="1:8" x14ac:dyDescent="0.25">
      <c r="A79" s="3">
        <v>41986.517384259256</v>
      </c>
      <c r="B79" s="4">
        <v>574</v>
      </c>
      <c r="C79">
        <f t="shared" si="3"/>
        <v>164</v>
      </c>
      <c r="D79">
        <v>19.600000000000001</v>
      </c>
      <c r="E79">
        <v>5.0999999999999996</v>
      </c>
      <c r="F79">
        <f t="shared" si="4"/>
        <v>14.500000000000002</v>
      </c>
      <c r="G79">
        <f t="shared" si="5"/>
        <v>1.5821163004889058</v>
      </c>
      <c r="H79">
        <f>C79-SUM($G$2:G79)</f>
        <v>37.910313493517123</v>
      </c>
    </row>
    <row r="80" spans="1:8" x14ac:dyDescent="0.25">
      <c r="A80" s="3">
        <v>41986.520856481482</v>
      </c>
      <c r="B80" s="4">
        <v>574</v>
      </c>
      <c r="C80">
        <f t="shared" si="3"/>
        <v>164</v>
      </c>
      <c r="D80">
        <v>19.5</v>
      </c>
      <c r="E80">
        <v>5.0999999999999996</v>
      </c>
      <c r="F80">
        <f t="shared" si="4"/>
        <v>14.4</v>
      </c>
      <c r="G80">
        <f t="shared" si="5"/>
        <v>1.5712051579788788</v>
      </c>
      <c r="H80">
        <f>C80-SUM($G$2:G80)</f>
        <v>36.339108335538242</v>
      </c>
    </row>
    <row r="81" spans="1:8" x14ac:dyDescent="0.25">
      <c r="A81" s="3">
        <v>41986.524328703701</v>
      </c>
      <c r="B81" s="4">
        <v>577</v>
      </c>
      <c r="C81">
        <f t="shared" si="3"/>
        <v>167</v>
      </c>
      <c r="D81">
        <v>19.399999999999999</v>
      </c>
      <c r="E81">
        <v>5.0999999999999996</v>
      </c>
      <c r="F81">
        <f t="shared" si="4"/>
        <v>14.299999999999999</v>
      </c>
      <c r="G81">
        <f t="shared" si="5"/>
        <v>1.5602940066890585</v>
      </c>
      <c r="H81">
        <f>C81-SUM($G$2:G81)</f>
        <v>37.778814328849194</v>
      </c>
    </row>
    <row r="82" spans="1:8" x14ac:dyDescent="0.25">
      <c r="A82" s="3">
        <v>41986.527789351851</v>
      </c>
      <c r="B82" s="4">
        <v>579</v>
      </c>
      <c r="C82">
        <f t="shared" si="3"/>
        <v>169</v>
      </c>
      <c r="D82">
        <v>19.399999999999999</v>
      </c>
      <c r="E82">
        <v>5.3</v>
      </c>
      <c r="F82">
        <f t="shared" si="4"/>
        <v>14.099999999999998</v>
      </c>
      <c r="G82">
        <f t="shared" si="5"/>
        <v>1.5333434758665143</v>
      </c>
      <c r="H82">
        <f>C82-SUM($G$2:G82)</f>
        <v>38.245470852982692</v>
      </c>
    </row>
    <row r="83" spans="1:8" x14ac:dyDescent="0.25">
      <c r="A83" s="3">
        <v>41986.531273148146</v>
      </c>
      <c r="B83" s="4">
        <v>581</v>
      </c>
      <c r="C83">
        <f t="shared" si="3"/>
        <v>171</v>
      </c>
      <c r="D83">
        <v>19.5</v>
      </c>
      <c r="E83">
        <v>5.2</v>
      </c>
      <c r="F83">
        <f t="shared" si="4"/>
        <v>14.3</v>
      </c>
      <c r="G83">
        <f t="shared" si="5"/>
        <v>1.5654949890218435</v>
      </c>
      <c r="H83">
        <f>C83-SUM($G$2:G83)</f>
        <v>38.679975863960834</v>
      </c>
    </row>
    <row r="84" spans="1:8" x14ac:dyDescent="0.25">
      <c r="A84" s="3">
        <v>41986.534733796296</v>
      </c>
      <c r="B84" s="4">
        <v>583</v>
      </c>
      <c r="C84">
        <f t="shared" si="3"/>
        <v>173</v>
      </c>
      <c r="D84">
        <v>19.5</v>
      </c>
      <c r="E84">
        <v>5.0999999999999996</v>
      </c>
      <c r="F84">
        <f t="shared" si="4"/>
        <v>14.4</v>
      </c>
      <c r="G84">
        <f t="shared" si="5"/>
        <v>1.5659678051402701</v>
      </c>
      <c r="H84">
        <f>C84-SUM($G$2:G84)</f>
        <v>39.114008058820559</v>
      </c>
    </row>
    <row r="85" spans="1:8" x14ac:dyDescent="0.25">
      <c r="A85" s="3">
        <v>41986.538206018522</v>
      </c>
      <c r="B85" s="4">
        <v>585</v>
      </c>
      <c r="C85">
        <f t="shared" si="3"/>
        <v>175</v>
      </c>
      <c r="D85">
        <v>19.5</v>
      </c>
      <c r="E85">
        <v>5.0999999999999996</v>
      </c>
      <c r="F85">
        <f t="shared" si="4"/>
        <v>14.4</v>
      </c>
      <c r="G85">
        <f t="shared" si="5"/>
        <v>1.5712051557839304</v>
      </c>
      <c r="H85">
        <f>C85-SUM($G$2:G85)</f>
        <v>39.54280290303663</v>
      </c>
    </row>
    <row r="86" spans="1:8" x14ac:dyDescent="0.25">
      <c r="A86" s="3">
        <v>41986.541689814818</v>
      </c>
      <c r="B86" s="4">
        <v>587</v>
      </c>
      <c r="C86">
        <f t="shared" si="3"/>
        <v>177</v>
      </c>
      <c r="D86">
        <v>19.5</v>
      </c>
      <c r="E86">
        <v>5.0999999999999996</v>
      </c>
      <c r="F86">
        <f t="shared" si="4"/>
        <v>14.4</v>
      </c>
      <c r="G86">
        <f t="shared" si="5"/>
        <v>1.5764425042326422</v>
      </c>
      <c r="H86">
        <f>C86-SUM($G$2:G86)</f>
        <v>39.966360398803999</v>
      </c>
    </row>
    <row r="87" spans="1:8" x14ac:dyDescent="0.25">
      <c r="A87" s="3">
        <v>41986.54515046296</v>
      </c>
      <c r="B87" s="4">
        <v>589</v>
      </c>
      <c r="C87">
        <f t="shared" si="3"/>
        <v>179</v>
      </c>
      <c r="D87">
        <v>19.600000000000001</v>
      </c>
      <c r="E87">
        <v>5.2</v>
      </c>
      <c r="F87">
        <f t="shared" si="4"/>
        <v>14.400000000000002</v>
      </c>
      <c r="G87">
        <f t="shared" si="5"/>
        <v>1.5659678029453223</v>
      </c>
      <c r="H87">
        <f>C87-SUM($G$2:G87)</f>
        <v>40.400392595858676</v>
      </c>
    </row>
    <row r="88" spans="1:8" x14ac:dyDescent="0.25">
      <c r="A88" s="3">
        <v>41986.548634259256</v>
      </c>
      <c r="B88" s="4">
        <v>589</v>
      </c>
      <c r="C88">
        <f t="shared" si="3"/>
        <v>179</v>
      </c>
      <c r="D88">
        <v>19.600000000000001</v>
      </c>
      <c r="E88">
        <v>5.4</v>
      </c>
      <c r="F88">
        <f t="shared" si="4"/>
        <v>14.200000000000001</v>
      </c>
      <c r="G88">
        <f t="shared" si="5"/>
        <v>1.5545474694516332</v>
      </c>
      <c r="H88">
        <f>C88-SUM($G$2:G88)</f>
        <v>38.845845126407056</v>
      </c>
    </row>
    <row r="89" spans="1:8" x14ac:dyDescent="0.25">
      <c r="A89" s="3">
        <v>41986.552106481482</v>
      </c>
      <c r="B89" s="4">
        <v>589</v>
      </c>
      <c r="C89">
        <f t="shared" si="3"/>
        <v>179</v>
      </c>
      <c r="D89">
        <v>19.5</v>
      </c>
      <c r="E89">
        <v>5.5</v>
      </c>
      <c r="F89">
        <f t="shared" si="4"/>
        <v>14</v>
      </c>
      <c r="G89">
        <f t="shared" si="5"/>
        <v>1.5275605702572432</v>
      </c>
      <c r="H89">
        <f>C89-SUM($G$2:G89)</f>
        <v>37.31828455614982</v>
      </c>
    </row>
    <row r="90" spans="1:8" x14ac:dyDescent="0.25">
      <c r="A90" s="3">
        <v>41986.555578703701</v>
      </c>
      <c r="B90" s="4">
        <v>592</v>
      </c>
      <c r="C90">
        <f t="shared" si="3"/>
        <v>182</v>
      </c>
      <c r="D90">
        <v>19.5</v>
      </c>
      <c r="E90">
        <v>5.6</v>
      </c>
      <c r="F90">
        <f t="shared" si="4"/>
        <v>13.9</v>
      </c>
      <c r="G90">
        <f t="shared" si="5"/>
        <v>1.5166494190893647</v>
      </c>
      <c r="H90">
        <f>C90-SUM($G$2:G90)</f>
        <v>38.801635137060458</v>
      </c>
    </row>
    <row r="91" spans="1:8" x14ac:dyDescent="0.25">
      <c r="A91" s="3">
        <v>41986.559050925927</v>
      </c>
      <c r="B91" s="4">
        <v>594</v>
      </c>
      <c r="C91">
        <f t="shared" si="3"/>
        <v>184</v>
      </c>
      <c r="D91">
        <v>19.399999999999999</v>
      </c>
      <c r="E91">
        <v>5.6</v>
      </c>
      <c r="F91">
        <f t="shared" si="4"/>
        <v>13.799999999999999</v>
      </c>
      <c r="G91">
        <f t="shared" si="5"/>
        <v>1.5057382763964253</v>
      </c>
      <c r="H91">
        <f>C91-SUM($G$2:G91)</f>
        <v>39.295896860664044</v>
      </c>
    </row>
    <row r="92" spans="1:8" x14ac:dyDescent="0.25">
      <c r="A92" s="3">
        <v>41986.562523148146</v>
      </c>
      <c r="B92" s="4">
        <v>596</v>
      </c>
      <c r="C92">
        <f t="shared" si="3"/>
        <v>186</v>
      </c>
      <c r="D92">
        <v>19.5</v>
      </c>
      <c r="E92">
        <v>5.5</v>
      </c>
      <c r="F92">
        <f t="shared" si="4"/>
        <v>14</v>
      </c>
      <c r="G92">
        <f t="shared" si="5"/>
        <v>1.5275605659892884</v>
      </c>
      <c r="H92">
        <f>C92-SUM($G$2:G92)</f>
        <v>39.768336294674754</v>
      </c>
    </row>
    <row r="93" spans="1:8" x14ac:dyDescent="0.25">
      <c r="A93" s="3">
        <v>41986.565995370373</v>
      </c>
      <c r="B93" s="4">
        <v>598</v>
      </c>
      <c r="C93">
        <f t="shared" si="3"/>
        <v>188</v>
      </c>
      <c r="D93">
        <v>19.5</v>
      </c>
      <c r="E93">
        <v>5.5</v>
      </c>
      <c r="F93">
        <f t="shared" si="4"/>
        <v>14</v>
      </c>
      <c r="G93">
        <f t="shared" si="5"/>
        <v>1.5275605681232658</v>
      </c>
      <c r="H93">
        <f>C93-SUM($G$2:G93)</f>
        <v>40.240775726551476</v>
      </c>
    </row>
    <row r="94" spans="1:8" x14ac:dyDescent="0.25">
      <c r="A94" s="3">
        <v>41986.569467592592</v>
      </c>
      <c r="B94" s="4">
        <v>600</v>
      </c>
      <c r="C94">
        <f t="shared" si="3"/>
        <v>190</v>
      </c>
      <c r="D94">
        <v>19.5</v>
      </c>
      <c r="E94">
        <v>5.4</v>
      </c>
      <c r="F94">
        <f t="shared" si="4"/>
        <v>14.1</v>
      </c>
      <c r="G94">
        <f t="shared" si="5"/>
        <v>1.5384717128892116</v>
      </c>
      <c r="H94">
        <f>C94-SUM($G$2:G94)</f>
        <v>40.702304013662257</v>
      </c>
    </row>
    <row r="95" spans="1:8" x14ac:dyDescent="0.25">
      <c r="A95" s="3">
        <v>41986.572939814818</v>
      </c>
      <c r="B95" s="4">
        <v>602</v>
      </c>
      <c r="C95">
        <f t="shared" si="3"/>
        <v>192</v>
      </c>
      <c r="D95">
        <v>19.600000000000001</v>
      </c>
      <c r="E95">
        <v>5.4</v>
      </c>
      <c r="F95">
        <f t="shared" si="4"/>
        <v>14.200000000000001</v>
      </c>
      <c r="G95">
        <f t="shared" si="5"/>
        <v>1.5493828619535981</v>
      </c>
      <c r="H95">
        <f>C95-SUM($G$2:G95)</f>
        <v>41.152921151708654</v>
      </c>
    </row>
    <row r="96" spans="1:8" x14ac:dyDescent="0.25">
      <c r="A96" s="3">
        <v>41986.576412037037</v>
      </c>
      <c r="B96" s="4">
        <v>602</v>
      </c>
      <c r="C96">
        <f t="shared" si="3"/>
        <v>192</v>
      </c>
      <c r="D96">
        <v>19.600000000000001</v>
      </c>
      <c r="E96">
        <v>5.7</v>
      </c>
      <c r="F96">
        <f t="shared" si="4"/>
        <v>13.900000000000002</v>
      </c>
      <c r="G96">
        <f t="shared" si="5"/>
        <v>1.5166494190893649</v>
      </c>
      <c r="H96">
        <f>C96-SUM($G$2:G96)</f>
        <v>39.636271732619292</v>
      </c>
    </row>
    <row r="97" spans="1:8" x14ac:dyDescent="0.25">
      <c r="A97" s="3">
        <v>41986.579884259256</v>
      </c>
      <c r="B97" s="4">
        <v>602</v>
      </c>
      <c r="C97">
        <f t="shared" si="3"/>
        <v>192</v>
      </c>
      <c r="D97">
        <v>19.5</v>
      </c>
      <c r="E97">
        <v>5.8</v>
      </c>
      <c r="F97">
        <f t="shared" si="4"/>
        <v>13.7</v>
      </c>
      <c r="G97">
        <f t="shared" si="5"/>
        <v>1.4948271252895176</v>
      </c>
      <c r="H97">
        <f>C97-SUM($G$2:G97)</f>
        <v>38.141444607329788</v>
      </c>
    </row>
    <row r="98" spans="1:8" x14ac:dyDescent="0.25">
      <c r="A98" s="3">
        <v>41986.583356481482</v>
      </c>
      <c r="B98" s="4">
        <v>605</v>
      </c>
      <c r="C98">
        <f t="shared" si="3"/>
        <v>195</v>
      </c>
      <c r="D98">
        <v>19.5</v>
      </c>
      <c r="E98">
        <v>5.9</v>
      </c>
      <c r="F98">
        <f t="shared" si="4"/>
        <v>13.6</v>
      </c>
      <c r="G98">
        <f t="shared" si="5"/>
        <v>1.4839159825356076</v>
      </c>
      <c r="H98">
        <f>C98-SUM($G$2:G98)</f>
        <v>39.657528624794168</v>
      </c>
    </row>
    <row r="99" spans="1:8" x14ac:dyDescent="0.25">
      <c r="A99" s="3">
        <v>41986.586828703701</v>
      </c>
      <c r="B99" s="4">
        <v>607</v>
      </c>
      <c r="C99">
        <f t="shared" si="3"/>
        <v>197</v>
      </c>
      <c r="D99">
        <v>19.5</v>
      </c>
      <c r="E99">
        <v>5.9</v>
      </c>
      <c r="F99">
        <f t="shared" si="4"/>
        <v>13.6</v>
      </c>
      <c r="G99">
        <f t="shared" si="5"/>
        <v>1.4839159783895943</v>
      </c>
      <c r="H99">
        <f>C99-SUM($G$2:G99)</f>
        <v>40.173612646404564</v>
      </c>
    </row>
    <row r="100" spans="1:8" x14ac:dyDescent="0.25">
      <c r="A100" s="3">
        <v>41986.590300925927</v>
      </c>
      <c r="B100" s="4">
        <v>609</v>
      </c>
      <c r="C100">
        <f t="shared" si="3"/>
        <v>199</v>
      </c>
      <c r="D100">
        <v>19.5</v>
      </c>
      <c r="E100">
        <v>5.9</v>
      </c>
      <c r="F100">
        <f t="shared" si="4"/>
        <v>13.6</v>
      </c>
      <c r="G100">
        <f t="shared" si="5"/>
        <v>1.4839159825356076</v>
      </c>
      <c r="H100">
        <f>C100-SUM($G$2:G100)</f>
        <v>40.689696663868943</v>
      </c>
    </row>
    <row r="101" spans="1:8" x14ac:dyDescent="0.25">
      <c r="A101" s="3">
        <v>41986.593773148146</v>
      </c>
      <c r="B101" s="4">
        <v>611</v>
      </c>
      <c r="C101">
        <f t="shared" si="3"/>
        <v>201</v>
      </c>
      <c r="D101">
        <v>19.600000000000001</v>
      </c>
      <c r="E101">
        <v>5.9</v>
      </c>
      <c r="F101">
        <f t="shared" si="4"/>
        <v>13.700000000000001</v>
      </c>
      <c r="G101">
        <f t="shared" si="5"/>
        <v>1.4948271252895178</v>
      </c>
      <c r="H101">
        <f>C101-SUM($G$2:G101)</f>
        <v>41.194869538579439</v>
      </c>
    </row>
    <row r="102" spans="1:8" x14ac:dyDescent="0.25">
      <c r="A102" s="3">
        <v>41986.597245370373</v>
      </c>
      <c r="B102" s="4">
        <v>611</v>
      </c>
      <c r="C102">
        <f t="shared" si="3"/>
        <v>201</v>
      </c>
      <c r="D102">
        <v>19.600000000000001</v>
      </c>
      <c r="E102">
        <v>5.8</v>
      </c>
      <c r="F102">
        <f t="shared" si="4"/>
        <v>13.8</v>
      </c>
      <c r="G102">
        <f t="shared" si="5"/>
        <v>1.5057382742929335</v>
      </c>
      <c r="H102">
        <f>C102-SUM($G$2:G102)</f>
        <v>39.689131264286516</v>
      </c>
    </row>
    <row r="103" spans="1:8" x14ac:dyDescent="0.25">
      <c r="A103" s="3">
        <v>41986.600717592592</v>
      </c>
      <c r="B103" s="4">
        <v>611</v>
      </c>
      <c r="C103">
        <f t="shared" si="3"/>
        <v>201</v>
      </c>
      <c r="D103">
        <v>19.600000000000001</v>
      </c>
      <c r="E103">
        <v>5.9</v>
      </c>
      <c r="F103">
        <f t="shared" si="4"/>
        <v>13.700000000000001</v>
      </c>
      <c r="G103">
        <f t="shared" si="5"/>
        <v>1.4948271252895178</v>
      </c>
      <c r="H103">
        <f>C103-SUM($G$2:G103)</f>
        <v>38.194304138997012</v>
      </c>
    </row>
    <row r="104" spans="1:8" x14ac:dyDescent="0.25">
      <c r="A104" s="3">
        <v>41986.604189814818</v>
      </c>
      <c r="B104" s="4">
        <v>611</v>
      </c>
      <c r="C104">
        <f t="shared" si="3"/>
        <v>201</v>
      </c>
      <c r="D104">
        <v>19.5</v>
      </c>
      <c r="E104">
        <v>5.7</v>
      </c>
      <c r="F104">
        <f t="shared" si="4"/>
        <v>13.8</v>
      </c>
      <c r="G104">
        <f t="shared" si="5"/>
        <v>1.5057382742929335</v>
      </c>
      <c r="H104">
        <f>C104-SUM($G$2:G104)</f>
        <v>36.688565864704088</v>
      </c>
    </row>
    <row r="105" spans="1:8" x14ac:dyDescent="0.25">
      <c r="A105" s="3">
        <v>41986.607662037037</v>
      </c>
      <c r="B105" s="4">
        <v>614</v>
      </c>
      <c r="C105">
        <f t="shared" si="3"/>
        <v>204</v>
      </c>
      <c r="D105">
        <v>19.399999999999999</v>
      </c>
      <c r="E105">
        <v>5.7</v>
      </c>
      <c r="F105">
        <f t="shared" si="4"/>
        <v>13.7</v>
      </c>
      <c r="G105">
        <f t="shared" si="5"/>
        <v>1.4948271252895176</v>
      </c>
      <c r="H105">
        <f>C105-SUM($G$2:G105)</f>
        <v>38.193738739414584</v>
      </c>
    </row>
    <row r="106" spans="1:8" x14ac:dyDescent="0.25">
      <c r="A106" s="3">
        <v>41986.611134259256</v>
      </c>
      <c r="B106" s="4">
        <v>617</v>
      </c>
      <c r="C106">
        <f t="shared" si="3"/>
        <v>207</v>
      </c>
      <c r="D106">
        <v>19.399999999999999</v>
      </c>
      <c r="E106">
        <v>5.8</v>
      </c>
      <c r="F106">
        <f t="shared" si="4"/>
        <v>13.599999999999998</v>
      </c>
      <c r="G106">
        <f t="shared" si="5"/>
        <v>1.4839159783895941</v>
      </c>
      <c r="H106">
        <f>C106-SUM($G$2:G106)</f>
        <v>39.709822761024981</v>
      </c>
    </row>
    <row r="107" spans="1:8" x14ac:dyDescent="0.25">
      <c r="A107" s="3">
        <v>41986.614606481482</v>
      </c>
      <c r="B107" s="4">
        <v>619</v>
      </c>
      <c r="C107">
        <f t="shared" si="3"/>
        <v>209</v>
      </c>
      <c r="D107">
        <v>19.399999999999999</v>
      </c>
      <c r="E107">
        <v>5.9</v>
      </c>
      <c r="F107">
        <f t="shared" si="4"/>
        <v>13.499999999999998</v>
      </c>
      <c r="G107">
        <f t="shared" si="5"/>
        <v>1.4730048356051986</v>
      </c>
      <c r="H107">
        <f>C107-SUM($G$2:G107)</f>
        <v>40.236817925419786</v>
      </c>
    </row>
    <row r="108" spans="1:8" x14ac:dyDescent="0.25">
      <c r="A108" s="3">
        <v>41986.618078703701</v>
      </c>
      <c r="B108" s="4">
        <v>621</v>
      </c>
      <c r="C108">
        <f t="shared" si="3"/>
        <v>211</v>
      </c>
      <c r="D108">
        <v>19.5</v>
      </c>
      <c r="E108">
        <v>5.9</v>
      </c>
      <c r="F108">
        <f t="shared" si="4"/>
        <v>13.6</v>
      </c>
      <c r="G108">
        <f t="shared" si="5"/>
        <v>1.4839159783895943</v>
      </c>
      <c r="H108">
        <f>C108-SUM($G$2:G108)</f>
        <v>40.752901947030182</v>
      </c>
    </row>
    <row r="109" spans="1:8" x14ac:dyDescent="0.25">
      <c r="A109" s="3">
        <v>41986.621550925927</v>
      </c>
      <c r="B109" s="4">
        <v>623</v>
      </c>
      <c r="C109">
        <f t="shared" si="3"/>
        <v>213</v>
      </c>
      <c r="D109">
        <v>19.5</v>
      </c>
      <c r="E109">
        <v>5.9</v>
      </c>
      <c r="F109">
        <f t="shared" si="4"/>
        <v>13.6</v>
      </c>
      <c r="G109">
        <f t="shared" si="5"/>
        <v>1.4839159825356076</v>
      </c>
      <c r="H109">
        <f>C109-SUM($G$2:G109)</f>
        <v>41.268985964494561</v>
      </c>
    </row>
    <row r="110" spans="1:8" x14ac:dyDescent="0.25">
      <c r="A110" s="3">
        <v>41986.625023148146</v>
      </c>
      <c r="B110" s="4">
        <v>625</v>
      </c>
      <c r="C110">
        <f t="shared" si="3"/>
        <v>215</v>
      </c>
      <c r="D110">
        <v>19.5</v>
      </c>
      <c r="E110">
        <v>5.8</v>
      </c>
      <c r="F110">
        <f t="shared" si="4"/>
        <v>13.7</v>
      </c>
      <c r="G110">
        <f t="shared" si="5"/>
        <v>1.4948271252895176</v>
      </c>
      <c r="H110">
        <f>C110-SUM($G$2:G110)</f>
        <v>41.774158839205057</v>
      </c>
    </row>
    <row r="111" spans="1:8" x14ac:dyDescent="0.25">
      <c r="A111" s="3">
        <v>41986.628483796296</v>
      </c>
      <c r="B111" s="4">
        <v>627</v>
      </c>
      <c r="C111">
        <f t="shared" si="3"/>
        <v>217</v>
      </c>
      <c r="D111">
        <v>19.600000000000001</v>
      </c>
      <c r="E111">
        <v>5.8</v>
      </c>
      <c r="F111">
        <f t="shared" si="4"/>
        <v>13.8</v>
      </c>
      <c r="G111">
        <f t="shared" si="5"/>
        <v>1.500719146592759</v>
      </c>
      <c r="H111">
        <f>C111-SUM($G$2:G111)</f>
        <v>42.2734396926123</v>
      </c>
    </row>
    <row r="112" spans="1:8" x14ac:dyDescent="0.25">
      <c r="A112" s="3">
        <v>41986.631967592592</v>
      </c>
      <c r="B112" s="4">
        <v>627</v>
      </c>
      <c r="C112">
        <f t="shared" si="3"/>
        <v>217</v>
      </c>
      <c r="D112">
        <v>19.600000000000001</v>
      </c>
      <c r="E112">
        <v>5.8</v>
      </c>
      <c r="F112">
        <f t="shared" si="4"/>
        <v>13.8</v>
      </c>
      <c r="G112">
        <f t="shared" si="5"/>
        <v>1.5107573998896155</v>
      </c>
      <c r="H112">
        <f>C112-SUM($G$2:G112)</f>
        <v>40.762682292722673</v>
      </c>
    </row>
    <row r="113" spans="1:8" x14ac:dyDescent="0.25">
      <c r="A113" s="3">
        <v>41986.635439814818</v>
      </c>
      <c r="B113" s="4">
        <v>627</v>
      </c>
      <c r="C113">
        <f t="shared" si="3"/>
        <v>217</v>
      </c>
      <c r="D113">
        <v>19.600000000000001</v>
      </c>
      <c r="E113">
        <v>5.6</v>
      </c>
      <c r="F113">
        <f t="shared" si="4"/>
        <v>14.000000000000002</v>
      </c>
      <c r="G113">
        <f t="shared" si="5"/>
        <v>1.527560568123266</v>
      </c>
      <c r="H113">
        <f>C113-SUM($G$2:G113)</f>
        <v>39.235121724599395</v>
      </c>
    </row>
    <row r="114" spans="1:8" x14ac:dyDescent="0.25">
      <c r="A114" s="3">
        <v>41986.638912037037</v>
      </c>
      <c r="B114" s="4">
        <v>627</v>
      </c>
      <c r="C114">
        <f t="shared" si="3"/>
        <v>217</v>
      </c>
      <c r="D114">
        <v>19.5</v>
      </c>
      <c r="E114">
        <v>5.2</v>
      </c>
      <c r="F114">
        <f t="shared" si="4"/>
        <v>14.3</v>
      </c>
      <c r="G114">
        <f t="shared" si="5"/>
        <v>1.5602940066890587</v>
      </c>
      <c r="H114">
        <f>C114-SUM($G$2:G114)</f>
        <v>37.674827717910347</v>
      </c>
    </row>
    <row r="115" spans="1:8" x14ac:dyDescent="0.25">
      <c r="A115" s="3">
        <v>41986.642384259256</v>
      </c>
      <c r="B115" s="4">
        <v>630</v>
      </c>
      <c r="C115">
        <f t="shared" si="3"/>
        <v>220</v>
      </c>
      <c r="D115">
        <v>19.399999999999999</v>
      </c>
      <c r="E115">
        <v>4.9000000000000004</v>
      </c>
      <c r="F115">
        <f t="shared" si="4"/>
        <v>14.499999999999998</v>
      </c>
      <c r="G115">
        <f t="shared" si="5"/>
        <v>1.5821163004889054</v>
      </c>
      <c r="H115">
        <f>C115-SUM($G$2:G115)</f>
        <v>39.092711417421441</v>
      </c>
    </row>
    <row r="116" spans="1:8" x14ac:dyDescent="0.25">
      <c r="A116" s="3">
        <v>41986.645856481482</v>
      </c>
      <c r="B116" s="4">
        <v>632</v>
      </c>
      <c r="C116">
        <f t="shared" si="3"/>
        <v>222</v>
      </c>
      <c r="D116">
        <v>19.399999999999999</v>
      </c>
      <c r="E116">
        <v>4.8</v>
      </c>
      <c r="F116">
        <f t="shared" si="4"/>
        <v>14.599999999999998</v>
      </c>
      <c r="G116">
        <f t="shared" si="5"/>
        <v>1.5930274518396961</v>
      </c>
      <c r="H116">
        <f>C116-SUM($G$2:G116)</f>
        <v>39.499683965581738</v>
      </c>
    </row>
    <row r="117" spans="1:8" x14ac:dyDescent="0.25">
      <c r="A117" s="3">
        <v>41986.649328703701</v>
      </c>
      <c r="B117" s="4">
        <v>634</v>
      </c>
      <c r="C117">
        <f t="shared" si="3"/>
        <v>224</v>
      </c>
      <c r="D117">
        <v>19.5</v>
      </c>
      <c r="E117">
        <v>4.8</v>
      </c>
      <c r="F117">
        <f t="shared" si="4"/>
        <v>14.7</v>
      </c>
      <c r="G117">
        <f t="shared" si="5"/>
        <v>1.6039385942887525</v>
      </c>
      <c r="H117">
        <f>C117-SUM($G$2:G117)</f>
        <v>39.895745371292975</v>
      </c>
    </row>
    <row r="118" spans="1:8" x14ac:dyDescent="0.25">
      <c r="A118" s="3">
        <v>41986.652800925927</v>
      </c>
      <c r="B118" s="4">
        <v>636</v>
      </c>
      <c r="C118">
        <f t="shared" si="3"/>
        <v>226</v>
      </c>
      <c r="D118">
        <v>19.5</v>
      </c>
      <c r="E118">
        <v>4.9000000000000004</v>
      </c>
      <c r="F118">
        <f t="shared" si="4"/>
        <v>14.6</v>
      </c>
      <c r="G118">
        <f t="shared" si="5"/>
        <v>1.5930274518396963</v>
      </c>
      <c r="H118">
        <f>C118-SUM($G$2:G118)</f>
        <v>40.302717919453272</v>
      </c>
    </row>
    <row r="119" spans="1:8" x14ac:dyDescent="0.25">
      <c r="A119" s="3">
        <v>41986.656261574077</v>
      </c>
      <c r="B119" s="4">
        <v>638</v>
      </c>
      <c r="C119">
        <f t="shared" si="3"/>
        <v>228</v>
      </c>
      <c r="D119">
        <v>19.600000000000001</v>
      </c>
      <c r="E119">
        <v>5.0999999999999996</v>
      </c>
      <c r="F119">
        <f t="shared" si="4"/>
        <v>14.500000000000002</v>
      </c>
      <c r="G119">
        <f t="shared" si="5"/>
        <v>1.5768425815648557</v>
      </c>
      <c r="H119">
        <f>C119-SUM($G$2:G119)</f>
        <v>40.725875337888425</v>
      </c>
    </row>
    <row r="120" spans="1:8" x14ac:dyDescent="0.25">
      <c r="A120" s="3">
        <v>41986.659733796296</v>
      </c>
      <c r="B120" s="4">
        <v>638</v>
      </c>
      <c r="C120">
        <f t="shared" si="3"/>
        <v>228</v>
      </c>
      <c r="D120">
        <v>19.600000000000001</v>
      </c>
      <c r="E120">
        <v>5.2</v>
      </c>
      <c r="F120">
        <f t="shared" si="4"/>
        <v>14.400000000000002</v>
      </c>
      <c r="G120">
        <f t="shared" si="5"/>
        <v>1.5712051535889826</v>
      </c>
      <c r="H120">
        <f>C120-SUM($G$2:G120)</f>
        <v>39.154670184299448</v>
      </c>
    </row>
    <row r="121" spans="1:8" x14ac:dyDescent="0.25">
      <c r="A121" s="3">
        <v>41986.663206018522</v>
      </c>
      <c r="B121" s="4">
        <v>638</v>
      </c>
      <c r="C121">
        <f t="shared" si="3"/>
        <v>228</v>
      </c>
      <c r="D121">
        <v>19.600000000000001</v>
      </c>
      <c r="E121">
        <v>5.2</v>
      </c>
      <c r="F121">
        <f t="shared" si="4"/>
        <v>14.400000000000002</v>
      </c>
      <c r="G121">
        <f t="shared" si="5"/>
        <v>1.5712051557839306</v>
      </c>
      <c r="H121">
        <f>C121-SUM($G$2:G121)</f>
        <v>37.583465028515519</v>
      </c>
    </row>
    <row r="122" spans="1:8" x14ac:dyDescent="0.25">
      <c r="A122" s="3">
        <v>41986.666678240741</v>
      </c>
      <c r="B122" s="4">
        <v>638</v>
      </c>
      <c r="C122">
        <f t="shared" si="3"/>
        <v>228</v>
      </c>
      <c r="D122">
        <v>19.5</v>
      </c>
      <c r="E122">
        <v>5.2</v>
      </c>
      <c r="F122">
        <f t="shared" si="4"/>
        <v>14.3</v>
      </c>
      <c r="G122">
        <f t="shared" si="5"/>
        <v>1.5602940066890587</v>
      </c>
      <c r="H122">
        <f>C122-SUM($G$2:G122)</f>
        <v>36.023171021826471</v>
      </c>
    </row>
    <row r="123" spans="1:8" x14ac:dyDescent="0.25">
      <c r="A123" s="3">
        <v>41986.670162037037</v>
      </c>
      <c r="B123" s="4">
        <v>641</v>
      </c>
      <c r="C123">
        <f t="shared" si="3"/>
        <v>231</v>
      </c>
      <c r="D123">
        <v>19.399999999999999</v>
      </c>
      <c r="E123">
        <v>5.2</v>
      </c>
      <c r="F123">
        <f t="shared" si="4"/>
        <v>14.2</v>
      </c>
      <c r="G123">
        <f t="shared" si="5"/>
        <v>1.5545474694516332</v>
      </c>
      <c r="H123">
        <f>C123-SUM($G$2:G123)</f>
        <v>37.468623552374851</v>
      </c>
    </row>
    <row r="124" spans="1:8" x14ac:dyDescent="0.25">
      <c r="A124" s="3">
        <v>41986.673634259256</v>
      </c>
      <c r="B124" s="4">
        <v>643</v>
      </c>
      <c r="C124">
        <f t="shared" si="3"/>
        <v>233</v>
      </c>
      <c r="D124">
        <v>19.399999999999999</v>
      </c>
      <c r="E124">
        <v>5.2</v>
      </c>
      <c r="F124">
        <f t="shared" si="4"/>
        <v>14.2</v>
      </c>
      <c r="G124">
        <f t="shared" si="5"/>
        <v>1.5493828597891353</v>
      </c>
      <c r="H124">
        <f>C124-SUM($G$2:G124)</f>
        <v>37.919240692585703</v>
      </c>
    </row>
    <row r="125" spans="1:8" x14ac:dyDescent="0.25">
      <c r="A125" s="3">
        <v>41986.677106481482</v>
      </c>
      <c r="B125" s="4">
        <v>646</v>
      </c>
      <c r="C125">
        <f t="shared" si="3"/>
        <v>236</v>
      </c>
      <c r="D125">
        <v>19.399999999999999</v>
      </c>
      <c r="E125">
        <v>5.2</v>
      </c>
      <c r="F125">
        <f t="shared" si="4"/>
        <v>14.2</v>
      </c>
      <c r="G125">
        <f t="shared" si="5"/>
        <v>1.5493828641180609</v>
      </c>
      <c r="H125">
        <f>C125-SUM($G$2:G125)</f>
        <v>39.369857828467644</v>
      </c>
    </row>
    <row r="126" spans="1:8" x14ac:dyDescent="0.25">
      <c r="A126" s="3">
        <v>41986.680578703701</v>
      </c>
      <c r="B126" s="4">
        <v>648</v>
      </c>
      <c r="C126">
        <f t="shared" si="3"/>
        <v>238</v>
      </c>
      <c r="D126">
        <v>19.5</v>
      </c>
      <c r="E126">
        <v>5.2</v>
      </c>
      <c r="F126">
        <f t="shared" si="4"/>
        <v>14.3</v>
      </c>
      <c r="G126">
        <f t="shared" si="5"/>
        <v>1.5602940066890587</v>
      </c>
      <c r="H126">
        <f>C126-SUM($G$2:G126)</f>
        <v>39.809563821778596</v>
      </c>
    </row>
    <row r="127" spans="1:8" x14ac:dyDescent="0.25">
      <c r="A127" s="3">
        <v>41986.684050925927</v>
      </c>
      <c r="B127" s="4">
        <v>650</v>
      </c>
      <c r="C127">
        <f t="shared" si="3"/>
        <v>240</v>
      </c>
      <c r="D127">
        <v>19.600000000000001</v>
      </c>
      <c r="E127">
        <v>5.2</v>
      </c>
      <c r="F127">
        <f t="shared" si="4"/>
        <v>14.400000000000002</v>
      </c>
      <c r="G127">
        <f t="shared" si="5"/>
        <v>1.5712051579788791</v>
      </c>
      <c r="H127">
        <f>C127-SUM($G$2:G127)</f>
        <v>40.238358663799715</v>
      </c>
    </row>
    <row r="128" spans="1:8" x14ac:dyDescent="0.25">
      <c r="A128" s="3">
        <v>41986.687523148146</v>
      </c>
      <c r="B128" s="4">
        <v>650</v>
      </c>
      <c r="C128">
        <f t="shared" si="3"/>
        <v>240</v>
      </c>
      <c r="D128">
        <v>19.600000000000001</v>
      </c>
      <c r="E128">
        <v>5.2</v>
      </c>
      <c r="F128">
        <f t="shared" si="4"/>
        <v>14.400000000000002</v>
      </c>
      <c r="G128">
        <f t="shared" si="5"/>
        <v>1.5712051535889826</v>
      </c>
      <c r="H128">
        <f>C128-SUM($G$2:G128)</f>
        <v>38.667153510210738</v>
      </c>
    </row>
    <row r="129" spans="1:8" x14ac:dyDescent="0.25">
      <c r="A129" s="3">
        <v>41986.690995370373</v>
      </c>
      <c r="B129" s="4">
        <v>650</v>
      </c>
      <c r="C129">
        <f t="shared" si="3"/>
        <v>240</v>
      </c>
      <c r="D129">
        <v>19.600000000000001</v>
      </c>
      <c r="E129">
        <v>5.2</v>
      </c>
      <c r="F129">
        <f t="shared" si="4"/>
        <v>14.400000000000002</v>
      </c>
      <c r="G129">
        <f t="shared" si="5"/>
        <v>1.5712051557839306</v>
      </c>
      <c r="H129">
        <f>C129-SUM($G$2:G129)</f>
        <v>37.09594835442681</v>
      </c>
    </row>
    <row r="130" spans="1:8" x14ac:dyDescent="0.25">
      <c r="A130" s="3">
        <v>41986.694467592592</v>
      </c>
      <c r="B130" s="4">
        <v>650</v>
      </c>
      <c r="C130">
        <f t="shared" si="3"/>
        <v>240</v>
      </c>
      <c r="D130">
        <v>19.5</v>
      </c>
      <c r="E130">
        <v>5.0999999999999996</v>
      </c>
      <c r="F130">
        <f t="shared" si="4"/>
        <v>14.4</v>
      </c>
      <c r="G130">
        <f t="shared" si="5"/>
        <v>1.5712051535889824</v>
      </c>
      <c r="H130">
        <f>C130-SUM($G$2:G130)</f>
        <v>35.524743200837833</v>
      </c>
    </row>
    <row r="131" spans="1:8" x14ac:dyDescent="0.25">
      <c r="A131" s="3">
        <v>41986.697939814818</v>
      </c>
      <c r="B131" s="4">
        <v>653</v>
      </c>
      <c r="C131">
        <f t="shared" ref="C131:C182" si="6">B131-$B$2</f>
        <v>243</v>
      </c>
      <c r="D131">
        <v>19.399999999999999</v>
      </c>
      <c r="E131">
        <v>5.0999999999999996</v>
      </c>
      <c r="F131">
        <f t="shared" ref="F131:F182" si="7">D131-E131</f>
        <v>14.299999999999999</v>
      </c>
      <c r="G131">
        <f t="shared" si="5"/>
        <v>1.5602940088687642</v>
      </c>
      <c r="H131">
        <f>C131-SUM($G$2:G131)</f>
        <v>36.964449191969067</v>
      </c>
    </row>
    <row r="132" spans="1:8" x14ac:dyDescent="0.25">
      <c r="A132" s="3">
        <v>41986.701412037037</v>
      </c>
      <c r="B132" s="4">
        <v>655</v>
      </c>
      <c r="C132">
        <f t="shared" si="6"/>
        <v>245</v>
      </c>
      <c r="D132">
        <v>19.399999999999999</v>
      </c>
      <c r="E132">
        <v>5.0999999999999996</v>
      </c>
      <c r="F132">
        <f t="shared" si="7"/>
        <v>14.299999999999999</v>
      </c>
      <c r="G132">
        <f t="shared" ref="G132:G182" si="8">(A132*24-A131*24)*$L$8*3.6*F132/1000</f>
        <v>1.5602940066890585</v>
      </c>
      <c r="H132">
        <f>C132-SUM($G$2:G132)</f>
        <v>37.404155185280018</v>
      </c>
    </row>
    <row r="133" spans="1:8" x14ac:dyDescent="0.25">
      <c r="A133" s="3">
        <v>41986.704884259256</v>
      </c>
      <c r="B133" s="4">
        <v>657</v>
      </c>
      <c r="C133">
        <f t="shared" si="6"/>
        <v>247</v>
      </c>
      <c r="D133">
        <v>19.399999999999999</v>
      </c>
      <c r="E133">
        <v>5.0999999999999996</v>
      </c>
      <c r="F133">
        <f t="shared" si="7"/>
        <v>14.299999999999999</v>
      </c>
      <c r="G133">
        <f t="shared" si="8"/>
        <v>1.5602940066890585</v>
      </c>
      <c r="H133">
        <f>C133-SUM($G$2:G133)</f>
        <v>37.84386117859097</v>
      </c>
    </row>
    <row r="134" spans="1:8" x14ac:dyDescent="0.25">
      <c r="A134" s="3">
        <v>41986.708356481482</v>
      </c>
      <c r="B134" s="4">
        <v>659</v>
      </c>
      <c r="C134">
        <f t="shared" si="6"/>
        <v>249</v>
      </c>
      <c r="D134">
        <v>19.399999999999999</v>
      </c>
      <c r="E134">
        <v>5.0999999999999996</v>
      </c>
      <c r="F134">
        <f t="shared" si="7"/>
        <v>14.299999999999999</v>
      </c>
      <c r="G134">
        <f t="shared" si="8"/>
        <v>1.5602940110484698</v>
      </c>
      <c r="H134">
        <f>C134-SUM($G$2:G134)</f>
        <v>38.283567167542486</v>
      </c>
    </row>
    <row r="135" spans="1:8" x14ac:dyDescent="0.25">
      <c r="A135" s="3">
        <v>41986.711828703701</v>
      </c>
      <c r="B135" s="4">
        <v>661</v>
      </c>
      <c r="C135">
        <f t="shared" si="6"/>
        <v>251</v>
      </c>
      <c r="D135">
        <v>19.399999999999999</v>
      </c>
      <c r="E135">
        <v>5.0999999999999996</v>
      </c>
      <c r="F135">
        <f t="shared" si="7"/>
        <v>14.299999999999999</v>
      </c>
      <c r="G135">
        <f t="shared" si="8"/>
        <v>1.5602940066890585</v>
      </c>
      <c r="H135">
        <f>C135-SUM($G$2:G135)</f>
        <v>38.723273160853438</v>
      </c>
    </row>
    <row r="136" spans="1:8" x14ac:dyDescent="0.25">
      <c r="A136" s="3">
        <v>41986.715300925927</v>
      </c>
      <c r="B136" s="4">
        <v>663</v>
      </c>
      <c r="C136">
        <f t="shared" si="6"/>
        <v>253</v>
      </c>
      <c r="D136">
        <v>19.5</v>
      </c>
      <c r="E136">
        <v>5.0999999999999996</v>
      </c>
      <c r="F136">
        <f t="shared" si="7"/>
        <v>14.4</v>
      </c>
      <c r="G136">
        <f t="shared" si="8"/>
        <v>1.5712051579788788</v>
      </c>
      <c r="H136">
        <f>C136-SUM($G$2:G136)</f>
        <v>39.152068002874557</v>
      </c>
    </row>
    <row r="137" spans="1:8" x14ac:dyDescent="0.25">
      <c r="A137" s="3">
        <v>41986.718773148146</v>
      </c>
      <c r="B137" s="4">
        <v>665</v>
      </c>
      <c r="C137">
        <f t="shared" si="6"/>
        <v>255</v>
      </c>
      <c r="D137">
        <v>19.5</v>
      </c>
      <c r="E137">
        <v>5.2</v>
      </c>
      <c r="F137">
        <f t="shared" si="7"/>
        <v>14.3</v>
      </c>
      <c r="G137">
        <f t="shared" si="8"/>
        <v>1.5602940066890587</v>
      </c>
      <c r="H137">
        <f>C137-SUM($G$2:G137)</f>
        <v>39.591773996185509</v>
      </c>
    </row>
    <row r="138" spans="1:8" x14ac:dyDescent="0.25">
      <c r="A138" s="3">
        <v>41986.722245370373</v>
      </c>
      <c r="B138" s="4">
        <v>667</v>
      </c>
      <c r="C138">
        <f t="shared" si="6"/>
        <v>257</v>
      </c>
      <c r="D138">
        <v>19.5</v>
      </c>
      <c r="E138">
        <v>5.0999999999999996</v>
      </c>
      <c r="F138">
        <f t="shared" si="7"/>
        <v>14.4</v>
      </c>
      <c r="G138">
        <f t="shared" si="8"/>
        <v>1.5712051557839304</v>
      </c>
      <c r="H138">
        <f>C138-SUM($G$2:G138)</f>
        <v>40.02056884040158</v>
      </c>
    </row>
    <row r="139" spans="1:8" x14ac:dyDescent="0.25">
      <c r="A139" s="3">
        <v>41986.725717592592</v>
      </c>
      <c r="B139" s="4">
        <v>669</v>
      </c>
      <c r="C139">
        <f t="shared" si="6"/>
        <v>259</v>
      </c>
      <c r="D139">
        <v>19.5</v>
      </c>
      <c r="E139">
        <v>5.0999999999999996</v>
      </c>
      <c r="F139">
        <f t="shared" si="7"/>
        <v>14.4</v>
      </c>
      <c r="G139">
        <f t="shared" si="8"/>
        <v>1.5712051535889824</v>
      </c>
      <c r="H139">
        <f>C139-SUM($G$2:G139)</f>
        <v>40.449363686812603</v>
      </c>
    </row>
    <row r="140" spans="1:8" x14ac:dyDescent="0.25">
      <c r="A140" s="3">
        <v>41986.729189814818</v>
      </c>
      <c r="B140" s="4">
        <v>671</v>
      </c>
      <c r="C140">
        <f t="shared" si="6"/>
        <v>261</v>
      </c>
      <c r="D140">
        <v>19.600000000000001</v>
      </c>
      <c r="E140">
        <v>5</v>
      </c>
      <c r="F140">
        <f t="shared" si="7"/>
        <v>14.600000000000001</v>
      </c>
      <c r="G140">
        <f t="shared" si="8"/>
        <v>1.5930274496142629</v>
      </c>
      <c r="H140">
        <f>C140-SUM($G$2:G140)</f>
        <v>40.856336237198349</v>
      </c>
    </row>
    <row r="141" spans="1:8" x14ac:dyDescent="0.25">
      <c r="A141" s="3">
        <v>41986.732662037037</v>
      </c>
      <c r="B141" s="4">
        <v>671</v>
      </c>
      <c r="C141">
        <f t="shared" si="6"/>
        <v>261</v>
      </c>
      <c r="D141">
        <v>19.600000000000001</v>
      </c>
      <c r="E141">
        <v>5</v>
      </c>
      <c r="F141">
        <f t="shared" si="7"/>
        <v>14.600000000000001</v>
      </c>
      <c r="G141">
        <f t="shared" si="8"/>
        <v>1.5930274473888293</v>
      </c>
      <c r="H141">
        <f>C141-SUM($G$2:G141)</f>
        <v>39.263308789809514</v>
      </c>
    </row>
    <row r="142" spans="1:8" x14ac:dyDescent="0.25">
      <c r="A142" s="3">
        <v>41986.736134259256</v>
      </c>
      <c r="B142" s="4">
        <v>671</v>
      </c>
      <c r="C142">
        <f t="shared" si="6"/>
        <v>261</v>
      </c>
      <c r="D142">
        <v>19.600000000000001</v>
      </c>
      <c r="E142">
        <v>5</v>
      </c>
      <c r="F142">
        <f t="shared" si="7"/>
        <v>14.600000000000001</v>
      </c>
      <c r="G142">
        <f t="shared" si="8"/>
        <v>1.5930274473888293</v>
      </c>
      <c r="H142">
        <f>C142-SUM($G$2:G142)</f>
        <v>37.670281342420679</v>
      </c>
    </row>
    <row r="143" spans="1:8" x14ac:dyDescent="0.25">
      <c r="A143" s="3">
        <v>41986.739594907405</v>
      </c>
      <c r="B143" s="4">
        <v>671</v>
      </c>
      <c r="C143">
        <f t="shared" si="6"/>
        <v>261</v>
      </c>
      <c r="D143">
        <v>19.5</v>
      </c>
      <c r="E143">
        <v>4.9000000000000004</v>
      </c>
      <c r="F143">
        <f t="shared" si="7"/>
        <v>14.6</v>
      </c>
      <c r="G143">
        <f t="shared" si="8"/>
        <v>1.5877173579894406</v>
      </c>
      <c r="H143">
        <f>C143-SUM($G$2:G143)</f>
        <v>36.082563984431232</v>
      </c>
    </row>
    <row r="144" spans="1:8" x14ac:dyDescent="0.25">
      <c r="A144" s="3">
        <v>41986.743067129632</v>
      </c>
      <c r="B144" s="4">
        <v>674</v>
      </c>
      <c r="C144">
        <f t="shared" si="6"/>
        <v>264</v>
      </c>
      <c r="D144">
        <v>19.5</v>
      </c>
      <c r="E144">
        <v>4.9000000000000004</v>
      </c>
      <c r="F144">
        <f t="shared" si="7"/>
        <v>14.6</v>
      </c>
      <c r="G144">
        <f t="shared" si="8"/>
        <v>1.5930274518396963</v>
      </c>
      <c r="H144">
        <f>C144-SUM($G$2:G144)</f>
        <v>37.489536532591529</v>
      </c>
    </row>
    <row r="145" spans="1:8" x14ac:dyDescent="0.25">
      <c r="A145" s="3">
        <v>41986.746539351851</v>
      </c>
      <c r="B145" s="4">
        <v>676</v>
      </c>
      <c r="C145">
        <f t="shared" si="6"/>
        <v>266</v>
      </c>
      <c r="D145">
        <v>19.5</v>
      </c>
      <c r="E145">
        <v>4.9000000000000004</v>
      </c>
      <c r="F145">
        <f t="shared" si="7"/>
        <v>14.6</v>
      </c>
      <c r="G145">
        <f t="shared" si="8"/>
        <v>1.5930274473888291</v>
      </c>
      <c r="H145">
        <f>C145-SUM($G$2:G145)</f>
        <v>37.896509085202695</v>
      </c>
    </row>
    <row r="146" spans="1:8" x14ac:dyDescent="0.25">
      <c r="A146" s="3">
        <v>41986.750011574077</v>
      </c>
      <c r="B146" s="4">
        <v>679</v>
      </c>
      <c r="C146">
        <f t="shared" si="6"/>
        <v>269</v>
      </c>
      <c r="D146">
        <v>19.5</v>
      </c>
      <c r="E146">
        <v>4.9000000000000004</v>
      </c>
      <c r="F146">
        <f t="shared" si="7"/>
        <v>14.6</v>
      </c>
      <c r="G146">
        <f t="shared" si="8"/>
        <v>1.5930274518396963</v>
      </c>
      <c r="H146">
        <f>C146-SUM($G$2:G146)</f>
        <v>39.303481633362992</v>
      </c>
    </row>
    <row r="147" spans="1:8" x14ac:dyDescent="0.25">
      <c r="A147" s="3">
        <v>41986.753483796296</v>
      </c>
      <c r="B147" s="4">
        <v>681</v>
      </c>
      <c r="C147">
        <f t="shared" si="6"/>
        <v>271</v>
      </c>
      <c r="D147">
        <v>19.5</v>
      </c>
      <c r="E147">
        <v>4.9000000000000004</v>
      </c>
      <c r="F147">
        <f t="shared" si="7"/>
        <v>14.6</v>
      </c>
      <c r="G147">
        <f t="shared" si="8"/>
        <v>1.5930274473888291</v>
      </c>
      <c r="H147">
        <f>C147-SUM($G$2:G147)</f>
        <v>39.710454185974157</v>
      </c>
    </row>
    <row r="148" spans="1:8" x14ac:dyDescent="0.25">
      <c r="A148" s="3">
        <v>41986.756967592592</v>
      </c>
      <c r="B148" s="4">
        <v>683</v>
      </c>
      <c r="C148">
        <f t="shared" si="6"/>
        <v>273</v>
      </c>
      <c r="D148">
        <v>19.600000000000001</v>
      </c>
      <c r="E148">
        <v>4.9000000000000004</v>
      </c>
      <c r="F148">
        <f t="shared" si="7"/>
        <v>14.700000000000001</v>
      </c>
      <c r="G148">
        <f t="shared" si="8"/>
        <v>1.6092850564041556</v>
      </c>
      <c r="H148">
        <f>C148-SUM($G$2:G148)</f>
        <v>40.101169129569996</v>
      </c>
    </row>
    <row r="149" spans="1:8" x14ac:dyDescent="0.25">
      <c r="A149" s="3">
        <v>41986.760439814818</v>
      </c>
      <c r="B149" s="4">
        <v>683</v>
      </c>
      <c r="C149">
        <f t="shared" si="6"/>
        <v>273</v>
      </c>
      <c r="D149">
        <v>19.600000000000001</v>
      </c>
      <c r="E149">
        <v>4.9000000000000004</v>
      </c>
      <c r="F149">
        <f t="shared" si="7"/>
        <v>14.700000000000001</v>
      </c>
      <c r="G149">
        <f t="shared" si="8"/>
        <v>1.6039385965294291</v>
      </c>
      <c r="H149">
        <f>C149-SUM($G$2:G149)</f>
        <v>38.497230533040579</v>
      </c>
    </row>
    <row r="150" spans="1:8" x14ac:dyDescent="0.25">
      <c r="A150" s="3">
        <v>41986.763912037037</v>
      </c>
      <c r="B150" s="4">
        <v>683</v>
      </c>
      <c r="C150">
        <f t="shared" si="6"/>
        <v>273</v>
      </c>
      <c r="D150">
        <v>19.600000000000001</v>
      </c>
      <c r="E150">
        <v>4.8</v>
      </c>
      <c r="F150">
        <f t="shared" si="7"/>
        <v>14.8</v>
      </c>
      <c r="G150">
        <f t="shared" si="8"/>
        <v>1.6148497411886762</v>
      </c>
      <c r="H150">
        <f>C150-SUM($G$2:G150)</f>
        <v>36.882380791851915</v>
      </c>
    </row>
    <row r="151" spans="1:8" x14ac:dyDescent="0.25">
      <c r="A151" s="3">
        <v>41986.767384259256</v>
      </c>
      <c r="B151" s="4">
        <v>683</v>
      </c>
      <c r="C151">
        <f t="shared" si="6"/>
        <v>273</v>
      </c>
      <c r="D151">
        <v>19.5</v>
      </c>
      <c r="E151">
        <v>4.8</v>
      </c>
      <c r="F151">
        <f t="shared" si="7"/>
        <v>14.7</v>
      </c>
      <c r="G151">
        <f t="shared" si="8"/>
        <v>1.6039385942887525</v>
      </c>
      <c r="H151">
        <f>C151-SUM($G$2:G151)</f>
        <v>35.278442197563152</v>
      </c>
    </row>
    <row r="152" spans="1:8" x14ac:dyDescent="0.25">
      <c r="A152" s="3">
        <v>41986.770856481482</v>
      </c>
      <c r="B152" s="4">
        <v>686</v>
      </c>
      <c r="C152">
        <f t="shared" si="6"/>
        <v>276</v>
      </c>
      <c r="D152">
        <v>19.5</v>
      </c>
      <c r="E152">
        <v>4.8</v>
      </c>
      <c r="F152">
        <f t="shared" si="7"/>
        <v>14.7</v>
      </c>
      <c r="G152">
        <f t="shared" si="8"/>
        <v>1.6039385987701054</v>
      </c>
      <c r="H152">
        <f>C152-SUM($G$2:G152)</f>
        <v>36.674503598793052</v>
      </c>
    </row>
    <row r="153" spans="1:8" x14ac:dyDescent="0.25">
      <c r="A153" s="3">
        <v>41986.774328703701</v>
      </c>
      <c r="B153" s="4">
        <v>688</v>
      </c>
      <c r="C153">
        <f t="shared" si="6"/>
        <v>278</v>
      </c>
      <c r="D153">
        <v>19.5</v>
      </c>
      <c r="E153">
        <v>4.8</v>
      </c>
      <c r="F153">
        <f t="shared" si="7"/>
        <v>14.7</v>
      </c>
      <c r="G153">
        <f t="shared" si="8"/>
        <v>1.6039385942887525</v>
      </c>
      <c r="H153">
        <f>C153-SUM($G$2:G153)</f>
        <v>37.070565004504289</v>
      </c>
    </row>
    <row r="154" spans="1:8" x14ac:dyDescent="0.25">
      <c r="A154" s="3">
        <v>41986.777800925927</v>
      </c>
      <c r="B154" s="4">
        <v>690</v>
      </c>
      <c r="C154">
        <f t="shared" si="6"/>
        <v>280</v>
      </c>
      <c r="D154">
        <v>19.5</v>
      </c>
      <c r="E154">
        <v>4.8</v>
      </c>
      <c r="F154">
        <f t="shared" si="7"/>
        <v>14.7</v>
      </c>
      <c r="G154">
        <f t="shared" si="8"/>
        <v>1.6039385987701054</v>
      </c>
      <c r="H154">
        <f>C154-SUM($G$2:G154)</f>
        <v>37.466626405734189</v>
      </c>
    </row>
    <row r="155" spans="1:8" x14ac:dyDescent="0.25">
      <c r="A155" s="3">
        <v>41986.781273148146</v>
      </c>
      <c r="B155" s="4">
        <v>692</v>
      </c>
      <c r="C155">
        <f t="shared" si="6"/>
        <v>282</v>
      </c>
      <c r="D155">
        <v>19.5</v>
      </c>
      <c r="E155">
        <v>4.8</v>
      </c>
      <c r="F155">
        <f t="shared" si="7"/>
        <v>14.7</v>
      </c>
      <c r="G155">
        <f t="shared" si="8"/>
        <v>1.6039385942887525</v>
      </c>
      <c r="H155">
        <f>C155-SUM($G$2:G155)</f>
        <v>37.862687811445426</v>
      </c>
    </row>
    <row r="156" spans="1:8" x14ac:dyDescent="0.25">
      <c r="A156" s="3">
        <v>41986.784745370373</v>
      </c>
      <c r="B156" s="4">
        <v>694</v>
      </c>
      <c r="C156">
        <f t="shared" si="6"/>
        <v>284</v>
      </c>
      <c r="D156">
        <v>19.600000000000001</v>
      </c>
      <c r="E156">
        <v>4.8</v>
      </c>
      <c r="F156">
        <f t="shared" si="7"/>
        <v>14.8</v>
      </c>
      <c r="G156">
        <f t="shared" si="8"/>
        <v>1.6148497434445954</v>
      </c>
      <c r="H156">
        <f>C156-SUM($G$2:G156)</f>
        <v>38.247838068000817</v>
      </c>
    </row>
    <row r="157" spans="1:8" x14ac:dyDescent="0.25">
      <c r="A157" s="3">
        <v>41986.788217592592</v>
      </c>
      <c r="B157" s="4">
        <v>695</v>
      </c>
      <c r="C157">
        <f t="shared" si="6"/>
        <v>285</v>
      </c>
      <c r="D157">
        <v>19.600000000000001</v>
      </c>
      <c r="E157">
        <v>4.8</v>
      </c>
      <c r="F157">
        <f t="shared" si="7"/>
        <v>14.8</v>
      </c>
      <c r="G157">
        <f t="shared" si="8"/>
        <v>1.6148497411886762</v>
      </c>
      <c r="H157">
        <f>C157-SUM($G$2:G157)</f>
        <v>37.632988326812153</v>
      </c>
    </row>
    <row r="158" spans="1:8" x14ac:dyDescent="0.25">
      <c r="A158" s="3">
        <v>41986.791689814818</v>
      </c>
      <c r="B158" s="4">
        <v>695</v>
      </c>
      <c r="C158">
        <f t="shared" si="6"/>
        <v>285</v>
      </c>
      <c r="D158">
        <v>19.600000000000001</v>
      </c>
      <c r="E158">
        <v>4.8</v>
      </c>
      <c r="F158">
        <f t="shared" si="7"/>
        <v>14.8</v>
      </c>
      <c r="G158">
        <f t="shared" si="8"/>
        <v>1.6148497434445954</v>
      </c>
      <c r="H158">
        <f>C158-SUM($G$2:G158)</f>
        <v>36.018138583367545</v>
      </c>
    </row>
    <row r="159" spans="1:8" x14ac:dyDescent="0.25">
      <c r="A159" s="3">
        <v>41986.795162037037</v>
      </c>
      <c r="B159" s="4">
        <v>695</v>
      </c>
      <c r="C159">
        <f t="shared" si="6"/>
        <v>285</v>
      </c>
      <c r="D159">
        <v>19.600000000000001</v>
      </c>
      <c r="E159">
        <v>4.8</v>
      </c>
      <c r="F159">
        <f t="shared" si="7"/>
        <v>14.8</v>
      </c>
      <c r="G159">
        <f t="shared" si="8"/>
        <v>1.6148497411886762</v>
      </c>
      <c r="H159">
        <f>C159-SUM($G$2:G159)</f>
        <v>34.403288842178881</v>
      </c>
    </row>
    <row r="160" spans="1:8" x14ac:dyDescent="0.25">
      <c r="A160" s="3">
        <v>41986.798634259256</v>
      </c>
      <c r="B160" s="4">
        <v>695</v>
      </c>
      <c r="C160">
        <f t="shared" si="6"/>
        <v>285</v>
      </c>
      <c r="D160">
        <v>19.5</v>
      </c>
      <c r="E160">
        <v>4.8</v>
      </c>
      <c r="F160">
        <f t="shared" si="7"/>
        <v>14.7</v>
      </c>
      <c r="G160">
        <f t="shared" si="8"/>
        <v>1.6039385942887525</v>
      </c>
      <c r="H160">
        <f>C160-SUM($G$2:G160)</f>
        <v>32.799350247890118</v>
      </c>
    </row>
    <row r="161" spans="1:8" x14ac:dyDescent="0.25">
      <c r="A161" s="3">
        <v>41986.802106481482</v>
      </c>
      <c r="B161" s="4">
        <v>698</v>
      </c>
      <c r="C161">
        <f t="shared" si="6"/>
        <v>288</v>
      </c>
      <c r="D161">
        <v>19.5</v>
      </c>
      <c r="E161">
        <v>4.7</v>
      </c>
      <c r="F161">
        <f t="shared" si="7"/>
        <v>14.8</v>
      </c>
      <c r="G161">
        <f t="shared" si="8"/>
        <v>1.6148497457005144</v>
      </c>
      <c r="H161">
        <f>C161-SUM($G$2:G161)</f>
        <v>34.184500502189593</v>
      </c>
    </row>
    <row r="162" spans="1:8" x14ac:dyDescent="0.25">
      <c r="A162" s="3">
        <v>41986.805578703701</v>
      </c>
      <c r="B162" s="4">
        <v>701</v>
      </c>
      <c r="C162">
        <f t="shared" si="6"/>
        <v>291</v>
      </c>
      <c r="D162">
        <v>19.5</v>
      </c>
      <c r="E162">
        <v>4.8</v>
      </c>
      <c r="F162">
        <f t="shared" si="7"/>
        <v>14.7</v>
      </c>
      <c r="G162">
        <f t="shared" si="8"/>
        <v>1.6039385942887525</v>
      </c>
      <c r="H162">
        <f>C162-SUM($G$2:G162)</f>
        <v>35.58056190790083</v>
      </c>
    </row>
    <row r="163" spans="1:8" x14ac:dyDescent="0.25">
      <c r="A163" s="3">
        <v>41986.809050925927</v>
      </c>
      <c r="B163" s="4">
        <v>703</v>
      </c>
      <c r="C163">
        <f t="shared" si="6"/>
        <v>293</v>
      </c>
      <c r="D163">
        <v>19.5</v>
      </c>
      <c r="E163">
        <v>4.7</v>
      </c>
      <c r="F163">
        <f t="shared" si="7"/>
        <v>14.8</v>
      </c>
      <c r="G163">
        <f t="shared" si="8"/>
        <v>1.6148497457005144</v>
      </c>
      <c r="H163">
        <f>C163-SUM($G$2:G163)</f>
        <v>35.965712162200305</v>
      </c>
    </row>
    <row r="164" spans="1:8" x14ac:dyDescent="0.25">
      <c r="A164" s="3">
        <v>41986.812523148146</v>
      </c>
      <c r="B164" s="4">
        <v>705</v>
      </c>
      <c r="C164">
        <f t="shared" si="6"/>
        <v>295</v>
      </c>
      <c r="D164">
        <v>19.5</v>
      </c>
      <c r="E164">
        <v>4.7</v>
      </c>
      <c r="F164">
        <f t="shared" si="7"/>
        <v>14.8</v>
      </c>
      <c r="G164">
        <f t="shared" si="8"/>
        <v>1.6148497411886762</v>
      </c>
      <c r="H164">
        <f>C164-SUM($G$2:G164)</f>
        <v>36.350862421011641</v>
      </c>
    </row>
    <row r="165" spans="1:8" x14ac:dyDescent="0.25">
      <c r="A165" s="3">
        <v>41986.815995370373</v>
      </c>
      <c r="B165" s="4">
        <v>707</v>
      </c>
      <c r="C165">
        <f t="shared" si="6"/>
        <v>297</v>
      </c>
      <c r="D165">
        <v>19.600000000000001</v>
      </c>
      <c r="E165">
        <v>4.5999999999999996</v>
      </c>
      <c r="F165">
        <f t="shared" si="7"/>
        <v>15.000000000000002</v>
      </c>
      <c r="G165">
        <f t="shared" si="8"/>
        <v>1.6366720372749277</v>
      </c>
      <c r="H165">
        <f>C165-SUM($G$2:G165)</f>
        <v>36.714190383736707</v>
      </c>
    </row>
    <row r="166" spans="1:8" x14ac:dyDescent="0.25">
      <c r="A166" s="3">
        <v>41986.819467592592</v>
      </c>
      <c r="B166" s="4">
        <v>707</v>
      </c>
      <c r="C166">
        <f t="shared" si="6"/>
        <v>297</v>
      </c>
      <c r="D166">
        <v>19.600000000000001</v>
      </c>
      <c r="E166">
        <v>4.5999999999999996</v>
      </c>
      <c r="F166">
        <f t="shared" si="7"/>
        <v>15.000000000000002</v>
      </c>
      <c r="G166">
        <f t="shared" si="8"/>
        <v>1.6366720349885233</v>
      </c>
      <c r="H166">
        <f>C166-SUM($G$2:G166)</f>
        <v>35.077518348748185</v>
      </c>
    </row>
    <row r="167" spans="1:8" x14ac:dyDescent="0.25">
      <c r="A167" s="3">
        <v>41986.822939814818</v>
      </c>
      <c r="B167" s="4">
        <v>707</v>
      </c>
      <c r="C167">
        <f t="shared" si="6"/>
        <v>297</v>
      </c>
      <c r="D167">
        <v>19.600000000000001</v>
      </c>
      <c r="E167">
        <v>4.5999999999999996</v>
      </c>
      <c r="F167">
        <f t="shared" si="7"/>
        <v>15.000000000000002</v>
      </c>
      <c r="G167">
        <f t="shared" si="8"/>
        <v>1.6366720372749277</v>
      </c>
      <c r="H167">
        <f>C167-SUM($G$2:G167)</f>
        <v>33.440846311473251</v>
      </c>
    </row>
    <row r="168" spans="1:8" x14ac:dyDescent="0.25">
      <c r="A168" s="3">
        <v>41986.826412037037</v>
      </c>
      <c r="B168" s="4">
        <v>707</v>
      </c>
      <c r="C168">
        <f t="shared" si="6"/>
        <v>297</v>
      </c>
      <c r="D168">
        <v>19.600000000000001</v>
      </c>
      <c r="E168">
        <v>4.3</v>
      </c>
      <c r="F168">
        <f t="shared" si="7"/>
        <v>15.3</v>
      </c>
      <c r="G168">
        <f t="shared" si="8"/>
        <v>1.6694054756882937</v>
      </c>
      <c r="H168">
        <f>C168-SUM($G$2:G168)</f>
        <v>31.771440835784972</v>
      </c>
    </row>
    <row r="169" spans="1:8" x14ac:dyDescent="0.25">
      <c r="A169" s="3">
        <v>41986.829884259256</v>
      </c>
      <c r="B169" s="4">
        <v>707</v>
      </c>
      <c r="C169">
        <f t="shared" si="6"/>
        <v>297</v>
      </c>
      <c r="D169">
        <v>19.5</v>
      </c>
      <c r="E169">
        <v>3.9</v>
      </c>
      <c r="F169">
        <f t="shared" si="7"/>
        <v>15.6</v>
      </c>
      <c r="G169">
        <f t="shared" si="8"/>
        <v>1.702138916388064</v>
      </c>
      <c r="H169">
        <f>C169-SUM($G$2:G169)</f>
        <v>30.069301919396935</v>
      </c>
    </row>
    <row r="170" spans="1:8" x14ac:dyDescent="0.25">
      <c r="A170" s="3">
        <v>41986.833356481482</v>
      </c>
      <c r="B170" s="4">
        <v>707</v>
      </c>
      <c r="C170">
        <f t="shared" si="6"/>
        <v>297</v>
      </c>
      <c r="D170">
        <v>19.5</v>
      </c>
      <c r="E170">
        <v>3.7</v>
      </c>
      <c r="F170">
        <f t="shared" si="7"/>
        <v>15.8</v>
      </c>
      <c r="G170">
        <f t="shared" si="8"/>
        <v>1.7239612150046033</v>
      </c>
      <c r="H170">
        <f>C170-SUM($G$2:G170)</f>
        <v>28.345340704392356</v>
      </c>
    </row>
    <row r="171" spans="1:8" x14ac:dyDescent="0.25">
      <c r="A171" s="3">
        <v>41986.836817129632</v>
      </c>
      <c r="B171" s="4">
        <v>707</v>
      </c>
      <c r="C171">
        <f t="shared" si="6"/>
        <v>297</v>
      </c>
      <c r="D171">
        <v>19.399999999999999</v>
      </c>
      <c r="E171">
        <v>3.6</v>
      </c>
      <c r="F171">
        <f t="shared" si="7"/>
        <v>15.799999999999999</v>
      </c>
      <c r="G171">
        <f t="shared" si="8"/>
        <v>1.7182146750844629</v>
      </c>
      <c r="H171">
        <f>C171-SUM($G$2:G171)</f>
        <v>26.627126029307874</v>
      </c>
    </row>
    <row r="172" spans="1:8" x14ac:dyDescent="0.25">
      <c r="A172" s="3">
        <v>41986.840300925927</v>
      </c>
      <c r="B172" s="4">
        <v>707</v>
      </c>
      <c r="C172">
        <f t="shared" si="6"/>
        <v>297</v>
      </c>
      <c r="D172">
        <v>19.3</v>
      </c>
      <c r="E172">
        <v>3.3</v>
      </c>
      <c r="F172">
        <f t="shared" si="7"/>
        <v>16</v>
      </c>
      <c r="G172">
        <f t="shared" si="8"/>
        <v>1.751602784919545</v>
      </c>
      <c r="H172">
        <f>C172-SUM($G$2:G172)</f>
        <v>24.875523244388319</v>
      </c>
    </row>
    <row r="173" spans="1:8" x14ac:dyDescent="0.25">
      <c r="A173" s="3">
        <v>41986.843773148146</v>
      </c>
      <c r="B173" s="4">
        <v>707</v>
      </c>
      <c r="C173">
        <f t="shared" si="6"/>
        <v>297</v>
      </c>
      <c r="D173">
        <v>19.3</v>
      </c>
      <c r="E173">
        <v>3.1</v>
      </c>
      <c r="F173">
        <f t="shared" si="7"/>
        <v>16.2</v>
      </c>
      <c r="G173">
        <f t="shared" si="8"/>
        <v>1.7676057977876047</v>
      </c>
      <c r="H173">
        <f>C173-SUM($G$2:G173)</f>
        <v>23.107917446600709</v>
      </c>
    </row>
    <row r="174" spans="1:8" x14ac:dyDescent="0.25">
      <c r="A174" s="3">
        <v>41986.847233796296</v>
      </c>
      <c r="B174" s="4">
        <v>707</v>
      </c>
      <c r="C174">
        <f t="shared" si="6"/>
        <v>297</v>
      </c>
      <c r="D174">
        <v>19.2</v>
      </c>
      <c r="E174">
        <v>3.1</v>
      </c>
      <c r="F174">
        <f t="shared" si="7"/>
        <v>16.099999999999998</v>
      </c>
      <c r="G174">
        <f t="shared" si="8"/>
        <v>1.7508390043582185</v>
      </c>
      <c r="H174">
        <f>C174-SUM($G$2:G174)</f>
        <v>21.357078442242482</v>
      </c>
    </row>
    <row r="175" spans="1:8" x14ac:dyDescent="0.25">
      <c r="A175" s="3">
        <v>41986.850706018522</v>
      </c>
      <c r="B175" s="4">
        <v>707</v>
      </c>
      <c r="C175">
        <f t="shared" si="6"/>
        <v>297</v>
      </c>
      <c r="D175">
        <v>19.100000000000001</v>
      </c>
      <c r="E175">
        <v>2.9</v>
      </c>
      <c r="F175">
        <f t="shared" si="7"/>
        <v>16.200000000000003</v>
      </c>
      <c r="G175">
        <f t="shared" si="8"/>
        <v>1.7676058002569222</v>
      </c>
      <c r="H175">
        <f>C175-SUM($G$2:G175)</f>
        <v>19.589472641985537</v>
      </c>
    </row>
    <row r="176" spans="1:8" x14ac:dyDescent="0.25">
      <c r="A176" s="3">
        <v>41986.854178240741</v>
      </c>
      <c r="B176" s="4">
        <v>707</v>
      </c>
      <c r="C176">
        <f t="shared" si="6"/>
        <v>297</v>
      </c>
      <c r="D176">
        <v>19.100000000000001</v>
      </c>
      <c r="E176">
        <v>2.9</v>
      </c>
      <c r="F176">
        <f t="shared" si="7"/>
        <v>16.200000000000003</v>
      </c>
      <c r="G176">
        <f t="shared" si="8"/>
        <v>1.7676057977876054</v>
      </c>
      <c r="H176">
        <f>C176-SUM($G$2:G176)</f>
        <v>17.821866844197928</v>
      </c>
    </row>
    <row r="177" spans="1:8" x14ac:dyDescent="0.25">
      <c r="A177" s="3">
        <v>41986.857662037037</v>
      </c>
      <c r="B177" s="4">
        <v>707</v>
      </c>
      <c r="C177">
        <f t="shared" si="6"/>
        <v>297</v>
      </c>
      <c r="D177">
        <v>19</v>
      </c>
      <c r="E177">
        <v>2.9</v>
      </c>
      <c r="F177">
        <f t="shared" si="7"/>
        <v>16.100000000000001</v>
      </c>
      <c r="G177">
        <f t="shared" si="8"/>
        <v>1.7625502998712181</v>
      </c>
      <c r="H177">
        <f>C177-SUM($G$2:G177)</f>
        <v>16.059316544326691</v>
      </c>
    </row>
    <row r="178" spans="1:8" x14ac:dyDescent="0.25">
      <c r="A178" s="3">
        <v>41986.861134259256</v>
      </c>
      <c r="B178" s="4">
        <v>707</v>
      </c>
      <c r="C178">
        <f t="shared" si="6"/>
        <v>297</v>
      </c>
      <c r="D178">
        <v>18.899999999999999</v>
      </c>
      <c r="E178">
        <v>2.8</v>
      </c>
      <c r="F178">
        <f t="shared" si="7"/>
        <v>16.099999999999998</v>
      </c>
      <c r="G178">
        <f t="shared" si="8"/>
        <v>1.7566946508876813</v>
      </c>
      <c r="H178">
        <f>C178-SUM($G$2:G178)</f>
        <v>14.302621893438982</v>
      </c>
    </row>
    <row r="179" spans="1:8" x14ac:dyDescent="0.25">
      <c r="A179" s="3">
        <v>41986.864594907405</v>
      </c>
      <c r="B179" s="4">
        <v>707</v>
      </c>
      <c r="C179">
        <f t="shared" si="6"/>
        <v>297</v>
      </c>
      <c r="D179">
        <v>18.899999999999999</v>
      </c>
      <c r="E179">
        <v>2.8</v>
      </c>
      <c r="F179">
        <f t="shared" si="7"/>
        <v>16.099999999999998</v>
      </c>
      <c r="G179">
        <f t="shared" si="8"/>
        <v>1.7508390043582185</v>
      </c>
      <c r="H179">
        <f>C179-SUM($G$2:G179)</f>
        <v>12.551782889080755</v>
      </c>
    </row>
    <row r="180" spans="1:8" x14ac:dyDescent="0.25">
      <c r="A180" s="3">
        <v>41986.868067129632</v>
      </c>
      <c r="B180" s="4">
        <v>707</v>
      </c>
      <c r="C180">
        <f t="shared" si="6"/>
        <v>297</v>
      </c>
      <c r="D180">
        <v>18.899999999999999</v>
      </c>
      <c r="E180">
        <v>2.9</v>
      </c>
      <c r="F180">
        <f t="shared" si="7"/>
        <v>15.999999999999998</v>
      </c>
      <c r="G180">
        <f t="shared" si="8"/>
        <v>1.7457835088654206</v>
      </c>
      <c r="H180">
        <f>C180-SUM($G$2:G180)</f>
        <v>10.805999380215326</v>
      </c>
    </row>
    <row r="181" spans="1:8" x14ac:dyDescent="0.25">
      <c r="A181" s="3">
        <v>41986.871539351851</v>
      </c>
      <c r="B181" s="4">
        <v>707</v>
      </c>
      <c r="C181">
        <f t="shared" si="6"/>
        <v>297</v>
      </c>
      <c r="D181">
        <v>18.8</v>
      </c>
      <c r="E181">
        <v>2.7</v>
      </c>
      <c r="F181">
        <f t="shared" si="7"/>
        <v>16.100000000000001</v>
      </c>
      <c r="G181">
        <f t="shared" si="8"/>
        <v>1.7566946508876815</v>
      </c>
      <c r="H181">
        <f>C181-SUM($G$2:G181)</f>
        <v>9.0493047293276163</v>
      </c>
    </row>
    <row r="182" spans="1:8" x14ac:dyDescent="0.25">
      <c r="A182" s="3">
        <v>41986.875023148146</v>
      </c>
      <c r="B182" s="4">
        <v>707</v>
      </c>
      <c r="C182">
        <f t="shared" si="6"/>
        <v>297</v>
      </c>
      <c r="D182">
        <v>18.8</v>
      </c>
      <c r="E182">
        <v>2.6</v>
      </c>
      <c r="F182">
        <f t="shared" si="7"/>
        <v>16.2</v>
      </c>
      <c r="G182">
        <f t="shared" si="8"/>
        <v>1.7734978197310394</v>
      </c>
      <c r="H182">
        <f>C182-SUM($G$2:G182)</f>
        <v>7.2758069095965539</v>
      </c>
    </row>
    <row r="183" spans="1:8" x14ac:dyDescent="0.25">
      <c r="A183" s="1"/>
    </row>
    <row r="184" spans="1:8" x14ac:dyDescent="0.25">
      <c r="A184" s="1"/>
    </row>
    <row r="185" spans="1:8" x14ac:dyDescent="0.25">
      <c r="A185" s="1"/>
    </row>
    <row r="186" spans="1:8" x14ac:dyDescent="0.25">
      <c r="A186" s="1"/>
    </row>
    <row r="187" spans="1:8" x14ac:dyDescent="0.25">
      <c r="A187" s="1"/>
    </row>
    <row r="188" spans="1:8" x14ac:dyDescent="0.25">
      <c r="A188" s="1"/>
    </row>
    <row r="189" spans="1:8" x14ac:dyDescent="0.25">
      <c r="A189" s="1"/>
    </row>
    <row r="190" spans="1:8" x14ac:dyDescent="0.25">
      <c r="A190" s="1"/>
    </row>
    <row r="191" spans="1:8" x14ac:dyDescent="0.25">
      <c r="A191" s="1"/>
    </row>
    <row r="192" spans="1:8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8"/>
  <sheetViews>
    <sheetView showGridLines="0" topLeftCell="E13" workbookViewId="0">
      <selection activeCell="V16" sqref="V16"/>
    </sheetView>
  </sheetViews>
  <sheetFormatPr defaultRowHeight="15" x14ac:dyDescent="0.25"/>
  <sheetData>
    <row r="18" spans="5:5" x14ac:dyDescent="0.25">
      <c r="E18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13122014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Blankers</dc:creator>
  <cp:lastModifiedBy>Niek Blankers</cp:lastModifiedBy>
  <dcterms:created xsi:type="dcterms:W3CDTF">2014-12-14T14:08:52Z</dcterms:created>
  <dcterms:modified xsi:type="dcterms:W3CDTF">2015-01-27T11:24:01Z</dcterms:modified>
</cp:coreProperties>
</file>