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BCOM 430" sheetId="1" r:id="rId1"/>
    <sheet name="BCOM 412 NTC" sheetId="7" r:id="rId2"/>
    <sheet name="bcom 335" sheetId="8" r:id="rId3"/>
  </sheets>
  <definedNames>
    <definedName name="_xlnm.Print_Area" localSheetId="1">'BCOM 412 NTC'!$A$1:$J$46</definedName>
  </definedNames>
  <calcPr calcId="125725"/>
</workbook>
</file>

<file path=xl/calcChain.xml><?xml version="1.0" encoding="utf-8"?>
<calcChain xmlns="http://schemas.openxmlformats.org/spreadsheetml/2006/main">
  <c r="G3" i="1"/>
  <c r="G4"/>
  <c r="H4" s="1"/>
  <c r="G5"/>
  <c r="G6"/>
  <c r="H6" s="1"/>
  <c r="G7"/>
  <c r="G8"/>
  <c r="H8" s="1"/>
  <c r="G9"/>
  <c r="G10"/>
  <c r="H10" s="1"/>
  <c r="G11"/>
  <c r="G12"/>
  <c r="H12" s="1"/>
  <c r="G13"/>
  <c r="G14"/>
  <c r="H14" s="1"/>
  <c r="G15"/>
  <c r="G16"/>
  <c r="H16" s="1"/>
  <c r="G17"/>
  <c r="G19"/>
  <c r="G20"/>
  <c r="G21"/>
  <c r="G2"/>
  <c r="E3"/>
  <c r="E4"/>
  <c r="E5"/>
  <c r="E6"/>
  <c r="E7"/>
  <c r="E8"/>
  <c r="E9"/>
  <c r="E10"/>
  <c r="E11"/>
  <c r="E12"/>
  <c r="E13"/>
  <c r="E14"/>
  <c r="E15"/>
  <c r="E16"/>
  <c r="E17"/>
  <c r="E19"/>
  <c r="E20"/>
  <c r="E21"/>
  <c r="E2"/>
  <c r="P15" i="7"/>
  <c r="G6"/>
  <c r="G8"/>
  <c r="G9"/>
  <c r="G12"/>
  <c r="G13"/>
  <c r="G19"/>
  <c r="G20"/>
  <c r="G21"/>
  <c r="G23"/>
  <c r="G24"/>
  <c r="G25"/>
  <c r="G26"/>
  <c r="G37"/>
  <c r="G40"/>
  <c r="G15"/>
  <c r="G16"/>
  <c r="G18"/>
  <c r="G28"/>
  <c r="G29"/>
  <c r="G39"/>
  <c r="G38"/>
  <c r="I38" s="1"/>
  <c r="J38" s="1"/>
  <c r="G5"/>
  <c r="G7"/>
  <c r="G10"/>
  <c r="G11"/>
  <c r="G22"/>
  <c r="G27"/>
  <c r="G33"/>
  <c r="G34"/>
  <c r="G41"/>
  <c r="G30"/>
  <c r="G14"/>
  <c r="G17"/>
  <c r="G31"/>
  <c r="G32"/>
  <c r="G35"/>
  <c r="G36"/>
  <c r="G42"/>
  <c r="G43"/>
  <c r="G44"/>
  <c r="G45"/>
  <c r="I44"/>
  <c r="J44" s="1"/>
  <c r="I36"/>
  <c r="J36" s="1"/>
  <c r="G4"/>
  <c r="H3" i="1"/>
  <c r="K5" s="1"/>
  <c r="H5"/>
  <c r="H7"/>
  <c r="H9"/>
  <c r="H11"/>
  <c r="H13"/>
  <c r="H15"/>
  <c r="H17"/>
  <c r="H18"/>
  <c r="H19"/>
  <c r="H20"/>
  <c r="H21"/>
  <c r="H2"/>
  <c r="K7" l="1"/>
  <c r="K4"/>
  <c r="K6"/>
  <c r="K3"/>
  <c r="I9" i="7"/>
  <c r="J9" s="1"/>
  <c r="I43"/>
  <c r="J43" s="1"/>
  <c r="I32"/>
  <c r="J32" s="1"/>
  <c r="I41"/>
  <c r="J41" s="1"/>
  <c r="I30"/>
  <c r="J30" s="1"/>
  <c r="I24"/>
  <c r="J24" s="1"/>
  <c r="I28"/>
  <c r="J28" s="1"/>
  <c r="I21"/>
  <c r="J21" s="1"/>
  <c r="I35"/>
  <c r="J35" s="1"/>
  <c r="I29"/>
  <c r="J29" s="1"/>
  <c r="I10"/>
  <c r="J10" s="1"/>
  <c r="I39"/>
  <c r="J39" s="1"/>
  <c r="I7"/>
  <c r="J7" s="1"/>
  <c r="I16"/>
  <c r="J16" s="1"/>
  <c r="I20"/>
  <c r="J20" s="1"/>
  <c r="I37"/>
  <c r="J37" s="1"/>
  <c r="I19"/>
  <c r="J19" s="1"/>
  <c r="I13"/>
  <c r="J13" s="1"/>
  <c r="I4"/>
  <c r="J4" s="1"/>
  <c r="I17"/>
  <c r="J17" s="1"/>
  <c r="I8"/>
  <c r="J8" s="1"/>
  <c r="I42"/>
  <c r="J42" s="1"/>
  <c r="I27"/>
  <c r="J27" s="1"/>
  <c r="I23"/>
  <c r="J23" s="1"/>
  <c r="I15"/>
  <c r="J15" s="1"/>
  <c r="I25"/>
  <c r="J25" s="1"/>
  <c r="I12"/>
  <c r="J12" s="1"/>
  <c r="I14"/>
  <c r="J14" s="1"/>
  <c r="I11"/>
  <c r="J11" s="1"/>
  <c r="I40"/>
  <c r="J40" s="1"/>
  <c r="I22"/>
  <c r="J22" s="1"/>
  <c r="I6"/>
  <c r="J6" s="1"/>
  <c r="I5"/>
  <c r="J5" s="1"/>
  <c r="I33"/>
  <c r="J33" s="1"/>
  <c r="I26"/>
  <c r="J26" s="1"/>
  <c r="I18"/>
  <c r="J18" s="1"/>
  <c r="I34"/>
  <c r="J34" s="1"/>
  <c r="L4" l="1"/>
  <c r="I31"/>
  <c r="J31" s="1"/>
  <c r="L6" l="1"/>
  <c r="L8"/>
  <c r="L7"/>
  <c r="L5"/>
  <c r="K8" i="1"/>
  <c r="L9" i="7" l="1"/>
</calcChain>
</file>

<file path=xl/sharedStrings.xml><?xml version="1.0" encoding="utf-8"?>
<sst xmlns="http://schemas.openxmlformats.org/spreadsheetml/2006/main" count="131" uniqueCount="118">
  <si>
    <t>No</t>
  </si>
  <si>
    <t>GRADE</t>
  </si>
  <si>
    <t>NUMBER</t>
  </si>
  <si>
    <t>A</t>
  </si>
  <si>
    <t>B</t>
  </si>
  <si>
    <t>C</t>
  </si>
  <si>
    <t>D</t>
  </si>
  <si>
    <t>F</t>
  </si>
  <si>
    <t>TOTAL</t>
  </si>
  <si>
    <t>EXAM</t>
  </si>
  <si>
    <t>BCOM 412: AUDITING 2 CAT AND FINAL EXAM SUMMARY</t>
  </si>
  <si>
    <t>NAME</t>
  </si>
  <si>
    <t>CAT TOTAL</t>
  </si>
  <si>
    <t>REGD NUMBER</t>
  </si>
  <si>
    <t>e stands for evening students</t>
  </si>
  <si>
    <t>Mks- CAT</t>
  </si>
  <si>
    <t>CP12/61082/08</t>
  </si>
  <si>
    <t>CP12/60296/09</t>
  </si>
  <si>
    <t>CP12/60637/08</t>
  </si>
  <si>
    <t>CP12/60301/09</t>
  </si>
  <si>
    <t>CP12/60289/09</t>
  </si>
  <si>
    <t>CP12/60262/09</t>
  </si>
  <si>
    <t>CP12/61106/08</t>
  </si>
  <si>
    <t>CP12/60368/09</t>
  </si>
  <si>
    <t>CP12/60300/09</t>
  </si>
  <si>
    <t>CP12/61108/08</t>
  </si>
  <si>
    <t>CP12/60299/09</t>
  </si>
  <si>
    <t>CP12/60629/09</t>
  </si>
  <si>
    <t>CP12/60295/09</t>
  </si>
  <si>
    <t>CP12/61076/08</t>
  </si>
  <si>
    <t>CP12/61081/08</t>
  </si>
  <si>
    <t>CP12/60294/09</t>
  </si>
  <si>
    <t>CP12/60291/09</t>
  </si>
  <si>
    <t>CP12/61157/08</t>
  </si>
  <si>
    <t>CP12/61092/08</t>
  </si>
  <si>
    <t>CP12/60626/09</t>
  </si>
  <si>
    <t>Ass 1</t>
  </si>
  <si>
    <t>APRIL TO AUGUST, 2011 SEMESTER</t>
  </si>
  <si>
    <t>CAT 3</t>
  </si>
  <si>
    <t>Ruibi Eranst Kinyua</t>
  </si>
  <si>
    <t>CP12/60179/09</t>
  </si>
  <si>
    <t>CAT 2/40</t>
  </si>
  <si>
    <t>CAT1/20</t>
  </si>
  <si>
    <t>Erick Ronoh</t>
  </si>
  <si>
    <t>CP12/60028/09</t>
  </si>
  <si>
    <t>CP12/60023/09</t>
  </si>
  <si>
    <t>Lekurle S. Julia</t>
  </si>
  <si>
    <t>CP12/60188/09</t>
  </si>
  <si>
    <t>Lekunte Pius Lijaso</t>
  </si>
  <si>
    <t>CP12/60408/08</t>
  </si>
  <si>
    <t>Caroline Kamau</t>
  </si>
  <si>
    <t>CP12/60165/09</t>
  </si>
  <si>
    <t>Alex Kigen Barsemoi</t>
  </si>
  <si>
    <t>CP12/60125/09</t>
  </si>
  <si>
    <t>Chepngetich Lily</t>
  </si>
  <si>
    <t>CP12/60159/09</t>
  </si>
  <si>
    <t>CP12/60101/09</t>
  </si>
  <si>
    <t>Nyakiba Christine</t>
  </si>
  <si>
    <t>CP12/60215/09</t>
  </si>
  <si>
    <t>Cheruiyot Gilbert</t>
  </si>
  <si>
    <t>CP12/60160/09</t>
  </si>
  <si>
    <t>Oriri Danvas</t>
  </si>
  <si>
    <t>Njuguna Sylvia Wangui</t>
  </si>
  <si>
    <t>CP12/60239/09</t>
  </si>
  <si>
    <t>Mwangi Ann Wambui</t>
  </si>
  <si>
    <t>CP12/60020/09</t>
  </si>
  <si>
    <t>Kuria Joel Ndungu</t>
  </si>
  <si>
    <t>CP12/60075/09</t>
  </si>
  <si>
    <t>Vincent Kiprop</t>
  </si>
  <si>
    <t>CP12/60092/09</t>
  </si>
  <si>
    <t>Joseph Njenga Ikuwa</t>
  </si>
  <si>
    <t>CP12/60231/09</t>
  </si>
  <si>
    <t>CP12/60091/09</t>
  </si>
  <si>
    <t>Charles katumo</t>
  </si>
  <si>
    <t>Alfred Kimutai Kipsang</t>
  </si>
  <si>
    <t>CP12/60048/09</t>
  </si>
  <si>
    <t>Ogonda E.</t>
  </si>
  <si>
    <t>CP12/60001/09</t>
  </si>
  <si>
    <t>Komen Janet</t>
  </si>
  <si>
    <t>CP12/60078/09</t>
  </si>
  <si>
    <t>Omwenga Cyrus</t>
  </si>
  <si>
    <t>CP12/60021/09</t>
  </si>
  <si>
    <t>CP12/60425/06</t>
  </si>
  <si>
    <t>CP12/60158/09</t>
  </si>
  <si>
    <t>Moses Kibiwott Cheruiyot</t>
  </si>
  <si>
    <t>CP12/60124/09</t>
  </si>
  <si>
    <t>CP12/60066/09</t>
  </si>
  <si>
    <t>Duncan Karimi Koome</t>
  </si>
  <si>
    <t>CP12/60145/09</t>
  </si>
  <si>
    <t>Barasa Miriam</t>
  </si>
  <si>
    <t>CP12/60043/09</t>
  </si>
  <si>
    <t>Josephine N. Kabue</t>
  </si>
  <si>
    <t>CP12/60061/09</t>
  </si>
  <si>
    <t>Geraldine Chemutai</t>
  </si>
  <si>
    <t>CP12/60031/09</t>
  </si>
  <si>
    <t>Cornelius Rotich</t>
  </si>
  <si>
    <t>CP12/60370/08</t>
  </si>
  <si>
    <t>CP12/60121/09</t>
  </si>
  <si>
    <t>Chepkemoi Ann</t>
  </si>
  <si>
    <t>CP12/60017/09</t>
  </si>
  <si>
    <t>Chepchumba nancy</t>
  </si>
  <si>
    <t>CP12/60016/09</t>
  </si>
  <si>
    <t>Lorna Kivosyo</t>
  </si>
  <si>
    <t>CP12/60193/09</t>
  </si>
  <si>
    <t>Michael Mutai</t>
  </si>
  <si>
    <t>CP12/60152/09</t>
  </si>
  <si>
    <t>Gideon Kiplagat</t>
  </si>
  <si>
    <t>CP12/60087/09</t>
  </si>
  <si>
    <t>Miriam Mutiga</t>
  </si>
  <si>
    <t>CP12/60208/09</t>
  </si>
  <si>
    <t>CP12/60234/09</t>
  </si>
  <si>
    <t>CP12/60227/09</t>
  </si>
  <si>
    <t>CP12/61182/08</t>
  </si>
  <si>
    <t>Regd forms</t>
  </si>
  <si>
    <t>laikipia Exam</t>
  </si>
  <si>
    <t>Exam 412</t>
  </si>
  <si>
    <t>BCOM 412: NTC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</si>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</sst>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1" fontId="0" fillId="2" borderId="1" xfId="0" applyNumberFormat="1" applyFill="1" applyBorder="1"/>
    <xf numFmtId="0" fontId="0" fillId="0" borderId="2" xfId="0" applyFill="1" applyBorder="1"/>
    <xf numFmtId="1" fontId="0" fillId="0" borderId="0" xfId="0" applyNumberFormat="1"/>
    <xf numFmtId="1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K15" sqref="K15"/>
    </sheetView>
  </sheetViews>
  <sheetFormatPr defaultRowHeight="15"/>
  <cols>
    <col min="1" max="1" width="3.28515625" customWidth="1"/>
    <col min="2" max="2" width="15.5703125" customWidth="1"/>
    <col min="4" max="4" width="5.42578125" customWidth="1"/>
    <col min="5" max="5" width="8.140625" customWidth="1"/>
    <col min="9" max="9" width="2.5703125" customWidth="1"/>
    <col min="12" max="12" width="3.28515625" customWidth="1"/>
  </cols>
  <sheetData>
    <row r="1" spans="1:12">
      <c r="A1" s="1"/>
      <c r="B1" s="1" t="s">
        <v>0</v>
      </c>
      <c r="C1" s="2" t="s">
        <v>15</v>
      </c>
      <c r="D1" s="3" t="s">
        <v>36</v>
      </c>
      <c r="E1" s="3" t="s">
        <v>117</v>
      </c>
      <c r="F1" s="3" t="s">
        <v>9</v>
      </c>
      <c r="G1" s="3" t="s">
        <v>8</v>
      </c>
      <c r="H1" s="3" t="s">
        <v>1</v>
      </c>
      <c r="I1" s="7"/>
      <c r="J1" s="7"/>
      <c r="K1" s="7"/>
      <c r="L1" s="7"/>
    </row>
    <row r="2" spans="1:12">
      <c r="A2" s="2">
        <v>6</v>
      </c>
      <c r="B2" s="2" t="s">
        <v>21</v>
      </c>
      <c r="C2" s="3">
        <v>17</v>
      </c>
      <c r="D2" s="4">
        <v>26</v>
      </c>
      <c r="E2" s="4">
        <f>0.5*(C2+D2)</f>
        <v>21.5</v>
      </c>
      <c r="F2" s="4">
        <v>56</v>
      </c>
      <c r="G2" s="3">
        <f>((C2+D2)/2)+F2</f>
        <v>77.5</v>
      </c>
      <c r="H2" s="3" t="str">
        <f t="shared" ref="H2:H21" si="0">IF(G2&gt;=69.9,"A",IF(G2&gt;=59.9,"B",IF(G2&gt;=49.9,"C",IF(G2&gt;=39.9,"D","F"))))</f>
        <v>A</v>
      </c>
      <c r="I2" s="7"/>
      <c r="J2" s="1" t="s">
        <v>1</v>
      </c>
      <c r="K2" s="1" t="s">
        <v>2</v>
      </c>
      <c r="L2" s="7"/>
    </row>
    <row r="3" spans="1:12">
      <c r="A3" s="2">
        <v>5</v>
      </c>
      <c r="B3" s="2" t="s">
        <v>20</v>
      </c>
      <c r="C3" s="3">
        <v>18</v>
      </c>
      <c r="D3" s="4">
        <v>20</v>
      </c>
      <c r="E3" s="4">
        <f t="shared" ref="E3:E21" si="1">0.5*(C3+D3)</f>
        <v>19</v>
      </c>
      <c r="F3" s="4">
        <v>37</v>
      </c>
      <c r="G3" s="3">
        <f t="shared" ref="G3:G21" si="2">((C3+D3)/2)+F3</f>
        <v>56</v>
      </c>
      <c r="H3" s="3" t="str">
        <f t="shared" si="0"/>
        <v>C</v>
      </c>
      <c r="I3" s="7"/>
      <c r="J3" s="2" t="s">
        <v>3</v>
      </c>
      <c r="K3" s="2">
        <f>COUNTIF($H$2:$H$21,J3)</f>
        <v>5</v>
      </c>
      <c r="L3" s="7"/>
    </row>
    <row r="4" spans="1:12">
      <c r="A4" s="2">
        <v>17</v>
      </c>
      <c r="B4" s="2" t="s">
        <v>32</v>
      </c>
      <c r="C4" s="3">
        <v>20</v>
      </c>
      <c r="D4" s="4">
        <v>25</v>
      </c>
      <c r="E4" s="4">
        <f t="shared" si="1"/>
        <v>22.5</v>
      </c>
      <c r="F4" s="4">
        <v>32</v>
      </c>
      <c r="G4" s="3">
        <f t="shared" si="2"/>
        <v>54.5</v>
      </c>
      <c r="H4" s="3" t="str">
        <f t="shared" si="0"/>
        <v>C</v>
      </c>
      <c r="I4" s="7"/>
      <c r="J4" s="2" t="s">
        <v>4</v>
      </c>
      <c r="K4" s="2">
        <f t="shared" ref="K4:K7" si="3">COUNTIF($H$2:$H$21,J4)</f>
        <v>9</v>
      </c>
      <c r="L4" s="7"/>
    </row>
    <row r="5" spans="1:12">
      <c r="A5" s="2">
        <v>16</v>
      </c>
      <c r="B5" s="2" t="s">
        <v>31</v>
      </c>
      <c r="C5" s="3">
        <v>26</v>
      </c>
      <c r="D5" s="4">
        <v>26</v>
      </c>
      <c r="E5" s="4">
        <f t="shared" si="1"/>
        <v>26</v>
      </c>
      <c r="F5" s="4">
        <v>56</v>
      </c>
      <c r="G5" s="3">
        <f t="shared" si="2"/>
        <v>82</v>
      </c>
      <c r="H5" s="3" t="str">
        <f t="shared" si="0"/>
        <v>A</v>
      </c>
      <c r="I5" s="7"/>
      <c r="J5" s="2" t="s">
        <v>5</v>
      </c>
      <c r="K5" s="2">
        <f t="shared" si="3"/>
        <v>5</v>
      </c>
      <c r="L5" s="7"/>
    </row>
    <row r="6" spans="1:12">
      <c r="A6" s="2">
        <v>13</v>
      </c>
      <c r="B6" s="2" t="s">
        <v>28</v>
      </c>
      <c r="C6" s="3">
        <v>7</v>
      </c>
      <c r="D6" s="4">
        <v>23</v>
      </c>
      <c r="E6" s="4">
        <f t="shared" si="1"/>
        <v>15</v>
      </c>
      <c r="F6" s="4">
        <v>41</v>
      </c>
      <c r="G6" s="3">
        <f t="shared" si="2"/>
        <v>56</v>
      </c>
      <c r="H6" s="3" t="str">
        <f t="shared" si="0"/>
        <v>C</v>
      </c>
      <c r="I6" s="7"/>
      <c r="J6" s="2" t="s">
        <v>6</v>
      </c>
      <c r="K6" s="2">
        <f t="shared" si="3"/>
        <v>1</v>
      </c>
      <c r="L6" s="7"/>
    </row>
    <row r="7" spans="1:12">
      <c r="A7" s="2">
        <v>2</v>
      </c>
      <c r="B7" s="2" t="s">
        <v>17</v>
      </c>
      <c r="C7" s="3">
        <v>18</v>
      </c>
      <c r="D7" s="4">
        <v>27</v>
      </c>
      <c r="E7" s="4">
        <f t="shared" si="1"/>
        <v>22.5</v>
      </c>
      <c r="F7" s="4">
        <v>53</v>
      </c>
      <c r="G7" s="3">
        <f t="shared" si="2"/>
        <v>75.5</v>
      </c>
      <c r="H7" s="3" t="str">
        <f t="shared" si="0"/>
        <v>A</v>
      </c>
      <c r="I7" s="7"/>
      <c r="J7" s="2" t="s">
        <v>7</v>
      </c>
      <c r="K7" s="2">
        <f t="shared" si="3"/>
        <v>0</v>
      </c>
      <c r="L7" s="7"/>
    </row>
    <row r="8" spans="1:12">
      <c r="A8" s="2">
        <v>11</v>
      </c>
      <c r="B8" s="2" t="s">
        <v>26</v>
      </c>
      <c r="C8" s="3">
        <v>14</v>
      </c>
      <c r="D8" s="4">
        <v>23</v>
      </c>
      <c r="E8" s="4">
        <f t="shared" si="1"/>
        <v>18.5</v>
      </c>
      <c r="F8" s="4">
        <v>29</v>
      </c>
      <c r="G8" s="3">
        <f t="shared" si="2"/>
        <v>47.5</v>
      </c>
      <c r="H8" s="3" t="str">
        <f t="shared" si="0"/>
        <v>D</v>
      </c>
      <c r="I8" s="7"/>
      <c r="J8" s="2"/>
      <c r="K8" s="2">
        <f>SUM(K3:K7)</f>
        <v>20</v>
      </c>
      <c r="L8" s="7"/>
    </row>
    <row r="9" spans="1:12">
      <c r="A9" s="2">
        <v>9</v>
      </c>
      <c r="B9" s="2" t="s">
        <v>24</v>
      </c>
      <c r="C9" s="3">
        <v>16</v>
      </c>
      <c r="D9" s="4">
        <v>20</v>
      </c>
      <c r="E9" s="4">
        <f t="shared" si="1"/>
        <v>18</v>
      </c>
      <c r="F9" s="4">
        <v>51</v>
      </c>
      <c r="G9" s="3">
        <f t="shared" si="2"/>
        <v>69</v>
      </c>
      <c r="H9" s="3" t="str">
        <f t="shared" si="0"/>
        <v>B</v>
      </c>
      <c r="I9" s="7"/>
      <c r="J9" s="7"/>
      <c r="K9" s="7"/>
      <c r="L9" s="7"/>
    </row>
    <row r="10" spans="1:12">
      <c r="A10" s="2">
        <v>4</v>
      </c>
      <c r="B10" s="2" t="s">
        <v>19</v>
      </c>
      <c r="C10" s="3">
        <v>22</v>
      </c>
      <c r="D10" s="4">
        <v>18</v>
      </c>
      <c r="E10" s="4">
        <f t="shared" si="1"/>
        <v>20</v>
      </c>
      <c r="F10" s="4">
        <v>47</v>
      </c>
      <c r="G10" s="3">
        <f t="shared" si="2"/>
        <v>67</v>
      </c>
      <c r="H10" s="3" t="str">
        <f t="shared" si="0"/>
        <v>B</v>
      </c>
      <c r="I10" s="7"/>
    </row>
    <row r="11" spans="1:12">
      <c r="A11" s="2">
        <v>8</v>
      </c>
      <c r="B11" s="2" t="s">
        <v>23</v>
      </c>
      <c r="C11" s="3">
        <v>10</v>
      </c>
      <c r="D11" s="4">
        <v>14</v>
      </c>
      <c r="E11" s="4">
        <f t="shared" si="1"/>
        <v>12</v>
      </c>
      <c r="F11" s="4">
        <v>43</v>
      </c>
      <c r="G11" s="3">
        <f t="shared" si="2"/>
        <v>55</v>
      </c>
      <c r="H11" s="3" t="str">
        <f t="shared" si="0"/>
        <v>C</v>
      </c>
      <c r="I11" s="7"/>
    </row>
    <row r="12" spans="1:12">
      <c r="A12" s="2">
        <v>20</v>
      </c>
      <c r="B12" s="2" t="s">
        <v>35</v>
      </c>
      <c r="C12" s="3">
        <v>16</v>
      </c>
      <c r="D12" s="4">
        <v>23</v>
      </c>
      <c r="E12" s="4">
        <f t="shared" si="1"/>
        <v>19.5</v>
      </c>
      <c r="F12" s="4">
        <v>46</v>
      </c>
      <c r="G12" s="3">
        <f t="shared" si="2"/>
        <v>65.5</v>
      </c>
      <c r="H12" s="3" t="str">
        <f t="shared" si="0"/>
        <v>B</v>
      </c>
      <c r="I12" s="7"/>
    </row>
    <row r="13" spans="1:12">
      <c r="A13" s="2">
        <v>12</v>
      </c>
      <c r="B13" s="2" t="s">
        <v>27</v>
      </c>
      <c r="C13" s="3">
        <v>18</v>
      </c>
      <c r="D13" s="4">
        <v>25</v>
      </c>
      <c r="E13" s="4">
        <f t="shared" si="1"/>
        <v>21.5</v>
      </c>
      <c r="F13" s="4">
        <v>42</v>
      </c>
      <c r="G13" s="3">
        <f t="shared" si="2"/>
        <v>63.5</v>
      </c>
      <c r="H13" s="3" t="str">
        <f t="shared" si="0"/>
        <v>B</v>
      </c>
      <c r="I13" s="7"/>
    </row>
    <row r="14" spans="1:12">
      <c r="A14" s="2">
        <v>3</v>
      </c>
      <c r="B14" s="2" t="s">
        <v>18</v>
      </c>
      <c r="C14" s="3">
        <v>18</v>
      </c>
      <c r="D14" s="4">
        <v>23</v>
      </c>
      <c r="E14" s="4">
        <f t="shared" si="1"/>
        <v>20.5</v>
      </c>
      <c r="F14" s="4">
        <v>33</v>
      </c>
      <c r="G14" s="3">
        <f t="shared" si="2"/>
        <v>53.5</v>
      </c>
      <c r="H14" s="3" t="str">
        <f t="shared" si="0"/>
        <v>C</v>
      </c>
      <c r="I14" s="7"/>
    </row>
    <row r="15" spans="1:12">
      <c r="A15" s="2">
        <v>14</v>
      </c>
      <c r="B15" s="2" t="s">
        <v>29</v>
      </c>
      <c r="C15" s="3">
        <v>26</v>
      </c>
      <c r="D15" s="4">
        <v>23</v>
      </c>
      <c r="E15" s="4">
        <f t="shared" si="1"/>
        <v>24.5</v>
      </c>
      <c r="F15" s="4">
        <v>46</v>
      </c>
      <c r="G15" s="3">
        <f t="shared" si="2"/>
        <v>70.5</v>
      </c>
      <c r="H15" s="3" t="str">
        <f t="shared" si="0"/>
        <v>A</v>
      </c>
      <c r="I15" s="7"/>
    </row>
    <row r="16" spans="1:12">
      <c r="A16" s="2">
        <v>15</v>
      </c>
      <c r="B16" s="2" t="s">
        <v>30</v>
      </c>
      <c r="C16" s="3">
        <v>18</v>
      </c>
      <c r="D16" s="4">
        <v>24</v>
      </c>
      <c r="E16" s="4">
        <f t="shared" si="1"/>
        <v>21</v>
      </c>
      <c r="F16" s="4">
        <v>41</v>
      </c>
      <c r="G16" s="3">
        <f t="shared" si="2"/>
        <v>62</v>
      </c>
      <c r="H16" s="3" t="str">
        <f t="shared" si="0"/>
        <v>B</v>
      </c>
      <c r="I16" s="7"/>
    </row>
    <row r="17" spans="1:9">
      <c r="A17" s="2">
        <v>1</v>
      </c>
      <c r="B17" s="2" t="s">
        <v>16</v>
      </c>
      <c r="C17" s="3">
        <v>25</v>
      </c>
      <c r="D17" s="4">
        <v>24</v>
      </c>
      <c r="E17" s="4">
        <f t="shared" si="1"/>
        <v>24.5</v>
      </c>
      <c r="F17" s="4">
        <v>46</v>
      </c>
      <c r="G17" s="3">
        <f t="shared" si="2"/>
        <v>70.5</v>
      </c>
      <c r="H17" s="3" t="str">
        <f t="shared" si="0"/>
        <v>A</v>
      </c>
      <c r="I17" s="7"/>
    </row>
    <row r="18" spans="1:9">
      <c r="A18" s="2">
        <v>19</v>
      </c>
      <c r="B18" s="2" t="s">
        <v>34</v>
      </c>
      <c r="C18" s="3">
        <v>21</v>
      </c>
      <c r="D18" s="4"/>
      <c r="E18" s="4">
        <v>9</v>
      </c>
      <c r="F18" s="4">
        <v>60</v>
      </c>
      <c r="G18" s="3">
        <v>69</v>
      </c>
      <c r="H18" s="3" t="str">
        <f t="shared" si="0"/>
        <v>B</v>
      </c>
      <c r="I18" s="7"/>
    </row>
    <row r="19" spans="1:9">
      <c r="A19" s="2">
        <v>7</v>
      </c>
      <c r="B19" s="2" t="s">
        <v>22</v>
      </c>
      <c r="C19" s="3">
        <v>10</v>
      </c>
      <c r="D19" s="4">
        <v>25</v>
      </c>
      <c r="E19" s="4">
        <f t="shared" si="1"/>
        <v>17.5</v>
      </c>
      <c r="F19" s="4">
        <v>47</v>
      </c>
      <c r="G19" s="3">
        <f t="shared" si="2"/>
        <v>64.5</v>
      </c>
      <c r="H19" s="3" t="str">
        <f t="shared" si="0"/>
        <v>B</v>
      </c>
      <c r="I19" s="7"/>
    </row>
    <row r="20" spans="1:9">
      <c r="A20" s="2">
        <v>10</v>
      </c>
      <c r="B20" s="2" t="s">
        <v>25</v>
      </c>
      <c r="C20" s="3">
        <v>14</v>
      </c>
      <c r="D20" s="4">
        <v>27</v>
      </c>
      <c r="E20" s="4">
        <f t="shared" si="1"/>
        <v>20.5</v>
      </c>
      <c r="F20" s="4">
        <v>41</v>
      </c>
      <c r="G20" s="3">
        <f t="shared" si="2"/>
        <v>61.5</v>
      </c>
      <c r="H20" s="3" t="str">
        <f t="shared" si="0"/>
        <v>B</v>
      </c>
      <c r="I20" s="7"/>
    </row>
    <row r="21" spans="1:9">
      <c r="A21" s="2">
        <v>18</v>
      </c>
      <c r="B21" s="2" t="s">
        <v>33</v>
      </c>
      <c r="C21" s="3">
        <v>21</v>
      </c>
      <c r="D21" s="4">
        <v>26</v>
      </c>
      <c r="E21" s="4">
        <f t="shared" si="1"/>
        <v>23.5</v>
      </c>
      <c r="F21" s="4">
        <v>45</v>
      </c>
      <c r="G21" s="3">
        <f t="shared" si="2"/>
        <v>68.5</v>
      </c>
      <c r="H21" s="3" t="str">
        <f t="shared" si="0"/>
        <v>B</v>
      </c>
      <c r="I21" s="7"/>
    </row>
    <row r="22" spans="1:9">
      <c r="A22" s="2"/>
      <c r="B22" s="2"/>
      <c r="C22" s="3"/>
      <c r="D22" s="4"/>
      <c r="E22" s="4"/>
      <c r="F22" s="4"/>
      <c r="G22" s="3"/>
      <c r="H22" s="3"/>
      <c r="I22" s="7"/>
    </row>
  </sheetData>
  <sortState ref="A2:H21">
    <sortCondition ref="B2:B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45"/>
  <sheetViews>
    <sheetView topLeftCell="C1" workbookViewId="0">
      <selection activeCell="F3" sqref="F3"/>
    </sheetView>
  </sheetViews>
  <sheetFormatPr defaultRowHeight="15"/>
  <cols>
    <col min="1" max="1" width="6.28515625" customWidth="1"/>
    <col min="2" max="2" width="51.7109375" customWidth="1"/>
    <col min="3" max="3" width="17.5703125" customWidth="1"/>
    <col min="4" max="4" width="8" customWidth="1"/>
    <col min="5" max="5" width="8.7109375" customWidth="1"/>
    <col min="6" max="6" width="9.85546875" customWidth="1"/>
    <col min="7" max="7" width="13.140625" customWidth="1"/>
    <col min="8" max="8" width="10.42578125" customWidth="1"/>
    <col min="10" max="10" width="10.28515625" customWidth="1"/>
    <col min="16" max="16" width="13.85546875" customWidth="1"/>
  </cols>
  <sheetData>
    <row r="1" spans="1:16">
      <c r="B1" s="2" t="s">
        <v>10</v>
      </c>
      <c r="C1" s="2"/>
      <c r="D1" s="2"/>
      <c r="E1" s="2"/>
      <c r="F1" s="2"/>
      <c r="G1" s="2"/>
      <c r="H1" s="2"/>
      <c r="I1" s="2"/>
    </row>
    <row r="2" spans="1:16">
      <c r="B2" s="2" t="s">
        <v>37</v>
      </c>
      <c r="C2" s="2"/>
      <c r="D2" s="2"/>
      <c r="E2" s="2"/>
      <c r="F2" s="2"/>
      <c r="G2" s="2"/>
      <c r="H2" s="2"/>
      <c r="I2" s="2"/>
      <c r="K2" t="s">
        <v>116</v>
      </c>
    </row>
    <row r="3" spans="1:16">
      <c r="B3" s="2" t="s">
        <v>11</v>
      </c>
      <c r="C3" s="2" t="s">
        <v>13</v>
      </c>
      <c r="D3" s="2" t="s">
        <v>42</v>
      </c>
      <c r="E3" s="2" t="s">
        <v>41</v>
      </c>
      <c r="F3" s="2" t="s">
        <v>38</v>
      </c>
      <c r="G3" s="2" t="s">
        <v>12</v>
      </c>
      <c r="H3" s="2" t="s">
        <v>9</v>
      </c>
      <c r="I3" s="2" t="s">
        <v>8</v>
      </c>
      <c r="J3" s="5" t="s">
        <v>1</v>
      </c>
      <c r="K3" t="s">
        <v>1</v>
      </c>
      <c r="L3" t="s">
        <v>2</v>
      </c>
    </row>
    <row r="4" spans="1:16">
      <c r="A4">
        <v>1</v>
      </c>
      <c r="B4" s="2" t="s">
        <v>39</v>
      </c>
      <c r="C4" s="2" t="s">
        <v>77</v>
      </c>
      <c r="D4" s="2">
        <v>20</v>
      </c>
      <c r="E4" s="2">
        <v>25</v>
      </c>
      <c r="F4" s="2"/>
      <c r="G4" s="3">
        <f t="shared" ref="G4:G45" si="0">(D4+E4+F4)/2</f>
        <v>22.5</v>
      </c>
      <c r="H4" s="3">
        <v>50</v>
      </c>
      <c r="I4" s="3">
        <f t="shared" ref="I4:I44" si="1">G4+H4</f>
        <v>72.5</v>
      </c>
      <c r="J4" t="str">
        <f t="shared" ref="J4:J44" si="2">IF(I4&gt;=69.9,"A",IF(I4&gt;=59.9,"B",IF(I4&gt;=49.9,"C",IF(I4&gt;=39.9,"D","F"))))</f>
        <v>A</v>
      </c>
      <c r="K4" t="s">
        <v>3</v>
      </c>
      <c r="L4">
        <f>COUNTIF($J$4:$J$65,K4)</f>
        <v>10</v>
      </c>
    </row>
    <row r="5" spans="1:16">
      <c r="A5">
        <v>2</v>
      </c>
      <c r="B5" s="2" t="s">
        <v>43</v>
      </c>
      <c r="C5" s="2" t="s">
        <v>101</v>
      </c>
      <c r="D5" s="2">
        <v>8</v>
      </c>
      <c r="E5" s="2">
        <v>18</v>
      </c>
      <c r="F5" s="2"/>
      <c r="G5" s="3">
        <f t="shared" si="0"/>
        <v>13</v>
      </c>
      <c r="H5" s="3">
        <v>46</v>
      </c>
      <c r="I5" s="3">
        <f t="shared" si="1"/>
        <v>59</v>
      </c>
      <c r="J5" t="str">
        <f t="shared" si="2"/>
        <v>C</v>
      </c>
      <c r="K5" t="s">
        <v>4</v>
      </c>
      <c r="L5">
        <f>COUNTIF($J$4:$J$65,K5)</f>
        <v>16</v>
      </c>
    </row>
    <row r="6" spans="1:16">
      <c r="A6">
        <v>3</v>
      </c>
      <c r="B6" s="2" t="s">
        <v>46</v>
      </c>
      <c r="C6" s="2" t="s">
        <v>99</v>
      </c>
      <c r="D6" s="2">
        <v>18</v>
      </c>
      <c r="E6" s="2">
        <v>25</v>
      </c>
      <c r="F6" s="2"/>
      <c r="G6" s="3">
        <f t="shared" si="0"/>
        <v>21.5</v>
      </c>
      <c r="H6" s="3">
        <v>51</v>
      </c>
      <c r="I6" s="3">
        <f t="shared" si="1"/>
        <v>72.5</v>
      </c>
      <c r="J6" t="str">
        <f t="shared" si="2"/>
        <v>A</v>
      </c>
      <c r="K6" t="s">
        <v>5</v>
      </c>
      <c r="L6">
        <f>COUNTIF($J$4:$J$65,K6)</f>
        <v>11</v>
      </c>
    </row>
    <row r="7" spans="1:16">
      <c r="A7">
        <v>4</v>
      </c>
      <c r="B7" s="2"/>
      <c r="C7" s="2" t="s">
        <v>65</v>
      </c>
      <c r="D7" s="2">
        <v>10</v>
      </c>
      <c r="E7" s="2">
        <v>22</v>
      </c>
      <c r="F7" s="2"/>
      <c r="G7" s="3">
        <f t="shared" si="0"/>
        <v>16</v>
      </c>
      <c r="H7" s="3">
        <v>43</v>
      </c>
      <c r="I7" s="3">
        <f t="shared" si="1"/>
        <v>59</v>
      </c>
      <c r="J7" t="str">
        <f t="shared" si="2"/>
        <v>C</v>
      </c>
      <c r="K7" t="s">
        <v>6</v>
      </c>
      <c r="L7">
        <f>COUNTIF($J$4:$J$65,K7)</f>
        <v>4</v>
      </c>
    </row>
    <row r="8" spans="1:16">
      <c r="A8">
        <v>5</v>
      </c>
      <c r="B8" s="2" t="s">
        <v>48</v>
      </c>
      <c r="C8" s="2" t="s">
        <v>81</v>
      </c>
      <c r="D8" s="2">
        <v>18</v>
      </c>
      <c r="E8" s="2">
        <v>24</v>
      </c>
      <c r="F8" s="2"/>
      <c r="G8" s="3">
        <f t="shared" si="0"/>
        <v>21</v>
      </c>
      <c r="H8" s="3">
        <v>54</v>
      </c>
      <c r="I8" s="3">
        <f t="shared" si="1"/>
        <v>75</v>
      </c>
      <c r="J8" t="str">
        <f t="shared" si="2"/>
        <v>A</v>
      </c>
      <c r="K8" t="s">
        <v>7</v>
      </c>
      <c r="L8">
        <f>COUNTIF($J$4:$J$65,K8)</f>
        <v>0</v>
      </c>
    </row>
    <row r="9" spans="1:16">
      <c r="A9">
        <v>6</v>
      </c>
      <c r="B9" s="2" t="s">
        <v>50</v>
      </c>
      <c r="C9" s="2" t="s">
        <v>45</v>
      </c>
      <c r="D9" s="2">
        <v>18</v>
      </c>
      <c r="E9" s="2">
        <v>24</v>
      </c>
      <c r="F9" s="2"/>
      <c r="G9" s="3">
        <f t="shared" si="0"/>
        <v>21</v>
      </c>
      <c r="H9" s="3">
        <v>60</v>
      </c>
      <c r="I9" s="3">
        <f t="shared" si="1"/>
        <v>81</v>
      </c>
      <c r="J9" t="str">
        <f t="shared" si="2"/>
        <v>A</v>
      </c>
      <c r="L9">
        <f>SUM(L4:L8)</f>
        <v>41</v>
      </c>
    </row>
    <row r="10" spans="1:16">
      <c r="A10">
        <v>7</v>
      </c>
      <c r="B10" s="2" t="s">
        <v>52</v>
      </c>
      <c r="C10" s="2" t="s">
        <v>44</v>
      </c>
      <c r="D10" s="2">
        <v>18</v>
      </c>
      <c r="E10" s="2">
        <v>17</v>
      </c>
      <c r="F10" s="2"/>
      <c r="G10" s="3">
        <f t="shared" si="0"/>
        <v>17.5</v>
      </c>
      <c r="H10" s="3">
        <v>51</v>
      </c>
      <c r="I10" s="3">
        <f t="shared" si="1"/>
        <v>68.5</v>
      </c>
      <c r="J10" t="str">
        <f t="shared" si="2"/>
        <v>B</v>
      </c>
    </row>
    <row r="11" spans="1:16">
      <c r="A11">
        <v>8</v>
      </c>
      <c r="B11" s="2" t="s">
        <v>54</v>
      </c>
      <c r="C11" s="2" t="s">
        <v>94</v>
      </c>
      <c r="D11" s="2">
        <v>20</v>
      </c>
      <c r="E11" s="2">
        <v>20</v>
      </c>
      <c r="F11" s="2"/>
      <c r="G11" s="3">
        <f t="shared" si="0"/>
        <v>20</v>
      </c>
      <c r="H11" s="3">
        <v>48</v>
      </c>
      <c r="I11" s="3">
        <f t="shared" si="1"/>
        <v>68</v>
      </c>
      <c r="J11" t="str">
        <f t="shared" si="2"/>
        <v>B</v>
      </c>
    </row>
    <row r="12" spans="1:16">
      <c r="A12">
        <v>9</v>
      </c>
      <c r="B12" s="2"/>
      <c r="C12" s="2" t="s">
        <v>90</v>
      </c>
      <c r="D12" s="2">
        <v>14</v>
      </c>
      <c r="E12" s="2">
        <v>24</v>
      </c>
      <c r="F12" s="2"/>
      <c r="G12" s="3">
        <f t="shared" si="0"/>
        <v>19</v>
      </c>
      <c r="H12" s="3">
        <v>50</v>
      </c>
      <c r="I12" s="3">
        <f t="shared" si="1"/>
        <v>69</v>
      </c>
      <c r="J12" t="str">
        <f t="shared" si="2"/>
        <v>B</v>
      </c>
    </row>
    <row r="13" spans="1:16">
      <c r="A13">
        <v>10</v>
      </c>
      <c r="B13" s="2" t="s">
        <v>57</v>
      </c>
      <c r="C13" s="2" t="s">
        <v>75</v>
      </c>
      <c r="D13" s="2">
        <v>19</v>
      </c>
      <c r="E13" s="2">
        <v>25</v>
      </c>
      <c r="F13" s="2"/>
      <c r="G13" s="3">
        <f t="shared" si="0"/>
        <v>22</v>
      </c>
      <c r="H13" s="3">
        <v>58</v>
      </c>
      <c r="I13" s="3">
        <f t="shared" si="1"/>
        <v>80</v>
      </c>
      <c r="J13" t="str">
        <f t="shared" si="2"/>
        <v>A</v>
      </c>
    </row>
    <row r="14" spans="1:16">
      <c r="A14">
        <v>11</v>
      </c>
      <c r="B14" s="2" t="s">
        <v>59</v>
      </c>
      <c r="C14" s="2" t="s">
        <v>92</v>
      </c>
      <c r="D14" s="2">
        <v>15</v>
      </c>
      <c r="E14" s="2">
        <v>20</v>
      </c>
      <c r="F14" s="2"/>
      <c r="G14" s="3">
        <f t="shared" si="0"/>
        <v>17.5</v>
      </c>
      <c r="H14" s="3">
        <v>40</v>
      </c>
      <c r="I14" s="3">
        <f t="shared" si="1"/>
        <v>57.5</v>
      </c>
      <c r="J14" t="str">
        <f t="shared" si="2"/>
        <v>C</v>
      </c>
    </row>
    <row r="15" spans="1:16">
      <c r="A15">
        <v>12</v>
      </c>
      <c r="B15" s="2" t="s">
        <v>61</v>
      </c>
      <c r="C15" s="2" t="s">
        <v>86</v>
      </c>
      <c r="D15" s="2">
        <v>15</v>
      </c>
      <c r="E15" s="2">
        <v>18</v>
      </c>
      <c r="F15" s="2"/>
      <c r="G15" s="3">
        <f t="shared" si="0"/>
        <v>16.5</v>
      </c>
      <c r="H15" s="3">
        <v>52</v>
      </c>
      <c r="I15" s="3">
        <f t="shared" si="1"/>
        <v>68.5</v>
      </c>
      <c r="J15" t="str">
        <f t="shared" si="2"/>
        <v>B</v>
      </c>
      <c r="P15">
        <f>58/70*20</f>
        <v>16.571428571428573</v>
      </c>
    </row>
    <row r="16" spans="1:16">
      <c r="A16">
        <v>13</v>
      </c>
      <c r="B16" s="2" t="s">
        <v>62</v>
      </c>
      <c r="C16" s="2" t="s">
        <v>67</v>
      </c>
      <c r="D16" s="2">
        <v>12</v>
      </c>
      <c r="E16" s="2">
        <v>20</v>
      </c>
      <c r="F16" s="2"/>
      <c r="G16" s="3">
        <f t="shared" si="0"/>
        <v>16</v>
      </c>
      <c r="H16" s="3">
        <v>43</v>
      </c>
      <c r="I16" s="3">
        <f t="shared" si="1"/>
        <v>59</v>
      </c>
      <c r="J16" t="str">
        <f t="shared" si="2"/>
        <v>C</v>
      </c>
    </row>
    <row r="17" spans="1:16">
      <c r="A17">
        <v>14</v>
      </c>
      <c r="B17" s="2" t="s">
        <v>64</v>
      </c>
      <c r="C17" s="2" t="s">
        <v>79</v>
      </c>
      <c r="D17" s="2">
        <v>18</v>
      </c>
      <c r="E17" s="2">
        <v>25</v>
      </c>
      <c r="F17" s="2"/>
      <c r="G17" s="3">
        <f t="shared" si="0"/>
        <v>21.5</v>
      </c>
      <c r="H17" s="3">
        <v>34</v>
      </c>
      <c r="I17" s="3">
        <f t="shared" si="1"/>
        <v>55.5</v>
      </c>
      <c r="J17" t="str">
        <f t="shared" si="2"/>
        <v>C</v>
      </c>
    </row>
    <row r="18" spans="1:16">
      <c r="A18">
        <v>15</v>
      </c>
      <c r="B18" s="2" t="s">
        <v>66</v>
      </c>
      <c r="C18" s="2" t="s">
        <v>107</v>
      </c>
      <c r="D18" s="2">
        <v>12</v>
      </c>
      <c r="E18" s="2">
        <v>24</v>
      </c>
      <c r="F18" s="2"/>
      <c r="G18" s="3">
        <f t="shared" si="0"/>
        <v>18</v>
      </c>
      <c r="H18" s="3">
        <v>51</v>
      </c>
      <c r="I18" s="3">
        <f t="shared" si="1"/>
        <v>69</v>
      </c>
      <c r="J18" t="str">
        <f t="shared" si="2"/>
        <v>B</v>
      </c>
      <c r="P18" t="s">
        <v>115</v>
      </c>
    </row>
    <row r="19" spans="1:16">
      <c r="A19">
        <v>16</v>
      </c>
      <c r="B19" s="2" t="s">
        <v>68</v>
      </c>
      <c r="C19" s="2" t="s">
        <v>72</v>
      </c>
      <c r="D19" s="2">
        <v>14</v>
      </c>
      <c r="E19" s="2">
        <v>28</v>
      </c>
      <c r="F19" s="2"/>
      <c r="G19" s="3">
        <f t="shared" si="0"/>
        <v>21</v>
      </c>
      <c r="H19" s="3">
        <v>58</v>
      </c>
      <c r="I19" s="3">
        <f t="shared" si="1"/>
        <v>79</v>
      </c>
      <c r="J19" t="str">
        <f t="shared" si="2"/>
        <v>A</v>
      </c>
      <c r="P19" t="s">
        <v>113</v>
      </c>
    </row>
    <row r="20" spans="1:16">
      <c r="A20">
        <v>17</v>
      </c>
      <c r="B20" s="2" t="s">
        <v>70</v>
      </c>
      <c r="C20" s="2" t="s">
        <v>69</v>
      </c>
      <c r="D20" s="2">
        <v>20</v>
      </c>
      <c r="E20" s="2">
        <v>25</v>
      </c>
      <c r="F20" s="2"/>
      <c r="G20" s="3">
        <f t="shared" si="0"/>
        <v>22.5</v>
      </c>
      <c r="H20" s="3">
        <v>54</v>
      </c>
      <c r="I20" s="3">
        <f t="shared" si="1"/>
        <v>76.5</v>
      </c>
      <c r="J20" t="str">
        <f t="shared" si="2"/>
        <v>A</v>
      </c>
      <c r="P20" t="s">
        <v>114</v>
      </c>
    </row>
    <row r="21" spans="1:16">
      <c r="A21">
        <v>18</v>
      </c>
      <c r="B21" s="2" t="s">
        <v>73</v>
      </c>
      <c r="C21" s="2" t="s">
        <v>56</v>
      </c>
      <c r="D21" s="2">
        <v>15</v>
      </c>
      <c r="E21" s="2">
        <v>24</v>
      </c>
      <c r="F21" s="2"/>
      <c r="G21" s="3">
        <f t="shared" si="0"/>
        <v>19.5</v>
      </c>
      <c r="H21" s="3">
        <v>49</v>
      </c>
      <c r="I21" s="3">
        <f t="shared" si="1"/>
        <v>68.5</v>
      </c>
      <c r="J21" t="str">
        <f t="shared" si="2"/>
        <v>B</v>
      </c>
      <c r="P21" t="s">
        <v>114</v>
      </c>
    </row>
    <row r="22" spans="1:16">
      <c r="A22">
        <v>19</v>
      </c>
      <c r="B22" s="2" t="s">
        <v>74</v>
      </c>
      <c r="C22" s="2" t="s">
        <v>97</v>
      </c>
      <c r="D22" s="2">
        <v>14</v>
      </c>
      <c r="E22" s="2">
        <v>14</v>
      </c>
      <c r="F22" s="2"/>
      <c r="G22" s="3">
        <f t="shared" si="0"/>
        <v>14</v>
      </c>
      <c r="H22" s="3">
        <v>52</v>
      </c>
      <c r="I22" s="3">
        <f t="shared" si="1"/>
        <v>66</v>
      </c>
      <c r="J22" t="str">
        <f t="shared" si="2"/>
        <v>B</v>
      </c>
    </row>
    <row r="23" spans="1:16">
      <c r="A23">
        <v>20</v>
      </c>
      <c r="B23" s="2" t="s">
        <v>76</v>
      </c>
      <c r="C23" s="2" t="s">
        <v>85</v>
      </c>
      <c r="D23" s="2">
        <v>12</v>
      </c>
      <c r="E23" s="2">
        <v>23</v>
      </c>
      <c r="F23" s="2"/>
      <c r="G23" s="3">
        <f t="shared" si="0"/>
        <v>17.5</v>
      </c>
      <c r="H23" s="3">
        <v>51</v>
      </c>
      <c r="I23" s="3">
        <f t="shared" si="1"/>
        <v>68.5</v>
      </c>
      <c r="J23" t="str">
        <f t="shared" si="2"/>
        <v>B</v>
      </c>
    </row>
    <row r="24" spans="1:16">
      <c r="A24">
        <v>21</v>
      </c>
      <c r="B24" s="2" t="s">
        <v>78</v>
      </c>
      <c r="C24" s="2" t="s">
        <v>53</v>
      </c>
      <c r="D24" s="2">
        <v>12</v>
      </c>
      <c r="E24" s="2">
        <v>25</v>
      </c>
      <c r="F24" s="2"/>
      <c r="G24" s="3">
        <f t="shared" si="0"/>
        <v>18.5</v>
      </c>
      <c r="H24" s="3">
        <v>56</v>
      </c>
      <c r="I24" s="3">
        <f t="shared" si="1"/>
        <v>74.5</v>
      </c>
      <c r="J24" t="str">
        <f t="shared" si="2"/>
        <v>A</v>
      </c>
    </row>
    <row r="25" spans="1:16">
      <c r="A25">
        <v>22</v>
      </c>
      <c r="B25" s="2" t="s">
        <v>80</v>
      </c>
      <c r="C25" s="2" t="s">
        <v>88</v>
      </c>
      <c r="D25" s="2">
        <v>14</v>
      </c>
      <c r="E25" s="2">
        <v>24</v>
      </c>
      <c r="F25" s="2"/>
      <c r="G25" s="3">
        <f t="shared" si="0"/>
        <v>19</v>
      </c>
      <c r="H25" s="3">
        <v>58</v>
      </c>
      <c r="I25" s="3">
        <f t="shared" si="1"/>
        <v>77</v>
      </c>
      <c r="J25" t="str">
        <f t="shared" si="2"/>
        <v>A</v>
      </c>
    </row>
    <row r="26" spans="1:16">
      <c r="A26">
        <v>23</v>
      </c>
      <c r="B26" s="2"/>
      <c r="C26" s="2" t="s">
        <v>105</v>
      </c>
      <c r="D26" s="2">
        <v>18</v>
      </c>
      <c r="E26" s="2">
        <v>25</v>
      </c>
      <c r="F26" s="2"/>
      <c r="G26" s="3">
        <f t="shared" si="0"/>
        <v>21.5</v>
      </c>
      <c r="H26" s="3">
        <v>56</v>
      </c>
      <c r="I26" s="3">
        <f t="shared" si="1"/>
        <v>77.5</v>
      </c>
      <c r="J26" t="str">
        <f t="shared" si="2"/>
        <v>A</v>
      </c>
    </row>
    <row r="27" spans="1:16">
      <c r="A27">
        <v>24</v>
      </c>
      <c r="B27" s="2"/>
      <c r="C27" s="2" t="s">
        <v>83</v>
      </c>
      <c r="D27" s="2">
        <v>6</v>
      </c>
      <c r="E27" s="2">
        <v>10</v>
      </c>
      <c r="F27" s="2"/>
      <c r="G27" s="3">
        <f t="shared" si="0"/>
        <v>8</v>
      </c>
      <c r="H27" s="3">
        <v>51</v>
      </c>
      <c r="I27" s="3">
        <f t="shared" si="1"/>
        <v>59</v>
      </c>
      <c r="J27" t="str">
        <f t="shared" si="2"/>
        <v>C</v>
      </c>
    </row>
    <row r="28" spans="1:16">
      <c r="A28">
        <v>25</v>
      </c>
      <c r="B28" s="2" t="s">
        <v>84</v>
      </c>
      <c r="C28" s="2" t="s">
        <v>55</v>
      </c>
      <c r="D28" s="2">
        <v>13</v>
      </c>
      <c r="E28" s="2">
        <v>21</v>
      </c>
      <c r="F28" s="2"/>
      <c r="G28" s="3">
        <f t="shared" si="0"/>
        <v>17</v>
      </c>
      <c r="H28" s="3">
        <v>51</v>
      </c>
      <c r="I28" s="3">
        <f t="shared" si="1"/>
        <v>68</v>
      </c>
      <c r="J28" t="str">
        <f t="shared" si="2"/>
        <v>B</v>
      </c>
    </row>
    <row r="29" spans="1:16">
      <c r="A29">
        <v>28</v>
      </c>
      <c r="B29" s="2"/>
      <c r="C29" s="2" t="s">
        <v>60</v>
      </c>
      <c r="D29" s="2">
        <v>13</v>
      </c>
      <c r="E29" s="2">
        <v>21</v>
      </c>
      <c r="F29" s="2"/>
      <c r="G29" s="3">
        <f t="shared" si="0"/>
        <v>17</v>
      </c>
      <c r="H29" s="3">
        <v>52</v>
      </c>
      <c r="I29" s="3">
        <f t="shared" si="1"/>
        <v>69</v>
      </c>
      <c r="J29" t="str">
        <f t="shared" si="2"/>
        <v>B</v>
      </c>
      <c r="L29" s="6"/>
    </row>
    <row r="30" spans="1:16">
      <c r="A30">
        <v>29</v>
      </c>
      <c r="B30" s="2" t="s">
        <v>87</v>
      </c>
      <c r="C30" s="2" t="s">
        <v>51</v>
      </c>
      <c r="D30" s="2">
        <v>15</v>
      </c>
      <c r="E30" s="2">
        <v>18</v>
      </c>
      <c r="F30" s="2"/>
      <c r="G30" s="3">
        <f t="shared" si="0"/>
        <v>16.5</v>
      </c>
      <c r="H30" s="3">
        <v>42</v>
      </c>
      <c r="I30" s="3">
        <f t="shared" si="1"/>
        <v>58.5</v>
      </c>
      <c r="J30" t="str">
        <f t="shared" si="2"/>
        <v>C</v>
      </c>
      <c r="L30" s="6"/>
    </row>
    <row r="31" spans="1:16">
      <c r="A31">
        <v>30</v>
      </c>
      <c r="B31" s="2" t="s">
        <v>89</v>
      </c>
      <c r="C31" s="2" t="s">
        <v>40</v>
      </c>
      <c r="D31" s="2">
        <v>18</v>
      </c>
      <c r="E31" s="2">
        <v>11</v>
      </c>
      <c r="F31" s="2"/>
      <c r="G31" s="3">
        <f t="shared" si="0"/>
        <v>14.5</v>
      </c>
      <c r="H31" s="3">
        <v>40</v>
      </c>
      <c r="I31" s="3">
        <f t="shared" si="1"/>
        <v>54.5</v>
      </c>
      <c r="J31" t="str">
        <f t="shared" si="2"/>
        <v>C</v>
      </c>
      <c r="L31" s="6"/>
    </row>
    <row r="32" spans="1:16">
      <c r="A32">
        <v>31</v>
      </c>
      <c r="B32" s="2" t="s">
        <v>91</v>
      </c>
      <c r="C32" s="2" t="s">
        <v>47</v>
      </c>
      <c r="D32" s="2">
        <v>10</v>
      </c>
      <c r="E32" s="2">
        <v>29</v>
      </c>
      <c r="F32" s="2"/>
      <c r="G32" s="3">
        <f t="shared" si="0"/>
        <v>19.5</v>
      </c>
      <c r="H32" s="3">
        <v>29</v>
      </c>
      <c r="I32" s="3">
        <f t="shared" si="1"/>
        <v>48.5</v>
      </c>
      <c r="J32" t="str">
        <f t="shared" si="2"/>
        <v>D</v>
      </c>
      <c r="L32" s="6"/>
    </row>
    <row r="33" spans="1:12">
      <c r="A33">
        <v>32</v>
      </c>
      <c r="B33" s="2" t="s">
        <v>93</v>
      </c>
      <c r="C33" s="2" t="s">
        <v>103</v>
      </c>
      <c r="D33" s="2">
        <v>14</v>
      </c>
      <c r="E33" s="2">
        <v>20</v>
      </c>
      <c r="F33" s="2"/>
      <c r="G33" s="3">
        <f t="shared" si="0"/>
        <v>17</v>
      </c>
      <c r="H33" s="3">
        <v>51</v>
      </c>
      <c r="I33" s="3">
        <f t="shared" si="1"/>
        <v>68</v>
      </c>
      <c r="J33" t="str">
        <f t="shared" si="2"/>
        <v>B</v>
      </c>
      <c r="L33" s="6"/>
    </row>
    <row r="34" spans="1:12">
      <c r="A34">
        <v>33</v>
      </c>
      <c r="B34" s="2" t="s">
        <v>95</v>
      </c>
      <c r="C34" s="2" t="s">
        <v>109</v>
      </c>
      <c r="D34" s="2">
        <v>18</v>
      </c>
      <c r="E34" s="2">
        <v>21</v>
      </c>
      <c r="F34" s="2"/>
      <c r="G34" s="3">
        <f t="shared" si="0"/>
        <v>19.5</v>
      </c>
      <c r="H34" s="3">
        <v>47</v>
      </c>
      <c r="I34" s="3">
        <f t="shared" si="1"/>
        <v>66.5</v>
      </c>
      <c r="J34" t="str">
        <f t="shared" si="2"/>
        <v>B</v>
      </c>
      <c r="L34" s="6"/>
    </row>
    <row r="35" spans="1:12">
      <c r="A35">
        <v>34</v>
      </c>
      <c r="B35" s="2"/>
      <c r="C35" s="2" t="s">
        <v>58</v>
      </c>
      <c r="D35" s="2">
        <v>18</v>
      </c>
      <c r="E35" s="2">
        <v>13</v>
      </c>
      <c r="F35" s="2"/>
      <c r="G35" s="3">
        <f t="shared" si="0"/>
        <v>15.5</v>
      </c>
      <c r="H35" s="3">
        <v>37</v>
      </c>
      <c r="I35" s="3">
        <f t="shared" si="1"/>
        <v>52.5</v>
      </c>
      <c r="J35" t="str">
        <f t="shared" si="2"/>
        <v>C</v>
      </c>
      <c r="L35" s="6"/>
    </row>
    <row r="36" spans="1:12">
      <c r="A36">
        <v>35</v>
      </c>
      <c r="B36" s="2" t="s">
        <v>98</v>
      </c>
      <c r="C36" s="2" t="s">
        <v>111</v>
      </c>
      <c r="D36" s="2">
        <v>15</v>
      </c>
      <c r="E36" s="2">
        <v>13</v>
      </c>
      <c r="F36" s="2"/>
      <c r="G36" s="3">
        <f t="shared" si="0"/>
        <v>14</v>
      </c>
      <c r="H36" s="3">
        <v>44</v>
      </c>
      <c r="I36" s="3">
        <f t="shared" si="1"/>
        <v>58</v>
      </c>
      <c r="J36" t="str">
        <f t="shared" si="2"/>
        <v>C</v>
      </c>
      <c r="L36" s="6"/>
    </row>
    <row r="37" spans="1:12">
      <c r="A37">
        <v>36</v>
      </c>
      <c r="B37" s="2" t="s">
        <v>100</v>
      </c>
      <c r="C37" s="2" t="s">
        <v>71</v>
      </c>
      <c r="D37" s="2">
        <v>14</v>
      </c>
      <c r="E37" s="2">
        <v>24</v>
      </c>
      <c r="F37" s="2"/>
      <c r="G37" s="3">
        <f t="shared" si="0"/>
        <v>19</v>
      </c>
      <c r="H37" s="3">
        <v>50</v>
      </c>
      <c r="I37" s="3">
        <f t="shared" si="1"/>
        <v>69</v>
      </c>
      <c r="J37" t="str">
        <f t="shared" si="2"/>
        <v>B</v>
      </c>
      <c r="L37" s="6"/>
    </row>
    <row r="38" spans="1:12">
      <c r="A38">
        <v>37</v>
      </c>
      <c r="B38" s="2" t="s">
        <v>102</v>
      </c>
      <c r="C38" s="2" t="s">
        <v>110</v>
      </c>
      <c r="D38" s="2">
        <v>12</v>
      </c>
      <c r="E38" s="2">
        <v>10</v>
      </c>
      <c r="F38" s="2"/>
      <c r="G38" s="3">
        <f t="shared" si="0"/>
        <v>11</v>
      </c>
      <c r="H38" s="3">
        <v>58</v>
      </c>
      <c r="I38" s="3">
        <f t="shared" si="1"/>
        <v>69</v>
      </c>
      <c r="J38" t="str">
        <f t="shared" si="2"/>
        <v>B</v>
      </c>
      <c r="L38" s="6"/>
    </row>
    <row r="39" spans="1:12">
      <c r="A39">
        <v>38</v>
      </c>
      <c r="B39" s="2" t="s">
        <v>104</v>
      </c>
      <c r="C39" s="2" t="s">
        <v>63</v>
      </c>
      <c r="D39" s="2">
        <v>18</v>
      </c>
      <c r="E39" s="2">
        <v>25</v>
      </c>
      <c r="F39" s="2"/>
      <c r="G39" s="3">
        <f t="shared" si="0"/>
        <v>21.5</v>
      </c>
      <c r="H39" s="3">
        <v>47</v>
      </c>
      <c r="I39" s="3">
        <f t="shared" si="1"/>
        <v>68.5</v>
      </c>
      <c r="J39" t="str">
        <f t="shared" si="2"/>
        <v>B</v>
      </c>
      <c r="L39" s="6"/>
    </row>
    <row r="40" spans="1:12">
      <c r="A40">
        <v>39</v>
      </c>
      <c r="B40" s="2" t="s">
        <v>106</v>
      </c>
      <c r="C40" s="2" t="s">
        <v>96</v>
      </c>
      <c r="D40" s="2">
        <v>16</v>
      </c>
      <c r="E40" s="2">
        <v>18</v>
      </c>
      <c r="F40" s="2"/>
      <c r="G40" s="3">
        <f t="shared" si="0"/>
        <v>17</v>
      </c>
      <c r="H40" s="3">
        <v>51</v>
      </c>
      <c r="I40" s="3">
        <f t="shared" si="1"/>
        <v>68</v>
      </c>
      <c r="J40" t="str">
        <f t="shared" si="2"/>
        <v>B</v>
      </c>
      <c r="L40" s="6"/>
    </row>
    <row r="41" spans="1:12">
      <c r="A41">
        <v>40</v>
      </c>
      <c r="B41" s="2" t="s">
        <v>108</v>
      </c>
      <c r="C41" s="2" t="s">
        <v>49</v>
      </c>
      <c r="D41" s="2">
        <v>14</v>
      </c>
      <c r="E41" s="2">
        <v>20</v>
      </c>
      <c r="F41" s="2"/>
      <c r="G41" s="3">
        <f t="shared" si="0"/>
        <v>17</v>
      </c>
      <c r="H41" s="3">
        <v>42</v>
      </c>
      <c r="I41" s="3">
        <f t="shared" si="1"/>
        <v>59</v>
      </c>
      <c r="J41" t="str">
        <f t="shared" si="2"/>
        <v>C</v>
      </c>
      <c r="L41" s="6"/>
    </row>
    <row r="42" spans="1:12">
      <c r="A42">
        <v>41</v>
      </c>
      <c r="B42" s="2"/>
      <c r="C42" s="2" t="s">
        <v>82</v>
      </c>
      <c r="D42" s="2">
        <v>18</v>
      </c>
      <c r="E42" s="2">
        <v>18</v>
      </c>
      <c r="F42" s="2"/>
      <c r="G42" s="3">
        <f t="shared" si="0"/>
        <v>18</v>
      </c>
      <c r="H42" s="3">
        <v>28</v>
      </c>
      <c r="I42" s="3">
        <f t="shared" si="1"/>
        <v>46</v>
      </c>
      <c r="J42" t="str">
        <f t="shared" si="2"/>
        <v>D</v>
      </c>
    </row>
    <row r="43" spans="1:12">
      <c r="A43">
        <v>42</v>
      </c>
      <c r="B43" s="2"/>
      <c r="C43" s="2" t="s">
        <v>22</v>
      </c>
      <c r="D43" s="2">
        <v>18</v>
      </c>
      <c r="E43" s="2">
        <v>13</v>
      </c>
      <c r="F43" s="2"/>
      <c r="G43" s="3">
        <f t="shared" si="0"/>
        <v>15.5</v>
      </c>
      <c r="H43" s="3">
        <v>25</v>
      </c>
      <c r="I43" s="3">
        <f t="shared" si="1"/>
        <v>40.5</v>
      </c>
      <c r="J43" t="str">
        <f t="shared" si="2"/>
        <v>D</v>
      </c>
    </row>
    <row r="44" spans="1:12">
      <c r="B44" s="2"/>
      <c r="C44" s="2" t="s">
        <v>112</v>
      </c>
      <c r="D44" s="2">
        <v>15</v>
      </c>
      <c r="E44" s="2">
        <v>13</v>
      </c>
      <c r="F44" s="2"/>
      <c r="G44" s="3">
        <f t="shared" si="0"/>
        <v>14</v>
      </c>
      <c r="H44" s="3">
        <v>28</v>
      </c>
      <c r="I44" s="3">
        <f t="shared" si="1"/>
        <v>42</v>
      </c>
      <c r="J44" t="str">
        <f t="shared" si="2"/>
        <v>D</v>
      </c>
    </row>
    <row r="45" spans="1:12">
      <c r="B45" s="2" t="s">
        <v>14</v>
      </c>
      <c r="C45" s="2"/>
      <c r="D45" s="2"/>
      <c r="E45" s="2"/>
      <c r="F45" s="2"/>
      <c r="G45" s="3">
        <f t="shared" si="0"/>
        <v>0</v>
      </c>
      <c r="H45" s="3"/>
      <c r="I45" s="3"/>
    </row>
  </sheetData>
  <sortState ref="C4:J44">
    <sortCondition ref="C4:C44"/>
  </sortState>
  <pageMargins left="0.4" right="0.7" top="0.28999999999999998" bottom="0.33" header="0.3" footer="0.3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BCOM 430</vt:lpstr>
      <vt:lpstr>BCOM 412 NTC</vt:lpstr>
      <vt:lpstr>bcom 335</vt:lpstr>
      <vt:lpstr>'BCOM 412 NTC'!Print_Area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2012-02-28T14:10:57Z</dcterms:modified>
</cp:coreProperties>
</file>