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com 412 Njoro1" sheetId="1" r:id="rId1"/>
    <sheet name="Bcom 412 NTC" sheetId="2" r:id="rId2"/>
    <sheet name="Bcom 110 Nhr" sheetId="3" r:id="rId3"/>
    <sheet name="Bcom 110 Nvs" sheetId="4" r:id="rId4"/>
    <sheet name="Bcom 331 Nvs" sheetId="5" r:id="rId5"/>
    <sheet name="Bcom 413 NHR" sheetId="6" r:id="rId6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8" i="1" s="1"/>
  <c r="I28" i="1" s="1"/>
  <c r="G29" i="1"/>
  <c r="H29" i="1" s="1"/>
  <c r="I29" i="1" s="1"/>
  <c r="G30" i="1"/>
  <c r="G31" i="1"/>
  <c r="G32" i="1"/>
  <c r="G33" i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2" i="1"/>
  <c r="H7" i="1"/>
  <c r="I7" i="1" s="1"/>
  <c r="H9" i="1"/>
  <c r="I9" i="1" s="1"/>
  <c r="H5" i="1"/>
  <c r="I5" i="1" s="1"/>
  <c r="H20" i="1"/>
  <c r="I20" i="1" s="1"/>
  <c r="H27" i="1"/>
  <c r="I27" i="1" s="1"/>
  <c r="E3" i="2"/>
  <c r="F3" i="2" s="1"/>
  <c r="G3" i="2" s="1"/>
  <c r="E4" i="2"/>
  <c r="F4" i="2" s="1"/>
  <c r="G4" i="2" s="1"/>
  <c r="E5" i="2"/>
  <c r="E6" i="2"/>
  <c r="F6" i="2" s="1"/>
  <c r="G6" i="2" s="1"/>
  <c r="E7" i="2"/>
  <c r="E8" i="2"/>
  <c r="F8" i="2" s="1"/>
  <c r="G8" i="2" s="1"/>
  <c r="E9" i="2"/>
  <c r="E10" i="2"/>
  <c r="F10" i="2" s="1"/>
  <c r="G10" i="2" s="1"/>
  <c r="E11" i="2"/>
  <c r="E12" i="2"/>
  <c r="F12" i="2" s="1"/>
  <c r="G12" i="2" s="1"/>
  <c r="E13" i="2"/>
  <c r="E14" i="2"/>
  <c r="F14" i="2" s="1"/>
  <c r="G14" i="2" s="1"/>
  <c r="E15" i="2"/>
  <c r="E16" i="2"/>
  <c r="F16" i="2" s="1"/>
  <c r="G16" i="2" s="1"/>
  <c r="E17" i="2"/>
  <c r="E18" i="2"/>
  <c r="F18" i="2" s="1"/>
  <c r="G18" i="2" s="1"/>
  <c r="E19" i="2"/>
  <c r="E20" i="2"/>
  <c r="F20" i="2" s="1"/>
  <c r="G20" i="2" s="1"/>
  <c r="E21" i="2"/>
  <c r="E22" i="2"/>
  <c r="F22" i="2" s="1"/>
  <c r="G22" i="2" s="1"/>
  <c r="E23" i="2"/>
  <c r="F23" i="2" s="1"/>
  <c r="G23" i="2" s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F5" i="2"/>
  <c r="F7" i="2"/>
  <c r="F9" i="2"/>
  <c r="F11" i="2"/>
  <c r="F13" i="2"/>
  <c r="F15" i="2"/>
  <c r="F17" i="2"/>
  <c r="F19" i="2"/>
  <c r="F21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G5" i="2"/>
  <c r="G7" i="2"/>
  <c r="G9" i="2"/>
  <c r="G11" i="2"/>
  <c r="G13" i="2"/>
  <c r="G15" i="2"/>
  <c r="G17" i="2"/>
  <c r="G19" i="2"/>
  <c r="G21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H4" i="5"/>
  <c r="H5" i="5"/>
  <c r="H6" i="5"/>
  <c r="H7" i="5"/>
  <c r="H3" i="5"/>
  <c r="C15" i="5"/>
  <c r="E15" i="5" s="1"/>
  <c r="C20" i="5"/>
  <c r="E20" i="5" s="1"/>
  <c r="C9" i="5"/>
  <c r="E9" i="5" s="1"/>
  <c r="C13" i="5"/>
  <c r="E13" i="5" s="1"/>
  <c r="C14" i="5"/>
  <c r="E14" i="5" s="1"/>
  <c r="C24" i="5"/>
  <c r="E24" i="5" s="1"/>
  <c r="C7" i="5"/>
  <c r="E7" i="5" s="1"/>
  <c r="C25" i="5"/>
  <c r="E25" i="5" s="1"/>
  <c r="C23" i="5"/>
  <c r="E23" i="5" s="1"/>
  <c r="C10" i="5"/>
  <c r="E10" i="5" s="1"/>
  <c r="C3" i="5"/>
  <c r="E3" i="5" s="1"/>
  <c r="C12" i="5"/>
  <c r="E12" i="5" s="1"/>
  <c r="C18" i="5"/>
  <c r="E18" i="5" s="1"/>
  <c r="C5" i="5"/>
  <c r="E5" i="5" s="1"/>
  <c r="C16" i="5"/>
  <c r="E16" i="5" s="1"/>
  <c r="C8" i="5"/>
  <c r="E8" i="5" s="1"/>
  <c r="C6" i="5"/>
  <c r="E6" i="5" s="1"/>
  <c r="C4" i="5"/>
  <c r="E4" i="5" s="1"/>
  <c r="C11" i="5"/>
  <c r="E11" i="5" s="1"/>
  <c r="C17" i="5"/>
  <c r="E17" i="5" s="1"/>
  <c r="C2" i="5"/>
  <c r="E2" i="5" s="1"/>
  <c r="C19" i="5"/>
  <c r="E19" i="5" s="1"/>
  <c r="C21" i="5"/>
  <c r="E21" i="5" s="1"/>
  <c r="C22" i="5"/>
  <c r="E22" i="5" s="1"/>
  <c r="H3" i="1"/>
  <c r="I3" i="1" s="1"/>
  <c r="H4" i="1"/>
  <c r="I4" i="1" s="1"/>
  <c r="H6" i="1"/>
  <c r="I6" i="1" s="1"/>
  <c r="H8" i="1"/>
  <c r="I8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30" i="1"/>
  <c r="I30" i="1" s="1"/>
  <c r="H31" i="1"/>
  <c r="I31" i="1" s="1"/>
  <c r="H32" i="1"/>
  <c r="I32" i="1" s="1"/>
  <c r="H33" i="1"/>
  <c r="I33" i="1" s="1"/>
  <c r="H2" i="1" l="1"/>
  <c r="I2" i="1" s="1"/>
  <c r="N6" i="1" s="1"/>
  <c r="L7" i="2"/>
  <c r="L5" i="2"/>
  <c r="L8" i="2"/>
  <c r="L6" i="2"/>
  <c r="L9" i="2"/>
  <c r="N7" i="1" l="1"/>
  <c r="N8" i="1"/>
  <c r="N4" i="1"/>
  <c r="N9" i="1" s="1"/>
  <c r="N5" i="1"/>
  <c r="L10" i="2"/>
</calcChain>
</file>

<file path=xl/sharedStrings.xml><?xml version="1.0" encoding="utf-8"?>
<sst xmlns="http://schemas.openxmlformats.org/spreadsheetml/2006/main" count="241" uniqueCount="196">
  <si>
    <t>Number</t>
  </si>
  <si>
    <t>Name</t>
  </si>
  <si>
    <t>Exam/70</t>
  </si>
  <si>
    <t>CAT/30</t>
  </si>
  <si>
    <t>GRADE</t>
  </si>
  <si>
    <t>C</t>
  </si>
  <si>
    <t>BCOM 412: NTC</t>
  </si>
  <si>
    <t>NUMBER</t>
  </si>
  <si>
    <t>B</t>
  </si>
  <si>
    <t>A</t>
  </si>
  <si>
    <t>D</t>
  </si>
  <si>
    <t>F</t>
  </si>
  <si>
    <t>Total</t>
  </si>
  <si>
    <t>C12/60041/08</t>
  </si>
  <si>
    <t>Otieno Eddie Omadi</t>
  </si>
  <si>
    <t>CAT1/50</t>
  </si>
  <si>
    <t>C12/60028/08</t>
  </si>
  <si>
    <t>C12/60080/08</t>
  </si>
  <si>
    <t>Kiplagat Isaiah Keter</t>
  </si>
  <si>
    <t>C12/60034/08</t>
  </si>
  <si>
    <t>Karithi J. Kathee</t>
  </si>
  <si>
    <t>C12/60032/08</t>
  </si>
  <si>
    <t>Kariuki James</t>
  </si>
  <si>
    <t>C12/60021/08</t>
  </si>
  <si>
    <t>Odhiambo Edwins</t>
  </si>
  <si>
    <t>C12/60003/08</t>
  </si>
  <si>
    <t>Omollo John</t>
  </si>
  <si>
    <t>C12/60066/08</t>
  </si>
  <si>
    <t>Magondu Victor</t>
  </si>
  <si>
    <t>C12/60039/08</t>
  </si>
  <si>
    <t>Hosea Toroitich</t>
  </si>
  <si>
    <t>C12/60036/08</t>
  </si>
  <si>
    <t>Njihia MN</t>
  </si>
  <si>
    <t>C12/60893/07</t>
  </si>
  <si>
    <t>Omondi Cornel Otieno</t>
  </si>
  <si>
    <t>C12/60040/08</t>
  </si>
  <si>
    <t>Jonathan Daniel Omollo</t>
  </si>
  <si>
    <t>C12/60072/08</t>
  </si>
  <si>
    <t>C12/60056/08</t>
  </si>
  <si>
    <t>Daniel Kuria Muya</t>
  </si>
  <si>
    <t>C12/60016/08</t>
  </si>
  <si>
    <t>Oyancha Patrick</t>
  </si>
  <si>
    <t>C12/60026/08</t>
  </si>
  <si>
    <t>Hedwig Taiy</t>
  </si>
  <si>
    <t>C12/60018/08</t>
  </si>
  <si>
    <t>Githutha Martin</t>
  </si>
  <si>
    <t>C12/60042/08</t>
  </si>
  <si>
    <t>Minnie Wairimu</t>
  </si>
  <si>
    <t>C12/60091/08</t>
  </si>
  <si>
    <t>Judy Nyandwaro</t>
  </si>
  <si>
    <t>C12/60052/08</t>
  </si>
  <si>
    <t>Leslie Osewe</t>
  </si>
  <si>
    <t>C12/60090/08</t>
  </si>
  <si>
    <t>Othoro Kennedy</t>
  </si>
  <si>
    <t>C12/60069/08</t>
  </si>
  <si>
    <t>Ekuba Joyce Angela</t>
  </si>
  <si>
    <t>C12/60085/08</t>
  </si>
  <si>
    <t>C12/60019/08</t>
  </si>
  <si>
    <t>Makau Joseph</t>
  </si>
  <si>
    <t>C12/60055/08</t>
  </si>
  <si>
    <t>Ogutah Nancy</t>
  </si>
  <si>
    <t>C12/60064/08</t>
  </si>
  <si>
    <t>Osano Sharon Amadi</t>
  </si>
  <si>
    <t>C12/60077/08</t>
  </si>
  <si>
    <t>Francis Mwangi</t>
  </si>
  <si>
    <t>C12/60002/08</t>
  </si>
  <si>
    <t>Muthama Pius</t>
  </si>
  <si>
    <t>C12/60078/08</t>
  </si>
  <si>
    <t>Elijah Juma</t>
  </si>
  <si>
    <t>C12/60004/08</t>
  </si>
  <si>
    <t>C12/60015/08</t>
  </si>
  <si>
    <t>John Munyao</t>
  </si>
  <si>
    <t>C12/60009/08</t>
  </si>
  <si>
    <t>Otieno George Ouma</t>
  </si>
  <si>
    <t>C12/60025/08</t>
  </si>
  <si>
    <t>Mutuku Mumina</t>
  </si>
  <si>
    <t>C12/60061/08</t>
  </si>
  <si>
    <t>Kentis Musimbi Mulinya</t>
  </si>
  <si>
    <t>C12/60029/08</t>
  </si>
  <si>
    <t>Theodosius Mose Monari</t>
  </si>
  <si>
    <t>CP12/60310/07</t>
  </si>
  <si>
    <t>Katana Zablon Mwangiri</t>
  </si>
  <si>
    <t>CP12/60652/09</t>
  </si>
  <si>
    <t>Kheyoli Rebecca</t>
  </si>
  <si>
    <t>CP12/60537/08</t>
  </si>
  <si>
    <t>Coobe Cobe</t>
  </si>
  <si>
    <t>CP12/60743/09</t>
  </si>
  <si>
    <t>Mary Kariuki</t>
  </si>
  <si>
    <t>CP12/60784/09</t>
  </si>
  <si>
    <t>Eva Ngigi</t>
  </si>
  <si>
    <t>CP12/60828/09</t>
  </si>
  <si>
    <t>Korir Robert</t>
  </si>
  <si>
    <t>CP12/60661/07</t>
  </si>
  <si>
    <t>Maureen Chelangat</t>
  </si>
  <si>
    <t>CP12/60305/09</t>
  </si>
  <si>
    <t>Jaldesa Omar</t>
  </si>
  <si>
    <t>CP12/60764/09</t>
  </si>
  <si>
    <t>Kipngetich Ruto</t>
  </si>
  <si>
    <t>Aneth Torongei</t>
  </si>
  <si>
    <t>CP12/61068/08</t>
  </si>
  <si>
    <t>CP12/60786/09</t>
  </si>
  <si>
    <t>Owino Maurice jessica</t>
  </si>
  <si>
    <t>CP12/60812/09</t>
  </si>
  <si>
    <t>Abigael Otieno Odhiambo</t>
  </si>
  <si>
    <t>CP12/60794/09</t>
  </si>
  <si>
    <t>Esther Odhiambo</t>
  </si>
  <si>
    <t>CP12/60688/09</t>
  </si>
  <si>
    <t>Kimani John</t>
  </si>
  <si>
    <t>CP12/60508/09</t>
  </si>
  <si>
    <t>Magiya Sydney</t>
  </si>
  <si>
    <t>CP12/60827/09</t>
  </si>
  <si>
    <t>Muola Mangedi</t>
  </si>
  <si>
    <t>CP12/60522/09</t>
  </si>
  <si>
    <t>Aden Mohammed</t>
  </si>
  <si>
    <t>CP12/60120/09</t>
  </si>
  <si>
    <t>Kagunda Priscah</t>
  </si>
  <si>
    <t>CP12/60697/09</t>
  </si>
  <si>
    <t>Hamisi Evelyn</t>
  </si>
  <si>
    <t>CP12/60834/09</t>
  </si>
  <si>
    <t>James Babala</t>
  </si>
  <si>
    <t>CP12/61007/09</t>
  </si>
  <si>
    <t>Ngetich Geoffrey</t>
  </si>
  <si>
    <t>CP12/60843/09</t>
  </si>
  <si>
    <t>James Ngugi</t>
  </si>
  <si>
    <t>CP12/60365/09</t>
  </si>
  <si>
    <t>Mohammed Wario</t>
  </si>
  <si>
    <t>CP12/60317/09</t>
  </si>
  <si>
    <t>Titus Chepkor</t>
  </si>
  <si>
    <t>CP12/60739/09</t>
  </si>
  <si>
    <t>Joseph Ochuba Alomba</t>
  </si>
  <si>
    <t>CP12/60095/09</t>
  </si>
  <si>
    <t>CP12/60405/09</t>
  </si>
  <si>
    <t>CP12/60067/09</t>
  </si>
  <si>
    <t>Chepngeno Mercy</t>
  </si>
  <si>
    <t>CP12/60685/09</t>
  </si>
  <si>
    <t>Totona Elvis Lesere</t>
  </si>
  <si>
    <t>CP12/60672/09</t>
  </si>
  <si>
    <t>Catherine Nzioka</t>
  </si>
  <si>
    <t>CP12/60940/09</t>
  </si>
  <si>
    <t>Rose Kirui</t>
  </si>
  <si>
    <t>CP12/60905/09</t>
  </si>
  <si>
    <t>Ephantus Ndirangu Wagura</t>
  </si>
  <si>
    <t>CP12/60728/09</t>
  </si>
  <si>
    <t>Agnes Waturi Rokwaro</t>
  </si>
  <si>
    <t>CP12/60675/09</t>
  </si>
  <si>
    <t>Jackline Akinyi Okath</t>
  </si>
  <si>
    <t>CAT/45</t>
  </si>
  <si>
    <t>Faith Mueni Mumo</t>
  </si>
  <si>
    <t>CP12/60012/08</t>
  </si>
  <si>
    <t>Rotich TiTus K</t>
  </si>
  <si>
    <t>CP12/60010/08</t>
  </si>
  <si>
    <t>CP12/60045/08</t>
  </si>
  <si>
    <t>Beavon Oguri</t>
  </si>
  <si>
    <t>Daniel Muturi</t>
  </si>
  <si>
    <t>Gathee Jennifer Njeri</t>
  </si>
  <si>
    <t>Gideon K.R.</t>
  </si>
  <si>
    <t>Edwin Gicheri Irungu</t>
  </si>
  <si>
    <t>CP12/60033/08</t>
  </si>
  <si>
    <t>Kimathi Nicholas</t>
  </si>
  <si>
    <t>CP12/60007/08</t>
  </si>
  <si>
    <t>Mwakuni kakunde</t>
  </si>
  <si>
    <t>TOTAL/30</t>
  </si>
  <si>
    <t>Student Number</t>
  </si>
  <si>
    <t>MP11/2056/10</t>
  </si>
  <si>
    <t>MP11/2038/10</t>
  </si>
  <si>
    <t>MP11/2048/10</t>
  </si>
  <si>
    <t>MP11/2015/10</t>
  </si>
  <si>
    <t>MP11/2035/10</t>
  </si>
  <si>
    <t>MP11/2036/10</t>
  </si>
  <si>
    <t>MP11/2059/10</t>
  </si>
  <si>
    <t>MP11/2010/10</t>
  </si>
  <si>
    <t>MP11/2060/10</t>
  </si>
  <si>
    <t>MP11/2058/10</t>
  </si>
  <si>
    <t>MP11/2019/10</t>
  </si>
  <si>
    <t>CP12/60530/10</t>
  </si>
  <si>
    <t>MP11/2029/10</t>
  </si>
  <si>
    <t>MP11/2046/10</t>
  </si>
  <si>
    <t>MP11/2006/10</t>
  </si>
  <si>
    <t>MP11/2039/10</t>
  </si>
  <si>
    <t>MP11/2013/10</t>
  </si>
  <si>
    <t>MP11/2008/10</t>
  </si>
  <si>
    <t>MP11/2004/10</t>
  </si>
  <si>
    <t>MP11/2024/10</t>
  </si>
  <si>
    <t>MP11/2040/10</t>
  </si>
  <si>
    <t>CP12/60390/10</t>
  </si>
  <si>
    <t>MP11/2047/10</t>
  </si>
  <si>
    <t>MP11/2049/10</t>
  </si>
  <si>
    <t>Marks/80</t>
  </si>
  <si>
    <t>Marks/70</t>
  </si>
  <si>
    <t>TOTAL</t>
  </si>
  <si>
    <t>CP12/60742/09</t>
  </si>
  <si>
    <t>CP12/60090/09</t>
  </si>
  <si>
    <t>C12/60011/09</t>
  </si>
  <si>
    <t>C12/60048/08</t>
  </si>
  <si>
    <t>C12/60065/08</t>
  </si>
  <si>
    <t>C12/60073/08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</si>
</sst>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zoomScale="75" zoomScaleNormal="75" workbookViewId="0">
      <selection activeCell="B23" sqref="B23"/>
    </sheetView>
  </sheetViews>
  <sheetFormatPr defaultRowHeight="15" x14ac:dyDescent="0.25"/>
  <cols>
    <col min="2" max="2" width="20.85546875" customWidth="1"/>
    <col min="3" max="3" width="25.5703125" customWidth="1"/>
    <col min="4" max="4" width="13.85546875" customWidth="1"/>
    <col min="5" max="5" width="13.85546875" hidden="1" customWidth="1"/>
    <col min="6" max="6" width="13.42578125" hidden="1" customWidth="1"/>
    <col min="7" max="7" width="18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15</v>
      </c>
      <c r="F1" t="s">
        <v>146</v>
      </c>
      <c r="G1" t="s">
        <v>161</v>
      </c>
      <c r="H1" t="s">
        <v>12</v>
      </c>
      <c r="I1" t="s">
        <v>4</v>
      </c>
    </row>
    <row r="2" spans="1:14" x14ac:dyDescent="0.25">
      <c r="A2">
        <v>1</v>
      </c>
      <c r="B2" t="s">
        <v>65</v>
      </c>
      <c r="C2" t="s">
        <v>66</v>
      </c>
      <c r="D2">
        <v>45</v>
      </c>
      <c r="E2">
        <v>47</v>
      </c>
      <c r="F2">
        <v>37</v>
      </c>
      <c r="G2" s="1">
        <f>(E2/50*15+F2/45*15)-8</f>
        <v>18.43333333333333</v>
      </c>
      <c r="H2" s="1">
        <f>D2+G2</f>
        <v>63.43333333333333</v>
      </c>
      <c r="I2" t="str">
        <f>IF(H2&gt;=69.9,"A",IF(H2&gt;=59.9,"B",IF(H2&gt;=49.9,"C",IF(H2&gt;=39.9,"D","FAIL"))))</f>
        <v>B</v>
      </c>
      <c r="M2" t="s">
        <v>6</v>
      </c>
    </row>
    <row r="3" spans="1:14" x14ac:dyDescent="0.25">
      <c r="A3">
        <v>2</v>
      </c>
      <c r="B3" t="s">
        <v>25</v>
      </c>
      <c r="C3" t="s">
        <v>26</v>
      </c>
      <c r="D3">
        <v>45</v>
      </c>
      <c r="E3">
        <v>50</v>
      </c>
      <c r="F3">
        <v>26</v>
      </c>
      <c r="G3" s="1">
        <f t="shared" ref="G3:G45" si="0">(E3/50*15+F3/45*15)-8</f>
        <v>15.666666666666664</v>
      </c>
      <c r="H3" s="1">
        <f t="shared" ref="H3:H45" si="1">D3+G3</f>
        <v>60.666666666666664</v>
      </c>
      <c r="I3" t="str">
        <f t="shared" ref="I3:I45" si="2">IF(H3&gt;=69.9,"A",IF(H3&gt;=59.9,"B",IF(H3&gt;=49.9,"C",IF(H3&gt;=39.9,"D","FAIL"))))</f>
        <v>B</v>
      </c>
      <c r="M3" t="s">
        <v>4</v>
      </c>
      <c r="N3" t="s">
        <v>7</v>
      </c>
    </row>
    <row r="4" spans="1:14" x14ac:dyDescent="0.25">
      <c r="A4">
        <v>3</v>
      </c>
      <c r="B4" t="s">
        <v>69</v>
      </c>
      <c r="D4">
        <v>49</v>
      </c>
      <c r="E4">
        <v>47</v>
      </c>
      <c r="F4">
        <v>33</v>
      </c>
      <c r="G4" s="1">
        <f t="shared" si="0"/>
        <v>17.100000000000001</v>
      </c>
      <c r="H4" s="1">
        <f t="shared" si="1"/>
        <v>66.099999999999994</v>
      </c>
      <c r="I4" t="str">
        <f t="shared" si="2"/>
        <v>B</v>
      </c>
      <c r="M4" t="s">
        <v>9</v>
      </c>
      <c r="N4">
        <f>COUNTIF($I$2:$I$45,M4)</f>
        <v>6</v>
      </c>
    </row>
    <row r="5" spans="1:14" x14ac:dyDescent="0.25">
      <c r="A5">
        <v>4</v>
      </c>
      <c r="B5" t="s">
        <v>159</v>
      </c>
      <c r="C5" t="s">
        <v>160</v>
      </c>
      <c r="D5">
        <v>34</v>
      </c>
      <c r="E5">
        <v>40</v>
      </c>
      <c r="F5">
        <v>34</v>
      </c>
      <c r="G5" s="1">
        <f t="shared" si="0"/>
        <v>15.333333333333332</v>
      </c>
      <c r="H5" s="1">
        <f t="shared" ref="H5" si="3">D5+G5</f>
        <v>49.333333333333329</v>
      </c>
      <c r="I5" t="str">
        <f t="shared" ref="I5" si="4">IF(H5&gt;=69.9,"A",IF(H5&gt;=59.9,"B",IF(H5&gt;=49.9,"C",IF(H5&gt;=39.9,"D","FAIL"))))</f>
        <v>D</v>
      </c>
      <c r="M5" t="s">
        <v>8</v>
      </c>
      <c r="N5">
        <f t="shared" ref="N5:N8" si="5">COUNTIF($I$2:$I$45,M5)</f>
        <v>22</v>
      </c>
    </row>
    <row r="6" spans="1:14" x14ac:dyDescent="0.25">
      <c r="A6">
        <v>5</v>
      </c>
      <c r="B6" t="s">
        <v>72</v>
      </c>
      <c r="C6" t="s">
        <v>73</v>
      </c>
      <c r="D6">
        <v>49</v>
      </c>
      <c r="E6">
        <v>47</v>
      </c>
      <c r="F6">
        <v>31</v>
      </c>
      <c r="G6" s="1">
        <f t="shared" si="0"/>
        <v>16.433333333333334</v>
      </c>
      <c r="H6" s="1">
        <f t="shared" si="1"/>
        <v>65.433333333333337</v>
      </c>
      <c r="I6" t="str">
        <f t="shared" si="2"/>
        <v>B</v>
      </c>
      <c r="M6" t="s">
        <v>5</v>
      </c>
      <c r="N6">
        <f t="shared" si="5"/>
        <v>14</v>
      </c>
    </row>
    <row r="7" spans="1:14" x14ac:dyDescent="0.25">
      <c r="A7">
        <v>6</v>
      </c>
      <c r="B7" t="s">
        <v>150</v>
      </c>
      <c r="D7">
        <v>42</v>
      </c>
      <c r="E7">
        <v>35</v>
      </c>
      <c r="F7">
        <v>27</v>
      </c>
      <c r="G7" s="1">
        <f t="shared" si="0"/>
        <v>11.5</v>
      </c>
      <c r="H7" s="1">
        <f t="shared" ref="H7" si="6">D7+G7</f>
        <v>53.5</v>
      </c>
      <c r="I7" t="str">
        <f t="shared" ref="I7" si="7">IF(H7&gt;=69.9,"A",IF(H7&gt;=59.9,"B",IF(H7&gt;=49.9,"C",IF(H7&gt;=39.9,"D","FAIL"))))</f>
        <v>C</v>
      </c>
      <c r="M7" t="s">
        <v>10</v>
      </c>
      <c r="N7">
        <f t="shared" si="5"/>
        <v>2</v>
      </c>
    </row>
    <row r="8" spans="1:14" x14ac:dyDescent="0.25">
      <c r="A8">
        <v>7</v>
      </c>
      <c r="B8" t="s">
        <v>192</v>
      </c>
      <c r="D8">
        <v>45</v>
      </c>
      <c r="E8">
        <v>45</v>
      </c>
      <c r="F8">
        <v>27</v>
      </c>
      <c r="G8" s="1">
        <f t="shared" si="0"/>
        <v>14.5</v>
      </c>
      <c r="H8" s="1">
        <f t="shared" si="1"/>
        <v>59.5</v>
      </c>
      <c r="I8" t="str">
        <f t="shared" si="2"/>
        <v>C</v>
      </c>
      <c r="M8" t="s">
        <v>11</v>
      </c>
      <c r="N8">
        <f t="shared" si="5"/>
        <v>0</v>
      </c>
    </row>
    <row r="9" spans="1:14" x14ac:dyDescent="0.25">
      <c r="A9">
        <v>8</v>
      </c>
      <c r="B9" t="s">
        <v>148</v>
      </c>
      <c r="C9" t="s">
        <v>149</v>
      </c>
      <c r="D9">
        <v>53</v>
      </c>
      <c r="E9">
        <v>33</v>
      </c>
      <c r="F9">
        <v>37</v>
      </c>
      <c r="G9" s="1">
        <f t="shared" si="0"/>
        <v>14.233333333333334</v>
      </c>
      <c r="H9" s="1">
        <f t="shared" ref="H9" si="8">D9+G9</f>
        <v>67.233333333333334</v>
      </c>
      <c r="I9" t="str">
        <f t="shared" ref="I9" si="9">IF(H9&gt;=69.9,"A",IF(H9&gt;=59.9,"B",IF(H9&gt;=49.9,"C",IF(H9&gt;=39.9,"D","FAIL"))))</f>
        <v>B</v>
      </c>
      <c r="N9">
        <f>SUM(N4:N8)</f>
        <v>44</v>
      </c>
    </row>
    <row r="10" spans="1:14" x14ac:dyDescent="0.25">
      <c r="A10">
        <v>9</v>
      </c>
      <c r="B10" t="s">
        <v>70</v>
      </c>
      <c r="C10" t="s">
        <v>71</v>
      </c>
      <c r="D10">
        <v>40</v>
      </c>
      <c r="E10">
        <v>47</v>
      </c>
      <c r="F10">
        <v>31</v>
      </c>
      <c r="G10" s="1">
        <f t="shared" si="0"/>
        <v>16.433333333333334</v>
      </c>
      <c r="H10" s="1">
        <f t="shared" si="1"/>
        <v>56.433333333333337</v>
      </c>
      <c r="I10" t="str">
        <f t="shared" si="2"/>
        <v>C</v>
      </c>
    </row>
    <row r="11" spans="1:14" x14ac:dyDescent="0.25">
      <c r="A11">
        <v>10</v>
      </c>
      <c r="B11" t="s">
        <v>40</v>
      </c>
      <c r="C11" t="s">
        <v>41</v>
      </c>
      <c r="D11">
        <v>40</v>
      </c>
      <c r="E11">
        <v>43</v>
      </c>
      <c r="F11">
        <v>29</v>
      </c>
      <c r="G11" s="1">
        <f t="shared" si="0"/>
        <v>14.56666666666667</v>
      </c>
      <c r="H11" s="1">
        <f t="shared" si="1"/>
        <v>54.56666666666667</v>
      </c>
      <c r="I11" t="str">
        <f t="shared" si="2"/>
        <v>C</v>
      </c>
    </row>
    <row r="12" spans="1:14" x14ac:dyDescent="0.25">
      <c r="A12">
        <v>11</v>
      </c>
      <c r="B12" t="s">
        <v>44</v>
      </c>
      <c r="C12" t="s">
        <v>45</v>
      </c>
      <c r="D12">
        <v>40</v>
      </c>
      <c r="E12">
        <v>46</v>
      </c>
      <c r="F12">
        <v>32</v>
      </c>
      <c r="G12" s="1">
        <f t="shared" si="0"/>
        <v>16.466666666666669</v>
      </c>
      <c r="H12" s="1">
        <f t="shared" si="1"/>
        <v>56.466666666666669</v>
      </c>
      <c r="I12" t="str">
        <f t="shared" si="2"/>
        <v>C</v>
      </c>
    </row>
    <row r="13" spans="1:14" x14ac:dyDescent="0.25">
      <c r="A13">
        <v>12</v>
      </c>
      <c r="B13" t="s">
        <v>57</v>
      </c>
      <c r="C13" t="s">
        <v>58</v>
      </c>
      <c r="D13">
        <v>42</v>
      </c>
      <c r="E13">
        <v>47</v>
      </c>
      <c r="F13">
        <v>30</v>
      </c>
      <c r="G13" s="1">
        <f t="shared" si="0"/>
        <v>16.100000000000001</v>
      </c>
      <c r="H13" s="1">
        <f t="shared" si="1"/>
        <v>58.1</v>
      </c>
      <c r="I13" t="str">
        <f t="shared" si="2"/>
        <v>C</v>
      </c>
    </row>
    <row r="14" spans="1:14" s="3" customFormat="1" x14ac:dyDescent="0.25">
      <c r="A14" s="3">
        <v>13</v>
      </c>
      <c r="B14" s="3" t="s">
        <v>23</v>
      </c>
      <c r="C14" s="3" t="s">
        <v>24</v>
      </c>
      <c r="D14" s="3">
        <v>51</v>
      </c>
      <c r="E14" s="3">
        <v>50</v>
      </c>
      <c r="F14" s="3">
        <v>30</v>
      </c>
      <c r="G14" s="4">
        <f t="shared" si="0"/>
        <v>17</v>
      </c>
      <c r="H14" s="4">
        <f t="shared" si="1"/>
        <v>68</v>
      </c>
      <c r="I14" s="3" t="str">
        <f t="shared" si="2"/>
        <v>B</v>
      </c>
    </row>
    <row r="15" spans="1:14" s="3" customFormat="1" x14ac:dyDescent="0.25">
      <c r="A15" s="3">
        <v>14</v>
      </c>
      <c r="B15" s="3" t="s">
        <v>74</v>
      </c>
      <c r="C15" s="3" t="s">
        <v>75</v>
      </c>
      <c r="D15" s="3">
        <v>49</v>
      </c>
      <c r="E15" s="3">
        <v>48</v>
      </c>
      <c r="F15" s="3">
        <v>37</v>
      </c>
      <c r="G15" s="4">
        <f t="shared" si="0"/>
        <v>18.733333333333331</v>
      </c>
      <c r="H15" s="4">
        <f t="shared" si="1"/>
        <v>67.733333333333334</v>
      </c>
      <c r="I15" s="3" t="str">
        <f t="shared" si="2"/>
        <v>B</v>
      </c>
    </row>
    <row r="16" spans="1:14" x14ac:dyDescent="0.25">
      <c r="A16">
        <v>15</v>
      </c>
      <c r="B16" t="s">
        <v>42</v>
      </c>
      <c r="C16" t="s">
        <v>43</v>
      </c>
      <c r="D16">
        <v>56</v>
      </c>
      <c r="E16">
        <v>50</v>
      </c>
      <c r="F16">
        <v>33</v>
      </c>
      <c r="G16" s="1">
        <f t="shared" si="0"/>
        <v>18</v>
      </c>
      <c r="H16" s="1">
        <f t="shared" si="1"/>
        <v>74</v>
      </c>
      <c r="I16" t="str">
        <f t="shared" si="2"/>
        <v>A</v>
      </c>
    </row>
    <row r="17" spans="1:9" x14ac:dyDescent="0.25">
      <c r="A17">
        <v>16</v>
      </c>
      <c r="B17" t="s">
        <v>16</v>
      </c>
      <c r="C17" t="s">
        <v>155</v>
      </c>
      <c r="D17">
        <v>50</v>
      </c>
      <c r="E17">
        <v>48</v>
      </c>
      <c r="F17">
        <v>27</v>
      </c>
      <c r="G17" s="1">
        <f t="shared" si="0"/>
        <v>15.399999999999999</v>
      </c>
      <c r="H17" s="1">
        <f t="shared" si="1"/>
        <v>65.400000000000006</v>
      </c>
      <c r="I17" t="str">
        <f t="shared" si="2"/>
        <v>B</v>
      </c>
    </row>
    <row r="18" spans="1:9" x14ac:dyDescent="0.25">
      <c r="A18">
        <v>17</v>
      </c>
      <c r="B18" t="s">
        <v>78</v>
      </c>
      <c r="C18" t="s">
        <v>79</v>
      </c>
      <c r="D18">
        <v>46</v>
      </c>
      <c r="E18">
        <v>43</v>
      </c>
      <c r="F18">
        <v>33</v>
      </c>
      <c r="G18" s="1">
        <f t="shared" si="0"/>
        <v>15.899999999999999</v>
      </c>
      <c r="H18" s="1">
        <f t="shared" si="1"/>
        <v>61.9</v>
      </c>
      <c r="I18" t="str">
        <f t="shared" si="2"/>
        <v>B</v>
      </c>
    </row>
    <row r="19" spans="1:9" x14ac:dyDescent="0.25">
      <c r="A19">
        <v>18</v>
      </c>
      <c r="B19" t="s">
        <v>21</v>
      </c>
      <c r="C19" t="s">
        <v>22</v>
      </c>
      <c r="D19">
        <v>51</v>
      </c>
      <c r="E19">
        <v>50</v>
      </c>
      <c r="F19">
        <v>35</v>
      </c>
      <c r="G19" s="1">
        <f t="shared" si="0"/>
        <v>18.666666666666664</v>
      </c>
      <c r="H19" s="1">
        <f t="shared" si="1"/>
        <v>69.666666666666657</v>
      </c>
      <c r="I19" t="str">
        <f t="shared" si="2"/>
        <v>B</v>
      </c>
    </row>
    <row r="20" spans="1:9" x14ac:dyDescent="0.25">
      <c r="A20">
        <v>19</v>
      </c>
      <c r="B20" t="s">
        <v>157</v>
      </c>
      <c r="C20" t="s">
        <v>158</v>
      </c>
      <c r="D20">
        <v>49</v>
      </c>
      <c r="E20">
        <v>40</v>
      </c>
      <c r="F20">
        <v>37</v>
      </c>
      <c r="G20" s="1">
        <f t="shared" si="0"/>
        <v>16.333333333333332</v>
      </c>
      <c r="H20" s="1">
        <f t="shared" ref="H20" si="10">D20+G20</f>
        <v>65.333333333333329</v>
      </c>
      <c r="I20" t="str">
        <f t="shared" ref="I20" si="11">IF(H20&gt;=69.9,"A",IF(H20&gt;=59.9,"B",IF(H20&gt;=49.9,"C",IF(H20&gt;=39.9,"D","FAIL"))))</f>
        <v>B</v>
      </c>
    </row>
    <row r="21" spans="1:9" x14ac:dyDescent="0.25">
      <c r="A21">
        <v>20</v>
      </c>
      <c r="B21" t="s">
        <v>19</v>
      </c>
      <c r="C21" t="s">
        <v>20</v>
      </c>
      <c r="D21">
        <v>31</v>
      </c>
      <c r="E21">
        <v>39</v>
      </c>
      <c r="F21">
        <v>31</v>
      </c>
      <c r="G21" s="1">
        <f t="shared" si="0"/>
        <v>14.033333333333335</v>
      </c>
      <c r="H21" s="1">
        <f t="shared" si="1"/>
        <v>45.033333333333331</v>
      </c>
      <c r="I21" t="str">
        <f t="shared" si="2"/>
        <v>D</v>
      </c>
    </row>
    <row r="22" spans="1:9" x14ac:dyDescent="0.25">
      <c r="A22">
        <v>21</v>
      </c>
      <c r="B22" t="s">
        <v>31</v>
      </c>
      <c r="C22" t="s">
        <v>32</v>
      </c>
      <c r="D22">
        <v>54</v>
      </c>
      <c r="E22">
        <v>43</v>
      </c>
      <c r="F22">
        <v>37</v>
      </c>
      <c r="G22" s="1">
        <f t="shared" si="0"/>
        <v>17.233333333333334</v>
      </c>
      <c r="H22" s="1">
        <f t="shared" si="1"/>
        <v>71.233333333333334</v>
      </c>
      <c r="I22" t="str">
        <f t="shared" si="2"/>
        <v>A</v>
      </c>
    </row>
    <row r="23" spans="1:9" x14ac:dyDescent="0.25">
      <c r="A23">
        <v>22</v>
      </c>
      <c r="B23" t="s">
        <v>29</v>
      </c>
      <c r="C23" t="s">
        <v>30</v>
      </c>
      <c r="D23">
        <v>50</v>
      </c>
      <c r="E23">
        <v>46</v>
      </c>
      <c r="F23">
        <v>32</v>
      </c>
      <c r="G23" s="1">
        <f t="shared" si="0"/>
        <v>16.466666666666669</v>
      </c>
      <c r="H23" s="1">
        <f t="shared" si="1"/>
        <v>66.466666666666669</v>
      </c>
      <c r="I23" t="str">
        <f t="shared" si="2"/>
        <v>B</v>
      </c>
    </row>
    <row r="24" spans="1:9" x14ac:dyDescent="0.25">
      <c r="A24">
        <v>23</v>
      </c>
      <c r="B24" t="s">
        <v>35</v>
      </c>
      <c r="C24" t="s">
        <v>36</v>
      </c>
      <c r="D24">
        <v>51</v>
      </c>
      <c r="E24">
        <v>50</v>
      </c>
      <c r="F24">
        <v>37</v>
      </c>
      <c r="G24" s="1">
        <f t="shared" si="0"/>
        <v>19.333333333333332</v>
      </c>
      <c r="H24" s="1">
        <f t="shared" si="1"/>
        <v>70.333333333333329</v>
      </c>
      <c r="I24" t="str">
        <f t="shared" si="2"/>
        <v>A</v>
      </c>
    </row>
    <row r="25" spans="1:9" x14ac:dyDescent="0.25">
      <c r="A25">
        <v>24</v>
      </c>
      <c r="B25" t="s">
        <v>13</v>
      </c>
      <c r="C25" t="s">
        <v>14</v>
      </c>
      <c r="D25">
        <v>48</v>
      </c>
      <c r="E25">
        <v>50</v>
      </c>
      <c r="F25">
        <v>35</v>
      </c>
      <c r="G25" s="1">
        <f t="shared" si="0"/>
        <v>18.666666666666664</v>
      </c>
      <c r="H25" s="1">
        <f t="shared" si="1"/>
        <v>66.666666666666657</v>
      </c>
      <c r="I25" t="str">
        <f t="shared" si="2"/>
        <v>B</v>
      </c>
    </row>
    <row r="26" spans="1:9" x14ac:dyDescent="0.25">
      <c r="A26">
        <v>25</v>
      </c>
      <c r="B26" t="s">
        <v>46</v>
      </c>
      <c r="C26" t="s">
        <v>47</v>
      </c>
      <c r="D26">
        <v>54</v>
      </c>
      <c r="E26">
        <v>44</v>
      </c>
      <c r="F26">
        <v>33</v>
      </c>
      <c r="G26" s="1">
        <f t="shared" si="0"/>
        <v>16.2</v>
      </c>
      <c r="H26" s="1">
        <f t="shared" si="1"/>
        <v>70.2</v>
      </c>
      <c r="I26" t="str">
        <f t="shared" si="2"/>
        <v>A</v>
      </c>
    </row>
    <row r="27" spans="1:9" x14ac:dyDescent="0.25">
      <c r="A27">
        <v>26</v>
      </c>
      <c r="B27" t="s">
        <v>151</v>
      </c>
      <c r="C27" t="s">
        <v>152</v>
      </c>
      <c r="D27">
        <v>37</v>
      </c>
      <c r="E27">
        <v>40</v>
      </c>
      <c r="F27">
        <v>29</v>
      </c>
      <c r="G27" s="1">
        <f t="shared" si="0"/>
        <v>13.666666666666668</v>
      </c>
      <c r="H27" s="1">
        <f t="shared" ref="H27:H29" si="12">D27+G27</f>
        <v>50.666666666666671</v>
      </c>
      <c r="I27" t="str">
        <f t="shared" ref="I27:I28" si="13">IF(H27&gt;=69.9,"A",IF(H27&gt;=59.9,"B",IF(H27&gt;=49.9,"C",IF(H27&gt;=39.9,"D","FAIL"))))</f>
        <v>C</v>
      </c>
    </row>
    <row r="28" spans="1:9" x14ac:dyDescent="0.25">
      <c r="A28">
        <v>27</v>
      </c>
      <c r="B28" t="s">
        <v>193</v>
      </c>
      <c r="C28" t="s">
        <v>147</v>
      </c>
      <c r="D28">
        <v>53</v>
      </c>
      <c r="E28">
        <v>27</v>
      </c>
      <c r="F28">
        <v>22</v>
      </c>
      <c r="G28" s="1">
        <f t="shared" si="0"/>
        <v>7.4333333333333336</v>
      </c>
      <c r="H28" s="1">
        <f t="shared" si="12"/>
        <v>60.433333333333337</v>
      </c>
      <c r="I28" t="str">
        <f t="shared" si="13"/>
        <v>B</v>
      </c>
    </row>
    <row r="29" spans="1:9" x14ac:dyDescent="0.25">
      <c r="A29">
        <v>28</v>
      </c>
      <c r="B29" t="s">
        <v>50</v>
      </c>
      <c r="C29" t="s">
        <v>51</v>
      </c>
      <c r="D29">
        <v>54</v>
      </c>
      <c r="E29">
        <v>47</v>
      </c>
      <c r="F29">
        <v>29</v>
      </c>
      <c r="G29" s="1">
        <f t="shared" si="0"/>
        <v>15.766666666666666</v>
      </c>
      <c r="H29" s="1">
        <f t="shared" si="12"/>
        <v>69.766666666666666</v>
      </c>
      <c r="I29" t="str">
        <f t="shared" si="2"/>
        <v>B</v>
      </c>
    </row>
    <row r="30" spans="1:9" x14ac:dyDescent="0.25">
      <c r="A30">
        <v>29</v>
      </c>
      <c r="B30" t="s">
        <v>59</v>
      </c>
      <c r="C30" t="s">
        <v>60</v>
      </c>
      <c r="D30">
        <v>38</v>
      </c>
      <c r="E30">
        <v>43</v>
      </c>
      <c r="F30">
        <v>29</v>
      </c>
      <c r="G30" s="1">
        <f t="shared" si="0"/>
        <v>14.56666666666667</v>
      </c>
      <c r="H30" s="1">
        <f t="shared" si="1"/>
        <v>52.56666666666667</v>
      </c>
      <c r="I30" t="str">
        <f t="shared" si="2"/>
        <v>C</v>
      </c>
    </row>
    <row r="31" spans="1:9" x14ac:dyDescent="0.25">
      <c r="A31">
        <v>30</v>
      </c>
      <c r="B31" t="s">
        <v>38</v>
      </c>
      <c r="C31" t="s">
        <v>39</v>
      </c>
      <c r="D31">
        <v>51</v>
      </c>
      <c r="E31">
        <v>43</v>
      </c>
      <c r="F31">
        <v>27</v>
      </c>
      <c r="G31" s="1">
        <f t="shared" si="0"/>
        <v>13.899999999999999</v>
      </c>
      <c r="H31" s="1">
        <f t="shared" si="1"/>
        <v>64.900000000000006</v>
      </c>
      <c r="I31" t="str">
        <f t="shared" si="2"/>
        <v>B</v>
      </c>
    </row>
    <row r="32" spans="1:9" x14ac:dyDescent="0.25">
      <c r="A32">
        <v>31</v>
      </c>
      <c r="B32" t="s">
        <v>76</v>
      </c>
      <c r="C32" t="s">
        <v>77</v>
      </c>
      <c r="D32">
        <v>42</v>
      </c>
      <c r="E32">
        <v>48</v>
      </c>
      <c r="F32">
        <v>33</v>
      </c>
      <c r="G32" s="1">
        <f t="shared" si="0"/>
        <v>17.399999999999999</v>
      </c>
      <c r="H32" s="1">
        <f t="shared" si="1"/>
        <v>59.4</v>
      </c>
      <c r="I32" t="str">
        <f t="shared" si="2"/>
        <v>C</v>
      </c>
    </row>
    <row r="33" spans="1:9" x14ac:dyDescent="0.25">
      <c r="A33">
        <v>32</v>
      </c>
      <c r="B33" t="s">
        <v>61</v>
      </c>
      <c r="C33" t="s">
        <v>62</v>
      </c>
      <c r="D33">
        <v>50</v>
      </c>
      <c r="E33">
        <v>50</v>
      </c>
      <c r="F33">
        <v>33</v>
      </c>
      <c r="G33" s="1">
        <f t="shared" si="0"/>
        <v>18</v>
      </c>
      <c r="H33" s="1">
        <f t="shared" si="1"/>
        <v>68</v>
      </c>
      <c r="I33" t="str">
        <f t="shared" si="2"/>
        <v>B</v>
      </c>
    </row>
    <row r="34" spans="1:9" x14ac:dyDescent="0.25">
      <c r="A34">
        <v>33</v>
      </c>
      <c r="B34" t="s">
        <v>194</v>
      </c>
      <c r="C34" t="s">
        <v>154</v>
      </c>
      <c r="D34">
        <v>47</v>
      </c>
      <c r="E34">
        <v>40</v>
      </c>
      <c r="F34">
        <v>29</v>
      </c>
      <c r="G34" s="1">
        <f t="shared" si="0"/>
        <v>13.666666666666668</v>
      </c>
      <c r="H34" s="1">
        <f t="shared" si="1"/>
        <v>60.666666666666671</v>
      </c>
      <c r="I34" t="str">
        <f t="shared" si="2"/>
        <v>B</v>
      </c>
    </row>
    <row r="35" spans="1:9" x14ac:dyDescent="0.25">
      <c r="A35">
        <v>34</v>
      </c>
      <c r="B35" t="s">
        <v>27</v>
      </c>
      <c r="C35" t="s">
        <v>28</v>
      </c>
      <c r="D35">
        <v>38</v>
      </c>
      <c r="E35">
        <v>46</v>
      </c>
      <c r="F35">
        <v>35</v>
      </c>
      <c r="G35" s="1">
        <f t="shared" si="0"/>
        <v>17.466666666666669</v>
      </c>
      <c r="H35" s="1">
        <f t="shared" si="1"/>
        <v>55.466666666666669</v>
      </c>
      <c r="I35" t="str">
        <f t="shared" si="2"/>
        <v>C</v>
      </c>
    </row>
    <row r="36" spans="1:9" x14ac:dyDescent="0.25">
      <c r="A36">
        <v>35</v>
      </c>
      <c r="B36" t="s">
        <v>54</v>
      </c>
      <c r="C36" t="s">
        <v>55</v>
      </c>
      <c r="D36">
        <v>44</v>
      </c>
      <c r="E36">
        <v>50</v>
      </c>
      <c r="F36">
        <v>32</v>
      </c>
      <c r="G36" s="1">
        <f t="shared" si="0"/>
        <v>17.666666666666668</v>
      </c>
      <c r="H36" s="1">
        <f t="shared" si="1"/>
        <v>61.666666666666671</v>
      </c>
      <c r="I36" t="str">
        <f t="shared" si="2"/>
        <v>B</v>
      </c>
    </row>
    <row r="37" spans="1:9" x14ac:dyDescent="0.25">
      <c r="A37">
        <v>36</v>
      </c>
      <c r="B37" t="s">
        <v>37</v>
      </c>
      <c r="D37">
        <v>44</v>
      </c>
      <c r="E37">
        <v>42</v>
      </c>
      <c r="F37">
        <v>25</v>
      </c>
      <c r="G37" s="1">
        <f t="shared" si="0"/>
        <v>12.933333333333334</v>
      </c>
      <c r="H37" s="1">
        <f t="shared" si="1"/>
        <v>56.933333333333337</v>
      </c>
      <c r="I37" t="str">
        <f t="shared" si="2"/>
        <v>C</v>
      </c>
    </row>
    <row r="38" spans="1:9" x14ac:dyDescent="0.25">
      <c r="A38">
        <v>37</v>
      </c>
      <c r="B38" t="s">
        <v>195</v>
      </c>
      <c r="C38" t="s">
        <v>156</v>
      </c>
      <c r="D38">
        <v>46</v>
      </c>
      <c r="E38">
        <v>33</v>
      </c>
      <c r="F38">
        <v>22</v>
      </c>
      <c r="G38" s="1">
        <f t="shared" si="0"/>
        <v>9.2333333333333343</v>
      </c>
      <c r="H38" s="1">
        <f t="shared" si="1"/>
        <v>55.233333333333334</v>
      </c>
      <c r="I38" t="str">
        <f t="shared" si="2"/>
        <v>C</v>
      </c>
    </row>
    <row r="39" spans="1:9" x14ac:dyDescent="0.25">
      <c r="A39">
        <v>38</v>
      </c>
      <c r="B39" t="s">
        <v>63</v>
      </c>
      <c r="C39" t="s">
        <v>64</v>
      </c>
      <c r="D39">
        <v>51</v>
      </c>
      <c r="E39">
        <v>41</v>
      </c>
      <c r="F39">
        <v>30</v>
      </c>
      <c r="G39" s="1">
        <f t="shared" si="0"/>
        <v>14.299999999999997</v>
      </c>
      <c r="H39" s="1">
        <f t="shared" si="1"/>
        <v>65.3</v>
      </c>
      <c r="I39" t="str">
        <f t="shared" si="2"/>
        <v>B</v>
      </c>
    </row>
    <row r="40" spans="1:9" x14ac:dyDescent="0.25">
      <c r="A40">
        <v>39</v>
      </c>
      <c r="B40" t="s">
        <v>67</v>
      </c>
      <c r="C40" t="s">
        <v>68</v>
      </c>
      <c r="D40">
        <v>47</v>
      </c>
      <c r="E40">
        <v>50</v>
      </c>
      <c r="F40">
        <v>33</v>
      </c>
      <c r="G40" s="1">
        <f t="shared" si="0"/>
        <v>18</v>
      </c>
      <c r="H40" s="1">
        <f t="shared" si="1"/>
        <v>65</v>
      </c>
      <c r="I40" t="str">
        <f t="shared" si="2"/>
        <v>B</v>
      </c>
    </row>
    <row r="41" spans="1:9" x14ac:dyDescent="0.25">
      <c r="A41">
        <v>40</v>
      </c>
      <c r="B41" t="s">
        <v>17</v>
      </c>
      <c r="C41" t="s">
        <v>18</v>
      </c>
      <c r="D41">
        <v>42</v>
      </c>
      <c r="E41">
        <v>39</v>
      </c>
      <c r="F41">
        <v>29</v>
      </c>
      <c r="G41" s="1">
        <f t="shared" si="0"/>
        <v>13.366666666666667</v>
      </c>
      <c r="H41" s="1">
        <f t="shared" si="1"/>
        <v>55.366666666666667</v>
      </c>
      <c r="I41" t="str">
        <f t="shared" si="2"/>
        <v>C</v>
      </c>
    </row>
    <row r="42" spans="1:9" x14ac:dyDescent="0.25">
      <c r="A42">
        <v>41</v>
      </c>
      <c r="B42" t="s">
        <v>56</v>
      </c>
      <c r="C42" t="s">
        <v>153</v>
      </c>
      <c r="D42">
        <v>52</v>
      </c>
      <c r="E42">
        <v>43</v>
      </c>
      <c r="F42">
        <v>33</v>
      </c>
      <c r="G42" s="1">
        <f t="shared" si="0"/>
        <v>15.899999999999999</v>
      </c>
      <c r="H42" s="1">
        <f t="shared" si="1"/>
        <v>67.900000000000006</v>
      </c>
      <c r="I42" t="str">
        <f t="shared" si="2"/>
        <v>B</v>
      </c>
    </row>
    <row r="43" spans="1:9" x14ac:dyDescent="0.25">
      <c r="A43">
        <v>42</v>
      </c>
      <c r="B43" t="s">
        <v>52</v>
      </c>
      <c r="C43" t="s">
        <v>53</v>
      </c>
      <c r="D43">
        <v>51</v>
      </c>
      <c r="E43">
        <v>49</v>
      </c>
      <c r="F43">
        <v>41</v>
      </c>
      <c r="G43" s="1">
        <f t="shared" si="0"/>
        <v>20.366666666666667</v>
      </c>
      <c r="H43" s="1">
        <f t="shared" si="1"/>
        <v>71.366666666666674</v>
      </c>
      <c r="I43" t="str">
        <f t="shared" si="2"/>
        <v>A</v>
      </c>
    </row>
    <row r="44" spans="1:9" x14ac:dyDescent="0.25">
      <c r="A44">
        <v>43</v>
      </c>
      <c r="B44" t="s">
        <v>48</v>
      </c>
      <c r="C44" t="s">
        <v>49</v>
      </c>
      <c r="D44">
        <v>57</v>
      </c>
      <c r="E44">
        <v>47</v>
      </c>
      <c r="F44">
        <v>35</v>
      </c>
      <c r="G44" s="1">
        <f t="shared" si="0"/>
        <v>17.766666666666666</v>
      </c>
      <c r="H44" s="1">
        <f t="shared" si="1"/>
        <v>74.766666666666666</v>
      </c>
      <c r="I44" t="str">
        <f t="shared" si="2"/>
        <v>A</v>
      </c>
    </row>
    <row r="45" spans="1:9" x14ac:dyDescent="0.25">
      <c r="A45">
        <v>44</v>
      </c>
      <c r="B45" t="s">
        <v>33</v>
      </c>
      <c r="C45" t="s">
        <v>34</v>
      </c>
      <c r="D45">
        <v>39</v>
      </c>
      <c r="E45">
        <v>48</v>
      </c>
      <c r="F45">
        <v>34</v>
      </c>
      <c r="G45" s="1">
        <f t="shared" si="0"/>
        <v>17.733333333333331</v>
      </c>
      <c r="H45" s="1">
        <f t="shared" si="1"/>
        <v>56.733333333333334</v>
      </c>
      <c r="I45" t="str">
        <f t="shared" si="2"/>
        <v>C</v>
      </c>
    </row>
  </sheetData>
  <sortState ref="B2:I37">
    <sortCondition ref="B1"/>
  </sortState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F8" sqref="F8"/>
    </sheetView>
  </sheetViews>
  <sheetFormatPr defaultColWidth="17" defaultRowHeight="15" x14ac:dyDescent="0.25"/>
  <cols>
    <col min="2" max="2" width="2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12</v>
      </c>
      <c r="G1" t="s">
        <v>4</v>
      </c>
    </row>
    <row r="2" spans="1:12" x14ac:dyDescent="0.25">
      <c r="A2" t="s">
        <v>132</v>
      </c>
      <c r="B2" t="s">
        <v>133</v>
      </c>
      <c r="C2">
        <v>36</v>
      </c>
      <c r="D2">
        <v>47</v>
      </c>
      <c r="E2" s="2">
        <f>IF(D2&gt;30,D2/50*30-18,D2/50*30-10)</f>
        <v>10.199999999999999</v>
      </c>
      <c r="F2" s="2">
        <f>C2+E2</f>
        <v>46.2</v>
      </c>
      <c r="G2" t="str">
        <f>IF(F2&gt;=69.99,"A",IF(F2&gt;=59.99,"B",IF(F2&gt;=49.99,"C","D")))</f>
        <v>D</v>
      </c>
      <c r="K2" t="s">
        <v>6</v>
      </c>
    </row>
    <row r="3" spans="1:12" x14ac:dyDescent="0.25">
      <c r="A3" t="s">
        <v>191</v>
      </c>
      <c r="C3">
        <v>30</v>
      </c>
      <c r="D3">
        <v>48</v>
      </c>
      <c r="E3" s="2">
        <f>IF(D3&gt;30,D3/50*30-18,D3/50*30-10)</f>
        <v>10.799999999999997</v>
      </c>
      <c r="F3" s="2">
        <f>C3+E3</f>
        <v>40.799999999999997</v>
      </c>
      <c r="G3" t="str">
        <f>IF(F3&gt;=69.99,"A",IF(F3&gt;=59.99,"B",IF(F3&gt;=49.99,"C","D")))</f>
        <v>D</v>
      </c>
    </row>
    <row r="4" spans="1:12" x14ac:dyDescent="0.25">
      <c r="A4" t="s">
        <v>130</v>
      </c>
      <c r="C4">
        <v>51</v>
      </c>
      <c r="D4">
        <v>47</v>
      </c>
      <c r="E4" s="2">
        <f t="shared" ref="E4:E37" si="0">IF(D4&gt;30,D4/50*30-18,D4/50*30-10)</f>
        <v>10.199999999999999</v>
      </c>
      <c r="F4" s="2">
        <f t="shared" ref="F4:F37" si="1">C4+E4</f>
        <v>61.2</v>
      </c>
      <c r="G4" t="str">
        <f t="shared" ref="G4:G37" si="2">IF(F4&gt;=69.99,"A",IF(F4&gt;=59.99,"B",IF(F4&gt;=49.99,"C","D")))</f>
        <v>B</v>
      </c>
      <c r="K4" t="s">
        <v>4</v>
      </c>
      <c r="L4" t="s">
        <v>7</v>
      </c>
    </row>
    <row r="5" spans="1:12" x14ac:dyDescent="0.25">
      <c r="A5" t="s">
        <v>114</v>
      </c>
      <c r="B5" t="s">
        <v>115</v>
      </c>
      <c r="C5">
        <v>57</v>
      </c>
      <c r="D5">
        <v>47</v>
      </c>
      <c r="E5" s="2">
        <f t="shared" si="0"/>
        <v>10.199999999999999</v>
      </c>
      <c r="F5" s="2">
        <f t="shared" si="1"/>
        <v>67.2</v>
      </c>
      <c r="G5" t="str">
        <f t="shared" si="2"/>
        <v>B</v>
      </c>
      <c r="K5" t="s">
        <v>9</v>
      </c>
      <c r="L5">
        <f>COUNTIF($G$2:$G$37,K5)</f>
        <v>4</v>
      </c>
    </row>
    <row r="6" spans="1:12" x14ac:dyDescent="0.25">
      <c r="A6" t="s">
        <v>94</v>
      </c>
      <c r="B6" t="s">
        <v>95</v>
      </c>
      <c r="C6">
        <v>50</v>
      </c>
      <c r="D6">
        <v>47</v>
      </c>
      <c r="E6" s="2">
        <f t="shared" si="0"/>
        <v>10.199999999999999</v>
      </c>
      <c r="F6" s="2">
        <f t="shared" si="1"/>
        <v>60.2</v>
      </c>
      <c r="G6" t="str">
        <f t="shared" si="2"/>
        <v>B</v>
      </c>
      <c r="K6" t="s">
        <v>8</v>
      </c>
      <c r="L6">
        <f>COUNTIF($G$2:$G$37,K6)</f>
        <v>20</v>
      </c>
    </row>
    <row r="7" spans="1:12" x14ac:dyDescent="0.25">
      <c r="A7" t="s">
        <v>80</v>
      </c>
      <c r="B7" t="s">
        <v>81</v>
      </c>
      <c r="C7">
        <v>51</v>
      </c>
      <c r="D7">
        <v>48</v>
      </c>
      <c r="E7" s="2">
        <f t="shared" si="0"/>
        <v>10.799999999999997</v>
      </c>
      <c r="F7" s="2">
        <f t="shared" si="1"/>
        <v>61.8</v>
      </c>
      <c r="G7" t="str">
        <f t="shared" si="2"/>
        <v>B</v>
      </c>
      <c r="K7" t="s">
        <v>5</v>
      </c>
      <c r="L7">
        <f>COUNTIF($G$2:$G$37,K7)</f>
        <v>7</v>
      </c>
    </row>
    <row r="8" spans="1:12" x14ac:dyDescent="0.25">
      <c r="A8" t="s">
        <v>126</v>
      </c>
      <c r="B8" t="s">
        <v>127</v>
      </c>
      <c r="C8">
        <v>60</v>
      </c>
      <c r="D8">
        <v>45</v>
      </c>
      <c r="E8" s="2">
        <f t="shared" si="0"/>
        <v>9</v>
      </c>
      <c r="F8" s="2">
        <f t="shared" si="1"/>
        <v>69</v>
      </c>
      <c r="G8" t="str">
        <f t="shared" si="2"/>
        <v>B</v>
      </c>
      <c r="K8" t="s">
        <v>10</v>
      </c>
      <c r="L8">
        <f>COUNTIF($G$2:$G$37,K8)</f>
        <v>5</v>
      </c>
    </row>
    <row r="9" spans="1:12" x14ac:dyDescent="0.25">
      <c r="A9" t="s">
        <v>124</v>
      </c>
      <c r="B9" t="s">
        <v>125</v>
      </c>
      <c r="C9">
        <v>55</v>
      </c>
      <c r="D9">
        <v>43</v>
      </c>
      <c r="E9" s="2">
        <f t="shared" si="0"/>
        <v>7.8000000000000007</v>
      </c>
      <c r="F9" s="2">
        <f t="shared" si="1"/>
        <v>62.8</v>
      </c>
      <c r="G9" t="str">
        <f t="shared" si="2"/>
        <v>B</v>
      </c>
      <c r="K9" t="s">
        <v>11</v>
      </c>
      <c r="L9">
        <f>COUNTIF($G$2:$G$37,K9)</f>
        <v>0</v>
      </c>
    </row>
    <row r="10" spans="1:12" x14ac:dyDescent="0.25">
      <c r="A10" t="s">
        <v>131</v>
      </c>
      <c r="C10">
        <v>48</v>
      </c>
      <c r="D10">
        <v>47</v>
      </c>
      <c r="E10" s="2">
        <f t="shared" si="0"/>
        <v>10.199999999999999</v>
      </c>
      <c r="F10" s="2">
        <f t="shared" si="1"/>
        <v>58.2</v>
      </c>
      <c r="G10" t="str">
        <f t="shared" si="2"/>
        <v>C</v>
      </c>
      <c r="L10">
        <f>SUM(L5:L9)</f>
        <v>36</v>
      </c>
    </row>
    <row r="11" spans="1:12" x14ac:dyDescent="0.25">
      <c r="A11" t="s">
        <v>108</v>
      </c>
      <c r="B11" t="s">
        <v>109</v>
      </c>
      <c r="C11">
        <v>52</v>
      </c>
      <c r="D11">
        <v>48</v>
      </c>
      <c r="E11" s="2">
        <f t="shared" si="0"/>
        <v>10.799999999999997</v>
      </c>
      <c r="F11" s="2">
        <f t="shared" si="1"/>
        <v>62.8</v>
      </c>
      <c r="G11" t="str">
        <f t="shared" si="2"/>
        <v>B</v>
      </c>
    </row>
    <row r="12" spans="1:12" x14ac:dyDescent="0.25">
      <c r="A12" t="s">
        <v>112</v>
      </c>
      <c r="B12" t="s">
        <v>113</v>
      </c>
      <c r="C12">
        <v>42</v>
      </c>
      <c r="D12">
        <v>45</v>
      </c>
      <c r="E12" s="2">
        <f t="shared" si="0"/>
        <v>9</v>
      </c>
      <c r="F12" s="2">
        <f t="shared" si="1"/>
        <v>51</v>
      </c>
      <c r="G12" t="str">
        <f t="shared" si="2"/>
        <v>C</v>
      </c>
    </row>
    <row r="13" spans="1:12" x14ac:dyDescent="0.25">
      <c r="A13" t="s">
        <v>84</v>
      </c>
      <c r="B13" t="s">
        <v>85</v>
      </c>
      <c r="C13">
        <v>37</v>
      </c>
      <c r="D13">
        <v>45</v>
      </c>
      <c r="E13" s="2">
        <f t="shared" si="0"/>
        <v>9</v>
      </c>
      <c r="F13" s="2">
        <f t="shared" si="1"/>
        <v>46</v>
      </c>
      <c r="G13" t="str">
        <f t="shared" si="2"/>
        <v>D</v>
      </c>
    </row>
    <row r="14" spans="1:12" x14ac:dyDescent="0.25">
      <c r="A14" t="s">
        <v>82</v>
      </c>
      <c r="B14" t="s">
        <v>83</v>
      </c>
      <c r="C14">
        <v>50</v>
      </c>
      <c r="D14">
        <v>48</v>
      </c>
      <c r="E14" s="2">
        <f t="shared" si="0"/>
        <v>10.799999999999997</v>
      </c>
      <c r="F14" s="2">
        <f t="shared" si="1"/>
        <v>60.8</v>
      </c>
      <c r="G14" t="str">
        <f t="shared" si="2"/>
        <v>B</v>
      </c>
    </row>
    <row r="15" spans="1:12" x14ac:dyDescent="0.25">
      <c r="A15" t="s">
        <v>92</v>
      </c>
      <c r="B15" t="s">
        <v>93</v>
      </c>
      <c r="C15">
        <v>57</v>
      </c>
      <c r="D15">
        <v>45</v>
      </c>
      <c r="E15" s="2">
        <f t="shared" si="0"/>
        <v>9</v>
      </c>
      <c r="F15" s="2">
        <f t="shared" si="1"/>
        <v>66</v>
      </c>
      <c r="G15" t="str">
        <f t="shared" si="2"/>
        <v>B</v>
      </c>
    </row>
    <row r="16" spans="1:12" x14ac:dyDescent="0.25">
      <c r="A16" t="s">
        <v>136</v>
      </c>
      <c r="B16" t="s">
        <v>137</v>
      </c>
      <c r="C16">
        <v>51</v>
      </c>
      <c r="D16">
        <v>50</v>
      </c>
      <c r="E16" s="2">
        <f t="shared" si="0"/>
        <v>12</v>
      </c>
      <c r="F16" s="2">
        <f t="shared" si="1"/>
        <v>63</v>
      </c>
      <c r="G16" t="str">
        <f t="shared" si="2"/>
        <v>B</v>
      </c>
    </row>
    <row r="17" spans="1:7" x14ac:dyDescent="0.25">
      <c r="A17" t="s">
        <v>144</v>
      </c>
      <c r="B17" t="s">
        <v>145</v>
      </c>
      <c r="C17">
        <v>64</v>
      </c>
      <c r="D17">
        <v>50</v>
      </c>
      <c r="E17" s="2">
        <f t="shared" si="0"/>
        <v>12</v>
      </c>
      <c r="F17" s="2">
        <f t="shared" si="1"/>
        <v>76</v>
      </c>
      <c r="G17" t="str">
        <f t="shared" si="2"/>
        <v>A</v>
      </c>
    </row>
    <row r="18" spans="1:7" x14ac:dyDescent="0.25">
      <c r="A18" t="s">
        <v>134</v>
      </c>
      <c r="B18" t="s">
        <v>135</v>
      </c>
      <c r="C18">
        <v>50</v>
      </c>
      <c r="D18">
        <v>50</v>
      </c>
      <c r="E18" s="2">
        <f t="shared" si="0"/>
        <v>12</v>
      </c>
      <c r="F18" s="2">
        <f t="shared" si="1"/>
        <v>62</v>
      </c>
      <c r="G18" t="str">
        <f t="shared" si="2"/>
        <v>B</v>
      </c>
    </row>
    <row r="19" spans="1:7" x14ac:dyDescent="0.25">
      <c r="A19" t="s">
        <v>106</v>
      </c>
      <c r="B19" t="s">
        <v>107</v>
      </c>
      <c r="C19">
        <v>60</v>
      </c>
      <c r="D19">
        <v>45</v>
      </c>
      <c r="E19" s="2">
        <f t="shared" si="0"/>
        <v>9</v>
      </c>
      <c r="F19" s="2">
        <f t="shared" si="1"/>
        <v>69</v>
      </c>
      <c r="G19" t="str">
        <f t="shared" si="2"/>
        <v>B</v>
      </c>
    </row>
    <row r="20" spans="1:7" x14ac:dyDescent="0.25">
      <c r="A20" t="s">
        <v>116</v>
      </c>
      <c r="B20" t="s">
        <v>117</v>
      </c>
      <c r="C20">
        <v>52</v>
      </c>
      <c r="D20">
        <v>48</v>
      </c>
      <c r="E20" s="2">
        <f t="shared" si="0"/>
        <v>10.799999999999997</v>
      </c>
      <c r="F20" s="2">
        <f t="shared" si="1"/>
        <v>62.8</v>
      </c>
      <c r="G20" t="str">
        <f t="shared" si="2"/>
        <v>B</v>
      </c>
    </row>
    <row r="21" spans="1:7" x14ac:dyDescent="0.25">
      <c r="A21" t="s">
        <v>142</v>
      </c>
      <c r="B21" t="s">
        <v>143</v>
      </c>
      <c r="C21">
        <v>60</v>
      </c>
      <c r="D21">
        <v>45</v>
      </c>
      <c r="E21" s="2">
        <f t="shared" si="0"/>
        <v>9</v>
      </c>
      <c r="F21" s="2">
        <f t="shared" si="1"/>
        <v>69</v>
      </c>
      <c r="G21" t="str">
        <f t="shared" si="2"/>
        <v>B</v>
      </c>
    </row>
    <row r="22" spans="1:7" x14ac:dyDescent="0.25">
      <c r="A22" t="s">
        <v>128</v>
      </c>
      <c r="B22" t="s">
        <v>129</v>
      </c>
      <c r="C22">
        <v>38</v>
      </c>
      <c r="D22">
        <v>45</v>
      </c>
      <c r="E22" s="2">
        <f t="shared" si="0"/>
        <v>9</v>
      </c>
      <c r="F22" s="2">
        <f t="shared" si="1"/>
        <v>47</v>
      </c>
      <c r="G22" t="str">
        <f t="shared" si="2"/>
        <v>D</v>
      </c>
    </row>
    <row r="23" spans="1:7" x14ac:dyDescent="0.25">
      <c r="A23" t="s">
        <v>190</v>
      </c>
      <c r="C23">
        <v>45</v>
      </c>
      <c r="D23">
        <v>48</v>
      </c>
      <c r="E23" s="2">
        <f t="shared" si="0"/>
        <v>10.799999999999997</v>
      </c>
      <c r="F23" s="2">
        <f t="shared" si="1"/>
        <v>55.8</v>
      </c>
      <c r="G23" t="str">
        <f t="shared" si="2"/>
        <v>C</v>
      </c>
    </row>
    <row r="24" spans="1:7" x14ac:dyDescent="0.25">
      <c r="A24" t="s">
        <v>86</v>
      </c>
      <c r="B24" t="s">
        <v>87</v>
      </c>
      <c r="C24">
        <v>43</v>
      </c>
      <c r="D24">
        <v>48</v>
      </c>
      <c r="E24" s="2">
        <f t="shared" si="0"/>
        <v>10.799999999999997</v>
      </c>
      <c r="F24" s="2">
        <f t="shared" si="1"/>
        <v>53.8</v>
      </c>
      <c r="G24" t="str">
        <f t="shared" si="2"/>
        <v>C</v>
      </c>
    </row>
    <row r="25" spans="1:7" x14ac:dyDescent="0.25">
      <c r="A25" t="s">
        <v>96</v>
      </c>
      <c r="B25" t="s">
        <v>97</v>
      </c>
      <c r="C25">
        <v>60</v>
      </c>
      <c r="D25">
        <v>48</v>
      </c>
      <c r="E25" s="2">
        <f t="shared" si="0"/>
        <v>10.799999999999997</v>
      </c>
      <c r="F25" s="2">
        <f t="shared" si="1"/>
        <v>70.8</v>
      </c>
      <c r="G25" t="str">
        <f t="shared" si="2"/>
        <v>A</v>
      </c>
    </row>
    <row r="26" spans="1:7" x14ac:dyDescent="0.25">
      <c r="A26" t="s">
        <v>88</v>
      </c>
      <c r="B26" t="s">
        <v>89</v>
      </c>
      <c r="C26">
        <v>50</v>
      </c>
      <c r="D26">
        <v>48</v>
      </c>
      <c r="E26" s="2">
        <f t="shared" si="0"/>
        <v>10.799999999999997</v>
      </c>
      <c r="F26" s="2">
        <f t="shared" si="1"/>
        <v>60.8</v>
      </c>
      <c r="G26" t="str">
        <f t="shared" si="2"/>
        <v>B</v>
      </c>
    </row>
    <row r="27" spans="1:7" x14ac:dyDescent="0.25">
      <c r="A27" t="s">
        <v>100</v>
      </c>
      <c r="B27" t="s">
        <v>101</v>
      </c>
      <c r="C27">
        <v>33</v>
      </c>
      <c r="D27">
        <v>45</v>
      </c>
      <c r="E27" s="2">
        <f t="shared" si="0"/>
        <v>9</v>
      </c>
      <c r="F27" s="2">
        <f t="shared" si="1"/>
        <v>42</v>
      </c>
      <c r="G27" t="str">
        <f t="shared" si="2"/>
        <v>D</v>
      </c>
    </row>
    <row r="28" spans="1:7" x14ac:dyDescent="0.25">
      <c r="A28" t="s">
        <v>104</v>
      </c>
      <c r="B28" t="s">
        <v>105</v>
      </c>
      <c r="C28">
        <v>61</v>
      </c>
      <c r="D28">
        <v>45</v>
      </c>
      <c r="E28" s="2">
        <f t="shared" si="0"/>
        <v>9</v>
      </c>
      <c r="F28" s="2">
        <f t="shared" si="1"/>
        <v>70</v>
      </c>
      <c r="G28" t="str">
        <f t="shared" si="2"/>
        <v>A</v>
      </c>
    </row>
    <row r="29" spans="1:7" x14ac:dyDescent="0.25">
      <c r="A29" t="s">
        <v>102</v>
      </c>
      <c r="B29" t="s">
        <v>103</v>
      </c>
      <c r="C29">
        <v>44</v>
      </c>
      <c r="D29">
        <v>50</v>
      </c>
      <c r="E29" s="2">
        <f t="shared" si="0"/>
        <v>12</v>
      </c>
      <c r="F29" s="2">
        <f t="shared" si="1"/>
        <v>56</v>
      </c>
      <c r="G29" t="str">
        <f t="shared" si="2"/>
        <v>C</v>
      </c>
    </row>
    <row r="30" spans="1:7" x14ac:dyDescent="0.25">
      <c r="A30" t="s">
        <v>110</v>
      </c>
      <c r="B30" t="s">
        <v>111</v>
      </c>
      <c r="C30">
        <v>49</v>
      </c>
      <c r="D30">
        <v>45</v>
      </c>
      <c r="E30" s="2">
        <f t="shared" si="0"/>
        <v>9</v>
      </c>
      <c r="F30" s="2">
        <f t="shared" si="1"/>
        <v>58</v>
      </c>
      <c r="G30" t="str">
        <f t="shared" si="2"/>
        <v>C</v>
      </c>
    </row>
    <row r="31" spans="1:7" x14ac:dyDescent="0.25">
      <c r="A31" t="s">
        <v>90</v>
      </c>
      <c r="B31" t="s">
        <v>91</v>
      </c>
      <c r="C31">
        <v>67</v>
      </c>
      <c r="D31">
        <v>48</v>
      </c>
      <c r="E31" s="2">
        <f t="shared" si="0"/>
        <v>10.799999999999997</v>
      </c>
      <c r="F31" s="2">
        <f t="shared" si="1"/>
        <v>77.8</v>
      </c>
      <c r="G31" t="str">
        <f t="shared" si="2"/>
        <v>A</v>
      </c>
    </row>
    <row r="32" spans="1:7" x14ac:dyDescent="0.25">
      <c r="A32" t="s">
        <v>118</v>
      </c>
      <c r="B32" t="s">
        <v>119</v>
      </c>
      <c r="C32">
        <v>59</v>
      </c>
      <c r="D32">
        <v>33</v>
      </c>
      <c r="E32" s="2">
        <f t="shared" si="0"/>
        <v>1.8000000000000007</v>
      </c>
      <c r="F32" s="2">
        <f t="shared" si="1"/>
        <v>60.8</v>
      </c>
      <c r="G32" t="str">
        <f t="shared" si="2"/>
        <v>B</v>
      </c>
    </row>
    <row r="33" spans="1:7" x14ac:dyDescent="0.25">
      <c r="A33" t="s">
        <v>122</v>
      </c>
      <c r="B33" t="s">
        <v>123</v>
      </c>
      <c r="C33">
        <v>57</v>
      </c>
      <c r="D33">
        <v>43</v>
      </c>
      <c r="E33" s="2">
        <f t="shared" si="0"/>
        <v>7.8000000000000007</v>
      </c>
      <c r="F33" s="2">
        <f t="shared" si="1"/>
        <v>64.8</v>
      </c>
      <c r="G33" t="str">
        <f t="shared" si="2"/>
        <v>B</v>
      </c>
    </row>
    <row r="34" spans="1:7" x14ac:dyDescent="0.25">
      <c r="A34" t="s">
        <v>140</v>
      </c>
      <c r="B34" t="s">
        <v>141</v>
      </c>
      <c r="C34">
        <v>62</v>
      </c>
      <c r="D34">
        <v>42</v>
      </c>
      <c r="E34" s="2">
        <f t="shared" si="0"/>
        <v>7.1999999999999993</v>
      </c>
      <c r="F34" s="2">
        <f t="shared" si="1"/>
        <v>69.2</v>
      </c>
      <c r="G34" t="str">
        <f t="shared" si="2"/>
        <v>B</v>
      </c>
    </row>
    <row r="35" spans="1:7" x14ac:dyDescent="0.25">
      <c r="A35" t="s">
        <v>138</v>
      </c>
      <c r="B35" t="s">
        <v>139</v>
      </c>
      <c r="C35">
        <v>60</v>
      </c>
      <c r="D35">
        <v>45</v>
      </c>
      <c r="E35" s="2">
        <f t="shared" si="0"/>
        <v>9</v>
      </c>
      <c r="F35" s="2">
        <f t="shared" si="1"/>
        <v>69</v>
      </c>
      <c r="G35" t="str">
        <f t="shared" si="2"/>
        <v>B</v>
      </c>
    </row>
    <row r="36" spans="1:7" x14ac:dyDescent="0.25">
      <c r="A36" t="s">
        <v>120</v>
      </c>
      <c r="B36" t="s">
        <v>121</v>
      </c>
      <c r="C36">
        <v>49</v>
      </c>
      <c r="D36">
        <v>45</v>
      </c>
      <c r="E36" s="2">
        <f t="shared" si="0"/>
        <v>9</v>
      </c>
      <c r="F36" s="2">
        <f t="shared" si="1"/>
        <v>58</v>
      </c>
      <c r="G36" t="str">
        <f t="shared" si="2"/>
        <v>C</v>
      </c>
    </row>
    <row r="37" spans="1:7" x14ac:dyDescent="0.25">
      <c r="A37" t="s">
        <v>99</v>
      </c>
      <c r="B37" t="s">
        <v>98</v>
      </c>
      <c r="C37">
        <v>52</v>
      </c>
      <c r="D37">
        <v>47</v>
      </c>
      <c r="E37" s="2">
        <f t="shared" si="0"/>
        <v>10.199999999999999</v>
      </c>
      <c r="F37" s="2">
        <f t="shared" si="1"/>
        <v>62.2</v>
      </c>
      <c r="G37" t="str">
        <f t="shared" si="2"/>
        <v>B</v>
      </c>
    </row>
  </sheetData>
  <sortState ref="A2:G38">
    <sortCondition ref="A2:A38"/>
  </sortState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14" sqref="D14"/>
    </sheetView>
  </sheetViews>
  <sheetFormatPr defaultRowHeight="15" x14ac:dyDescent="0.25"/>
  <cols>
    <col min="1" max="1" width="36.5703125" customWidth="1"/>
  </cols>
  <sheetData>
    <row r="1" spans="1:8" x14ac:dyDescent="0.25">
      <c r="A1" t="s">
        <v>162</v>
      </c>
      <c r="B1" t="s">
        <v>187</v>
      </c>
      <c r="C1" t="s">
        <v>188</v>
      </c>
      <c r="D1" t="s">
        <v>3</v>
      </c>
      <c r="E1" t="s">
        <v>189</v>
      </c>
    </row>
    <row r="2" spans="1:8" x14ac:dyDescent="0.25">
      <c r="A2" t="s">
        <v>184</v>
      </c>
      <c r="B2">
        <v>51</v>
      </c>
      <c r="C2" s="1">
        <f t="shared" ref="C2:C25" si="0">B2/80*70</f>
        <v>44.625</v>
      </c>
      <c r="D2" s="1">
        <v>22</v>
      </c>
      <c r="E2" s="1">
        <f t="shared" ref="E2:E25" si="1">C2+D2</f>
        <v>66.625</v>
      </c>
      <c r="F2" t="s">
        <v>8</v>
      </c>
    </row>
    <row r="3" spans="1:8" x14ac:dyDescent="0.25">
      <c r="A3" t="s">
        <v>174</v>
      </c>
      <c r="B3">
        <v>65</v>
      </c>
      <c r="C3" s="1">
        <f t="shared" si="0"/>
        <v>56.875</v>
      </c>
      <c r="D3" s="1">
        <v>16.328125</v>
      </c>
      <c r="E3" s="1">
        <f t="shared" si="1"/>
        <v>73.203125</v>
      </c>
      <c r="F3" t="s">
        <v>9</v>
      </c>
      <c r="G3" t="s">
        <v>9</v>
      </c>
      <c r="H3">
        <f>COUNTIF($F$2:$F$25,G3)</f>
        <v>3</v>
      </c>
    </row>
    <row r="4" spans="1:8" x14ac:dyDescent="0.25">
      <c r="A4" t="s">
        <v>181</v>
      </c>
      <c r="B4">
        <v>37</v>
      </c>
      <c r="C4" s="1">
        <f t="shared" si="0"/>
        <v>32.375</v>
      </c>
      <c r="D4" s="1">
        <v>17.140625</v>
      </c>
      <c r="E4" s="1">
        <f t="shared" si="1"/>
        <v>49.515625</v>
      </c>
      <c r="F4" t="s">
        <v>5</v>
      </c>
      <c r="G4" t="s">
        <v>8</v>
      </c>
      <c r="H4">
        <f t="shared" ref="H4:H7" si="2">COUNTIF($F$2:$F$25,G4)</f>
        <v>12</v>
      </c>
    </row>
    <row r="5" spans="1:8" x14ac:dyDescent="0.25">
      <c r="A5" t="s">
        <v>177</v>
      </c>
      <c r="B5">
        <v>54</v>
      </c>
      <c r="C5" s="1">
        <f t="shared" si="0"/>
        <v>47.25</v>
      </c>
      <c r="D5" s="1">
        <v>12.71875</v>
      </c>
      <c r="E5" s="1">
        <f t="shared" si="1"/>
        <v>59.96875</v>
      </c>
      <c r="F5" t="s">
        <v>8</v>
      </c>
      <c r="G5" t="s">
        <v>5</v>
      </c>
      <c r="H5">
        <f t="shared" si="2"/>
        <v>9</v>
      </c>
    </row>
    <row r="6" spans="1:8" x14ac:dyDescent="0.25">
      <c r="A6" t="s">
        <v>180</v>
      </c>
      <c r="B6">
        <v>43</v>
      </c>
      <c r="C6" s="1">
        <f t="shared" si="0"/>
        <v>37.625</v>
      </c>
      <c r="D6" s="1">
        <v>12</v>
      </c>
      <c r="E6" s="1">
        <f t="shared" si="1"/>
        <v>49.625</v>
      </c>
      <c r="F6" t="s">
        <v>5</v>
      </c>
      <c r="G6" t="s">
        <v>10</v>
      </c>
      <c r="H6">
        <f t="shared" si="2"/>
        <v>0</v>
      </c>
    </row>
    <row r="7" spans="1:8" x14ac:dyDescent="0.25">
      <c r="A7" t="s">
        <v>170</v>
      </c>
      <c r="B7">
        <v>53</v>
      </c>
      <c r="C7" s="1">
        <f t="shared" si="0"/>
        <v>46.375</v>
      </c>
      <c r="D7" s="1">
        <v>16</v>
      </c>
      <c r="E7" s="1">
        <f t="shared" si="1"/>
        <v>62.375</v>
      </c>
      <c r="F7" t="s">
        <v>8</v>
      </c>
      <c r="G7" t="s">
        <v>11</v>
      </c>
      <c r="H7">
        <f t="shared" si="2"/>
        <v>0</v>
      </c>
    </row>
    <row r="8" spans="1:8" x14ac:dyDescent="0.25">
      <c r="A8" t="s">
        <v>179</v>
      </c>
      <c r="B8">
        <v>45</v>
      </c>
      <c r="C8" s="1">
        <f t="shared" si="0"/>
        <v>39.375</v>
      </c>
      <c r="D8" s="1">
        <v>23</v>
      </c>
      <c r="E8" s="1">
        <f t="shared" si="1"/>
        <v>62.375</v>
      </c>
      <c r="F8" t="s">
        <v>8</v>
      </c>
    </row>
    <row r="9" spans="1:8" x14ac:dyDescent="0.25">
      <c r="A9" t="s">
        <v>166</v>
      </c>
      <c r="B9">
        <v>44</v>
      </c>
      <c r="C9" s="1">
        <f t="shared" si="0"/>
        <v>38.5</v>
      </c>
      <c r="D9" s="1">
        <v>21</v>
      </c>
      <c r="E9" s="1">
        <f t="shared" si="1"/>
        <v>59.5</v>
      </c>
      <c r="F9" t="s">
        <v>8</v>
      </c>
    </row>
    <row r="10" spans="1:8" x14ac:dyDescent="0.25">
      <c r="A10" t="s">
        <v>173</v>
      </c>
      <c r="B10">
        <v>45</v>
      </c>
      <c r="C10" s="1">
        <f t="shared" si="0"/>
        <v>39.375</v>
      </c>
      <c r="D10" s="1">
        <v>12</v>
      </c>
      <c r="E10" s="1">
        <f t="shared" si="1"/>
        <v>51.375</v>
      </c>
      <c r="F10" t="s">
        <v>5</v>
      </c>
    </row>
    <row r="11" spans="1:8" x14ac:dyDescent="0.25">
      <c r="A11" t="s">
        <v>182</v>
      </c>
      <c r="B11">
        <v>43</v>
      </c>
      <c r="C11" s="1">
        <f t="shared" si="0"/>
        <v>37.625</v>
      </c>
      <c r="D11" s="1">
        <v>14</v>
      </c>
      <c r="E11" s="1">
        <f t="shared" si="1"/>
        <v>51.625</v>
      </c>
      <c r="F11" t="s">
        <v>5</v>
      </c>
    </row>
    <row r="12" spans="1:8" x14ac:dyDescent="0.25">
      <c r="A12" t="s">
        <v>175</v>
      </c>
      <c r="B12">
        <v>44</v>
      </c>
      <c r="C12" s="1">
        <f t="shared" si="0"/>
        <v>38.5</v>
      </c>
      <c r="D12" s="1">
        <v>22</v>
      </c>
      <c r="E12" s="1">
        <f t="shared" si="1"/>
        <v>60.5</v>
      </c>
      <c r="F12" t="s">
        <v>8</v>
      </c>
    </row>
    <row r="13" spans="1:8" x14ac:dyDescent="0.25">
      <c r="A13" t="s">
        <v>167</v>
      </c>
      <c r="B13">
        <v>66</v>
      </c>
      <c r="C13" s="1">
        <f t="shared" si="0"/>
        <v>57.75</v>
      </c>
      <c r="D13" s="1">
        <v>16.65625</v>
      </c>
      <c r="E13" s="1">
        <f t="shared" si="1"/>
        <v>74.40625</v>
      </c>
      <c r="F13" t="s">
        <v>9</v>
      </c>
    </row>
    <row r="14" spans="1:8" x14ac:dyDescent="0.25">
      <c r="A14" t="s">
        <v>168</v>
      </c>
      <c r="B14">
        <v>53</v>
      </c>
      <c r="C14" s="1">
        <f t="shared" si="0"/>
        <v>46.375</v>
      </c>
      <c r="D14" s="1">
        <v>17</v>
      </c>
      <c r="E14" s="1">
        <f t="shared" si="1"/>
        <v>63.375</v>
      </c>
      <c r="F14" t="s">
        <v>8</v>
      </c>
    </row>
    <row r="15" spans="1:8" x14ac:dyDescent="0.25">
      <c r="A15" t="s">
        <v>164</v>
      </c>
      <c r="B15">
        <v>46</v>
      </c>
      <c r="C15" s="1">
        <f t="shared" si="0"/>
        <v>40.25</v>
      </c>
      <c r="D15" s="1">
        <v>10.093750000000002</v>
      </c>
      <c r="E15" s="1">
        <f t="shared" si="1"/>
        <v>50.34375</v>
      </c>
      <c r="F15" t="s">
        <v>5</v>
      </c>
    </row>
    <row r="16" spans="1:8" x14ac:dyDescent="0.25">
      <c r="A16" t="s">
        <v>178</v>
      </c>
      <c r="B16">
        <v>45</v>
      </c>
      <c r="C16" s="1">
        <f t="shared" si="0"/>
        <v>39.375</v>
      </c>
      <c r="D16" s="1">
        <v>14</v>
      </c>
      <c r="E16" s="1">
        <f t="shared" si="1"/>
        <v>53.375</v>
      </c>
      <c r="F16" t="s">
        <v>5</v>
      </c>
    </row>
    <row r="17" spans="1:6" x14ac:dyDescent="0.25">
      <c r="A17" t="s">
        <v>183</v>
      </c>
      <c r="B17">
        <v>54</v>
      </c>
      <c r="C17" s="1">
        <f t="shared" si="0"/>
        <v>47.25</v>
      </c>
      <c r="D17" s="1">
        <v>12.71875</v>
      </c>
      <c r="E17" s="1">
        <f t="shared" si="1"/>
        <v>59.96875</v>
      </c>
      <c r="F17" t="s">
        <v>8</v>
      </c>
    </row>
    <row r="18" spans="1:6" x14ac:dyDescent="0.25">
      <c r="A18" t="s">
        <v>176</v>
      </c>
      <c r="B18">
        <v>57</v>
      </c>
      <c r="C18" s="1">
        <f t="shared" si="0"/>
        <v>49.875</v>
      </c>
      <c r="D18" s="1">
        <v>20</v>
      </c>
      <c r="E18" s="1">
        <f t="shared" si="1"/>
        <v>69.875</v>
      </c>
      <c r="F18" t="s">
        <v>9</v>
      </c>
    </row>
    <row r="19" spans="1:6" x14ac:dyDescent="0.25">
      <c r="A19" t="s">
        <v>185</v>
      </c>
      <c r="B19">
        <v>55</v>
      </c>
      <c r="C19" s="1">
        <f t="shared" si="0"/>
        <v>48.125</v>
      </c>
      <c r="D19" s="1">
        <v>18</v>
      </c>
      <c r="E19" s="1">
        <f t="shared" si="1"/>
        <v>66.125</v>
      </c>
      <c r="F19" t="s">
        <v>8</v>
      </c>
    </row>
    <row r="20" spans="1:6" x14ac:dyDescent="0.25">
      <c r="A20" t="s">
        <v>165</v>
      </c>
      <c r="B20">
        <v>51</v>
      </c>
      <c r="C20" s="1">
        <f t="shared" si="0"/>
        <v>44.625</v>
      </c>
      <c r="D20" s="1">
        <v>18</v>
      </c>
      <c r="E20" s="1">
        <f t="shared" si="1"/>
        <v>62.625</v>
      </c>
      <c r="F20" t="s">
        <v>8</v>
      </c>
    </row>
    <row r="21" spans="1:6" x14ac:dyDescent="0.25">
      <c r="A21" t="s">
        <v>186</v>
      </c>
      <c r="B21">
        <v>48</v>
      </c>
      <c r="C21" s="1">
        <f t="shared" si="0"/>
        <v>42</v>
      </c>
      <c r="D21" s="1">
        <v>19</v>
      </c>
      <c r="E21" s="1">
        <f t="shared" si="1"/>
        <v>61</v>
      </c>
      <c r="F21" t="s">
        <v>8</v>
      </c>
    </row>
    <row r="22" spans="1:6" x14ac:dyDescent="0.25">
      <c r="A22" t="s">
        <v>163</v>
      </c>
      <c r="B22">
        <v>36</v>
      </c>
      <c r="C22" s="1">
        <f t="shared" si="0"/>
        <v>31.5</v>
      </c>
      <c r="D22" s="1">
        <v>19</v>
      </c>
      <c r="E22" s="1">
        <f t="shared" si="1"/>
        <v>50.5</v>
      </c>
      <c r="F22" t="s">
        <v>5</v>
      </c>
    </row>
    <row r="23" spans="1:6" x14ac:dyDescent="0.25">
      <c r="A23" t="s">
        <v>172</v>
      </c>
      <c r="B23">
        <v>46</v>
      </c>
      <c r="C23" s="1">
        <f t="shared" si="0"/>
        <v>40.25</v>
      </c>
      <c r="D23" s="1">
        <v>10.093750000000002</v>
      </c>
      <c r="E23" s="1">
        <f t="shared" si="1"/>
        <v>50.34375</v>
      </c>
      <c r="F23" t="s">
        <v>5</v>
      </c>
    </row>
    <row r="24" spans="1:6" x14ac:dyDescent="0.25">
      <c r="A24" t="s">
        <v>169</v>
      </c>
      <c r="B24">
        <v>44</v>
      </c>
      <c r="C24" s="1">
        <f t="shared" si="0"/>
        <v>38.5</v>
      </c>
      <c r="D24" s="1">
        <v>20</v>
      </c>
      <c r="E24" s="1">
        <f t="shared" si="1"/>
        <v>58.5</v>
      </c>
      <c r="F24" t="s">
        <v>5</v>
      </c>
    </row>
    <row r="25" spans="1:6" x14ac:dyDescent="0.25">
      <c r="A25" t="s">
        <v>171</v>
      </c>
      <c r="B25">
        <v>53</v>
      </c>
      <c r="C25" s="1">
        <f t="shared" si="0"/>
        <v>46.375</v>
      </c>
      <c r="D25" s="1">
        <v>16</v>
      </c>
      <c r="E25" s="1">
        <f t="shared" si="1"/>
        <v>62.375</v>
      </c>
      <c r="F25" t="s">
        <v>8</v>
      </c>
    </row>
  </sheetData>
  <sortState ref="A2:F25">
    <sortCondition ref="A2:A25"/>
  </sortState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Bcom 412 Njoro1</vt:lpstr>
      <vt:lpstr>Bcom 412 NTC</vt:lpstr>
      <vt:lpstr>Bcom 110 Nhr</vt:lpstr>
      <vt:lpstr>Bcom 110 Nvs</vt:lpstr>
      <vt:lpstr>Bcom 331 Nvs</vt:lpstr>
      <vt:lpstr>Bcom 413 NHR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2014-11-04T06:00:01Z</dcterms:modified>
</cp:coreProperties>
</file>