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dci-my.sharepoint.com/personal/admin_dciplan_net/Documents/MEGA/CLASS/Coursera/IBMDSc/Capstone/"/>
    </mc:Choice>
  </mc:AlternateContent>
  <xr:revisionPtr revIDLastSave="104" documentId="8_{B757C90B-5870-4679-965E-80209137865E}" xr6:coauthVersionLast="47" xr6:coauthVersionMax="47" xr10:uidLastSave="{D8992B63-76E0-4FE2-A377-1437E6AB5E16}"/>
  <bookViews>
    <workbookView xWindow="2685" yWindow="765" windowWidth="17745" windowHeight="10305" xr2:uid="{43BD199B-84B8-432E-95F3-FEFF006F22D1}"/>
  </bookViews>
  <sheets>
    <sheet name="Nairobi_Met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49" i="1"/>
  <c r="K49" i="1"/>
  <c r="L49" i="1"/>
  <c r="M49" i="1"/>
  <c r="N49" i="1"/>
  <c r="P49" i="1"/>
  <c r="Q49" i="1"/>
  <c r="R49" i="1"/>
</calcChain>
</file>

<file path=xl/sharedStrings.xml><?xml version="1.0" encoding="utf-8"?>
<sst xmlns="http://schemas.openxmlformats.org/spreadsheetml/2006/main" count="116" uniqueCount="72">
  <si>
    <t>Total</t>
  </si>
  <si>
    <t xml:space="preserve">KAJIADO </t>
  </si>
  <si>
    <t>MASHUURU</t>
  </si>
  <si>
    <t>LOITOKITOK</t>
  </si>
  <si>
    <t>KAJIADO WEST</t>
  </si>
  <si>
    <t>KAJIADO NORTH</t>
  </si>
  <si>
    <t>KAJIADO CENTRAL</t>
  </si>
  <si>
    <t>ISINYA</t>
  </si>
  <si>
    <t xml:space="preserve">- </t>
  </si>
  <si>
    <t xml:space="preserve">MURANG'A </t>
  </si>
  <si>
    <t>KANDARA</t>
  </si>
  <si>
    <t>KIGUMO</t>
  </si>
  <si>
    <t>GATANGA</t>
  </si>
  <si>
    <t>MURANG'A SOUTH</t>
  </si>
  <si>
    <t>KAHURO</t>
  </si>
  <si>
    <t>MATHIOYA</t>
  </si>
  <si>
    <t>KANGEMA</t>
  </si>
  <si>
    <t>MURANG'A EAST</t>
  </si>
  <si>
    <t xml:space="preserve">KIAMBU </t>
  </si>
  <si>
    <t>THIKA WEST</t>
  </si>
  <si>
    <t>THIKA EAST</t>
  </si>
  <si>
    <t>RUIRU</t>
  </si>
  <si>
    <t>LIMURU</t>
  </si>
  <si>
    <t>LARI</t>
  </si>
  <si>
    <t>KIKUYU</t>
  </si>
  <si>
    <t>KIAMBU</t>
  </si>
  <si>
    <t>KIAMBAA</t>
  </si>
  <si>
    <t>KABETE</t>
  </si>
  <si>
    <t>JUJA</t>
  </si>
  <si>
    <t>GITHUNGURI</t>
  </si>
  <si>
    <t>GATUNDU SOUTH</t>
  </si>
  <si>
    <t>GATUNDU NORTH</t>
  </si>
  <si>
    <t xml:space="preserve">MACHAKOS </t>
  </si>
  <si>
    <t>YATTA</t>
  </si>
  <si>
    <t>MWALA</t>
  </si>
  <si>
    <t>MATUNGULU</t>
  </si>
  <si>
    <t>MASINGA</t>
  </si>
  <si>
    <t>MACHAKOS</t>
  </si>
  <si>
    <t>KATHIANI</t>
  </si>
  <si>
    <t>KANGUNDO</t>
  </si>
  <si>
    <t>KALAMA</t>
  </si>
  <si>
    <t>ATHI RIVER</t>
  </si>
  <si>
    <t xml:space="preserve">NAIROBI CITY </t>
  </si>
  <si>
    <t>WESTLANDS</t>
  </si>
  <si>
    <t>STAREHE</t>
  </si>
  <si>
    <t>NJIRU</t>
  </si>
  <si>
    <t>MATHARE</t>
  </si>
  <si>
    <t>MAKADARA</t>
  </si>
  <si>
    <t>LANG'ATA</t>
  </si>
  <si>
    <t>KIBRA</t>
  </si>
  <si>
    <t>KASARANI</t>
  </si>
  <si>
    <t>KAMUKUNJI</t>
  </si>
  <si>
    <t>EMBAKASI</t>
  </si>
  <si>
    <t>DAGORETTI</t>
  </si>
  <si>
    <t>County</t>
  </si>
  <si>
    <t>County Code</t>
  </si>
  <si>
    <t xml:space="preserve"> Sub County</t>
  </si>
  <si>
    <t xml:space="preserve"> Sub County Code</t>
  </si>
  <si>
    <t>Working pop %</t>
  </si>
  <si>
    <t>% HHs Faming</t>
  </si>
  <si>
    <t>% of subsistence f/hhs</t>
  </si>
  <si>
    <t>% commercial f/hhs</t>
  </si>
  <si>
    <t>% Agricultural Land*</t>
  </si>
  <si>
    <t xml:space="preserve">Total pop </t>
  </si>
  <si>
    <t>No. HHs</t>
  </si>
  <si>
    <t>Av Hh  Size</t>
  </si>
  <si>
    <t>Land area</t>
  </si>
  <si>
    <t>Pop Density</t>
  </si>
  <si>
    <t>Pop &gt;5</t>
  </si>
  <si>
    <t>No HHs living grp qtrs</t>
  </si>
  <si>
    <t xml:space="preserve">% hhs in conventional rented </t>
  </si>
  <si>
    <t xml:space="preserve">% hhs in conventional Owned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</si>
</sst>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3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vertical="center" wrapText="1"/>
    </xf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9" fontId="3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C80A2-4A9B-480E-958F-C351ABDDA4D2}" name="Table1" displayName="Table1" ref="A1:R49" totalsRowCount="1" headerRowDxfId="2" dataDxfId="0" totalsRowDxfId="1">
  <autoFilter ref="A1:R48" xr:uid="{A0AC5601-A1B2-4137-89E8-5A7DC2EF7266}"/>
  <tableColumns count="18">
    <tableColumn id="1" xr3:uid="{E4A33BF5-4873-41F0-9325-39DED7A94093}" name=" Sub County Code" totalsRowLabel="Total" dataDxfId="38" totalsRowDxfId="37"/>
    <tableColumn id="2" xr3:uid="{C6183001-0781-444A-BD6E-B4F247D974BE}" name=" Sub County" dataDxfId="36" totalsRowDxfId="35"/>
    <tableColumn id="3" xr3:uid="{F1A06C02-021B-41E2-A1F4-8865AF1FCF7D}" name="County Code" dataDxfId="34" totalsRowDxfId="33"/>
    <tableColumn id="4" xr3:uid="{CBED9B06-CE88-4080-A3C0-7DFB76E2544C}" name="County" dataDxfId="32" totalsRowDxfId="31"/>
    <tableColumn id="8" xr3:uid="{6C08C7EA-E735-4A26-8CC1-087FC2E9E5F8}" name="Total pop " totalsRowFunction="average" dataDxfId="30" totalsRowDxfId="29"/>
    <tableColumn id="10" xr3:uid="{DF6F0B9E-5EF5-48B3-834C-B96584F6D761}" name="No. HHs" totalsRowFunction="average" dataDxfId="28" totalsRowDxfId="27"/>
    <tableColumn id="11" xr3:uid="{C86851DA-27AC-4769-B88B-1EA819CEB5E7}" name="Av Hh  Size" totalsRowFunction="average" dataDxfId="26" totalsRowDxfId="25"/>
    <tableColumn id="13" xr3:uid="{E7FC5F79-CFFC-4589-8CD0-0396ED4C5C79}" name="Land area" totalsRowFunction="average" dataDxfId="24" totalsRowDxfId="23"/>
    <tableColumn id="14" xr3:uid="{653C9C5D-17D0-4E7F-9A92-91114D01B011}" name="Pop Density" totalsRowFunction="average" dataDxfId="22" totalsRowDxfId="21"/>
    <tableColumn id="15" xr3:uid="{D81403C3-9891-4C99-9651-DBC3085F3DED}" name="Pop &gt;5" totalsRowFunction="average" dataDxfId="20" totalsRowDxfId="19"/>
    <tableColumn id="42" xr3:uid="{E03BFF1C-84D9-4C72-A682-EF165718D4E4}" name="Working pop %" totalsRowFunction="average" dataDxfId="18" totalsRowDxfId="17" dataCellStyle="Percent"/>
    <tableColumn id="22" xr3:uid="{CDFE25B8-2755-45AE-9E04-CD0B7B04B71E}" name="No HHs living grp qtrs" totalsRowFunction="average" dataDxfId="16" totalsRowDxfId="15"/>
    <tableColumn id="24" xr3:uid="{F31F5184-0F47-4DF4-89F9-2241B13B0C82}" name="% hhs in conventional Owned " totalsRowFunction="average" dataDxfId="14" totalsRowDxfId="13"/>
    <tableColumn id="26" xr3:uid="{201F0A7E-1BD0-4C18-B76E-5723503CDB97}" name="% hhs in conventional rented " totalsRowFunction="average" dataDxfId="12" totalsRowDxfId="11"/>
    <tableColumn id="45" xr3:uid="{F2BAAEC1-5DB2-45AE-8992-27A03257711F}" name="% HHs Faming" dataDxfId="10" totalsRowDxfId="9" dataCellStyle="Percent"/>
    <tableColumn id="46" xr3:uid="{D614B542-2CD3-4F67-911B-4BB65F2775B6}" name="% Agricultural Land*" totalsRowFunction="average" dataDxfId="8" totalsRowDxfId="7" dataCellStyle="Percent"/>
    <tableColumn id="47" xr3:uid="{73E3BDCE-3564-41BC-AF81-CD4738A7FF9E}" name="% of subsistence f/hhs" totalsRowFunction="average" dataDxfId="6" totalsRowDxfId="5" dataCellStyle="Percent"/>
    <tableColumn id="48" xr3:uid="{69B632EF-5989-4B32-86CC-189E7B49E194}" name="% commercial f/hhs" totalsRowFunction="average" dataDxfId="4" totalsRow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FE07-8C3B-47AE-9384-460E9C45D12E}">
  <dimension ref="A1:R49"/>
  <sheetViews>
    <sheetView tabSelected="1" zoomScale="90" zoomScaleNormal="90" workbookViewId="0">
      <pane xSplit="4" ySplit="1" topLeftCell="J2" activePane="bottomRight" state="frozen"/>
      <selection pane="topRight" activeCell="E1" sqref="E1"/>
      <selection pane="bottomLeft" activeCell="A3" sqref="A3"/>
      <selection pane="bottomRight" sqref="A1:XFD1048576"/>
    </sheetView>
  </sheetViews>
  <sheetFormatPr defaultRowHeight="12.75" x14ac:dyDescent="0.2"/>
  <cols>
    <col min="1" max="1" width="19" style="1" bestFit="1" customWidth="1"/>
    <col min="2" max="2" width="19.28515625" style="1" bestFit="1" customWidth="1"/>
    <col min="3" max="3" width="14.5703125" style="1" bestFit="1" customWidth="1"/>
    <col min="4" max="4" width="14.7109375" style="1" bestFit="1" customWidth="1"/>
    <col min="5" max="5" width="11.42578125" style="1" bestFit="1" customWidth="1"/>
    <col min="6" max="6" width="10.5703125" style="1" bestFit="1" customWidth="1"/>
    <col min="7" max="7" width="13.42578125" style="1" bestFit="1" customWidth="1"/>
    <col min="8" max="8" width="11.85546875" style="1" bestFit="1" customWidth="1"/>
    <col min="9" max="9" width="13.5703125" style="1" customWidth="1"/>
    <col min="10" max="10" width="9.140625" style="1" bestFit="1" customWidth="1"/>
    <col min="11" max="11" width="16.42578125" style="1" bestFit="1" customWidth="1"/>
    <col min="12" max="12" width="17.42578125" style="1" bestFit="1" customWidth="1"/>
    <col min="13" max="14" width="14.28515625" style="1" bestFit="1" customWidth="1"/>
    <col min="15" max="15" width="16.28515625" style="1" bestFit="1" customWidth="1"/>
    <col min="16" max="16" width="16.140625" style="1" bestFit="1" customWidth="1"/>
    <col min="17" max="17" width="13.140625" style="1" bestFit="1" customWidth="1"/>
    <col min="18" max="18" width="15.5703125" style="1" bestFit="1" customWidth="1"/>
    <col min="19" max="16384" width="9.140625" style="1"/>
  </cols>
  <sheetData>
    <row r="1" spans="1:18" ht="38.25" x14ac:dyDescent="0.2">
      <c r="A1" s="9" t="s">
        <v>57</v>
      </c>
      <c r="B1" s="9" t="s">
        <v>56</v>
      </c>
      <c r="C1" s="9" t="s">
        <v>55</v>
      </c>
      <c r="D1" s="9" t="s">
        <v>54</v>
      </c>
      <c r="E1" s="9" t="s">
        <v>63</v>
      </c>
      <c r="F1" s="9" t="s">
        <v>64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58</v>
      </c>
      <c r="L1" s="9" t="s">
        <v>69</v>
      </c>
      <c r="M1" s="9" t="s">
        <v>71</v>
      </c>
      <c r="N1" s="9" t="s">
        <v>70</v>
      </c>
      <c r="O1" s="9" t="s">
        <v>59</v>
      </c>
      <c r="P1" s="9" t="s">
        <v>62</v>
      </c>
      <c r="Q1" s="9" t="s">
        <v>60</v>
      </c>
      <c r="R1" s="9" t="s">
        <v>61</v>
      </c>
    </row>
    <row r="2" spans="1:18" x14ac:dyDescent="0.2">
      <c r="A2" s="2">
        <v>4701</v>
      </c>
      <c r="B2" s="2" t="s">
        <v>53</v>
      </c>
      <c r="C2" s="2">
        <v>47</v>
      </c>
      <c r="D2" s="2" t="s">
        <v>42</v>
      </c>
      <c r="E2" s="3">
        <v>434208</v>
      </c>
      <c r="F2" s="4">
        <v>155089</v>
      </c>
      <c r="G2" s="2">
        <v>2.8</v>
      </c>
      <c r="H2" s="2">
        <v>29.1</v>
      </c>
      <c r="I2" s="3">
        <v>14908</v>
      </c>
      <c r="J2" s="5">
        <v>378448</v>
      </c>
      <c r="K2" s="6">
        <v>0.48293821079778465</v>
      </c>
      <c r="L2" s="7">
        <v>140</v>
      </c>
      <c r="M2" s="7">
        <v>9</v>
      </c>
      <c r="N2" s="7">
        <v>90.9</v>
      </c>
      <c r="O2" s="6">
        <v>3.6695058966142023E-2</v>
      </c>
      <c r="P2" s="6">
        <v>0.83470790378006876</v>
      </c>
      <c r="Q2" s="6">
        <v>0.76682481110525391</v>
      </c>
      <c r="R2" s="6">
        <v>0.19750483219117906</v>
      </c>
    </row>
    <row r="3" spans="1:18" x14ac:dyDescent="0.2">
      <c r="A3" s="2">
        <v>4702</v>
      </c>
      <c r="B3" s="2" t="s">
        <v>52</v>
      </c>
      <c r="C3" s="2">
        <v>47</v>
      </c>
      <c r="D3" s="2" t="s">
        <v>42</v>
      </c>
      <c r="E3" s="3">
        <v>988808</v>
      </c>
      <c r="F3" s="4">
        <v>347955</v>
      </c>
      <c r="G3" s="2">
        <v>2.8</v>
      </c>
      <c r="H3" s="2">
        <v>86.3</v>
      </c>
      <c r="I3" s="3">
        <v>11460</v>
      </c>
      <c r="J3" s="5">
        <v>857691</v>
      </c>
      <c r="K3" s="6">
        <v>0.48033965612324253</v>
      </c>
      <c r="L3" s="5">
        <v>1493</v>
      </c>
      <c r="M3" s="7">
        <v>5.0999999999999996</v>
      </c>
      <c r="N3" s="7">
        <v>94.8</v>
      </c>
      <c r="O3" s="6">
        <v>9.2655659496199225E-3</v>
      </c>
      <c r="P3" s="6">
        <v>2.2238702201622247</v>
      </c>
      <c r="Q3" s="6">
        <v>0.68455334987593053</v>
      </c>
      <c r="R3" s="6">
        <v>0.26395781637717119</v>
      </c>
    </row>
    <row r="4" spans="1:18" x14ac:dyDescent="0.2">
      <c r="A4" s="2">
        <v>4703</v>
      </c>
      <c r="B4" s="2" t="s">
        <v>51</v>
      </c>
      <c r="C4" s="2">
        <v>47</v>
      </c>
      <c r="D4" s="2" t="s">
        <v>42</v>
      </c>
      <c r="E4" s="3">
        <v>268276</v>
      </c>
      <c r="F4" s="4">
        <v>84365</v>
      </c>
      <c r="G4" s="2">
        <v>3.1</v>
      </c>
      <c r="H4" s="2">
        <v>10.5</v>
      </c>
      <c r="I4" s="3">
        <v>25455</v>
      </c>
      <c r="J4" s="5">
        <v>229722</v>
      </c>
      <c r="K4" s="6">
        <v>0.41999460217132012</v>
      </c>
      <c r="L4" s="7">
        <v>685</v>
      </c>
      <c r="M4" s="7">
        <v>4.5</v>
      </c>
      <c r="N4" s="7">
        <v>95.4</v>
      </c>
      <c r="O4" s="6">
        <v>5.4406448171635154E-3</v>
      </c>
      <c r="P4" s="6">
        <v>0.36857142857142855</v>
      </c>
      <c r="Q4" s="6">
        <v>0.65141612200435728</v>
      </c>
      <c r="R4" s="6">
        <v>0.28322440087145967</v>
      </c>
    </row>
    <row r="5" spans="1:18" x14ac:dyDescent="0.2">
      <c r="A5" s="2">
        <v>4704</v>
      </c>
      <c r="B5" s="2" t="s">
        <v>50</v>
      </c>
      <c r="C5" s="2">
        <v>47</v>
      </c>
      <c r="D5" s="2" t="s">
        <v>42</v>
      </c>
      <c r="E5" s="3">
        <v>780656</v>
      </c>
      <c r="F5" s="4">
        <v>271290</v>
      </c>
      <c r="G5" s="2">
        <v>2.8</v>
      </c>
      <c r="H5" s="2">
        <v>86.2</v>
      </c>
      <c r="I5" s="3">
        <v>9058</v>
      </c>
      <c r="J5" s="5">
        <v>675307</v>
      </c>
      <c r="K5" s="6">
        <v>0.48622774530694929</v>
      </c>
      <c r="L5" s="5">
        <v>2679</v>
      </c>
      <c r="M5" s="7">
        <v>8.3000000000000007</v>
      </c>
      <c r="N5" s="7">
        <v>91.6</v>
      </c>
      <c r="O5" s="6">
        <v>2.261786280364186E-2</v>
      </c>
      <c r="P5" s="6">
        <v>0.3857308584686775</v>
      </c>
      <c r="Q5" s="6">
        <v>0.71691655801825294</v>
      </c>
      <c r="R5" s="6">
        <v>0.24559973924380704</v>
      </c>
    </row>
    <row r="6" spans="1:18" x14ac:dyDescent="0.2">
      <c r="A6" s="2">
        <v>4705</v>
      </c>
      <c r="B6" s="2" t="s">
        <v>49</v>
      </c>
      <c r="C6" s="2">
        <v>47</v>
      </c>
      <c r="D6" s="2" t="s">
        <v>42</v>
      </c>
      <c r="E6" s="3">
        <v>185777</v>
      </c>
      <c r="F6" s="3">
        <v>61690</v>
      </c>
      <c r="G6" s="2">
        <v>2.9</v>
      </c>
      <c r="H6" s="2">
        <v>12.1</v>
      </c>
      <c r="I6" s="3">
        <v>15311</v>
      </c>
      <c r="J6" s="5">
        <v>161903</v>
      </c>
      <c r="K6" s="6">
        <v>0.42877525431894403</v>
      </c>
      <c r="L6" s="7">
        <v>39</v>
      </c>
      <c r="M6" s="7">
        <v>9.9</v>
      </c>
      <c r="N6" s="7">
        <v>90</v>
      </c>
      <c r="O6" s="6">
        <v>1.1946830928837738E-2</v>
      </c>
      <c r="P6" s="6">
        <v>0.39504132231404959</v>
      </c>
      <c r="Q6" s="6">
        <v>0.68792401628222521</v>
      </c>
      <c r="R6" s="6">
        <v>0.24966078697421981</v>
      </c>
    </row>
    <row r="7" spans="1:18" x14ac:dyDescent="0.2">
      <c r="A7" s="2">
        <v>4706</v>
      </c>
      <c r="B7" s="2" t="s">
        <v>48</v>
      </c>
      <c r="C7" s="2">
        <v>47</v>
      </c>
      <c r="D7" s="2" t="s">
        <v>42</v>
      </c>
      <c r="E7" s="3">
        <v>197489</v>
      </c>
      <c r="F7" s="3">
        <v>62239</v>
      </c>
      <c r="G7" s="2">
        <v>3.1</v>
      </c>
      <c r="H7" s="2">
        <v>216.8</v>
      </c>
      <c r="I7" s="2">
        <v>911</v>
      </c>
      <c r="J7" s="5">
        <v>173427</v>
      </c>
      <c r="K7" s="6">
        <v>0.48102083297295117</v>
      </c>
      <c r="L7" s="5">
        <v>2052</v>
      </c>
      <c r="M7" s="7">
        <v>20.399999999999999</v>
      </c>
      <c r="N7" s="7">
        <v>79.5</v>
      </c>
      <c r="O7" s="6">
        <v>2.7506868683622808E-2</v>
      </c>
      <c r="P7" s="6">
        <v>5.0276752767527674E-2</v>
      </c>
      <c r="Q7" s="6">
        <v>0.77044392523364491</v>
      </c>
      <c r="R7" s="6">
        <v>0.17757009345794392</v>
      </c>
    </row>
    <row r="8" spans="1:18" x14ac:dyDescent="0.2">
      <c r="A8" s="2">
        <v>4707</v>
      </c>
      <c r="B8" s="2" t="s">
        <v>47</v>
      </c>
      <c r="C8" s="2">
        <v>47</v>
      </c>
      <c r="D8" s="2" t="s">
        <v>42</v>
      </c>
      <c r="E8" s="3">
        <v>189536</v>
      </c>
      <c r="F8" s="3">
        <v>70361</v>
      </c>
      <c r="G8" s="2">
        <v>2.7</v>
      </c>
      <c r="H8" s="2">
        <v>11.7</v>
      </c>
      <c r="I8" s="3">
        <v>16150</v>
      </c>
      <c r="J8" s="5">
        <v>168569</v>
      </c>
      <c r="K8" s="6">
        <v>0.49199437619016545</v>
      </c>
      <c r="L8" s="7">
        <v>281</v>
      </c>
      <c r="M8" s="7">
        <v>6.4</v>
      </c>
      <c r="N8" s="7">
        <v>93.5</v>
      </c>
      <c r="O8" s="6">
        <v>9.0817356205852677E-3</v>
      </c>
      <c r="P8" s="6">
        <v>0.25042735042735043</v>
      </c>
      <c r="Q8" s="6">
        <v>0.68231611893583721</v>
      </c>
      <c r="R8" s="6">
        <v>0.27073552425665104</v>
      </c>
    </row>
    <row r="9" spans="1:18" x14ac:dyDescent="0.2">
      <c r="A9" s="2">
        <v>4708</v>
      </c>
      <c r="B9" s="2" t="s">
        <v>46</v>
      </c>
      <c r="C9" s="2">
        <v>47</v>
      </c>
      <c r="D9" s="2" t="s">
        <v>42</v>
      </c>
      <c r="E9" s="3">
        <v>206564</v>
      </c>
      <c r="F9" s="3">
        <v>74967</v>
      </c>
      <c r="G9" s="2">
        <v>2.7</v>
      </c>
      <c r="H9" s="2">
        <v>3</v>
      </c>
      <c r="I9" s="3">
        <v>68941</v>
      </c>
      <c r="J9" s="5">
        <v>179170</v>
      </c>
      <c r="K9" s="6">
        <v>0.47384048668861972</v>
      </c>
      <c r="L9" s="7" t="s">
        <v>8</v>
      </c>
      <c r="M9" s="7">
        <v>2.9</v>
      </c>
      <c r="N9" s="7">
        <v>97.1</v>
      </c>
      <c r="O9" s="6">
        <v>9.804313898115171E-3</v>
      </c>
      <c r="P9" s="6">
        <v>1.89</v>
      </c>
      <c r="Q9" s="6">
        <v>0.6272108843537415</v>
      </c>
      <c r="R9" s="6">
        <v>0.29251700680272108</v>
      </c>
    </row>
    <row r="10" spans="1:18" x14ac:dyDescent="0.2">
      <c r="A10" s="2">
        <v>4709</v>
      </c>
      <c r="B10" s="2" t="s">
        <v>45</v>
      </c>
      <c r="C10" s="2">
        <v>47</v>
      </c>
      <c r="D10" s="2" t="s">
        <v>42</v>
      </c>
      <c r="E10" s="3">
        <v>626482</v>
      </c>
      <c r="F10" s="3">
        <v>204563</v>
      </c>
      <c r="G10" s="2">
        <v>3</v>
      </c>
      <c r="H10" s="2">
        <v>129.9</v>
      </c>
      <c r="I10" s="3">
        <v>4821</v>
      </c>
      <c r="J10" s="5">
        <v>542946</v>
      </c>
      <c r="K10" s="6">
        <v>0.47109104772850341</v>
      </c>
      <c r="L10" s="7">
        <v>71</v>
      </c>
      <c r="M10" s="7">
        <v>17.100000000000001</v>
      </c>
      <c r="N10" s="7">
        <v>82.8</v>
      </c>
      <c r="O10" s="6">
        <v>5.2023093130233719E-2</v>
      </c>
      <c r="P10" s="6">
        <v>0.3745188606620477</v>
      </c>
      <c r="Q10" s="6">
        <v>0.78519075361774104</v>
      </c>
      <c r="R10" s="6">
        <v>0.18436384138319864</v>
      </c>
    </row>
    <row r="11" spans="1:18" x14ac:dyDescent="0.2">
      <c r="A11" s="2">
        <v>4710</v>
      </c>
      <c r="B11" s="2" t="s">
        <v>44</v>
      </c>
      <c r="C11" s="2">
        <v>47</v>
      </c>
      <c r="D11" s="2" t="s">
        <v>42</v>
      </c>
      <c r="E11" s="3">
        <v>210423</v>
      </c>
      <c r="F11" s="3">
        <v>69389</v>
      </c>
      <c r="G11" s="2">
        <v>2.8</v>
      </c>
      <c r="H11" s="2">
        <v>20.6</v>
      </c>
      <c r="I11" s="3">
        <v>10205</v>
      </c>
      <c r="J11" s="5">
        <v>174671</v>
      </c>
      <c r="K11" s="6">
        <v>0.44824269626898572</v>
      </c>
      <c r="L11" s="5">
        <v>3281</v>
      </c>
      <c r="M11" s="7">
        <v>5.9</v>
      </c>
      <c r="N11" s="7">
        <v>94</v>
      </c>
      <c r="O11" s="6">
        <v>6.9607574687630602E-3</v>
      </c>
      <c r="P11" s="6">
        <v>0.29805825242718448</v>
      </c>
      <c r="Q11" s="6">
        <v>0.70186335403726707</v>
      </c>
      <c r="R11" s="6">
        <v>0.25051759834368531</v>
      </c>
    </row>
    <row r="12" spans="1:18" x14ac:dyDescent="0.2">
      <c r="A12" s="2">
        <v>4711</v>
      </c>
      <c r="B12" s="2" t="s">
        <v>43</v>
      </c>
      <c r="C12" s="2">
        <v>47</v>
      </c>
      <c r="D12" s="2" t="s">
        <v>42</v>
      </c>
      <c r="E12" s="3">
        <v>308854</v>
      </c>
      <c r="F12" s="3">
        <v>104980</v>
      </c>
      <c r="G12" s="2">
        <v>2.9</v>
      </c>
      <c r="H12" s="2">
        <v>97.5</v>
      </c>
      <c r="I12" s="3">
        <v>3167</v>
      </c>
      <c r="J12" s="5">
        <v>273017</v>
      </c>
      <c r="K12" s="6">
        <v>0.50538611148756307</v>
      </c>
      <c r="L12" s="5">
        <v>1491</v>
      </c>
      <c r="M12" s="7">
        <v>16.5</v>
      </c>
      <c r="N12" s="7">
        <v>83.5</v>
      </c>
      <c r="O12" s="6">
        <v>1.7146123071061156E-2</v>
      </c>
      <c r="P12" s="6">
        <v>0.17097435897435898</v>
      </c>
      <c r="Q12" s="6">
        <v>0.74611111111111106</v>
      </c>
      <c r="R12" s="6">
        <v>0.21388888888888888</v>
      </c>
    </row>
    <row r="13" spans="1:18" x14ac:dyDescent="0.2">
      <c r="A13" s="2">
        <v>1601</v>
      </c>
      <c r="B13" s="2" t="s">
        <v>41</v>
      </c>
      <c r="C13" s="2">
        <v>16</v>
      </c>
      <c r="D13" s="2" t="s">
        <v>32</v>
      </c>
      <c r="E13" s="3">
        <v>322499</v>
      </c>
      <c r="F13" s="3">
        <v>109735</v>
      </c>
      <c r="G13" s="2">
        <v>2.9</v>
      </c>
      <c r="H13" s="2">
        <v>827.2</v>
      </c>
      <c r="I13" s="2">
        <v>390</v>
      </c>
      <c r="J13" s="5">
        <v>281352</v>
      </c>
      <c r="K13" s="6">
        <v>0.49638175666069551</v>
      </c>
      <c r="L13" s="7">
        <v>12</v>
      </c>
      <c r="M13" s="7">
        <v>21.9</v>
      </c>
      <c r="N13" s="7">
        <v>78.099999999999994</v>
      </c>
      <c r="O13" s="6">
        <v>0.11911422973527133</v>
      </c>
      <c r="P13" s="6">
        <v>0.16129110251450676</v>
      </c>
      <c r="Q13" s="6">
        <v>0.83168847066024021</v>
      </c>
      <c r="R13" s="6">
        <v>0.13181852956927551</v>
      </c>
    </row>
    <row r="14" spans="1:18" x14ac:dyDescent="0.2">
      <c r="A14" s="2">
        <v>1602</v>
      </c>
      <c r="B14" s="2" t="s">
        <v>40</v>
      </c>
      <c r="C14" s="2">
        <v>16</v>
      </c>
      <c r="D14" s="2" t="s">
        <v>32</v>
      </c>
      <c r="E14" s="3">
        <v>54462</v>
      </c>
      <c r="F14" s="3">
        <v>14182</v>
      </c>
      <c r="G14" s="2">
        <v>3.8</v>
      </c>
      <c r="H14" s="2">
        <v>487.2</v>
      </c>
      <c r="I14" s="2">
        <v>112</v>
      </c>
      <c r="J14" s="5">
        <v>49428</v>
      </c>
      <c r="K14" s="6">
        <v>0.52595694747916166</v>
      </c>
      <c r="L14" s="7">
        <v>45</v>
      </c>
      <c r="M14" s="7">
        <v>91.8</v>
      </c>
      <c r="N14" s="7">
        <v>8.1999999999999993</v>
      </c>
      <c r="O14" s="6">
        <v>0.79918206176843887</v>
      </c>
      <c r="P14" s="6">
        <v>0.26668719211822661</v>
      </c>
      <c r="Q14" s="6">
        <v>0.98094229751191109</v>
      </c>
      <c r="R14" s="6">
        <v>1.208752426327863E-2</v>
      </c>
    </row>
    <row r="15" spans="1:18" x14ac:dyDescent="0.2">
      <c r="A15" s="2">
        <v>1603</v>
      </c>
      <c r="B15" s="2" t="s">
        <v>39</v>
      </c>
      <c r="C15" s="2">
        <v>16</v>
      </c>
      <c r="D15" s="2" t="s">
        <v>32</v>
      </c>
      <c r="E15" s="3">
        <v>97917</v>
      </c>
      <c r="F15" s="3">
        <v>26142</v>
      </c>
      <c r="G15" s="2">
        <v>3.7</v>
      </c>
      <c r="H15" s="2">
        <v>172.7</v>
      </c>
      <c r="I15" s="2">
        <v>567</v>
      </c>
      <c r="J15" s="5">
        <v>88696</v>
      </c>
      <c r="K15" s="6">
        <v>0.571491386308289</v>
      </c>
      <c r="L15" s="7">
        <v>27</v>
      </c>
      <c r="M15" s="7">
        <v>91.8</v>
      </c>
      <c r="N15" s="7">
        <v>8.1999999999999993</v>
      </c>
      <c r="O15" s="6">
        <v>0.88153163491699182</v>
      </c>
      <c r="P15" s="6">
        <v>0.84927620150550087</v>
      </c>
      <c r="Q15" s="6">
        <v>0.97296593621175964</v>
      </c>
      <c r="R15" s="6">
        <v>2.386634844868735E-2</v>
      </c>
    </row>
    <row r="16" spans="1:18" x14ac:dyDescent="0.2">
      <c r="A16" s="2">
        <v>1604</v>
      </c>
      <c r="B16" s="2" t="s">
        <v>38</v>
      </c>
      <c r="C16" s="2">
        <v>16</v>
      </c>
      <c r="D16" s="2" t="s">
        <v>32</v>
      </c>
      <c r="E16" s="3">
        <v>111890</v>
      </c>
      <c r="F16" s="3">
        <v>28730</v>
      </c>
      <c r="G16" s="2">
        <v>3.9</v>
      </c>
      <c r="H16" s="2">
        <v>205.6</v>
      </c>
      <c r="I16" s="2">
        <v>544</v>
      </c>
      <c r="J16" s="5">
        <v>100921</v>
      </c>
      <c r="K16" s="6">
        <v>0.53975882125623009</v>
      </c>
      <c r="L16" s="7" t="s">
        <v>8</v>
      </c>
      <c r="M16" s="7">
        <v>92.7</v>
      </c>
      <c r="N16" s="7">
        <v>7.3</v>
      </c>
      <c r="O16" s="6">
        <v>0.85548207448659941</v>
      </c>
      <c r="P16" s="6">
        <v>0.8658560311284047</v>
      </c>
      <c r="Q16" s="6">
        <v>0.95520384083326548</v>
      </c>
      <c r="R16" s="6">
        <v>3.4787208072259747E-2</v>
      </c>
    </row>
    <row r="17" spans="1:18" x14ac:dyDescent="0.2">
      <c r="A17" s="2">
        <v>1605</v>
      </c>
      <c r="B17" s="2" t="s">
        <v>37</v>
      </c>
      <c r="C17" s="2">
        <v>16</v>
      </c>
      <c r="D17" s="2" t="s">
        <v>32</v>
      </c>
      <c r="E17" s="3">
        <v>170606</v>
      </c>
      <c r="F17" s="3">
        <v>50979</v>
      </c>
      <c r="G17" s="2">
        <v>3.3</v>
      </c>
      <c r="H17" s="2">
        <v>280.2</v>
      </c>
      <c r="I17" s="2">
        <v>609</v>
      </c>
      <c r="J17" s="5">
        <v>151412</v>
      </c>
      <c r="K17" s="6">
        <v>0.55938763109925238</v>
      </c>
      <c r="L17" s="7">
        <v>226</v>
      </c>
      <c r="M17" s="7">
        <v>58.1</v>
      </c>
      <c r="N17" s="7">
        <v>41.9</v>
      </c>
      <c r="O17" s="6">
        <v>0.5247847152749171</v>
      </c>
      <c r="P17" s="6">
        <v>0.83551034975017846</v>
      </c>
      <c r="Q17" s="6">
        <v>0.94826748402048366</v>
      </c>
      <c r="R17" s="6">
        <v>3.9883377565132883E-2</v>
      </c>
    </row>
    <row r="18" spans="1:18" x14ac:dyDescent="0.2">
      <c r="A18" s="2">
        <v>1606</v>
      </c>
      <c r="B18" s="2" t="s">
        <v>36</v>
      </c>
      <c r="C18" s="2">
        <v>16</v>
      </c>
      <c r="D18" s="2" t="s">
        <v>32</v>
      </c>
      <c r="E18" s="3">
        <v>148522</v>
      </c>
      <c r="F18" s="3">
        <v>36251</v>
      </c>
      <c r="G18" s="2">
        <v>4.0999999999999996</v>
      </c>
      <c r="H18" s="8">
        <v>1405.7</v>
      </c>
      <c r="I18" s="2">
        <v>106</v>
      </c>
      <c r="J18" s="5">
        <v>132186</v>
      </c>
      <c r="K18" s="6">
        <v>0.50882846897553446</v>
      </c>
      <c r="L18" s="7">
        <v>55</v>
      </c>
      <c r="M18" s="7">
        <v>88.2</v>
      </c>
      <c r="N18" s="7">
        <v>11.8</v>
      </c>
      <c r="O18" s="6">
        <v>0.83661140382334276</v>
      </c>
      <c r="P18" s="6">
        <v>0.33485096393256031</v>
      </c>
      <c r="Q18" s="6">
        <v>0.95970720126615672</v>
      </c>
      <c r="R18" s="6">
        <v>2.7202585069902401E-2</v>
      </c>
    </row>
    <row r="19" spans="1:18" x14ac:dyDescent="0.2">
      <c r="A19" s="2">
        <v>1607</v>
      </c>
      <c r="B19" s="2" t="s">
        <v>35</v>
      </c>
      <c r="C19" s="2">
        <v>16</v>
      </c>
      <c r="D19" s="2" t="s">
        <v>32</v>
      </c>
      <c r="E19" s="3">
        <v>161557</v>
      </c>
      <c r="F19" s="3">
        <v>44454</v>
      </c>
      <c r="G19" s="2">
        <v>3.6</v>
      </c>
      <c r="H19" s="2">
        <v>581.4</v>
      </c>
      <c r="I19" s="2">
        <v>278</v>
      </c>
      <c r="J19" s="5">
        <v>144730</v>
      </c>
      <c r="K19" s="6">
        <v>0.52918537967249357</v>
      </c>
      <c r="L19" s="7">
        <v>55</v>
      </c>
      <c r="M19" s="7">
        <v>75.599999999999994</v>
      </c>
      <c r="N19" s="7">
        <v>24.4</v>
      </c>
      <c r="O19" s="6">
        <v>0.66952355243622619</v>
      </c>
      <c r="P19" s="6">
        <v>0.48980048159614725</v>
      </c>
      <c r="Q19" s="6">
        <v>0.94459563888048925</v>
      </c>
      <c r="R19" s="6">
        <v>4.4585559251419549E-2</v>
      </c>
    </row>
    <row r="20" spans="1:18" x14ac:dyDescent="0.2">
      <c r="A20" s="2">
        <v>1608</v>
      </c>
      <c r="B20" s="2" t="s">
        <v>34</v>
      </c>
      <c r="C20" s="2">
        <v>16</v>
      </c>
      <c r="D20" s="2" t="s">
        <v>32</v>
      </c>
      <c r="E20" s="3">
        <v>181896</v>
      </c>
      <c r="F20" s="3">
        <v>45840</v>
      </c>
      <c r="G20" s="2">
        <v>4</v>
      </c>
      <c r="H20" s="8">
        <v>1020.3</v>
      </c>
      <c r="I20" s="2">
        <v>178</v>
      </c>
      <c r="J20" s="5">
        <v>164893</v>
      </c>
      <c r="K20" s="6">
        <v>0.5484041166089525</v>
      </c>
      <c r="L20" s="7">
        <v>31</v>
      </c>
      <c r="M20" s="7">
        <v>89</v>
      </c>
      <c r="N20" s="7">
        <v>11</v>
      </c>
      <c r="O20" s="6">
        <v>0.87102966841186735</v>
      </c>
      <c r="P20" s="6">
        <v>0.60107811428011371</v>
      </c>
      <c r="Q20" s="6">
        <v>0.98109096373472249</v>
      </c>
      <c r="R20" s="6">
        <v>1.5352634742536566E-2</v>
      </c>
    </row>
    <row r="21" spans="1:18" x14ac:dyDescent="0.2">
      <c r="A21" s="2">
        <v>1609</v>
      </c>
      <c r="B21" s="2" t="s">
        <v>33</v>
      </c>
      <c r="C21" s="2">
        <v>16</v>
      </c>
      <c r="D21" s="2" t="s">
        <v>32</v>
      </c>
      <c r="E21" s="3">
        <v>172583</v>
      </c>
      <c r="F21" s="3">
        <v>46153</v>
      </c>
      <c r="G21" s="2">
        <v>3.7</v>
      </c>
      <c r="H21" s="8">
        <v>1062.4000000000001</v>
      </c>
      <c r="I21" s="2">
        <v>162</v>
      </c>
      <c r="J21" s="5">
        <v>153937</v>
      </c>
      <c r="K21" s="6">
        <v>0.52343491168465017</v>
      </c>
      <c r="L21" s="5">
        <v>2492</v>
      </c>
      <c r="M21" s="7">
        <v>79.099999999999994</v>
      </c>
      <c r="N21" s="7">
        <v>20.9</v>
      </c>
      <c r="O21" s="6">
        <v>0.70506792624531445</v>
      </c>
      <c r="P21" s="6">
        <v>0.46691453313253006</v>
      </c>
      <c r="Q21" s="6">
        <v>0.95033957161734428</v>
      </c>
      <c r="R21" s="6">
        <v>3.3987892197535417E-2</v>
      </c>
    </row>
    <row r="22" spans="1:18" x14ac:dyDescent="0.2">
      <c r="A22" s="2">
        <v>2201</v>
      </c>
      <c r="B22" s="2" t="s">
        <v>31</v>
      </c>
      <c r="C22" s="2">
        <v>22</v>
      </c>
      <c r="D22" s="2" t="s">
        <v>18</v>
      </c>
      <c r="E22" s="3">
        <v>109870</v>
      </c>
      <c r="F22" s="3">
        <v>31472</v>
      </c>
      <c r="G22" s="2">
        <v>3.5</v>
      </c>
      <c r="H22" s="2">
        <v>285.89999999999998</v>
      </c>
      <c r="I22" s="2">
        <v>384</v>
      </c>
      <c r="J22" s="5">
        <v>98229</v>
      </c>
      <c r="K22" s="6">
        <v>0.55641409359761373</v>
      </c>
      <c r="L22" s="7">
        <v>20</v>
      </c>
      <c r="M22" s="7">
        <v>79.400000000000006</v>
      </c>
      <c r="N22" s="7">
        <v>20.6</v>
      </c>
      <c r="O22" s="6">
        <v>0.6841637010676157</v>
      </c>
      <c r="P22" s="6">
        <v>0.36754109828611409</v>
      </c>
      <c r="Q22" s="6">
        <v>0.81859557867360211</v>
      </c>
      <c r="R22" s="6">
        <v>0.16849340516440647</v>
      </c>
    </row>
    <row r="23" spans="1:18" x14ac:dyDescent="0.2">
      <c r="A23" s="2">
        <v>2202</v>
      </c>
      <c r="B23" s="2" t="s">
        <v>30</v>
      </c>
      <c r="C23" s="2">
        <v>22</v>
      </c>
      <c r="D23" s="2" t="s">
        <v>18</v>
      </c>
      <c r="E23" s="3">
        <v>122103</v>
      </c>
      <c r="F23" s="3">
        <v>35609</v>
      </c>
      <c r="G23" s="2">
        <v>3.4</v>
      </c>
      <c r="H23" s="2">
        <v>193.6</v>
      </c>
      <c r="I23" s="2">
        <v>631</v>
      </c>
      <c r="J23" s="5">
        <v>109564</v>
      </c>
      <c r="K23" s="6">
        <v>0.57528932861158777</v>
      </c>
      <c r="L23" s="7">
        <v>32</v>
      </c>
      <c r="M23" s="7">
        <v>79</v>
      </c>
      <c r="N23" s="7">
        <v>20.9</v>
      </c>
      <c r="O23" s="6">
        <v>0.70414782779634366</v>
      </c>
      <c r="P23" s="6">
        <v>0.61947314049586777</v>
      </c>
      <c r="Q23" s="6">
        <v>0.91505144771476432</v>
      </c>
      <c r="R23" s="6">
        <v>7.2944085506899584E-2</v>
      </c>
    </row>
    <row r="24" spans="1:18" x14ac:dyDescent="0.2">
      <c r="A24" s="2">
        <v>2203</v>
      </c>
      <c r="B24" s="2" t="s">
        <v>29</v>
      </c>
      <c r="C24" s="2">
        <v>22</v>
      </c>
      <c r="D24" s="2" t="s">
        <v>18</v>
      </c>
      <c r="E24" s="3">
        <v>165232</v>
      </c>
      <c r="F24" s="3">
        <v>49426</v>
      </c>
      <c r="G24" s="2">
        <v>3.3</v>
      </c>
      <c r="H24" s="2">
        <v>174.4</v>
      </c>
      <c r="I24" s="2">
        <v>948</v>
      </c>
      <c r="J24" s="5">
        <v>148200</v>
      </c>
      <c r="K24" s="6">
        <v>0.56318488529014843</v>
      </c>
      <c r="L24" s="7">
        <v>12</v>
      </c>
      <c r="M24" s="7">
        <v>71.7</v>
      </c>
      <c r="N24" s="7">
        <v>28.3</v>
      </c>
      <c r="O24" s="6">
        <v>0.60180876461781252</v>
      </c>
      <c r="P24" s="6">
        <v>0.64019495412844041</v>
      </c>
      <c r="Q24" s="6">
        <v>0.83213985543788871</v>
      </c>
      <c r="R24" s="6">
        <v>0.14859640275676583</v>
      </c>
    </row>
    <row r="25" spans="1:18" x14ac:dyDescent="0.2">
      <c r="A25" s="2">
        <v>2204</v>
      </c>
      <c r="B25" s="2" t="s">
        <v>28</v>
      </c>
      <c r="C25" s="2">
        <v>22</v>
      </c>
      <c r="D25" s="2" t="s">
        <v>18</v>
      </c>
      <c r="E25" s="3">
        <v>300948</v>
      </c>
      <c r="F25" s="3">
        <v>104301</v>
      </c>
      <c r="G25" s="2">
        <v>2.9</v>
      </c>
      <c r="H25" s="2">
        <v>342</v>
      </c>
      <c r="I25" s="2">
        <v>880</v>
      </c>
      <c r="J25" s="5">
        <v>263538</v>
      </c>
      <c r="K25" s="6">
        <v>0.48954609961371792</v>
      </c>
      <c r="L25" s="7">
        <v>259</v>
      </c>
      <c r="M25" s="7">
        <v>29.2</v>
      </c>
      <c r="N25" s="7">
        <v>70.8</v>
      </c>
      <c r="O25" s="6">
        <v>0.1520503159125991</v>
      </c>
      <c r="P25" s="6">
        <v>0.21830409356725147</v>
      </c>
      <c r="Q25" s="6">
        <v>0.79759127309414213</v>
      </c>
      <c r="R25" s="6">
        <v>0.16161170313386722</v>
      </c>
    </row>
    <row r="26" spans="1:18" x14ac:dyDescent="0.2">
      <c r="A26" s="2">
        <v>2205</v>
      </c>
      <c r="B26" s="2" t="s">
        <v>27</v>
      </c>
      <c r="C26" s="2">
        <v>22</v>
      </c>
      <c r="D26" s="2" t="s">
        <v>18</v>
      </c>
      <c r="E26" s="3">
        <v>199653</v>
      </c>
      <c r="F26" s="3">
        <v>66710</v>
      </c>
      <c r="G26" s="2">
        <v>3</v>
      </c>
      <c r="H26" s="2">
        <v>60.7</v>
      </c>
      <c r="I26" s="3">
        <v>3289</v>
      </c>
      <c r="J26" s="5">
        <v>176195</v>
      </c>
      <c r="K26" s="6">
        <v>0.53169499702034673</v>
      </c>
      <c r="L26" s="7">
        <v>29</v>
      </c>
      <c r="M26" s="7">
        <v>35.9</v>
      </c>
      <c r="N26" s="7">
        <v>64.099999999999994</v>
      </c>
      <c r="O26" s="6">
        <v>0.23554189776645182</v>
      </c>
      <c r="P26" s="6">
        <v>0.77281713344316305</v>
      </c>
      <c r="Q26" s="6">
        <v>0.69522051804238527</v>
      </c>
      <c r="R26" s="6">
        <v>0.27524979316489528</v>
      </c>
    </row>
    <row r="27" spans="1:18" x14ac:dyDescent="0.2">
      <c r="A27" s="2">
        <v>2206</v>
      </c>
      <c r="B27" s="2" t="s">
        <v>26</v>
      </c>
      <c r="C27" s="2">
        <v>22</v>
      </c>
      <c r="D27" s="2" t="s">
        <v>18</v>
      </c>
      <c r="E27" s="3">
        <v>236400</v>
      </c>
      <c r="F27" s="3">
        <v>80332</v>
      </c>
      <c r="G27" s="2">
        <v>2.9</v>
      </c>
      <c r="H27" s="2">
        <v>91.1</v>
      </c>
      <c r="I27" s="3">
        <v>2595</v>
      </c>
      <c r="J27" s="5">
        <v>207423</v>
      </c>
      <c r="K27" s="6">
        <v>0.51276859364679905</v>
      </c>
      <c r="L27" s="7">
        <v>16</v>
      </c>
      <c r="M27" s="7">
        <v>30.8</v>
      </c>
      <c r="N27" s="7">
        <v>69.099999999999994</v>
      </c>
      <c r="O27" s="6">
        <v>0.16604839914355424</v>
      </c>
      <c r="P27" s="6">
        <v>0.6380900109769484</v>
      </c>
      <c r="Q27" s="6">
        <v>0.84234200464802456</v>
      </c>
      <c r="R27" s="6">
        <v>0.12669615413449284</v>
      </c>
    </row>
    <row r="28" spans="1:18" x14ac:dyDescent="0.2">
      <c r="A28" s="2">
        <v>2207</v>
      </c>
      <c r="B28" s="2" t="s">
        <v>25</v>
      </c>
      <c r="C28" s="2">
        <v>22</v>
      </c>
      <c r="D28" s="2" t="s">
        <v>18</v>
      </c>
      <c r="E28" s="3">
        <v>145903</v>
      </c>
      <c r="F28" s="3">
        <v>47275</v>
      </c>
      <c r="G28" s="2">
        <v>3.1</v>
      </c>
      <c r="H28" s="2">
        <v>98.3</v>
      </c>
      <c r="I28" s="3">
        <v>1484</v>
      </c>
      <c r="J28" s="5">
        <v>127700</v>
      </c>
      <c r="K28" s="6">
        <v>0.53996867658574788</v>
      </c>
      <c r="L28" s="7">
        <v>459</v>
      </c>
      <c r="M28" s="7">
        <v>33.700000000000003</v>
      </c>
      <c r="N28" s="7">
        <v>66.2</v>
      </c>
      <c r="O28" s="6">
        <v>0.22221047065044949</v>
      </c>
      <c r="P28" s="6">
        <v>0.46032553407934895</v>
      </c>
      <c r="Q28" s="6">
        <v>0.80161827701094712</v>
      </c>
      <c r="R28" s="6">
        <v>0.16772965254640648</v>
      </c>
    </row>
    <row r="29" spans="1:18" x14ac:dyDescent="0.2">
      <c r="A29" s="2">
        <v>2208</v>
      </c>
      <c r="B29" s="2" t="s">
        <v>24</v>
      </c>
      <c r="C29" s="2">
        <v>22</v>
      </c>
      <c r="D29" s="2" t="s">
        <v>18</v>
      </c>
      <c r="E29" s="3">
        <v>187122</v>
      </c>
      <c r="F29" s="3">
        <v>60686</v>
      </c>
      <c r="G29" s="2">
        <v>3.1</v>
      </c>
      <c r="H29" s="2">
        <v>172.9</v>
      </c>
      <c r="I29" s="3">
        <v>1082</v>
      </c>
      <c r="J29" s="5">
        <v>164733</v>
      </c>
      <c r="K29" s="6">
        <v>0.53142357633261095</v>
      </c>
      <c r="L29" s="7">
        <v>67</v>
      </c>
      <c r="M29" s="7">
        <v>39.6</v>
      </c>
      <c r="N29" s="7">
        <v>60.4</v>
      </c>
      <c r="O29" s="6">
        <v>0.29154994562172493</v>
      </c>
      <c r="P29" s="6">
        <v>0.31457489878542511</v>
      </c>
      <c r="Q29" s="6">
        <v>0.89662578420844397</v>
      </c>
      <c r="R29" s="6">
        <v>8.7661787147459452E-2</v>
      </c>
    </row>
    <row r="30" spans="1:18" x14ac:dyDescent="0.2">
      <c r="A30" s="2">
        <v>2209</v>
      </c>
      <c r="B30" s="2" t="s">
        <v>23</v>
      </c>
      <c r="C30" s="2">
        <v>22</v>
      </c>
      <c r="D30" s="2" t="s">
        <v>18</v>
      </c>
      <c r="E30" s="3">
        <v>135303</v>
      </c>
      <c r="F30" s="3">
        <v>38592</v>
      </c>
      <c r="G30" s="2">
        <v>3.5</v>
      </c>
      <c r="H30" s="2">
        <v>432.3</v>
      </c>
      <c r="I30" s="2">
        <v>313</v>
      </c>
      <c r="J30" s="5">
        <v>119841</v>
      </c>
      <c r="K30" s="6">
        <v>0.56703465425021482</v>
      </c>
      <c r="L30" s="7">
        <v>7</v>
      </c>
      <c r="M30" s="7">
        <v>66.5</v>
      </c>
      <c r="N30" s="7">
        <v>33.5</v>
      </c>
      <c r="O30" s="6">
        <v>0.66340174129353235</v>
      </c>
      <c r="P30" s="6">
        <v>0.24989590562109645</v>
      </c>
      <c r="Q30" s="6">
        <v>0.70435903445043357</v>
      </c>
      <c r="R30" s="6">
        <v>0.27611124130927273</v>
      </c>
    </row>
    <row r="31" spans="1:18" x14ac:dyDescent="0.2">
      <c r="A31" s="2">
        <v>2210</v>
      </c>
      <c r="B31" s="2" t="s">
        <v>22</v>
      </c>
      <c r="C31" s="2">
        <v>22</v>
      </c>
      <c r="D31" s="2" t="s">
        <v>18</v>
      </c>
      <c r="E31" s="3">
        <v>159314</v>
      </c>
      <c r="F31" s="3">
        <v>49174</v>
      </c>
      <c r="G31" s="2">
        <v>3.2</v>
      </c>
      <c r="H31" s="2">
        <v>285.10000000000002</v>
      </c>
      <c r="I31" s="2">
        <v>559</v>
      </c>
      <c r="J31" s="5">
        <v>140152</v>
      </c>
      <c r="K31" s="6">
        <v>0.53194388949140936</v>
      </c>
      <c r="L31" s="7">
        <v>78</v>
      </c>
      <c r="M31" s="7">
        <v>45.7</v>
      </c>
      <c r="N31" s="7">
        <v>54.3</v>
      </c>
      <c r="O31" s="6">
        <v>0.39049090983039819</v>
      </c>
      <c r="P31" s="6">
        <v>0.28351455629603645</v>
      </c>
      <c r="Q31" s="6">
        <v>0.86241016560774919</v>
      </c>
      <c r="R31" s="6">
        <v>0.11462347672117487</v>
      </c>
    </row>
    <row r="32" spans="1:18" x14ac:dyDescent="0.2">
      <c r="A32" s="2">
        <v>2211</v>
      </c>
      <c r="B32" s="2" t="s">
        <v>21</v>
      </c>
      <c r="C32" s="2">
        <v>22</v>
      </c>
      <c r="D32" s="2" t="s">
        <v>18</v>
      </c>
      <c r="E32" s="3">
        <v>371111</v>
      </c>
      <c r="F32" s="3">
        <v>129470</v>
      </c>
      <c r="G32" s="2">
        <v>2.9</v>
      </c>
      <c r="H32" s="2">
        <v>201.1</v>
      </c>
      <c r="I32" s="3">
        <v>1846</v>
      </c>
      <c r="J32" s="5">
        <v>323870</v>
      </c>
      <c r="K32" s="6">
        <v>0.50841386976255909</v>
      </c>
      <c r="L32" s="5">
        <v>1560</v>
      </c>
      <c r="M32" s="7">
        <v>16</v>
      </c>
      <c r="N32" s="7">
        <v>84</v>
      </c>
      <c r="O32" s="6">
        <v>6.6347416389897274E-2</v>
      </c>
      <c r="P32" s="6">
        <v>0.20363003480855296</v>
      </c>
      <c r="Q32" s="6">
        <v>0.75937136204889411</v>
      </c>
      <c r="R32" s="6">
        <v>0.19860302677532013</v>
      </c>
    </row>
    <row r="33" spans="1:18" x14ac:dyDescent="0.2">
      <c r="A33" s="2">
        <v>2212</v>
      </c>
      <c r="B33" s="2" t="s">
        <v>20</v>
      </c>
      <c r="C33" s="2">
        <v>22</v>
      </c>
      <c r="D33" s="2" t="s">
        <v>18</v>
      </c>
      <c r="E33" s="3">
        <v>38956</v>
      </c>
      <c r="F33" s="3">
        <v>12736</v>
      </c>
      <c r="G33" s="2">
        <v>3</v>
      </c>
      <c r="H33" s="2">
        <v>109.9</v>
      </c>
      <c r="I33" s="2">
        <v>354</v>
      </c>
      <c r="J33" s="5">
        <v>34243</v>
      </c>
      <c r="K33" s="6">
        <v>0.50471629238092452</v>
      </c>
      <c r="L33" s="7" t="s">
        <v>8</v>
      </c>
      <c r="M33" s="7">
        <v>47</v>
      </c>
      <c r="N33" s="7">
        <v>52.9</v>
      </c>
      <c r="O33" s="6">
        <v>0.36903266331658291</v>
      </c>
      <c r="P33" s="6">
        <v>0.17215650591446771</v>
      </c>
      <c r="Q33" s="6">
        <v>0.83042553191489366</v>
      </c>
      <c r="R33" s="6">
        <v>0.13787234042553193</v>
      </c>
    </row>
    <row r="34" spans="1:18" x14ac:dyDescent="0.2">
      <c r="A34" s="2">
        <v>2213</v>
      </c>
      <c r="B34" s="2" t="s">
        <v>19</v>
      </c>
      <c r="C34" s="2">
        <v>22</v>
      </c>
      <c r="D34" s="2" t="s">
        <v>18</v>
      </c>
      <c r="E34" s="3">
        <v>245820</v>
      </c>
      <c r="F34" s="3">
        <v>89458</v>
      </c>
      <c r="G34" s="2">
        <v>2.7</v>
      </c>
      <c r="H34" s="2">
        <v>91.4</v>
      </c>
      <c r="I34" s="3">
        <v>2689</v>
      </c>
      <c r="J34" s="5">
        <v>211628</v>
      </c>
      <c r="K34" s="6">
        <v>0.49715066059311624</v>
      </c>
      <c r="L34" s="7">
        <v>369</v>
      </c>
      <c r="M34" s="7">
        <v>13.7</v>
      </c>
      <c r="N34" s="7">
        <v>86.3</v>
      </c>
      <c r="O34" s="6">
        <v>7.26374387980952E-2</v>
      </c>
      <c r="P34" s="6">
        <v>0.4100656455142232</v>
      </c>
      <c r="Q34" s="6">
        <v>0.6963681132656202</v>
      </c>
      <c r="R34" s="6">
        <v>0.2734687596183441</v>
      </c>
    </row>
    <row r="35" spans="1:18" x14ac:dyDescent="0.2">
      <c r="A35" s="2">
        <v>2101</v>
      </c>
      <c r="B35" s="2" t="s">
        <v>17</v>
      </c>
      <c r="C35" s="2">
        <v>20</v>
      </c>
      <c r="D35" s="2" t="s">
        <v>9</v>
      </c>
      <c r="E35" s="3">
        <v>110311</v>
      </c>
      <c r="F35" s="3">
        <v>34734</v>
      </c>
      <c r="G35" s="2">
        <v>3.1</v>
      </c>
      <c r="H35" s="2">
        <v>240.8</v>
      </c>
      <c r="I35" s="3">
        <v>458</v>
      </c>
      <c r="J35" s="5">
        <v>96939</v>
      </c>
      <c r="K35" s="6">
        <v>0.58529590773579265</v>
      </c>
      <c r="L35" s="7">
        <v>84</v>
      </c>
      <c r="M35" s="7">
        <v>64.2</v>
      </c>
      <c r="N35" s="7">
        <v>35.799999999999997</v>
      </c>
      <c r="O35" s="6">
        <v>0.61824149248574889</v>
      </c>
      <c r="P35" s="6">
        <v>0.77794850498338874</v>
      </c>
      <c r="Q35" s="6">
        <v>0.94635373009220458</v>
      </c>
      <c r="R35" s="6">
        <v>4.572971966098538E-2</v>
      </c>
    </row>
    <row r="36" spans="1:18" x14ac:dyDescent="0.2">
      <c r="A36" s="2">
        <v>2102</v>
      </c>
      <c r="B36" s="2" t="s">
        <v>16</v>
      </c>
      <c r="C36" s="2">
        <v>21</v>
      </c>
      <c r="D36" s="2" t="s">
        <v>9</v>
      </c>
      <c r="E36" s="3">
        <v>80447</v>
      </c>
      <c r="F36" s="3">
        <v>25293</v>
      </c>
      <c r="G36" s="2">
        <v>3.2</v>
      </c>
      <c r="H36" s="2">
        <v>173.7</v>
      </c>
      <c r="I36" s="2">
        <v>463</v>
      </c>
      <c r="J36" s="5">
        <v>72457</v>
      </c>
      <c r="K36" s="6">
        <v>0.62101660295071559</v>
      </c>
      <c r="L36" s="7">
        <v>10</v>
      </c>
      <c r="M36" s="7">
        <v>84</v>
      </c>
      <c r="N36" s="7">
        <v>16</v>
      </c>
      <c r="O36" s="6">
        <v>0.81386154271932942</v>
      </c>
      <c r="P36" s="6">
        <v>0.64743811168681631</v>
      </c>
      <c r="Q36" s="6">
        <v>0.91255768763662859</v>
      </c>
      <c r="R36" s="6">
        <v>8.3507408307019679E-2</v>
      </c>
    </row>
    <row r="37" spans="1:18" x14ac:dyDescent="0.2">
      <c r="A37" s="2">
        <v>2103</v>
      </c>
      <c r="B37" s="2" t="s">
        <v>15</v>
      </c>
      <c r="C37" s="2">
        <v>21</v>
      </c>
      <c r="D37" s="2" t="s">
        <v>9</v>
      </c>
      <c r="E37" s="3">
        <v>92814</v>
      </c>
      <c r="F37" s="3">
        <v>28400</v>
      </c>
      <c r="G37" s="2">
        <v>3.3</v>
      </c>
      <c r="H37" s="2">
        <v>177.5</v>
      </c>
      <c r="I37" s="2">
        <v>523</v>
      </c>
      <c r="J37" s="5">
        <v>83435</v>
      </c>
      <c r="K37" s="6">
        <v>0.60534547851621023</v>
      </c>
      <c r="L37" s="7">
        <v>28</v>
      </c>
      <c r="M37" s="7">
        <v>86.4</v>
      </c>
      <c r="N37" s="7">
        <v>13.6</v>
      </c>
      <c r="O37" s="6">
        <v>0.8237676056338028</v>
      </c>
      <c r="P37" s="6">
        <v>0.88957746478873234</v>
      </c>
      <c r="Q37" s="6">
        <v>0.90185937166061125</v>
      </c>
      <c r="R37" s="6">
        <v>8.9506304765975639E-2</v>
      </c>
    </row>
    <row r="38" spans="1:18" x14ac:dyDescent="0.2">
      <c r="A38" s="2">
        <v>2104</v>
      </c>
      <c r="B38" s="2" t="s">
        <v>14</v>
      </c>
      <c r="C38" s="2">
        <v>21</v>
      </c>
      <c r="D38" s="2" t="s">
        <v>9</v>
      </c>
      <c r="E38" s="3">
        <v>88193</v>
      </c>
      <c r="F38" s="3">
        <v>26930</v>
      </c>
      <c r="G38" s="2">
        <v>3.3</v>
      </c>
      <c r="H38" s="2">
        <v>169.4</v>
      </c>
      <c r="I38" s="2">
        <v>521</v>
      </c>
      <c r="J38" s="5">
        <v>79917</v>
      </c>
      <c r="K38" s="6">
        <v>0.6146627125642854</v>
      </c>
      <c r="L38" s="7">
        <v>152</v>
      </c>
      <c r="M38" s="7">
        <v>90.3</v>
      </c>
      <c r="N38" s="7">
        <v>9.6999999999999993</v>
      </c>
      <c r="O38" s="6">
        <v>0.8587820274786484</v>
      </c>
      <c r="P38" s="6">
        <v>0.74775678866587958</v>
      </c>
      <c r="Q38" s="6">
        <v>0.90634323517966009</v>
      </c>
      <c r="R38" s="6">
        <v>8.9938167509836991E-2</v>
      </c>
    </row>
    <row r="39" spans="1:18" x14ac:dyDescent="0.2">
      <c r="A39" s="2">
        <v>2105</v>
      </c>
      <c r="B39" s="2" t="s">
        <v>13</v>
      </c>
      <c r="C39" s="2">
        <v>21</v>
      </c>
      <c r="D39" s="2" t="s">
        <v>9</v>
      </c>
      <c r="E39" s="3">
        <v>184824</v>
      </c>
      <c r="F39" s="3">
        <v>55998</v>
      </c>
      <c r="G39" s="2">
        <v>3.3</v>
      </c>
      <c r="H39" s="2">
        <v>456.9</v>
      </c>
      <c r="I39" s="2">
        <v>405</v>
      </c>
      <c r="J39" s="5">
        <v>163919</v>
      </c>
      <c r="K39" s="6">
        <v>0.55385281755013149</v>
      </c>
      <c r="L39" s="7">
        <v>120</v>
      </c>
      <c r="M39" s="7">
        <v>68.599999999999994</v>
      </c>
      <c r="N39" s="7">
        <v>31.4</v>
      </c>
      <c r="O39" s="6">
        <v>0.67241687203114398</v>
      </c>
      <c r="P39" s="6">
        <v>0.61650251696213609</v>
      </c>
      <c r="Q39" s="6">
        <v>0.92720560896584692</v>
      </c>
      <c r="R39" s="6">
        <v>6.3100865777872203E-2</v>
      </c>
    </row>
    <row r="40" spans="1:18" x14ac:dyDescent="0.2">
      <c r="A40" s="2">
        <v>2106</v>
      </c>
      <c r="B40" s="2" t="s">
        <v>12</v>
      </c>
      <c r="C40" s="2">
        <v>21</v>
      </c>
      <c r="D40" s="2" t="s">
        <v>9</v>
      </c>
      <c r="E40" s="3">
        <v>187989</v>
      </c>
      <c r="F40" s="3">
        <v>55461</v>
      </c>
      <c r="G40" s="2">
        <v>3.4</v>
      </c>
      <c r="H40" s="2">
        <v>532.29999999999995</v>
      </c>
      <c r="I40" s="2">
        <v>353</v>
      </c>
      <c r="J40" s="5">
        <v>167348</v>
      </c>
      <c r="K40" s="6">
        <v>0.5635502067547864</v>
      </c>
      <c r="L40" s="7">
        <v>121</v>
      </c>
      <c r="M40" s="7">
        <v>69.099999999999994</v>
      </c>
      <c r="N40" s="7">
        <v>30.9</v>
      </c>
      <c r="O40" s="6">
        <v>0.63880925334920036</v>
      </c>
      <c r="P40" s="6">
        <v>0.3753898177719332</v>
      </c>
      <c r="Q40" s="6">
        <v>0.89661012165175424</v>
      </c>
      <c r="R40" s="6">
        <v>9.1902114087329595E-2</v>
      </c>
    </row>
    <row r="41" spans="1:18" x14ac:dyDescent="0.2">
      <c r="A41" s="2">
        <v>2107</v>
      </c>
      <c r="B41" s="2" t="s">
        <v>11</v>
      </c>
      <c r="C41" s="2">
        <v>21</v>
      </c>
      <c r="D41" s="2" t="s">
        <v>9</v>
      </c>
      <c r="E41" s="3">
        <v>136921</v>
      </c>
      <c r="F41" s="3">
        <v>40552</v>
      </c>
      <c r="G41" s="2">
        <v>3.4</v>
      </c>
      <c r="H41" s="2">
        <v>244.2</v>
      </c>
      <c r="I41" s="2">
        <v>561</v>
      </c>
      <c r="J41" s="5">
        <v>122565</v>
      </c>
      <c r="K41" s="6">
        <v>0.59436217517235757</v>
      </c>
      <c r="L41" s="7">
        <v>24</v>
      </c>
      <c r="M41" s="7">
        <v>79.5</v>
      </c>
      <c r="N41" s="7">
        <v>20.399999999999999</v>
      </c>
      <c r="O41" s="6">
        <v>0.76716314855000989</v>
      </c>
      <c r="P41" s="6">
        <v>0.63660933660933661</v>
      </c>
      <c r="Q41" s="6">
        <v>0.90112504018000639</v>
      </c>
      <c r="R41" s="6">
        <v>9.279974284795886E-2</v>
      </c>
    </row>
    <row r="42" spans="1:18" x14ac:dyDescent="0.2">
      <c r="A42" s="2">
        <v>2108</v>
      </c>
      <c r="B42" s="2" t="s">
        <v>10</v>
      </c>
      <c r="C42" s="2">
        <v>21</v>
      </c>
      <c r="D42" s="2" t="s">
        <v>9</v>
      </c>
      <c r="E42" s="3">
        <v>175098</v>
      </c>
      <c r="F42" s="3">
        <v>50704</v>
      </c>
      <c r="G42" s="2">
        <v>3.4</v>
      </c>
      <c r="H42" s="2">
        <v>234.6</v>
      </c>
      <c r="I42" s="2">
        <v>746</v>
      </c>
      <c r="J42" s="5">
        <v>156135</v>
      </c>
      <c r="K42" s="6">
        <v>0.57957536747045824</v>
      </c>
      <c r="L42" s="7">
        <v>47</v>
      </c>
      <c r="M42" s="7">
        <v>81.5</v>
      </c>
      <c r="N42" s="7">
        <v>18.5</v>
      </c>
      <c r="O42" s="6">
        <v>0.76175449668665196</v>
      </c>
      <c r="P42" s="6">
        <v>0.76969309462915603</v>
      </c>
      <c r="Q42" s="6">
        <v>0.92618579121789557</v>
      </c>
      <c r="R42" s="6">
        <v>6.470070422535211E-2</v>
      </c>
    </row>
    <row r="43" spans="1:18" x14ac:dyDescent="0.2">
      <c r="A43" s="2">
        <v>3401</v>
      </c>
      <c r="B43" s="2" t="s">
        <v>7</v>
      </c>
      <c r="C43" s="2">
        <v>34</v>
      </c>
      <c r="D43" s="2" t="s">
        <v>1</v>
      </c>
      <c r="E43" s="3">
        <v>210473</v>
      </c>
      <c r="F43" s="3">
        <v>71579</v>
      </c>
      <c r="G43" s="2">
        <v>2.9</v>
      </c>
      <c r="H43" s="8">
        <v>1071.5999999999999</v>
      </c>
      <c r="I43" s="2">
        <v>196</v>
      </c>
      <c r="J43" s="5">
        <v>181164</v>
      </c>
      <c r="K43" s="6">
        <v>0.49704687465500874</v>
      </c>
      <c r="L43" s="7">
        <v>184</v>
      </c>
      <c r="M43" s="7">
        <v>17.8</v>
      </c>
      <c r="N43" s="7">
        <v>82.2</v>
      </c>
      <c r="O43" s="6">
        <v>9.1982285307143155E-2</v>
      </c>
      <c r="P43" s="6">
        <v>0.30849197461739458</v>
      </c>
      <c r="Q43" s="6">
        <v>0.72554678007290396</v>
      </c>
      <c r="R43" s="6">
        <v>0.15522478736330497</v>
      </c>
    </row>
    <row r="44" spans="1:18" x14ac:dyDescent="0.2">
      <c r="A44" s="2">
        <v>3402</v>
      </c>
      <c r="B44" s="2" t="s">
        <v>6</v>
      </c>
      <c r="C44" s="2">
        <v>34</v>
      </c>
      <c r="D44" s="2" t="s">
        <v>1</v>
      </c>
      <c r="E44" s="3">
        <v>161862</v>
      </c>
      <c r="F44" s="3">
        <v>37238</v>
      </c>
      <c r="G44" s="2">
        <v>4.3</v>
      </c>
      <c r="H44" s="8">
        <v>4239.5</v>
      </c>
      <c r="I44" s="2">
        <v>38</v>
      </c>
      <c r="J44" s="5">
        <v>133688</v>
      </c>
      <c r="K44" s="6">
        <v>0.44864161330859914</v>
      </c>
      <c r="L44" s="7">
        <v>179</v>
      </c>
      <c r="M44" s="7">
        <v>64.7</v>
      </c>
      <c r="N44" s="7">
        <v>35.200000000000003</v>
      </c>
      <c r="O44" s="6">
        <v>0.5274450829797519</v>
      </c>
      <c r="P44" s="6">
        <v>0.27874041750206391</v>
      </c>
      <c r="Q44" s="6">
        <v>0.74375031821190363</v>
      </c>
      <c r="R44" s="6">
        <v>5.1066646301104829E-2</v>
      </c>
    </row>
    <row r="45" spans="1:18" x14ac:dyDescent="0.2">
      <c r="A45" s="2">
        <v>3403</v>
      </c>
      <c r="B45" s="2" t="s">
        <v>5</v>
      </c>
      <c r="C45" s="2">
        <v>34</v>
      </c>
      <c r="D45" s="2" t="s">
        <v>1</v>
      </c>
      <c r="E45" s="3">
        <v>306596</v>
      </c>
      <c r="F45" s="3">
        <v>101378</v>
      </c>
      <c r="G45" s="2">
        <v>3</v>
      </c>
      <c r="H45" s="2">
        <v>110.6</v>
      </c>
      <c r="I45" s="3">
        <v>2773</v>
      </c>
      <c r="J45" s="5">
        <v>268723</v>
      </c>
      <c r="K45" s="6">
        <v>0.47780056042839653</v>
      </c>
      <c r="L45" s="7">
        <v>470</v>
      </c>
      <c r="M45" s="7">
        <v>18.8</v>
      </c>
      <c r="N45" s="7">
        <v>81.099999999999994</v>
      </c>
      <c r="O45" s="6">
        <v>0.10580204778156997</v>
      </c>
      <c r="P45" s="6">
        <v>3.9282097649186256</v>
      </c>
      <c r="Q45" s="6">
        <v>0.82248741376095469</v>
      </c>
      <c r="R45" s="6">
        <v>0.14273727391385418</v>
      </c>
    </row>
    <row r="46" spans="1:18" x14ac:dyDescent="0.2">
      <c r="A46" s="2">
        <v>3404</v>
      </c>
      <c r="B46" s="2" t="s">
        <v>4</v>
      </c>
      <c r="C46" s="2">
        <v>34</v>
      </c>
      <c r="D46" s="2" t="s">
        <v>1</v>
      </c>
      <c r="E46" s="3">
        <v>182849</v>
      </c>
      <c r="F46" s="3">
        <v>42774</v>
      </c>
      <c r="G46" s="2">
        <v>4.2</v>
      </c>
      <c r="H46" s="8">
        <v>7862.1</v>
      </c>
      <c r="I46" s="2">
        <v>23</v>
      </c>
      <c r="J46" s="5">
        <v>152128</v>
      </c>
      <c r="K46" s="6">
        <v>0.47598732646192682</v>
      </c>
      <c r="L46" s="7">
        <v>407</v>
      </c>
      <c r="M46" s="7">
        <v>70.7</v>
      </c>
      <c r="N46" s="7">
        <v>29.2</v>
      </c>
      <c r="O46" s="6">
        <v>0.53979052695562724</v>
      </c>
      <c r="P46" s="6">
        <v>0.31040561681993362</v>
      </c>
      <c r="Q46" s="6">
        <v>0.80246004590930742</v>
      </c>
      <c r="R46" s="6">
        <v>5.4441508943652822E-2</v>
      </c>
    </row>
    <row r="47" spans="1:18" x14ac:dyDescent="0.2">
      <c r="A47" s="2">
        <v>3405</v>
      </c>
      <c r="B47" s="2" t="s">
        <v>3</v>
      </c>
      <c r="C47" s="2">
        <v>34</v>
      </c>
      <c r="D47" s="2" t="s">
        <v>1</v>
      </c>
      <c r="E47" s="3">
        <v>191846</v>
      </c>
      <c r="F47" s="3">
        <v>47058</v>
      </c>
      <c r="G47" s="2">
        <v>4</v>
      </c>
      <c r="H47" s="8">
        <v>6336.7</v>
      </c>
      <c r="I47" s="2">
        <v>30</v>
      </c>
      <c r="J47" s="5">
        <v>160527</v>
      </c>
      <c r="K47" s="6">
        <v>0.47539043276208987</v>
      </c>
      <c r="L47" s="5">
        <v>1477</v>
      </c>
      <c r="M47" s="7">
        <v>70.7</v>
      </c>
      <c r="N47" s="7">
        <v>29.3</v>
      </c>
      <c r="O47" s="6">
        <v>0.6269072208763653</v>
      </c>
      <c r="P47" s="6">
        <v>0.4924455947101804</v>
      </c>
      <c r="Q47" s="6">
        <v>0.65957086200467785</v>
      </c>
      <c r="R47" s="6">
        <v>0.22656859089522388</v>
      </c>
    </row>
    <row r="48" spans="1:18" x14ac:dyDescent="0.2">
      <c r="A48" s="2">
        <v>3406</v>
      </c>
      <c r="B48" s="2" t="s">
        <v>2</v>
      </c>
      <c r="C48" s="2">
        <v>34</v>
      </c>
      <c r="D48" s="2" t="s">
        <v>1</v>
      </c>
      <c r="E48" s="3">
        <v>64214</v>
      </c>
      <c r="F48" s="3">
        <v>16152</v>
      </c>
      <c r="G48" s="2">
        <v>4</v>
      </c>
      <c r="H48" s="8">
        <v>2250.6999999999998</v>
      </c>
      <c r="I48" s="2">
        <v>29</v>
      </c>
      <c r="J48" s="5">
        <v>55190</v>
      </c>
      <c r="K48" s="6">
        <v>0.46704113063960861</v>
      </c>
      <c r="L48" s="7">
        <v>244</v>
      </c>
      <c r="M48" s="7">
        <v>58.8</v>
      </c>
      <c r="N48" s="7">
        <v>41.2</v>
      </c>
      <c r="O48" s="6">
        <v>0.49678058444774642</v>
      </c>
      <c r="P48" s="6">
        <v>0.32925756431332481</v>
      </c>
      <c r="Q48" s="6">
        <v>0.77492522432701894</v>
      </c>
      <c r="R48" s="6">
        <v>0.12101196410767696</v>
      </c>
    </row>
    <row r="49" spans="1:18" x14ac:dyDescent="0.2">
      <c r="A49" s="2" t="s">
        <v>0</v>
      </c>
      <c r="B49" s="2"/>
      <c r="C49" s="2"/>
      <c r="D49" s="2"/>
      <c r="E49" s="3">
        <f>SUBTOTAL(101,Table1[[Total pop ]])</f>
        <v>221514.40425531915</v>
      </c>
      <c r="F49" s="3">
        <f>SUBTOTAL(101,Table1[No. HHs])</f>
        <v>71039.276595744683</v>
      </c>
      <c r="G49" s="3">
        <f>SUBTOTAL(101,Table1[Av Hh  Size])</f>
        <v>3.274468085106383</v>
      </c>
      <c r="H49" s="3">
        <f>SUBTOTAL(101,Table1[Land area])</f>
        <v>710.33404255319147</v>
      </c>
      <c r="I49" s="3">
        <f>SUBTOTAL(101,Table1[Pop Density])</f>
        <v>4415.0212765957449</v>
      </c>
      <c r="J49" s="3">
        <f>SUBTOTAL(101,Table1[Pop &gt;5])</f>
        <v>193656.95744680852</v>
      </c>
      <c r="K49" s="10">
        <f>SUBTOTAL(101,Table1[Working pop %])</f>
        <v>0.52003828221164772</v>
      </c>
      <c r="L49" s="3">
        <f>SUBTOTAL(101,Table1[No HHs living grp qtrs])</f>
        <v>491.13636363636363</v>
      </c>
      <c r="M49" s="3">
        <f>SUBTOTAL(101,Table1[% hhs in conventional Owned ])</f>
        <v>49.095744680851062</v>
      </c>
      <c r="N49" s="3">
        <f>SUBTOTAL(101,Table1[% hhs in conventional rented ])</f>
        <v>50.868085106382971</v>
      </c>
      <c r="O49" s="3"/>
      <c r="P49" s="3">
        <f>SUBTOTAL(101,Table1[% Agricultural Land*])</f>
        <v>0.60792536934912589</v>
      </c>
      <c r="Q49" s="3">
        <f>SUBTOTAL(101,Table1[% of subsistence f/hhs])</f>
        <v>0.82222707630427427</v>
      </c>
      <c r="R49" s="3">
        <f>SUBTOTAL(101,Table1[% commercial f/hhs])</f>
        <v>0.13989382585282847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Nairobi_Metro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Karuma J</cp:lastModifiedBy>
  <dcterms:created xsi:type="dcterms:W3CDTF">2021-06-22T02:41:46Z</dcterms:created>
  <dcterms:modified xsi:type="dcterms:W3CDTF">2021-06-24T02:18:02Z</dcterms:modified>
</cp:coreProperties>
</file>