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46752\PycharmProjects\Mancala\Results\heuristics\"/>
    </mc:Choice>
  </mc:AlternateContent>
  <xr:revisionPtr revIDLastSave="0" documentId="8_{780F033A-564A-4AAA-B362-45E6A1E25F7D}" xr6:coauthVersionLast="45" xr6:coauthVersionMax="45" xr10:uidLastSave="{00000000-0000-0000-0000-000000000000}"/>
  <bookViews>
    <workbookView xWindow="-108" yWindow="-108" windowWidth="23256" windowHeight="12576" firstSheet="1" activeTab="2"/>
  </bookViews>
  <sheets>
    <sheet name="Time" sheetId="4" r:id="rId1"/>
    <sheet name="Moves" sheetId="5" r:id="rId2"/>
    <sheet name="New_Time_Moves" sheetId="7" r:id="rId3"/>
    <sheet name="Time_moves" sheetId="2" r:id="rId4"/>
    <sheet name="Turniej" sheetId="6" r:id="rId5"/>
    <sheet name="Tournament" sheetId="3" r:id="rId6"/>
    <sheet name="summary" sheetId="1" r:id="rId7"/>
  </sheets>
  <definedNames>
    <definedName name="DaneZewnętrzne_1" localSheetId="3" hidden="1">Time_moves!$A$1:$I$145</definedName>
    <definedName name="DaneZewnętrzne_1" localSheetId="5" hidden="1">Tournament!$A$1:$F$97</definedName>
    <definedName name="DaneZewnętrzne_2" localSheetId="2" hidden="1">New_Time_Moves!$A$1:$J$145</definedName>
  </definedNames>
  <calcPr calcId="0"/>
  <pivotCaches>
    <pivotCache cacheId="26" r:id="rId8"/>
    <pivotCache cacheId="30" r:id="rId9"/>
    <pivotCache cacheId="33" r:id="rId10"/>
  </pivotCaches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K5" i="3"/>
  <c r="M5" i="3"/>
  <c r="K9" i="3"/>
  <c r="J12" i="3" l="1"/>
  <c r="L6" i="3"/>
  <c r="K3" i="3"/>
  <c r="L3" i="3"/>
  <c r="K10" i="3"/>
  <c r="J11" i="3"/>
  <c r="J4" i="3"/>
  <c r="M3" i="3"/>
  <c r="K12" i="3"/>
  <c r="K11" i="3"/>
  <c r="K6" i="3"/>
  <c r="J9" i="3"/>
  <c r="J10" i="3"/>
  <c r="J5" i="3"/>
  <c r="M4" i="3"/>
  <c r="L4" i="3"/>
  <c r="J6" i="3"/>
  <c r="L12" i="3" l="1"/>
  <c r="M12" i="3" s="1"/>
  <c r="L11" i="3"/>
  <c r="M11" i="3" s="1"/>
  <c r="L10" i="3"/>
  <c r="M10" i="3" s="1"/>
  <c r="K13" i="3"/>
  <c r="L9" i="3"/>
  <c r="M9" i="3" s="1"/>
  <c r="J13" i="3"/>
  <c r="L13" i="3" l="1"/>
</calcChain>
</file>

<file path=xl/connections.xml><?xml version="1.0" encoding="utf-8"?>
<connections xmlns="http://schemas.openxmlformats.org/spreadsheetml/2006/main">
  <connection id="1" keepAlive="1" name="Zapytanie — summary" description="Połączenie z zapytaniem „summary” w skoroszycie." type="5" refreshedVersion="6" background="1" saveData="1">
    <dbPr connection="Provider=Microsoft.Mashup.OleDb.1;Data Source=$Workbook$;Location=summary;Extended Properties=&quot;&quot;" command="SELECT * FROM [summary]"/>
  </connection>
  <connection id="2" keepAlive="1" name="Zapytanie — summary (2)" description="Połączenie z zapytaniem „summary (2)” w skoroszycie." type="5" refreshedVersion="6" background="1" saveData="1">
    <dbPr connection="Provider=Microsoft.Mashup.OleDb.1;Data Source=$Workbook$;Location=summary (2);Extended Properties=&quot;&quot;" command="SELECT * FROM [summary (2)]"/>
  </connection>
  <connection id="3" keepAlive="1" name="Zapytanie — summary2" description="Połączenie z zapytaniem „summary2” w skoroszycie." type="5" refreshedVersion="6" background="1" saveData="1">
    <dbPr connection="Provider=Microsoft.Mashup.OleDb.1;Data Source=$Workbook$;Location=summary2;Extended Properties=&quot;&quot;" command="SELECT * FROM [summary2]"/>
  </connection>
</connections>
</file>

<file path=xl/sharedStrings.xml><?xml version="1.0" encoding="utf-8"?>
<sst xmlns="http://schemas.openxmlformats.org/spreadsheetml/2006/main" count="692" uniqueCount="33">
  <si>
    <t>first_move</t>
  </si>
  <si>
    <t>depth</t>
  </si>
  <si>
    <t>first_time</t>
  </si>
  <si>
    <t>second_time</t>
  </si>
  <si>
    <t>first_moves</t>
  </si>
  <si>
    <t>second_moves</t>
  </si>
  <si>
    <t>heuristic</t>
  </si>
  <si>
    <t>first_points</t>
  </si>
  <si>
    <t>second_points</t>
  </si>
  <si>
    <t>Steal</t>
  </si>
  <si>
    <t>Most</t>
  </si>
  <si>
    <t>Points</t>
  </si>
  <si>
    <t>Far</t>
  </si>
  <si>
    <t>heuristic_1</t>
  </si>
  <si>
    <t>heuristic_2</t>
  </si>
  <si>
    <t>X</t>
  </si>
  <si>
    <t>Wygrany</t>
  </si>
  <si>
    <t>razem gier</t>
  </si>
  <si>
    <t>Winner</t>
  </si>
  <si>
    <t>+</t>
  </si>
  <si>
    <t>winner_time_per_move</t>
  </si>
  <si>
    <t>winner_moves</t>
  </si>
  <si>
    <t>Etykiety wierszy</t>
  </si>
  <si>
    <t>Suma końcowa</t>
  </si>
  <si>
    <t>Średnia z winner_time_per_move</t>
  </si>
  <si>
    <t>Suma z Wygrany</t>
  </si>
  <si>
    <t>Most Points</t>
  </si>
  <si>
    <t>Points Diff</t>
  </si>
  <si>
    <t>Far From Mancala</t>
  </si>
  <si>
    <t>mode</t>
  </si>
  <si>
    <t>minmax</t>
  </si>
  <si>
    <t>alfabeta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</si>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</sst>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4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[summary.xlsx]Time!Tabela przestawna1</c:name>
    <c:fmtId val="0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Time!$A$4:$A$20</c:f>
              <c:multiLvlStrCache>
                <c:ptCount val="1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Steal</c:v>
                  </c:pt>
                  <c:pt idx="3">
                    <c:v>Most Points</c:v>
                  </c:pt>
                  <c:pt idx="6">
                    <c:v>Points Diff</c:v>
                  </c:pt>
                  <c:pt idx="9">
                    <c:v>Far From Mancala</c:v>
                  </c:pt>
                </c:lvl>
              </c:multiLvlStrCache>
            </c:multiLvlStrRef>
          </c:cat>
          <c:val>
            <c:numRef>
              <c:f>Time!$B$4:$B$20</c:f>
              <c:numCache>
                <c:formatCode>General</c:formatCode>
                <c:ptCount val="12"/>
                <c:pt idx="0">
                  <c:v>7.3962911255425104E-2</c:v>
                </c:pt>
                <c:pt idx="1">
                  <c:v>0.54798912698422164</c:v>
                </c:pt>
                <c:pt idx="2">
                  <c:v>3.42874150793287</c:v>
                </c:pt>
                <c:pt idx="3">
                  <c:v>0.41791056899640444</c:v>
                </c:pt>
                <c:pt idx="4">
                  <c:v>1.9906899078686842</c:v>
                </c:pt>
                <c:pt idx="5">
                  <c:v>14.09569581423545</c:v>
                </c:pt>
                <c:pt idx="6">
                  <c:v>0.47518533675221741</c:v>
                </c:pt>
                <c:pt idx="7">
                  <c:v>4.2277997445121445</c:v>
                </c:pt>
                <c:pt idx="8">
                  <c:v>14.015658344573884</c:v>
                </c:pt>
                <c:pt idx="9">
                  <c:v>0.16391117190401536</c:v>
                </c:pt>
                <c:pt idx="10">
                  <c:v>1.3979559657222183</c:v>
                </c:pt>
                <c:pt idx="11">
                  <c:v>11.619450486938087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A-43A0-9E61-76EB8D00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817776"/>
        <c:axId val="1078941312"/>
      </c:barChart>
      <c:catAx>
        <c:axId val="11998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941312"/>
        <c:crosses val="autoZero"/>
        <c:auto val="1"/>
        <c:lblAlgn val="ctr"/>
        <c:lblOffset val="100"/>
        <c:noMultiLvlLbl val="0"/>
      </c:catAx>
      <c:valAx>
        <c:axId val="1078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8177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[summary.xlsx]Moves!Tabela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734880"/>
        <c:axId val="1767479232"/>
      </c:barChart>
      <c:catAx>
        <c:axId val="19227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7479232"/>
        <c:crosses val="autoZero"/>
        <c:auto val="1"/>
        <c:lblAlgn val="ctr"/>
        <c:lblOffset val="100"/>
        <c:noMultiLvlLbl val="0"/>
      </c:catAx>
      <c:valAx>
        <c:axId val="1767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7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[summary.xlsx]Turniej!Tabela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Turniej!$B$3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Turniej!$A$4:$A$20</c:f>
              <c:multiLvlStrCache>
                <c:ptCount val="1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Far</c:v>
                  </c:pt>
                  <c:pt idx="3">
                    <c:v>Most</c:v>
                  </c:pt>
                  <c:pt idx="6">
                    <c:v>Points</c:v>
                  </c:pt>
                  <c:pt idx="9">
                    <c:v>Steal</c:v>
                  </c:pt>
                </c:lvl>
              </c:multiLvlStrCache>
            </c:multiLvlStrRef>
          </c:cat>
          <c:val>
            <c:numRef>
              <c:f>Turniej!$B$4:$B$20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9-4372-8529-A6E2A784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231008"/>
        <c:axId val="1767494208"/>
      </c:barChart>
      <c:catAx>
        <c:axId val="10242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7494208"/>
        <c:crosses val="autoZero"/>
        <c:auto val="1"/>
        <c:lblAlgn val="ctr"/>
        <c:lblOffset val="100"/>
        <c:noMultiLvlLbl val="0"/>
      </c:catAx>
      <c:valAx>
        <c:axId val="176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2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Wygrane pojedynki wg. heurystyki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Tournament!$I$15:$I$18</c:f>
              <c:strCache>
                <c:ptCount val="4"/>
                <c:pt idx="0">
                  <c:v>Points Diff</c:v>
                </c:pt>
                <c:pt idx="1">
                  <c:v>Most Points</c:v>
                </c:pt>
                <c:pt idx="2">
                  <c:v>Steal</c:v>
                </c:pt>
                <c:pt idx="3">
                  <c:v>Far From Mancala</c:v>
                </c:pt>
              </c:strCache>
            </c:strRef>
          </c:cat>
          <c:val>
            <c:numRef>
              <c:f>Tournament!$J$15:$J$18</c:f>
              <c:numCache>
                <c:formatCode>General</c:formatCode>
                <c:ptCount val="4"/>
                <c:pt idx="0">
                  <c:v>35</c:v>
                </c:pt>
                <c:pt idx="1">
                  <c:v>23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17D-A03D-FCD1EBC7B4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2</xdr:row>
      <xdr:rowOff>175260</xdr:rowOff>
    </xdr:from>
    <xdr:to>
      <xdr:col>8</xdr:col>
      <xdr:colOff>533400</xdr:colOff>
      <xdr:row>22</xdr:row>
      <xdr:rowOff>87630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CFAD5A-F8FE-412B-ACA3-1C9FC8CF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918210</xdr:colOff>
      <xdr:row>6</xdr:row>
      <xdr:rowOff>57150</xdr:rowOff>
    </xdr:from>
    <xdr:to>
      <xdr:col>9</xdr:col>
      <xdr:colOff>461010</xdr:colOff>
      <xdr:row>21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599909-444C-4233-AA89-5AF0577A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6</xdr:row>
      <xdr:rowOff>118110</xdr:rowOff>
    </xdr:from>
    <xdr:to>
      <xdr:col>12</xdr:col>
      <xdr:colOff>80010</xdr:colOff>
      <xdr:row>21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F65D81-DF0B-482D-9CD9-D40FC1E9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415290</xdr:colOff>
      <xdr:row>9</xdr:row>
      <xdr:rowOff>95250</xdr:rowOff>
    </xdr:from>
    <xdr:to>
      <xdr:col>18</xdr:col>
      <xdr:colOff>110490</xdr:colOff>
      <xdr:row>24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66B584-86A4-4876-B314-583105B7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246752" refreshedDate="44330.03209641204" createdVersion="6" refreshedVersion="6" minRefreshableVersion="3" recordCount="96">
  <cacheSource type="worksheet">
    <worksheetSource name="summary__2"/>
  </cacheSource>
  <cacheFields count="7">
    <cacheField name="first_move" numFmtId="0">
      <sharedItems containsSemiMixedTypes="0" containsString="0" containsNumber="1" containsInteger="1" minValue="1" maxValue="6"/>
    </cacheField>
    <cacheField name="depth" numFmtId="0">
      <sharedItems containsSemiMixedTypes="0" containsString="0" containsNumber="1" containsInteger="1" minValue="2" maxValue="4" count="3">
        <n v="2"/>
        <n v="3"/>
        <n v="4"/>
      </sharedItems>
    </cacheField>
    <cacheField name="heuristic_1" numFmtId="0">
      <sharedItems count="4">
        <s v="Steal"/>
        <s v="Most"/>
        <s v="Points"/>
        <s v="Far"/>
      </sharedItems>
    </cacheField>
    <cacheField name="first_points" numFmtId="0">
      <sharedItems containsSemiMixedTypes="0" containsString="0" containsNumber="1" containsInteger="1" minValue="5" maxValue="44"/>
    </cacheField>
    <cacheField name="heuristic_2" numFmtId="0">
      <sharedItems count="4">
        <s v="Steal"/>
        <s v="Most"/>
        <s v="Points"/>
        <s v="Far"/>
      </sharedItems>
    </cacheField>
    <cacheField name="second_points" numFmtId="0">
      <sharedItems containsSemiMixedTypes="0" containsString="0" containsNumber="1" containsInteger="1" minValue="4" maxValue="43"/>
    </cacheField>
    <cacheField name="Wygrany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 246752" refreshedDate="44330.03209641204" createdVersion="6" refreshedVersion="6" minRefreshableVersion="3" recordCount="144">
  <cacheSource type="worksheet">
    <worksheetSource name="summary"/>
  </cacheSource>
  <cacheFields count="12">
    <cacheField name="first_move" numFmtId="0">
      <sharedItems containsSemiMixedTypes="0" containsString="0" containsNumber="1" containsInteger="1" minValue="1" maxValue="6"/>
    </cacheField>
    <cacheField name="depth" numFmtId="0">
      <sharedItems containsSemiMixedTypes="0" containsString="0" containsNumber="1" containsInteger="1" minValue="2" maxValue="4" count="3">
        <n v="2"/>
        <n v="3"/>
        <n v="4"/>
      </sharedItems>
    </cacheField>
    <cacheField name="first_time" numFmtId="2">
      <sharedItems containsSemiMixedTypes="0" containsString="0" containsNumber="1" minValue="0.18049999999991601" maxValue="1095.9082000001599"/>
    </cacheField>
    <cacheField name="second_time" numFmtId="2">
      <sharedItems containsSemiMixedTypes="0" containsString="0" containsNumber="1" minValue="0.26090000000023" maxValue="752.97219999970298"/>
    </cacheField>
    <cacheField name="first_moves" numFmtId="0">
      <sharedItems containsSemiMixedTypes="0" containsString="0" containsNumber="1" containsInteger="1" minValue="6" maxValue="46"/>
    </cacheField>
    <cacheField name="second_moves" numFmtId="0">
      <sharedItems containsSemiMixedTypes="0" containsString="0" containsNumber="1" containsInteger="1" minValue="5" maxValue="51"/>
    </cacheField>
    <cacheField name="heuristic" numFmtId="0">
      <sharedItems count="7">
        <s v="Steal"/>
        <s v="Most Points"/>
        <s v="Points Diff"/>
        <s v="Far From Mancala"/>
        <s v="Far" u="1"/>
        <s v="Most" u="1"/>
        <s v="Points" u="1"/>
      </sharedItems>
    </cacheField>
    <cacheField name="first_points" numFmtId="0">
      <sharedItems containsSemiMixedTypes="0" containsString="0" containsNumber="1" containsInteger="1" minValue="10" maxValue="44"/>
    </cacheField>
    <cacheField name="second_points" numFmtId="0">
      <sharedItems containsSemiMixedTypes="0" containsString="0" containsNumber="1" containsInteger="1" minValue="4" maxValue="38"/>
    </cacheField>
    <cacheField name="Winner" numFmtId="0">
      <sharedItems containsSemiMixedTypes="0" containsString="0" containsNumber="1" containsInteger="1" minValue="0" maxValue="2"/>
    </cacheField>
    <cacheField name="winner_time_per_move" numFmtId="164">
      <sharedItems containsSemiMixedTypes="0" containsString="0" containsNumber="1" minValue="0" maxValue="49.638284615385686"/>
    </cacheField>
    <cacheField name="winner_moves" numFmtId="0">
      <sharedItems containsSemiMixedTypes="0" containsString="0" containsNumber="1" containsInteger="1" minValue="0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udent 246752" refreshedDate="44330.05411921296" createdVersion="6" refreshedVersion="6" minRefreshableVersion="3" recordCount="144">
  <cacheSource type="worksheet">
    <worksheetSource name="summary2"/>
  </cacheSource>
  <cacheFields count="12">
    <cacheField name="mode" numFmtId="0">
      <sharedItems/>
    </cacheField>
    <cacheField name="first_move" numFmtId="0">
      <sharedItems containsSemiMixedTypes="0" containsString="0" containsNumber="1" containsInteger="1" minValue="1" maxValue="6"/>
    </cacheField>
    <cacheField name="depth" numFmtId="0">
      <sharedItems containsSemiMixedTypes="0" containsString="0" containsNumber="1" containsInteger="1" minValue="2" maxValue="4" count="3">
        <n v="2"/>
        <n v="3"/>
        <n v="4"/>
      </sharedItems>
    </cacheField>
    <cacheField name="first_time" numFmtId="2">
      <sharedItems containsSemiMixedTypes="0" containsString="0" containsNumber="1" minValue="0.18049999999991601" maxValue="1095.9082000001599"/>
    </cacheField>
    <cacheField name="second_time" numFmtId="2">
      <sharedItems containsSemiMixedTypes="0" containsString="0" containsNumber="1" minValue="0.26090000000023" maxValue="752.97219999970298"/>
    </cacheField>
    <cacheField name="first_moves" numFmtId="0">
      <sharedItems containsSemiMixedTypes="0" containsString="0" containsNumber="1" containsInteger="1" minValue="6" maxValue="46"/>
    </cacheField>
    <cacheField name="second_moves" numFmtId="0">
      <sharedItems containsSemiMixedTypes="0" containsString="0" containsNumber="1" containsInteger="1" minValue="5" maxValue="51"/>
    </cacheField>
    <cacheField name="heuristic" numFmtId="0">
      <sharedItems count="4">
        <s v="Steal"/>
        <s v="Most Points"/>
        <s v="Points Diff"/>
        <s v="Far From Mancala"/>
      </sharedItems>
    </cacheField>
    <cacheField name="first_points" numFmtId="0">
      <sharedItems containsSemiMixedTypes="0" containsString="0" containsNumber="1" containsInteger="1" minValue="10" maxValue="44"/>
    </cacheField>
    <cacheField name="second_points" numFmtId="0">
      <sharedItems containsSemiMixedTypes="0" containsString="0" containsNumber="1" containsInteger="1" minValue="4" maxValue="38"/>
    </cacheField>
    <cacheField name="winner" numFmtId="0">
      <sharedItems containsSemiMixedTypes="0" containsString="0" containsNumber="1" containsInteger="1" minValue="0" maxValue="2"/>
    </cacheField>
    <cacheField name="winner_time_per_move" numFmtId="0">
      <sharedItems containsSemiMixedTypes="0" containsString="0" containsNumber="1" minValue="0" maxValue="49.638284615385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n v="1"/>
    <x v="0"/>
    <x v="0"/>
    <n v="12"/>
    <x v="0"/>
    <n v="36"/>
    <n v="1"/>
  </r>
  <r>
    <n v="6"/>
    <x v="0"/>
    <x v="0"/>
    <n v="16"/>
    <x v="0"/>
    <n v="32"/>
    <n v="1"/>
  </r>
  <r>
    <n v="1"/>
    <x v="0"/>
    <x v="0"/>
    <n v="13"/>
    <x v="1"/>
    <n v="35"/>
    <n v="1"/>
  </r>
  <r>
    <n v="1"/>
    <x v="0"/>
    <x v="0"/>
    <n v="13"/>
    <x v="1"/>
    <n v="35"/>
    <n v="1"/>
  </r>
  <r>
    <n v="6"/>
    <x v="0"/>
    <x v="0"/>
    <n v="9"/>
    <x v="2"/>
    <n v="39"/>
    <n v="1"/>
  </r>
  <r>
    <n v="1"/>
    <x v="0"/>
    <x v="0"/>
    <n v="11"/>
    <x v="2"/>
    <n v="37"/>
    <n v="1"/>
  </r>
  <r>
    <n v="5"/>
    <x v="0"/>
    <x v="0"/>
    <n v="38"/>
    <x v="3"/>
    <n v="10"/>
    <n v="0"/>
  </r>
  <r>
    <n v="3"/>
    <x v="0"/>
    <x v="0"/>
    <n v="28"/>
    <x v="3"/>
    <n v="20"/>
    <n v="0"/>
  </r>
  <r>
    <n v="4"/>
    <x v="0"/>
    <x v="1"/>
    <n v="38"/>
    <x v="0"/>
    <n v="10"/>
    <n v="0"/>
  </r>
  <r>
    <n v="5"/>
    <x v="0"/>
    <x v="1"/>
    <n v="38"/>
    <x v="0"/>
    <n v="10"/>
    <n v="0"/>
  </r>
  <r>
    <n v="3"/>
    <x v="0"/>
    <x v="1"/>
    <n v="25"/>
    <x v="1"/>
    <n v="23"/>
    <n v="0"/>
  </r>
  <r>
    <n v="6"/>
    <x v="0"/>
    <x v="1"/>
    <n v="35"/>
    <x v="1"/>
    <n v="13"/>
    <n v="0"/>
  </r>
  <r>
    <n v="2"/>
    <x v="0"/>
    <x v="1"/>
    <n v="14"/>
    <x v="2"/>
    <n v="34"/>
    <n v="1"/>
  </r>
  <r>
    <n v="3"/>
    <x v="0"/>
    <x v="1"/>
    <n v="22"/>
    <x v="2"/>
    <n v="26"/>
    <n v="1"/>
  </r>
  <r>
    <n v="5"/>
    <x v="0"/>
    <x v="1"/>
    <n v="28"/>
    <x v="3"/>
    <n v="20"/>
    <n v="0"/>
  </r>
  <r>
    <n v="5"/>
    <x v="0"/>
    <x v="1"/>
    <n v="28"/>
    <x v="3"/>
    <n v="20"/>
    <n v="0"/>
  </r>
  <r>
    <n v="3"/>
    <x v="0"/>
    <x v="2"/>
    <n v="38"/>
    <x v="0"/>
    <n v="10"/>
    <n v="0"/>
  </r>
  <r>
    <n v="3"/>
    <x v="0"/>
    <x v="2"/>
    <n v="38"/>
    <x v="0"/>
    <n v="10"/>
    <n v="0"/>
  </r>
  <r>
    <n v="2"/>
    <x v="0"/>
    <x v="2"/>
    <n v="34"/>
    <x v="1"/>
    <n v="14"/>
    <n v="0"/>
  </r>
  <r>
    <n v="6"/>
    <x v="0"/>
    <x v="2"/>
    <n v="31"/>
    <x v="1"/>
    <n v="17"/>
    <n v="0"/>
  </r>
  <r>
    <n v="2"/>
    <x v="0"/>
    <x v="2"/>
    <n v="20"/>
    <x v="2"/>
    <n v="28"/>
    <n v="1"/>
  </r>
  <r>
    <n v="1"/>
    <x v="0"/>
    <x v="2"/>
    <n v="19"/>
    <x v="2"/>
    <n v="29"/>
    <n v="1"/>
  </r>
  <r>
    <n v="2"/>
    <x v="0"/>
    <x v="2"/>
    <n v="36"/>
    <x v="3"/>
    <n v="12"/>
    <n v="0"/>
  </r>
  <r>
    <n v="1"/>
    <x v="0"/>
    <x v="2"/>
    <n v="34"/>
    <x v="3"/>
    <n v="14"/>
    <n v="0"/>
  </r>
  <r>
    <n v="3"/>
    <x v="0"/>
    <x v="3"/>
    <n v="29"/>
    <x v="0"/>
    <n v="19"/>
    <n v="0"/>
  </r>
  <r>
    <n v="1"/>
    <x v="0"/>
    <x v="3"/>
    <n v="12"/>
    <x v="0"/>
    <n v="36"/>
    <n v="1"/>
  </r>
  <r>
    <n v="4"/>
    <x v="0"/>
    <x v="3"/>
    <n v="12"/>
    <x v="1"/>
    <n v="36"/>
    <n v="1"/>
  </r>
  <r>
    <n v="1"/>
    <x v="0"/>
    <x v="3"/>
    <n v="9"/>
    <x v="1"/>
    <n v="39"/>
    <n v="1"/>
  </r>
  <r>
    <n v="5"/>
    <x v="0"/>
    <x v="3"/>
    <n v="13"/>
    <x v="2"/>
    <n v="35"/>
    <n v="1"/>
  </r>
  <r>
    <n v="6"/>
    <x v="0"/>
    <x v="3"/>
    <n v="15"/>
    <x v="2"/>
    <n v="33"/>
    <n v="1"/>
  </r>
  <r>
    <n v="4"/>
    <x v="0"/>
    <x v="3"/>
    <n v="19"/>
    <x v="3"/>
    <n v="29"/>
    <n v="1"/>
  </r>
  <r>
    <n v="1"/>
    <x v="0"/>
    <x v="3"/>
    <n v="26"/>
    <x v="3"/>
    <n v="22"/>
    <n v="0"/>
  </r>
  <r>
    <n v="1"/>
    <x v="1"/>
    <x v="0"/>
    <n v="12"/>
    <x v="0"/>
    <n v="36"/>
    <n v="1"/>
  </r>
  <r>
    <n v="1"/>
    <x v="1"/>
    <x v="0"/>
    <n v="12"/>
    <x v="0"/>
    <n v="36"/>
    <n v="1"/>
  </r>
  <r>
    <n v="6"/>
    <x v="1"/>
    <x v="0"/>
    <n v="39"/>
    <x v="1"/>
    <n v="9"/>
    <n v="0"/>
  </r>
  <r>
    <n v="4"/>
    <x v="1"/>
    <x v="0"/>
    <n v="19"/>
    <x v="1"/>
    <n v="29"/>
    <n v="1"/>
  </r>
  <r>
    <n v="5"/>
    <x v="1"/>
    <x v="0"/>
    <n v="13"/>
    <x v="2"/>
    <n v="35"/>
    <n v="1"/>
  </r>
  <r>
    <n v="1"/>
    <x v="1"/>
    <x v="0"/>
    <n v="5"/>
    <x v="2"/>
    <n v="43"/>
    <n v="1"/>
  </r>
  <r>
    <n v="3"/>
    <x v="1"/>
    <x v="0"/>
    <n v="25"/>
    <x v="3"/>
    <n v="23"/>
    <n v="0"/>
  </r>
  <r>
    <n v="1"/>
    <x v="1"/>
    <x v="0"/>
    <n v="24"/>
    <x v="3"/>
    <n v="24"/>
    <n v="2"/>
  </r>
  <r>
    <n v="2"/>
    <x v="1"/>
    <x v="1"/>
    <n v="38"/>
    <x v="0"/>
    <n v="10"/>
    <n v="0"/>
  </r>
  <r>
    <n v="4"/>
    <x v="1"/>
    <x v="1"/>
    <n v="42"/>
    <x v="0"/>
    <n v="6"/>
    <n v="0"/>
  </r>
  <r>
    <n v="6"/>
    <x v="1"/>
    <x v="1"/>
    <n v="27"/>
    <x v="1"/>
    <n v="21"/>
    <n v="0"/>
  </r>
  <r>
    <n v="2"/>
    <x v="1"/>
    <x v="1"/>
    <n v="22"/>
    <x v="1"/>
    <n v="26"/>
    <n v="1"/>
  </r>
  <r>
    <n v="5"/>
    <x v="1"/>
    <x v="1"/>
    <n v="16"/>
    <x v="2"/>
    <n v="32"/>
    <n v="1"/>
  </r>
  <r>
    <n v="1"/>
    <x v="1"/>
    <x v="1"/>
    <n v="19"/>
    <x v="2"/>
    <n v="29"/>
    <n v="1"/>
  </r>
  <r>
    <n v="3"/>
    <x v="1"/>
    <x v="1"/>
    <n v="36"/>
    <x v="3"/>
    <n v="12"/>
    <n v="0"/>
  </r>
  <r>
    <n v="6"/>
    <x v="1"/>
    <x v="1"/>
    <n v="38"/>
    <x v="3"/>
    <n v="10"/>
    <n v="0"/>
  </r>
  <r>
    <n v="4"/>
    <x v="1"/>
    <x v="2"/>
    <n v="42"/>
    <x v="0"/>
    <n v="6"/>
    <n v="0"/>
  </r>
  <r>
    <n v="2"/>
    <x v="1"/>
    <x v="2"/>
    <n v="42"/>
    <x v="0"/>
    <n v="6"/>
    <n v="0"/>
  </r>
  <r>
    <n v="6"/>
    <x v="1"/>
    <x v="2"/>
    <n v="29"/>
    <x v="1"/>
    <n v="19"/>
    <n v="0"/>
  </r>
  <r>
    <n v="4"/>
    <x v="1"/>
    <x v="2"/>
    <n v="10"/>
    <x v="1"/>
    <n v="38"/>
    <n v="1"/>
  </r>
  <r>
    <n v="5"/>
    <x v="1"/>
    <x v="2"/>
    <n v="13"/>
    <x v="2"/>
    <n v="35"/>
    <n v="1"/>
  </r>
  <r>
    <n v="4"/>
    <x v="1"/>
    <x v="2"/>
    <n v="15"/>
    <x v="2"/>
    <n v="33"/>
    <n v="1"/>
  </r>
  <r>
    <n v="2"/>
    <x v="1"/>
    <x v="2"/>
    <n v="43"/>
    <x v="3"/>
    <n v="5"/>
    <n v="0"/>
  </r>
  <r>
    <n v="4"/>
    <x v="1"/>
    <x v="2"/>
    <n v="32"/>
    <x v="3"/>
    <n v="16"/>
    <n v="0"/>
  </r>
  <r>
    <n v="5"/>
    <x v="1"/>
    <x v="3"/>
    <n v="11"/>
    <x v="0"/>
    <n v="37"/>
    <n v="1"/>
  </r>
  <r>
    <n v="6"/>
    <x v="1"/>
    <x v="3"/>
    <n v="22"/>
    <x v="0"/>
    <n v="26"/>
    <n v="1"/>
  </r>
  <r>
    <n v="4"/>
    <x v="1"/>
    <x v="3"/>
    <n v="9"/>
    <x v="1"/>
    <n v="39"/>
    <n v="1"/>
  </r>
  <r>
    <n v="5"/>
    <x v="1"/>
    <x v="3"/>
    <n v="15"/>
    <x v="1"/>
    <n v="33"/>
    <n v="1"/>
  </r>
  <r>
    <n v="2"/>
    <x v="1"/>
    <x v="3"/>
    <n v="11"/>
    <x v="2"/>
    <n v="37"/>
    <n v="1"/>
  </r>
  <r>
    <n v="4"/>
    <x v="1"/>
    <x v="3"/>
    <n v="10"/>
    <x v="2"/>
    <n v="38"/>
    <n v="1"/>
  </r>
  <r>
    <n v="1"/>
    <x v="1"/>
    <x v="3"/>
    <n v="24"/>
    <x v="3"/>
    <n v="24"/>
    <n v="2"/>
  </r>
  <r>
    <n v="3"/>
    <x v="1"/>
    <x v="3"/>
    <n v="26"/>
    <x v="3"/>
    <n v="22"/>
    <n v="0"/>
  </r>
  <r>
    <n v="6"/>
    <x v="2"/>
    <x v="0"/>
    <n v="34"/>
    <x v="0"/>
    <n v="14"/>
    <n v="0"/>
  </r>
  <r>
    <n v="3"/>
    <x v="2"/>
    <x v="0"/>
    <n v="44"/>
    <x v="0"/>
    <n v="4"/>
    <n v="0"/>
  </r>
  <r>
    <n v="1"/>
    <x v="2"/>
    <x v="0"/>
    <n v="5"/>
    <x v="1"/>
    <n v="43"/>
    <n v="1"/>
  </r>
  <r>
    <n v="1"/>
    <x v="2"/>
    <x v="0"/>
    <n v="5"/>
    <x v="1"/>
    <n v="43"/>
    <n v="1"/>
  </r>
  <r>
    <n v="5"/>
    <x v="2"/>
    <x v="0"/>
    <n v="13"/>
    <x v="2"/>
    <n v="35"/>
    <n v="1"/>
  </r>
  <r>
    <n v="6"/>
    <x v="2"/>
    <x v="0"/>
    <n v="23"/>
    <x v="2"/>
    <n v="25"/>
    <n v="1"/>
  </r>
  <r>
    <n v="5"/>
    <x v="2"/>
    <x v="0"/>
    <n v="35"/>
    <x v="3"/>
    <n v="13"/>
    <n v="0"/>
  </r>
  <r>
    <n v="3"/>
    <x v="2"/>
    <x v="0"/>
    <n v="26"/>
    <x v="3"/>
    <n v="22"/>
    <n v="0"/>
  </r>
  <r>
    <n v="6"/>
    <x v="2"/>
    <x v="1"/>
    <n v="31"/>
    <x v="0"/>
    <n v="17"/>
    <n v="0"/>
  </r>
  <r>
    <n v="4"/>
    <x v="2"/>
    <x v="1"/>
    <n v="42"/>
    <x v="0"/>
    <n v="6"/>
    <n v="0"/>
  </r>
  <r>
    <n v="2"/>
    <x v="2"/>
    <x v="1"/>
    <n v="22"/>
    <x v="1"/>
    <n v="26"/>
    <n v="1"/>
  </r>
  <r>
    <n v="1"/>
    <x v="2"/>
    <x v="1"/>
    <n v="15"/>
    <x v="1"/>
    <n v="33"/>
    <n v="1"/>
  </r>
  <r>
    <n v="2"/>
    <x v="2"/>
    <x v="1"/>
    <n v="12"/>
    <x v="2"/>
    <n v="36"/>
    <n v="1"/>
  </r>
  <r>
    <n v="5"/>
    <x v="2"/>
    <x v="1"/>
    <n v="14"/>
    <x v="2"/>
    <n v="34"/>
    <n v="1"/>
  </r>
  <r>
    <n v="6"/>
    <x v="2"/>
    <x v="1"/>
    <n v="36"/>
    <x v="3"/>
    <n v="12"/>
    <n v="0"/>
  </r>
  <r>
    <n v="5"/>
    <x v="2"/>
    <x v="1"/>
    <n v="36"/>
    <x v="3"/>
    <n v="12"/>
    <n v="0"/>
  </r>
  <r>
    <n v="5"/>
    <x v="2"/>
    <x v="2"/>
    <n v="28"/>
    <x v="0"/>
    <n v="20"/>
    <n v="0"/>
  </r>
  <r>
    <n v="4"/>
    <x v="2"/>
    <x v="2"/>
    <n v="42"/>
    <x v="0"/>
    <n v="6"/>
    <n v="0"/>
  </r>
  <r>
    <n v="1"/>
    <x v="2"/>
    <x v="2"/>
    <n v="28"/>
    <x v="1"/>
    <n v="20"/>
    <n v="0"/>
  </r>
  <r>
    <n v="5"/>
    <x v="2"/>
    <x v="2"/>
    <n v="26"/>
    <x v="1"/>
    <n v="22"/>
    <n v="0"/>
  </r>
  <r>
    <n v="4"/>
    <x v="2"/>
    <x v="2"/>
    <n v="16"/>
    <x v="2"/>
    <n v="32"/>
    <n v="1"/>
  </r>
  <r>
    <n v="3"/>
    <x v="2"/>
    <x v="2"/>
    <n v="32"/>
    <x v="2"/>
    <n v="16"/>
    <n v="0"/>
  </r>
  <r>
    <n v="3"/>
    <x v="2"/>
    <x v="2"/>
    <n v="36"/>
    <x v="3"/>
    <n v="12"/>
    <n v="0"/>
  </r>
  <r>
    <n v="6"/>
    <x v="2"/>
    <x v="2"/>
    <n v="42"/>
    <x v="3"/>
    <n v="6"/>
    <n v="0"/>
  </r>
  <r>
    <n v="5"/>
    <x v="2"/>
    <x v="3"/>
    <n v="24"/>
    <x v="0"/>
    <n v="24"/>
    <n v="2"/>
  </r>
  <r>
    <n v="4"/>
    <x v="2"/>
    <x v="3"/>
    <n v="17"/>
    <x v="0"/>
    <n v="31"/>
    <n v="1"/>
  </r>
  <r>
    <n v="3"/>
    <x v="2"/>
    <x v="3"/>
    <n v="25"/>
    <x v="1"/>
    <n v="23"/>
    <n v="0"/>
  </r>
  <r>
    <n v="6"/>
    <x v="2"/>
    <x v="3"/>
    <n v="12"/>
    <x v="1"/>
    <n v="36"/>
    <n v="1"/>
  </r>
  <r>
    <n v="2"/>
    <x v="2"/>
    <x v="3"/>
    <n v="10"/>
    <x v="2"/>
    <n v="38"/>
    <n v="1"/>
  </r>
  <r>
    <n v="1"/>
    <x v="2"/>
    <x v="3"/>
    <n v="6"/>
    <x v="2"/>
    <n v="42"/>
    <n v="1"/>
  </r>
  <r>
    <n v="4"/>
    <x v="2"/>
    <x v="3"/>
    <n v="26"/>
    <x v="3"/>
    <n v="22"/>
    <n v="0"/>
  </r>
  <r>
    <n v="4"/>
    <x v="2"/>
    <x v="3"/>
    <n v="26"/>
    <x v="3"/>
    <n v="2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n v="1"/>
    <x v="0"/>
    <n v="0.23600000000101301"/>
    <n v="0.37880000000001202"/>
    <n v="6"/>
    <n v="5"/>
    <x v="0"/>
    <n v="12"/>
    <n v="36"/>
    <n v="1"/>
    <n v="7.5760000000002409E-2"/>
    <n v="5"/>
  </r>
  <r>
    <n v="2"/>
    <x v="0"/>
    <n v="0.31010000000009003"/>
    <n v="0.49130000000019403"/>
    <n v="6"/>
    <n v="6"/>
    <x v="0"/>
    <n v="35"/>
    <n v="13"/>
    <n v="0"/>
    <n v="5.168333333334834E-2"/>
    <n v="6"/>
  </r>
  <r>
    <n v="3"/>
    <x v="0"/>
    <n v="0.46120000000016098"/>
    <n v="0.35860000000109599"/>
    <n v="7"/>
    <n v="5"/>
    <x v="0"/>
    <n v="44"/>
    <n v="4"/>
    <n v="0"/>
    <n v="6.5885714285737279E-2"/>
    <n v="7"/>
  </r>
  <r>
    <n v="4"/>
    <x v="0"/>
    <n v="0.91099999999988401"/>
    <n v="0.56550000000043998"/>
    <n v="6"/>
    <n v="7"/>
    <x v="0"/>
    <n v="35"/>
    <n v="13"/>
    <n v="0"/>
    <n v="0.151833333333314"/>
    <n v="6"/>
  </r>
  <r>
    <n v="5"/>
    <x v="0"/>
    <n v="0.46310000000015999"/>
    <n v="1.24770000000085"/>
    <n v="7"/>
    <n v="5"/>
    <x v="0"/>
    <n v="37"/>
    <n v="11"/>
    <n v="0"/>
    <n v="6.6157142857165716E-2"/>
    <n v="7"/>
  </r>
  <r>
    <n v="6"/>
    <x v="0"/>
    <n v="1.06159999999988"/>
    <n v="1.6239000000011199"/>
    <n v="12"/>
    <n v="11"/>
    <x v="0"/>
    <n v="16"/>
    <n v="32"/>
    <n v="1"/>
    <n v="0.14762727272737453"/>
    <n v="11"/>
  </r>
  <r>
    <n v="1"/>
    <x v="0"/>
    <n v="3.2625999999997801"/>
    <n v="4.6722999999984003"/>
    <n v="17"/>
    <n v="22"/>
    <x v="1"/>
    <n v="18"/>
    <n v="30"/>
    <n v="1"/>
    <n v="0.2123772727272"/>
    <n v="22"/>
  </r>
  <r>
    <n v="2"/>
    <x v="0"/>
    <n v="3.3032999999993402"/>
    <n v="17.627200000000101"/>
    <n v="14"/>
    <n v="13"/>
    <x v="1"/>
    <n v="21"/>
    <n v="27"/>
    <n v="1"/>
    <n v="1.3559384615384693"/>
    <n v="13"/>
  </r>
  <r>
    <n v="3"/>
    <x v="0"/>
    <n v="8.7218"/>
    <n v="4.7332999999998204"/>
    <n v="19"/>
    <n v="13"/>
    <x v="1"/>
    <n v="25"/>
    <n v="23"/>
    <n v="0"/>
    <n v="0.45904210526315792"/>
    <n v="19"/>
  </r>
  <r>
    <n v="4"/>
    <x v="0"/>
    <n v="16.488299999998901"/>
    <n v="7.11529999999882"/>
    <n v="19"/>
    <n v="11"/>
    <x v="1"/>
    <n v="17"/>
    <n v="31"/>
    <n v="1"/>
    <n v="0.64684545454534725"/>
    <n v="11"/>
  </r>
  <r>
    <n v="5"/>
    <x v="0"/>
    <n v="1.34890000000087"/>
    <n v="6.7691999999972499"/>
    <n v="10"/>
    <n v="17"/>
    <x v="1"/>
    <n v="13"/>
    <n v="35"/>
    <n v="1"/>
    <n v="0.39818823529395586"/>
    <n v="17"/>
  </r>
  <r>
    <n v="6"/>
    <x v="0"/>
    <n v="5.2653999999998602"/>
    <n v="2.9015999999986102"/>
    <n v="23"/>
    <n v="8"/>
    <x v="1"/>
    <n v="35"/>
    <n v="13"/>
    <n v="0"/>
    <n v="0.22893043478260261"/>
    <n v="23"/>
  </r>
  <r>
    <n v="1"/>
    <x v="0"/>
    <n v="8.6783000000014692"/>
    <n v="7.3764000000000598"/>
    <n v="18"/>
    <n v="29"/>
    <x v="2"/>
    <n v="19"/>
    <n v="29"/>
    <n v="1"/>
    <n v="0.25435862068965726"/>
    <n v="29"/>
  </r>
  <r>
    <n v="2"/>
    <x v="0"/>
    <n v="14.846699999996099"/>
    <n v="24.947200000001502"/>
    <n v="20"/>
    <n v="29"/>
    <x v="2"/>
    <n v="20"/>
    <n v="28"/>
    <n v="1"/>
    <n v="0.86024827586212071"/>
    <n v="29"/>
  </r>
  <r>
    <n v="3"/>
    <x v="0"/>
    <n v="4.7260999999920701"/>
    <n v="4.7142999999980599"/>
    <n v="21"/>
    <n v="22"/>
    <x v="2"/>
    <n v="32"/>
    <n v="16"/>
    <n v="0"/>
    <n v="0.22505238095200333"/>
    <n v="21"/>
  </r>
  <r>
    <n v="4"/>
    <x v="0"/>
    <n v="13.670399999989799"/>
    <n v="7.0904000000044896"/>
    <n v="31"/>
    <n v="24"/>
    <x v="2"/>
    <n v="29"/>
    <n v="19"/>
    <n v="0"/>
    <n v="0.44098064516096125"/>
    <n v="31"/>
  </r>
  <r>
    <n v="5"/>
    <x v="0"/>
    <n v="2.5112999999965502"/>
    <n v="9.4826999999959494"/>
    <n v="12"/>
    <n v="15"/>
    <x v="2"/>
    <n v="10"/>
    <n v="38"/>
    <n v="1"/>
    <n v="0.63217999999972996"/>
    <n v="15"/>
  </r>
  <r>
    <n v="6"/>
    <x v="0"/>
    <n v="30.164199999997901"/>
    <n v="10.7827000000035"/>
    <n v="34"/>
    <n v="11"/>
    <x v="2"/>
    <n v="36"/>
    <n v="12"/>
    <n v="0"/>
    <n v="0.88718235294111469"/>
    <n v="34"/>
  </r>
  <r>
    <n v="1"/>
    <x v="0"/>
    <n v="7.74389999999058"/>
    <n v="9.8117000000002008"/>
    <n v="33"/>
    <n v="36"/>
    <x v="3"/>
    <n v="26"/>
    <n v="22"/>
    <n v="0"/>
    <n v="0.23466363636335091"/>
    <n v="33"/>
  </r>
  <r>
    <n v="2"/>
    <x v="0"/>
    <n v="9.7030000000053391"/>
    <n v="4.8956999999987199"/>
    <n v="28"/>
    <n v="28"/>
    <x v="3"/>
    <n v="19"/>
    <n v="29"/>
    <n v="1"/>
    <n v="0.17484642857138286"/>
    <n v="28"/>
  </r>
  <r>
    <n v="3"/>
    <x v="0"/>
    <n v="4.9160000000156803"/>
    <n v="8.1828000000037093"/>
    <n v="37"/>
    <n v="35"/>
    <x v="3"/>
    <n v="29"/>
    <n v="19"/>
    <n v="0"/>
    <n v="0.13286486486528865"/>
    <n v="37"/>
  </r>
  <r>
    <n v="4"/>
    <x v="0"/>
    <n v="10.3240000000006"/>
    <n v="3.2407999999861601"/>
    <n v="24"/>
    <n v="28"/>
    <x v="3"/>
    <n v="19"/>
    <n v="29"/>
    <n v="1"/>
    <n v="0.11574285714236286"/>
    <n v="28"/>
  </r>
  <r>
    <n v="5"/>
    <x v="0"/>
    <n v="5.7602000000045397"/>
    <n v="7.8745000000068899"/>
    <n v="26"/>
    <n v="29"/>
    <x v="3"/>
    <n v="19"/>
    <n v="29"/>
    <n v="1"/>
    <n v="0.27153448275885828"/>
    <n v="29"/>
  </r>
  <r>
    <n v="6"/>
    <x v="0"/>
    <n v="6.28650000000163"/>
    <n v="8.8688999999817497"/>
    <n v="40"/>
    <n v="38"/>
    <x v="3"/>
    <n v="26"/>
    <n v="22"/>
    <n v="0"/>
    <n v="0.15716250000004076"/>
    <n v="40"/>
  </r>
  <r>
    <n v="1"/>
    <x v="0"/>
    <n v="0.18049999999991601"/>
    <n v="0.26090000000023"/>
    <n v="6"/>
    <n v="5"/>
    <x v="0"/>
    <n v="12"/>
    <n v="36"/>
    <n v="1"/>
    <n v="5.2180000000046002E-2"/>
    <n v="5"/>
  </r>
  <r>
    <n v="2"/>
    <x v="0"/>
    <n v="0.27369999999971001"/>
    <n v="0.27479999999968602"/>
    <n v="6"/>
    <n v="6"/>
    <x v="0"/>
    <n v="35"/>
    <n v="13"/>
    <n v="0"/>
    <n v="4.5616666666618337E-2"/>
    <n v="6"/>
  </r>
  <r>
    <n v="3"/>
    <x v="0"/>
    <n v="0.39349999999949098"/>
    <n v="0.29159999999972502"/>
    <n v="7"/>
    <n v="5"/>
    <x v="0"/>
    <n v="44"/>
    <n v="4"/>
    <n v="0"/>
    <n v="5.6214285714212997E-2"/>
    <n v="7"/>
  </r>
  <r>
    <n v="4"/>
    <x v="0"/>
    <n v="0.34630000000079803"/>
    <n v="0.46700000000043901"/>
    <n v="6"/>
    <n v="7"/>
    <x v="0"/>
    <n v="35"/>
    <n v="13"/>
    <n v="0"/>
    <n v="5.7716666666799671E-2"/>
    <n v="6"/>
  </r>
  <r>
    <n v="5"/>
    <x v="0"/>
    <n v="0.35819999999908703"/>
    <n v="0.36100000000027699"/>
    <n v="7"/>
    <n v="5"/>
    <x v="0"/>
    <n v="37"/>
    <n v="11"/>
    <n v="0"/>
    <n v="5.1171428571298146E-2"/>
    <n v="7"/>
  </r>
  <r>
    <n v="6"/>
    <x v="0"/>
    <n v="0.79090000000059302"/>
    <n v="0.72280000000102196"/>
    <n v="12"/>
    <n v="11"/>
    <x v="0"/>
    <n v="16"/>
    <n v="32"/>
    <n v="1"/>
    <n v="6.5709090909183809E-2"/>
    <n v="11"/>
  </r>
  <r>
    <n v="1"/>
    <x v="0"/>
    <n v="2.4044999999981398"/>
    <n v="3.2936999999986201"/>
    <n v="17"/>
    <n v="22"/>
    <x v="1"/>
    <n v="18"/>
    <n v="30"/>
    <n v="1"/>
    <n v="0.14971363636357363"/>
    <n v="22"/>
  </r>
  <r>
    <n v="2"/>
    <x v="0"/>
    <n v="3.0222999999995799"/>
    <n v="7.07869999999832"/>
    <n v="14"/>
    <n v="13"/>
    <x v="1"/>
    <n v="21"/>
    <n v="27"/>
    <n v="1"/>
    <n v="0.54451538461525539"/>
    <n v="13"/>
  </r>
  <r>
    <n v="3"/>
    <x v="0"/>
    <n v="5.9584000000061303"/>
    <n v="2.3992999999951001"/>
    <n v="19"/>
    <n v="13"/>
    <x v="1"/>
    <n v="25"/>
    <n v="23"/>
    <n v="0"/>
    <n v="0.31360000000032268"/>
    <n v="19"/>
  </r>
  <r>
    <n v="4"/>
    <x v="0"/>
    <n v="7.6758000000012299"/>
    <n v="3.9678000000016298"/>
    <n v="19"/>
    <n v="11"/>
    <x v="1"/>
    <n v="17"/>
    <n v="31"/>
    <n v="1"/>
    <n v="0.36070909090923908"/>
    <n v="11"/>
  </r>
  <r>
    <n v="5"/>
    <x v="0"/>
    <n v="0.96899999999777697"/>
    <n v="3.45619999999691"/>
    <n v="10"/>
    <n v="17"/>
    <x v="1"/>
    <n v="13"/>
    <n v="35"/>
    <n v="1"/>
    <n v="0.2033058823527594"/>
    <n v="17"/>
  </r>
  <r>
    <n v="6"/>
    <x v="0"/>
    <n v="3.2604999999943298"/>
    <n v="1.5798000000000201"/>
    <n v="23"/>
    <n v="8"/>
    <x v="1"/>
    <n v="35"/>
    <n v="13"/>
    <n v="0"/>
    <n v="0.14176086956497086"/>
    <n v="23"/>
  </r>
  <r>
    <n v="1"/>
    <x v="0"/>
    <n v="3.57050000000747"/>
    <n v="6.52389999999947"/>
    <n v="18"/>
    <n v="29"/>
    <x v="2"/>
    <n v="19"/>
    <n v="29"/>
    <n v="1"/>
    <n v="0.22496206896549897"/>
    <n v="29"/>
  </r>
  <r>
    <n v="2"/>
    <x v="0"/>
    <n v="7.9958999999973903"/>
    <n v="21.429100000009502"/>
    <n v="20"/>
    <n v="29"/>
    <x v="2"/>
    <n v="20"/>
    <n v="28"/>
    <n v="1"/>
    <n v="0.73893448275894835"/>
    <n v="29"/>
  </r>
  <r>
    <n v="3"/>
    <x v="0"/>
    <n v="3.6075999999916002"/>
    <n v="3.50309999998899"/>
    <n v="21"/>
    <n v="22"/>
    <x v="2"/>
    <n v="32"/>
    <n v="16"/>
    <n v="0"/>
    <n v="0.1717904761900762"/>
    <n v="21"/>
  </r>
  <r>
    <n v="4"/>
    <x v="0"/>
    <n v="12.090699999983901"/>
    <n v="5.14529999999169"/>
    <n v="31"/>
    <n v="24"/>
    <x v="2"/>
    <n v="29"/>
    <n v="19"/>
    <n v="0"/>
    <n v="0.39002258064464196"/>
    <n v="31"/>
  </r>
  <r>
    <n v="5"/>
    <x v="0"/>
    <n v="3.06699999999437"/>
    <n v="7.3792999999895397"/>
    <n v="12"/>
    <n v="15"/>
    <x v="2"/>
    <n v="10"/>
    <n v="38"/>
    <n v="1"/>
    <n v="0.49195333333263597"/>
    <n v="15"/>
  </r>
  <r>
    <n v="6"/>
    <x v="0"/>
    <n v="13.0749999999935"/>
    <n v="4.9915000000027003"/>
    <n v="34"/>
    <n v="11"/>
    <x v="2"/>
    <n v="36"/>
    <n v="12"/>
    <n v="0"/>
    <n v="0.38455882352922055"/>
    <n v="34"/>
  </r>
  <r>
    <n v="1"/>
    <x v="0"/>
    <n v="5.3316999999921597"/>
    <n v="5.8384000000053504"/>
    <n v="33"/>
    <n v="36"/>
    <x v="3"/>
    <n v="26"/>
    <n v="22"/>
    <n v="0"/>
    <n v="0.16156666666642908"/>
    <n v="33"/>
  </r>
  <r>
    <n v="2"/>
    <x v="0"/>
    <n v="7.1119000000017198"/>
    <n v="3.5588999999944799"/>
    <n v="28"/>
    <n v="28"/>
    <x v="3"/>
    <n v="19"/>
    <n v="29"/>
    <n v="1"/>
    <n v="0.12710357142837428"/>
    <n v="28"/>
  </r>
  <r>
    <n v="3"/>
    <x v="0"/>
    <n v="4.9486999999857"/>
    <n v="6.7886000000001401"/>
    <n v="37"/>
    <n v="35"/>
    <x v="3"/>
    <n v="29"/>
    <n v="19"/>
    <n v="0"/>
    <n v="0.13374864864826216"/>
    <n v="37"/>
  </r>
  <r>
    <n v="4"/>
    <x v="0"/>
    <n v="3.8729999999986799"/>
    <n v="2.4168000000059902"/>
    <n v="24"/>
    <n v="28"/>
    <x v="3"/>
    <n v="19"/>
    <n v="29"/>
    <n v="1"/>
    <n v="8.6314285714499644E-2"/>
    <n v="28"/>
  </r>
  <r>
    <n v="5"/>
    <x v="0"/>
    <n v="5.8830000000042997"/>
    <n v="5.7842999999877502"/>
    <n v="26"/>
    <n v="29"/>
    <x v="3"/>
    <n v="19"/>
    <n v="29"/>
    <n v="1"/>
    <n v="0.19945862068923276"/>
    <n v="29"/>
  </r>
  <r>
    <n v="6"/>
    <x v="0"/>
    <n v="6.8771000000040701"/>
    <n v="6.8222999999854004"/>
    <n v="40"/>
    <n v="38"/>
    <x v="3"/>
    <n v="26"/>
    <n v="22"/>
    <n v="0"/>
    <n v="0.17192750000010176"/>
    <n v="40"/>
  </r>
  <r>
    <n v="1"/>
    <x v="1"/>
    <n v="1.37290000000334"/>
    <n v="4.1214999999965496"/>
    <n v="6"/>
    <n v="5"/>
    <x v="0"/>
    <n v="12"/>
    <n v="36"/>
    <n v="1"/>
    <n v="0.82429999999930992"/>
    <n v="5"/>
  </r>
  <r>
    <n v="2"/>
    <x v="1"/>
    <n v="3.38899999999497"/>
    <n v="2.8091000000038902"/>
    <n v="6"/>
    <n v="6"/>
    <x v="0"/>
    <n v="35"/>
    <n v="13"/>
    <n v="0"/>
    <n v="0.56483333333249497"/>
    <n v="6"/>
  </r>
  <r>
    <n v="3"/>
    <x v="1"/>
    <n v="3.7440999999951399"/>
    <n v="3.0193999999994499"/>
    <n v="7"/>
    <n v="5"/>
    <x v="0"/>
    <n v="44"/>
    <n v="4"/>
    <n v="0"/>
    <n v="0.53487142857073422"/>
    <n v="7"/>
  </r>
  <r>
    <n v="4"/>
    <x v="1"/>
    <n v="6.5423000000066596"/>
    <n v="6.3728000000011704"/>
    <n v="6"/>
    <n v="7"/>
    <x v="0"/>
    <n v="35"/>
    <n v="13"/>
    <n v="0"/>
    <n v="1.0903833333344433"/>
    <n v="6"/>
  </r>
  <r>
    <n v="5"/>
    <x v="1"/>
    <n v="3.94659999999902"/>
    <n v="12.866599999998799"/>
    <n v="9"/>
    <n v="12"/>
    <x v="0"/>
    <n v="13"/>
    <n v="35"/>
    <n v="1"/>
    <n v="1.0722166666665667"/>
    <n v="12"/>
  </r>
  <r>
    <n v="6"/>
    <x v="1"/>
    <n v="14.6838999999978"/>
    <n v="11.0550000000166"/>
    <n v="15"/>
    <n v="10"/>
    <x v="0"/>
    <n v="34"/>
    <n v="14"/>
    <n v="0"/>
    <n v="0.97892666666652006"/>
    <n v="15"/>
  </r>
  <r>
    <n v="1"/>
    <x v="1"/>
    <n v="11.072699999999699"/>
    <n v="53.183300000007698"/>
    <n v="10"/>
    <n v="21"/>
    <x v="1"/>
    <n v="15"/>
    <n v="33"/>
    <n v="1"/>
    <n v="2.5325380952384617"/>
    <n v="21"/>
  </r>
  <r>
    <n v="2"/>
    <x v="1"/>
    <n v="5.5394999999904799"/>
    <n v="45.572700000000999"/>
    <n v="9"/>
    <n v="17"/>
    <x v="1"/>
    <n v="22"/>
    <n v="26"/>
    <n v="1"/>
    <n v="2.680747058823588"/>
    <n v="17"/>
  </r>
  <r>
    <n v="3"/>
    <x v="1"/>
    <n v="42.901800000002702"/>
    <n v="33.907400000003904"/>
    <n v="18"/>
    <n v="12"/>
    <x v="1"/>
    <n v="29"/>
    <n v="19"/>
    <n v="0"/>
    <n v="2.3834333333334836"/>
    <n v="18"/>
  </r>
  <r>
    <n v="4"/>
    <x v="1"/>
    <n v="33.7546000000088"/>
    <n v="54.724100000008399"/>
    <n v="13"/>
    <n v="13"/>
    <x v="1"/>
    <n v="18"/>
    <n v="30"/>
    <n v="1"/>
    <n v="4.2095461538467998"/>
    <n v="13"/>
  </r>
  <r>
    <n v="5"/>
    <x v="1"/>
    <n v="20.092200000021801"/>
    <n v="48.936100000020097"/>
    <n v="15"/>
    <n v="19"/>
    <x v="1"/>
    <n v="15"/>
    <n v="33"/>
    <n v="1"/>
    <n v="2.5755842105273734"/>
    <n v="19"/>
  </r>
  <r>
    <n v="6"/>
    <x v="1"/>
    <n v="64.021800000020306"/>
    <n v="41.171200000000802"/>
    <n v="16"/>
    <n v="19"/>
    <x v="1"/>
    <n v="27"/>
    <n v="21"/>
    <n v="0"/>
    <n v="4.0013625000012691"/>
    <n v="16"/>
  </r>
  <r>
    <n v="1"/>
    <x v="1"/>
    <n v="43.229699999969199"/>
    <n v="173.07870000004701"/>
    <n v="18"/>
    <n v="31"/>
    <x v="2"/>
    <n v="19"/>
    <n v="29"/>
    <n v="1"/>
    <n v="5.5831838709692585"/>
    <n v="31"/>
  </r>
  <r>
    <n v="2"/>
    <x v="1"/>
    <n v="36.680500000016899"/>
    <n v="155.329100000003"/>
    <n v="18"/>
    <n v="30"/>
    <x v="2"/>
    <n v="20"/>
    <n v="28"/>
    <n v="1"/>
    <n v="5.1776366666667668"/>
    <n v="30"/>
  </r>
  <r>
    <n v="3"/>
    <x v="1"/>
    <n v="107.46299999998099"/>
    <n v="40.874699999989097"/>
    <n v="24"/>
    <n v="18"/>
    <x v="2"/>
    <n v="29"/>
    <n v="19"/>
    <n v="0"/>
    <n v="4.4776249999992084"/>
    <n v="24"/>
  </r>
  <r>
    <n v="4"/>
    <x v="1"/>
    <n v="88.442499999999299"/>
    <n v="126.350000000016"/>
    <n v="17"/>
    <n v="28"/>
    <x v="2"/>
    <n v="15"/>
    <n v="33"/>
    <n v="1"/>
    <n v="4.5125000000005713"/>
    <n v="28"/>
  </r>
  <r>
    <n v="5"/>
    <x v="1"/>
    <n v="83.569599999989904"/>
    <n v="268.128899999993"/>
    <n v="14"/>
    <n v="23"/>
    <x v="2"/>
    <n v="13"/>
    <n v="35"/>
    <n v="1"/>
    <n v="11.657778260869261"/>
    <n v="23"/>
  </r>
  <r>
    <n v="6"/>
    <x v="1"/>
    <n v="132.98010000001099"/>
    <n v="37.463000000002403"/>
    <n v="23"/>
    <n v="12"/>
    <x v="2"/>
    <n v="34"/>
    <n v="14"/>
    <n v="0"/>
    <n v="5.7817434782613475"/>
    <n v="23"/>
  </r>
  <r>
    <n v="1"/>
    <x v="1"/>
    <n v="53.7363999999342"/>
    <n v="67.211800000023899"/>
    <n v="46"/>
    <n v="51"/>
    <x v="3"/>
    <n v="24"/>
    <n v="24"/>
    <n v="2"/>
    <n v="0"/>
    <n v="0"/>
  </r>
  <r>
    <n v="2"/>
    <x v="1"/>
    <n v="83.310699999969898"/>
    <n v="104.71739999994099"/>
    <n v="28"/>
    <n v="32"/>
    <x v="3"/>
    <n v="16"/>
    <n v="32"/>
    <n v="1"/>
    <n v="3.2724187499981561"/>
    <n v="32"/>
  </r>
  <r>
    <n v="3"/>
    <x v="1"/>
    <n v="66.890499999999506"/>
    <n v="74.546999999910199"/>
    <n v="41"/>
    <n v="41"/>
    <x v="3"/>
    <n v="26"/>
    <n v="22"/>
    <n v="0"/>
    <n v="1.6314756097560854"/>
    <n v="41"/>
  </r>
  <r>
    <n v="4"/>
    <x v="1"/>
    <n v="119.364800000028"/>
    <n v="94.451900000024096"/>
    <n v="41"/>
    <n v="39"/>
    <x v="3"/>
    <n v="15"/>
    <n v="33"/>
    <n v="1"/>
    <n v="2.4218435897442077"/>
    <n v="39"/>
  </r>
  <r>
    <n v="5"/>
    <x v="1"/>
    <n v="115.283699999935"/>
    <n v="141.359500000049"/>
    <n v="39"/>
    <n v="43"/>
    <x v="3"/>
    <n v="20"/>
    <n v="28"/>
    <n v="1"/>
    <n v="3.287430232559279"/>
    <n v="43"/>
  </r>
  <r>
    <n v="6"/>
    <x v="1"/>
    <n v="70.935499999990199"/>
    <n v="94.864700000101706"/>
    <n v="38"/>
    <n v="36"/>
    <x v="3"/>
    <n v="19"/>
    <n v="29"/>
    <n v="1"/>
    <n v="2.6351305555583808"/>
    <n v="36"/>
  </r>
  <r>
    <n v="1"/>
    <x v="1"/>
    <n v="0.56269999998903497"/>
    <n v="0.99069999999557001"/>
    <n v="6"/>
    <n v="5"/>
    <x v="0"/>
    <n v="12"/>
    <n v="36"/>
    <n v="1"/>
    <n v="0.198139999999114"/>
    <n v="5"/>
  </r>
  <r>
    <n v="2"/>
    <x v="1"/>
    <n v="0.88500000000379897"/>
    <n v="0.89900000001108504"/>
    <n v="6"/>
    <n v="6"/>
    <x v="0"/>
    <n v="35"/>
    <n v="13"/>
    <n v="0"/>
    <n v="0.14750000000063315"/>
    <n v="6"/>
  </r>
  <r>
    <n v="3"/>
    <x v="1"/>
    <n v="1.3165000000086"/>
    <n v="1.02649999999471"/>
    <n v="7"/>
    <n v="5"/>
    <x v="0"/>
    <n v="44"/>
    <n v="4"/>
    <n v="0"/>
    <n v="0.18807142857265716"/>
    <n v="7"/>
  </r>
  <r>
    <n v="4"/>
    <x v="1"/>
    <n v="1.5508000000039599"/>
    <n v="1.2199000000023801"/>
    <n v="6"/>
    <n v="7"/>
    <x v="0"/>
    <n v="35"/>
    <n v="13"/>
    <n v="0"/>
    <n v="0.25846666666732665"/>
    <n v="6"/>
  </r>
  <r>
    <n v="5"/>
    <x v="1"/>
    <n v="1.32669999999279"/>
    <n v="3.5592000000050898"/>
    <n v="9"/>
    <n v="12"/>
    <x v="0"/>
    <n v="13"/>
    <n v="35"/>
    <n v="1"/>
    <n v="0.29660000000042414"/>
    <n v="12"/>
  </r>
  <r>
    <n v="6"/>
    <x v="1"/>
    <n v="6.3234000000065196"/>
    <n v="2.3342999999940099"/>
    <n v="15"/>
    <n v="10"/>
    <x v="0"/>
    <n v="34"/>
    <n v="14"/>
    <n v="0"/>
    <n v="0.42156000000043464"/>
    <n v="15"/>
  </r>
  <r>
    <n v="1"/>
    <x v="1"/>
    <n v="3.5544999999999001"/>
    <n v="16.3420000000371"/>
    <n v="10"/>
    <n v="21"/>
    <x v="1"/>
    <n v="15"/>
    <n v="33"/>
    <n v="1"/>
    <n v="0.7781904761922428"/>
    <n v="21"/>
  </r>
  <r>
    <n v="2"/>
    <x v="1"/>
    <n v="2.5609000000059701"/>
    <n v="10.4855999999955"/>
    <n v="9"/>
    <n v="17"/>
    <x v="1"/>
    <n v="22"/>
    <n v="26"/>
    <n v="1"/>
    <n v="0.61679999999973534"/>
    <n v="17"/>
  </r>
  <r>
    <n v="3"/>
    <x v="1"/>
    <n v="10.8587999999798"/>
    <n v="8.6069000000037406"/>
    <n v="18"/>
    <n v="12"/>
    <x v="1"/>
    <n v="29"/>
    <n v="19"/>
    <n v="0"/>
    <n v="0.6032666666655444"/>
    <n v="18"/>
  </r>
  <r>
    <n v="4"/>
    <x v="1"/>
    <n v="12.000899999989601"/>
    <n v="13.185799999973799"/>
    <n v="13"/>
    <n v="13"/>
    <x v="1"/>
    <n v="18"/>
    <n v="30"/>
    <n v="1"/>
    <n v="1.0142923076902923"/>
    <n v="13"/>
  </r>
  <r>
    <n v="5"/>
    <x v="1"/>
    <n v="7.1557999999924897"/>
    <n v="17.094999999997601"/>
    <n v="15"/>
    <n v="19"/>
    <x v="1"/>
    <n v="15"/>
    <n v="33"/>
    <n v="1"/>
    <n v="0.89973684210513694"/>
    <n v="19"/>
  </r>
  <r>
    <n v="6"/>
    <x v="1"/>
    <n v="25.484500000004498"/>
    <n v="15.159500000009899"/>
    <n v="16"/>
    <n v="19"/>
    <x v="1"/>
    <n v="27"/>
    <n v="21"/>
    <n v="0"/>
    <n v="1.5927812500002811"/>
    <n v="16"/>
  </r>
  <r>
    <n v="1"/>
    <x v="1"/>
    <n v="24.6973000000281"/>
    <n v="60.084999999972403"/>
    <n v="18"/>
    <n v="31"/>
    <x v="2"/>
    <n v="19"/>
    <n v="29"/>
    <n v="1"/>
    <n v="1.9382258064507227"/>
    <n v="31"/>
  </r>
  <r>
    <n v="2"/>
    <x v="1"/>
    <n v="15.6940000000531"/>
    <n v="56.901099999947697"/>
    <n v="18"/>
    <n v="30"/>
    <x v="2"/>
    <n v="20"/>
    <n v="28"/>
    <n v="1"/>
    <n v="1.8967033333315899"/>
    <n v="30"/>
  </r>
  <r>
    <n v="3"/>
    <x v="1"/>
    <n v="46.240000000011598"/>
    <n v="18.355100000007901"/>
    <n v="24"/>
    <n v="18"/>
    <x v="2"/>
    <n v="29"/>
    <n v="19"/>
    <n v="0"/>
    <n v="1.9266666666671499"/>
    <n v="24"/>
  </r>
  <r>
    <n v="4"/>
    <x v="1"/>
    <n v="19.542299999926598"/>
    <n v="38.0033999999511"/>
    <n v="17"/>
    <n v="28"/>
    <x v="2"/>
    <n v="15"/>
    <n v="33"/>
    <n v="1"/>
    <n v="1.3572642857125392"/>
    <n v="28"/>
  </r>
  <r>
    <n v="5"/>
    <x v="1"/>
    <n v="28.534500000034701"/>
    <n v="92.0918999999855"/>
    <n v="14"/>
    <n v="23"/>
    <x v="2"/>
    <n v="13"/>
    <n v="35"/>
    <n v="1"/>
    <n v="4.0039956521732822"/>
    <n v="23"/>
  </r>
  <r>
    <n v="6"/>
    <x v="1"/>
    <n v="55.666300000012797"/>
    <n v="11.6004000000486"/>
    <n v="23"/>
    <n v="12"/>
    <x v="2"/>
    <n v="34"/>
    <n v="14"/>
    <n v="0"/>
    <n v="2.4202739130440345"/>
    <n v="23"/>
  </r>
  <r>
    <n v="1"/>
    <x v="1"/>
    <n v="15.1714000000424"/>
    <n v="19.7940000001608"/>
    <n v="46"/>
    <n v="51"/>
    <x v="3"/>
    <n v="24"/>
    <n v="24"/>
    <n v="2"/>
    <n v="0"/>
    <n v="0"/>
  </r>
  <r>
    <n v="2"/>
    <x v="1"/>
    <n v="23.362600000069701"/>
    <n v="23.3492999999782"/>
    <n v="28"/>
    <n v="32"/>
    <x v="3"/>
    <n v="16"/>
    <n v="32"/>
    <n v="1"/>
    <n v="0.72966562499931875"/>
    <n v="32"/>
  </r>
  <r>
    <n v="3"/>
    <x v="1"/>
    <n v="20.0407000000382"/>
    <n v="26.9071999999823"/>
    <n v="41"/>
    <n v="41"/>
    <x v="3"/>
    <n v="26"/>
    <n v="22"/>
    <n v="0"/>
    <n v="0.48879756097654148"/>
    <n v="41"/>
  </r>
  <r>
    <n v="4"/>
    <x v="1"/>
    <n v="26.575499999978501"/>
    <n v="32.4984999999742"/>
    <n v="41"/>
    <n v="39"/>
    <x v="3"/>
    <n v="15"/>
    <n v="33"/>
    <n v="1"/>
    <n v="0.83329487179421025"/>
    <n v="39"/>
  </r>
  <r>
    <n v="5"/>
    <x v="1"/>
    <n v="24.659299999967701"/>
    <n v="36.781999999988102"/>
    <n v="39"/>
    <n v="43"/>
    <x v="3"/>
    <n v="20"/>
    <n v="28"/>
    <n v="1"/>
    <n v="0.85539534883693258"/>
    <n v="43"/>
  </r>
  <r>
    <n v="6"/>
    <x v="1"/>
    <n v="17.306000000132801"/>
    <n v="22.320699999966099"/>
    <n v="38"/>
    <n v="36"/>
    <x v="3"/>
    <n v="19"/>
    <n v="29"/>
    <n v="1"/>
    <n v="0.62001944444350277"/>
    <n v="36"/>
  </r>
  <r>
    <n v="1"/>
    <x v="2"/>
    <n v="8.8278999999999996"/>
    <n v="27.254899999974199"/>
    <n v="6"/>
    <n v="5"/>
    <x v="0"/>
    <n v="12"/>
    <n v="36"/>
    <n v="1"/>
    <n v="5.4509799999948401"/>
    <n v="5"/>
  </r>
  <r>
    <n v="2"/>
    <x v="2"/>
    <n v="21.7263999999772"/>
    <n v="19.575800000012499"/>
    <n v="6"/>
    <n v="6"/>
    <x v="0"/>
    <n v="35"/>
    <n v="13"/>
    <n v="0"/>
    <n v="3.6210666666628666"/>
    <n v="6"/>
  </r>
  <r>
    <n v="3"/>
    <x v="2"/>
    <n v="27.721499999984101"/>
    <n v="17.304699999954199"/>
    <n v="7"/>
    <n v="5"/>
    <x v="0"/>
    <n v="44"/>
    <n v="4"/>
    <n v="0"/>
    <n v="3.9602142857120142"/>
    <n v="7"/>
  </r>
  <r>
    <n v="4"/>
    <x v="2"/>
    <n v="29.488900000103499"/>
    <n v="76.254499999890797"/>
    <n v="6"/>
    <n v="7"/>
    <x v="0"/>
    <n v="35"/>
    <n v="13"/>
    <n v="0"/>
    <n v="4.9148166666839161"/>
    <n v="6"/>
  </r>
  <r>
    <n v="5"/>
    <x v="2"/>
    <n v="34.903699999972503"/>
    <n v="166.21829999991101"/>
    <n v="9"/>
    <n v="12"/>
    <x v="0"/>
    <n v="13"/>
    <n v="35"/>
    <n v="1"/>
    <n v="13.851524999992584"/>
    <n v="12"/>
  </r>
  <r>
    <n v="6"/>
    <x v="2"/>
    <n v="79.277200000092293"/>
    <n v="142.76749999993399"/>
    <n v="15"/>
    <n v="10"/>
    <x v="0"/>
    <n v="34"/>
    <n v="14"/>
    <n v="0"/>
    <n v="5.2851466666728193"/>
    <n v="15"/>
  </r>
  <r>
    <n v="1"/>
    <x v="2"/>
    <n v="92.840500000022502"/>
    <n v="241.06440000008399"/>
    <n v="10"/>
    <n v="21"/>
    <x v="1"/>
    <n v="15"/>
    <n v="33"/>
    <n v="1"/>
    <n v="11.479257142861142"/>
    <n v="21"/>
  </r>
  <r>
    <n v="2"/>
    <x v="2"/>
    <n v="61.223299999937801"/>
    <n v="272.578700000053"/>
    <n v="9"/>
    <n v="17"/>
    <x v="1"/>
    <n v="22"/>
    <n v="26"/>
    <n v="1"/>
    <n v="16.034041176473707"/>
    <n v="17"/>
  </r>
  <r>
    <n v="3"/>
    <x v="2"/>
    <n v="232.22379999987101"/>
    <n v="380.31510000007501"/>
    <n v="18"/>
    <n v="12"/>
    <x v="1"/>
    <n v="29"/>
    <n v="19"/>
    <n v="0"/>
    <n v="12.901322222215056"/>
    <n v="18"/>
  </r>
  <r>
    <n v="4"/>
    <x v="2"/>
    <n v="322.31570000016001"/>
    <n v="645.29770000001395"/>
    <n v="13"/>
    <n v="13"/>
    <x v="1"/>
    <n v="18"/>
    <n v="30"/>
    <n v="1"/>
    <n v="49.638284615385686"/>
    <n v="13"/>
  </r>
  <r>
    <n v="5"/>
    <x v="2"/>
    <n v="179.470600000058"/>
    <n v="539.92290000002095"/>
    <n v="15"/>
    <n v="19"/>
    <x v="1"/>
    <n v="15"/>
    <n v="33"/>
    <n v="1"/>
    <n v="28.416994736843208"/>
    <n v="19"/>
  </r>
  <r>
    <n v="6"/>
    <x v="2"/>
    <n v="522.16299999986404"/>
    <n v="321.85200000026202"/>
    <n v="16"/>
    <n v="19"/>
    <x v="1"/>
    <n v="27"/>
    <n v="21"/>
    <n v="0"/>
    <n v="32.635187499991503"/>
    <n v="16"/>
  </r>
  <r>
    <n v="1"/>
    <x v="2"/>
    <n v="419.59730000019101"/>
    <n v="378.11950000002503"/>
    <n v="23"/>
    <n v="28"/>
    <x v="2"/>
    <n v="23"/>
    <n v="25"/>
    <n v="1"/>
    <n v="13.50426785714375"/>
    <n v="28"/>
  </r>
  <r>
    <n v="2"/>
    <x v="2"/>
    <n v="265.68319999978399"/>
    <n v="395.202299999937"/>
    <n v="16"/>
    <n v="24"/>
    <x v="2"/>
    <n v="17"/>
    <n v="31"/>
    <n v="1"/>
    <n v="16.466762499997376"/>
    <n v="24"/>
  </r>
  <r>
    <n v="3"/>
    <x v="2"/>
    <n v="645.19349999977703"/>
    <n v="367.94110000016599"/>
    <n v="32"/>
    <n v="20"/>
    <x v="2"/>
    <n v="32"/>
    <n v="16"/>
    <n v="0"/>
    <n v="20.162296874993032"/>
    <n v="32"/>
  </r>
  <r>
    <n v="4"/>
    <x v="2"/>
    <n v="793.63050000006297"/>
    <n v="751.81360000033203"/>
    <n v="19"/>
    <n v="19"/>
    <x v="2"/>
    <n v="16"/>
    <n v="32"/>
    <n v="1"/>
    <n v="39.569136842122738"/>
    <n v="19"/>
  </r>
  <r>
    <n v="5"/>
    <x v="2"/>
    <n v="344.11020000027202"/>
    <n v="679.88179999997499"/>
    <n v="17"/>
    <n v="20"/>
    <x v="2"/>
    <n v="26"/>
    <n v="22"/>
    <n v="0"/>
    <n v="20.241776470604236"/>
    <n v="17"/>
  </r>
  <r>
    <n v="6"/>
    <x v="2"/>
    <n v="631.49520000035795"/>
    <n v="440.59589999972098"/>
    <n v="26"/>
    <n v="13"/>
    <x v="2"/>
    <n v="34"/>
    <n v="14"/>
    <n v="0"/>
    <n v="24.288276923090692"/>
    <n v="26"/>
  </r>
  <r>
    <n v="1"/>
    <x v="2"/>
    <n v="460.03439999981299"/>
    <n v="399.52089999997003"/>
    <n v="29"/>
    <n v="27"/>
    <x v="3"/>
    <n v="32"/>
    <n v="16"/>
    <n v="0"/>
    <n v="15.863255172407344"/>
    <n v="29"/>
  </r>
  <r>
    <n v="2"/>
    <x v="2"/>
    <n v="986.10789999929602"/>
    <n v="714.98210000049698"/>
    <n v="30"/>
    <n v="31"/>
    <x v="3"/>
    <n v="15"/>
    <n v="33"/>
    <n v="1"/>
    <n v="23.063938709693453"/>
    <n v="31"/>
  </r>
  <r>
    <n v="3"/>
    <x v="2"/>
    <n v="466.35200000014203"/>
    <n v="752.97219999970298"/>
    <n v="32"/>
    <n v="33"/>
    <x v="3"/>
    <n v="30"/>
    <n v="18"/>
    <n v="0"/>
    <n v="14.573500000004438"/>
    <n v="32"/>
  </r>
  <r>
    <n v="4"/>
    <x v="2"/>
    <n v="1095.9082000001599"/>
    <n v="542.06679999970197"/>
    <n v="29"/>
    <n v="26"/>
    <x v="3"/>
    <n v="26"/>
    <n v="22"/>
    <n v="0"/>
    <n v="37.789937931040001"/>
    <n v="29"/>
  </r>
  <r>
    <n v="5"/>
    <x v="2"/>
    <n v="416.66149999991802"/>
    <n v="570.62489999952902"/>
    <n v="31"/>
    <n v="28"/>
    <x v="3"/>
    <n v="27"/>
    <n v="21"/>
    <n v="0"/>
    <n v="13.440693548384452"/>
    <n v="31"/>
  </r>
  <r>
    <n v="6"/>
    <x v="2"/>
    <n v="581.26719999995601"/>
    <n v="589.924899999687"/>
    <n v="32"/>
    <n v="27"/>
    <x v="3"/>
    <n v="28"/>
    <n v="20"/>
    <n v="0"/>
    <n v="18.164599999998625"/>
    <n v="32"/>
  </r>
  <r>
    <n v="1"/>
    <x v="2"/>
    <n v="1.51370000003225"/>
    <n v="3.10109999998076"/>
    <n v="6"/>
    <n v="5"/>
    <x v="0"/>
    <n v="12"/>
    <n v="36"/>
    <n v="1"/>
    <n v="0.62021999999615196"/>
    <n v="5"/>
  </r>
  <r>
    <n v="2"/>
    <x v="2"/>
    <n v="2.1448999999051899"/>
    <n v="2.76819999993449"/>
    <n v="6"/>
    <n v="6"/>
    <x v="0"/>
    <n v="35"/>
    <n v="13"/>
    <n v="0"/>
    <n v="0.35748333331753163"/>
    <n v="6"/>
  </r>
  <r>
    <n v="3"/>
    <x v="2"/>
    <n v="3.6291999999207198"/>
    <n v="2.3378999999863401"/>
    <n v="7"/>
    <n v="5"/>
    <x v="0"/>
    <n v="44"/>
    <n v="4"/>
    <n v="0"/>
    <n v="0.51845714284581712"/>
    <n v="7"/>
  </r>
  <r>
    <n v="4"/>
    <x v="2"/>
    <n v="4.0471999999454003"/>
    <n v="3.4725000000435098"/>
    <n v="6"/>
    <n v="7"/>
    <x v="0"/>
    <n v="35"/>
    <n v="13"/>
    <n v="0"/>
    <n v="0.67453333332423338"/>
    <n v="6"/>
  </r>
  <r>
    <n v="5"/>
    <x v="2"/>
    <n v="3.4973999999579002"/>
    <n v="10.9488999998461"/>
    <n v="9"/>
    <n v="12"/>
    <x v="0"/>
    <n v="13"/>
    <n v="35"/>
    <n v="1"/>
    <n v="0.9124083333205083"/>
    <n v="12"/>
  </r>
  <r>
    <n v="6"/>
    <x v="2"/>
    <n v="14.6707000000674"/>
    <n v="6.53420000003279"/>
    <n v="15"/>
    <n v="10"/>
    <x v="0"/>
    <n v="34"/>
    <n v="14"/>
    <n v="0"/>
    <n v="0.97804666667116003"/>
    <n v="15"/>
  </r>
  <r>
    <n v="1"/>
    <x v="2"/>
    <n v="14.6792999998979"/>
    <n v="35.779300000285701"/>
    <n v="10"/>
    <n v="21"/>
    <x v="1"/>
    <n v="15"/>
    <n v="33"/>
    <n v="1"/>
    <n v="1.7037761904897952"/>
    <n v="21"/>
  </r>
  <r>
    <n v="2"/>
    <x v="2"/>
    <n v="9.28499999997711"/>
    <n v="25.329500000225298"/>
    <n v="9"/>
    <n v="17"/>
    <x v="1"/>
    <n v="22"/>
    <n v="26"/>
    <n v="1"/>
    <n v="1.489970588248547"/>
    <n v="17"/>
  </r>
  <r>
    <n v="3"/>
    <x v="2"/>
    <n v="32.007499999963301"/>
    <n v="31.449600000087202"/>
    <n v="18"/>
    <n v="12"/>
    <x v="1"/>
    <n v="29"/>
    <n v="19"/>
    <n v="0"/>
    <n v="1.7781944444424056"/>
    <n v="18"/>
  </r>
  <r>
    <n v="4"/>
    <x v="2"/>
    <n v="42.035699999814803"/>
    <n v="70.109600000364395"/>
    <n v="13"/>
    <n v="13"/>
    <x v="1"/>
    <n v="18"/>
    <n v="30"/>
    <n v="1"/>
    <n v="5.3930461538741845"/>
    <n v="13"/>
  </r>
  <r>
    <n v="5"/>
    <x v="2"/>
    <n v="30.059100000016699"/>
    <n v="55.702299999893498"/>
    <n v="15"/>
    <n v="19"/>
    <x v="1"/>
    <n v="15"/>
    <n v="33"/>
    <n v="1"/>
    <n v="2.9316999999943945"/>
    <n v="19"/>
  </r>
  <r>
    <n v="6"/>
    <x v="2"/>
    <n v="75.945200000091901"/>
    <n v="52.067600000100299"/>
    <n v="16"/>
    <n v="19"/>
    <x v="1"/>
    <n v="27"/>
    <n v="21"/>
    <n v="0"/>
    <n v="4.7465750000057438"/>
    <n v="16"/>
  </r>
  <r>
    <n v="1"/>
    <x v="2"/>
    <n v="91.410499999938096"/>
    <n v="100.071900000102"/>
    <n v="23"/>
    <n v="28"/>
    <x v="2"/>
    <n v="23"/>
    <n v="25"/>
    <n v="1"/>
    <n v="3.5739964285750716"/>
    <n v="28"/>
  </r>
  <r>
    <n v="2"/>
    <x v="2"/>
    <n v="55.6313999995836"/>
    <n v="94.791100000065796"/>
    <n v="16"/>
    <n v="24"/>
    <x v="2"/>
    <n v="17"/>
    <n v="31"/>
    <n v="1"/>
    <n v="3.9496291666694083"/>
    <n v="24"/>
  </r>
  <r>
    <n v="3"/>
    <x v="2"/>
    <n v="183.97780000123001"/>
    <n v="81.987400000116395"/>
    <n v="32"/>
    <n v="20"/>
    <x v="2"/>
    <n v="32"/>
    <n v="16"/>
    <n v="0"/>
    <n v="5.7493062500384378"/>
    <n v="32"/>
  </r>
  <r>
    <n v="4"/>
    <x v="2"/>
    <n v="128.02749999991599"/>
    <n v="154.186000000891"/>
    <n v="19"/>
    <n v="19"/>
    <x v="2"/>
    <n v="16"/>
    <n v="32"/>
    <n v="1"/>
    <n v="8.1150526316258418"/>
    <n v="19"/>
  </r>
  <r>
    <n v="5"/>
    <x v="2"/>
    <n v="98.861899999974398"/>
    <n v="123.331600000028"/>
    <n v="17"/>
    <n v="20"/>
    <x v="2"/>
    <n v="26"/>
    <n v="22"/>
    <n v="0"/>
    <n v="5.8154058823514347"/>
    <n v="17"/>
  </r>
  <r>
    <n v="6"/>
    <x v="2"/>
    <n v="175.55179999953901"/>
    <n v="86.471399999709305"/>
    <n v="26"/>
    <n v="13"/>
    <x v="2"/>
    <n v="34"/>
    <n v="14"/>
    <n v="0"/>
    <n v="6.7519923076745778"/>
    <n v="26"/>
  </r>
  <r>
    <n v="1"/>
    <x v="2"/>
    <n v="83.282199999985096"/>
    <n v="83.357500000374699"/>
    <n v="29"/>
    <n v="27"/>
    <x v="3"/>
    <n v="32"/>
    <n v="16"/>
    <n v="0"/>
    <n v="2.8717999999994861"/>
    <n v="29"/>
  </r>
  <r>
    <n v="2"/>
    <x v="2"/>
    <n v="92.667000000346803"/>
    <n v="80.466399999977497"/>
    <n v="30"/>
    <n v="31"/>
    <x v="3"/>
    <n v="15"/>
    <n v="33"/>
    <n v="1"/>
    <n v="2.5956903225799191"/>
    <n v="31"/>
  </r>
  <r>
    <n v="3"/>
    <x v="2"/>
    <n v="78.610699999444407"/>
    <n v="98.633600000994093"/>
    <n v="32"/>
    <n v="33"/>
    <x v="3"/>
    <n v="30"/>
    <n v="18"/>
    <n v="0"/>
    <n v="2.4565843749826377"/>
    <n v="32"/>
  </r>
  <r>
    <n v="4"/>
    <x v="2"/>
    <n v="136.302599999226"/>
    <n v="73.968900000181705"/>
    <n v="29"/>
    <n v="26"/>
    <x v="3"/>
    <n v="26"/>
    <n v="22"/>
    <n v="0"/>
    <n v="4.7000896551457245"/>
    <n v="29"/>
  </r>
  <r>
    <n v="5"/>
    <x v="2"/>
    <n v="63.311799999610201"/>
    <n v="117.690499999298"/>
    <n v="31"/>
    <n v="28"/>
    <x v="3"/>
    <n v="27"/>
    <n v="21"/>
    <n v="0"/>
    <n v="2.0423161290196838"/>
    <n v="31"/>
  </r>
  <r>
    <n v="6"/>
    <x v="2"/>
    <n v="59.872000000041197"/>
    <n v="86.540599999352693"/>
    <n v="32"/>
    <n v="27"/>
    <x v="3"/>
    <n v="28"/>
    <n v="20"/>
    <n v="0"/>
    <n v="1.8710000000012874"/>
    <n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s v="minmax"/>
    <n v="1"/>
    <x v="0"/>
    <n v="0.23600000000101301"/>
    <n v="0.37880000000001202"/>
    <n v="6"/>
    <n v="5"/>
    <x v="0"/>
    <n v="12"/>
    <n v="36"/>
    <n v="1"/>
    <n v="7.5760000000002409E-2"/>
  </r>
  <r>
    <s v="minmax"/>
    <n v="2"/>
    <x v="0"/>
    <n v="0.31010000000009003"/>
    <n v="0.49130000000019403"/>
    <n v="6"/>
    <n v="6"/>
    <x v="0"/>
    <n v="35"/>
    <n v="13"/>
    <n v="0"/>
    <n v="5.168333333334834E-2"/>
  </r>
  <r>
    <s v="minmax"/>
    <n v="3"/>
    <x v="0"/>
    <n v="0.46120000000016098"/>
    <n v="0.35860000000109599"/>
    <n v="7"/>
    <n v="5"/>
    <x v="0"/>
    <n v="44"/>
    <n v="4"/>
    <n v="0"/>
    <n v="6.5885714285737279E-2"/>
  </r>
  <r>
    <s v="minmax"/>
    <n v="4"/>
    <x v="0"/>
    <n v="0.91099999999988401"/>
    <n v="0.56550000000043998"/>
    <n v="6"/>
    <n v="7"/>
    <x v="0"/>
    <n v="35"/>
    <n v="13"/>
    <n v="0"/>
    <n v="0.151833333333314"/>
  </r>
  <r>
    <s v="minmax"/>
    <n v="5"/>
    <x v="0"/>
    <n v="0.46310000000015999"/>
    <n v="1.24770000000085"/>
    <n v="7"/>
    <n v="5"/>
    <x v="0"/>
    <n v="37"/>
    <n v="11"/>
    <n v="0"/>
    <n v="6.6157142857165716E-2"/>
  </r>
  <r>
    <s v="minmax"/>
    <n v="6"/>
    <x v="0"/>
    <n v="1.06159999999988"/>
    <n v="1.6239000000011199"/>
    <n v="12"/>
    <n v="11"/>
    <x v="0"/>
    <n v="16"/>
    <n v="32"/>
    <n v="1"/>
    <n v="0.14762727272737453"/>
  </r>
  <r>
    <s v="minmax"/>
    <n v="1"/>
    <x v="0"/>
    <n v="3.2625999999997801"/>
    <n v="4.6722999999984003"/>
    <n v="17"/>
    <n v="22"/>
    <x v="1"/>
    <n v="18"/>
    <n v="30"/>
    <n v="1"/>
    <n v="0.2123772727272"/>
  </r>
  <r>
    <s v="minmax"/>
    <n v="2"/>
    <x v="0"/>
    <n v="3.3032999999993402"/>
    <n v="17.627200000000101"/>
    <n v="14"/>
    <n v="13"/>
    <x v="1"/>
    <n v="21"/>
    <n v="27"/>
    <n v="1"/>
    <n v="1.3559384615384693"/>
  </r>
  <r>
    <s v="minmax"/>
    <n v="3"/>
    <x v="0"/>
    <n v="8.7218"/>
    <n v="4.7332999999998204"/>
    <n v="19"/>
    <n v="13"/>
    <x v="1"/>
    <n v="25"/>
    <n v="23"/>
    <n v="0"/>
    <n v="0.45904210526315792"/>
  </r>
  <r>
    <s v="minmax"/>
    <n v="4"/>
    <x v="0"/>
    <n v="16.488299999998901"/>
    <n v="7.11529999999882"/>
    <n v="19"/>
    <n v="11"/>
    <x v="1"/>
    <n v="17"/>
    <n v="31"/>
    <n v="1"/>
    <n v="0"/>
  </r>
  <r>
    <s v="minmax"/>
    <n v="5"/>
    <x v="0"/>
    <n v="1.34890000000087"/>
    <n v="6.7691999999972499"/>
    <n v="10"/>
    <n v="17"/>
    <x v="1"/>
    <n v="13"/>
    <n v="35"/>
    <n v="1"/>
    <n v="0.39818823529395586"/>
  </r>
  <r>
    <s v="minmax"/>
    <n v="6"/>
    <x v="0"/>
    <n v="5.2653999999998602"/>
    <n v="2.9015999999986102"/>
    <n v="23"/>
    <n v="8"/>
    <x v="1"/>
    <n v="35"/>
    <n v="13"/>
    <n v="0"/>
    <n v="0.22893043478260261"/>
  </r>
  <r>
    <s v="minmax"/>
    <n v="1"/>
    <x v="0"/>
    <n v="8.6783000000014692"/>
    <n v="7.3764000000000598"/>
    <n v="18"/>
    <n v="29"/>
    <x v="2"/>
    <n v="19"/>
    <n v="29"/>
    <n v="1"/>
    <n v="0"/>
  </r>
  <r>
    <s v="minmax"/>
    <n v="2"/>
    <x v="0"/>
    <n v="14.846699999996099"/>
    <n v="24.947200000001502"/>
    <n v="20"/>
    <n v="29"/>
    <x v="2"/>
    <n v="20"/>
    <n v="28"/>
    <n v="1"/>
    <n v="0.86024827586212071"/>
  </r>
  <r>
    <s v="minmax"/>
    <n v="3"/>
    <x v="0"/>
    <n v="4.7260999999920701"/>
    <n v="4.7142999999980599"/>
    <n v="21"/>
    <n v="22"/>
    <x v="2"/>
    <n v="32"/>
    <n v="16"/>
    <n v="0"/>
    <n v="0.22505238095200333"/>
  </r>
  <r>
    <s v="minmax"/>
    <n v="4"/>
    <x v="0"/>
    <n v="13.670399999989799"/>
    <n v="7.0904000000044896"/>
    <n v="31"/>
    <n v="24"/>
    <x v="2"/>
    <n v="29"/>
    <n v="19"/>
    <n v="0"/>
    <n v="0.44098064516096125"/>
  </r>
  <r>
    <s v="minmax"/>
    <n v="5"/>
    <x v="0"/>
    <n v="2.5112999999965502"/>
    <n v="9.4826999999959494"/>
    <n v="12"/>
    <n v="15"/>
    <x v="2"/>
    <n v="10"/>
    <n v="38"/>
    <n v="1"/>
    <n v="0.63217999999972996"/>
  </r>
  <r>
    <s v="minmax"/>
    <n v="6"/>
    <x v="0"/>
    <n v="30.164199999997901"/>
    <n v="10.7827000000035"/>
    <n v="34"/>
    <n v="11"/>
    <x v="2"/>
    <n v="36"/>
    <n v="12"/>
    <n v="0"/>
    <n v="0.88718235294111469"/>
  </r>
  <r>
    <s v="minmax"/>
    <n v="1"/>
    <x v="0"/>
    <n v="7.74389999999058"/>
    <n v="9.8117000000002008"/>
    <n v="33"/>
    <n v="36"/>
    <x v="3"/>
    <n v="26"/>
    <n v="22"/>
    <n v="0"/>
    <n v="0.23466363636335091"/>
  </r>
  <r>
    <s v="minmax"/>
    <n v="2"/>
    <x v="0"/>
    <n v="9.7030000000053391"/>
    <n v="4.8956999999987199"/>
    <n v="28"/>
    <n v="28"/>
    <x v="3"/>
    <n v="19"/>
    <n v="29"/>
    <n v="1"/>
    <n v="0"/>
  </r>
  <r>
    <s v="minmax"/>
    <n v="3"/>
    <x v="0"/>
    <n v="4.9160000000156803"/>
    <n v="8.1828000000037093"/>
    <n v="37"/>
    <n v="35"/>
    <x v="3"/>
    <n v="29"/>
    <n v="19"/>
    <n v="0"/>
    <n v="0.13286486486528865"/>
  </r>
  <r>
    <s v="minmax"/>
    <n v="4"/>
    <x v="0"/>
    <n v="10.3240000000006"/>
    <n v="3.2407999999861601"/>
    <n v="24"/>
    <n v="28"/>
    <x v="3"/>
    <n v="19"/>
    <n v="29"/>
    <n v="1"/>
    <n v="0"/>
  </r>
  <r>
    <s v="minmax"/>
    <n v="5"/>
    <x v="0"/>
    <n v="5.7602000000045397"/>
    <n v="7.8745000000068899"/>
    <n v="26"/>
    <n v="29"/>
    <x v="3"/>
    <n v="19"/>
    <n v="29"/>
    <n v="1"/>
    <n v="0.27153448275885828"/>
  </r>
  <r>
    <s v="minmax"/>
    <n v="6"/>
    <x v="0"/>
    <n v="6.28650000000163"/>
    <n v="8.8688999999817497"/>
    <n v="40"/>
    <n v="38"/>
    <x v="3"/>
    <n v="26"/>
    <n v="22"/>
    <n v="0"/>
    <n v="0.15716250000004076"/>
  </r>
  <r>
    <s v="alfabeta"/>
    <n v="1"/>
    <x v="0"/>
    <n v="0.18049999999991601"/>
    <n v="0.26090000000023"/>
    <n v="6"/>
    <n v="5"/>
    <x v="0"/>
    <n v="12"/>
    <n v="36"/>
    <n v="1"/>
    <n v="5.2180000000046002E-2"/>
  </r>
  <r>
    <s v="alfabeta"/>
    <n v="2"/>
    <x v="0"/>
    <n v="0.27369999999971001"/>
    <n v="0.27479999999968602"/>
    <n v="6"/>
    <n v="6"/>
    <x v="0"/>
    <n v="35"/>
    <n v="13"/>
    <n v="0"/>
    <n v="4.5616666666618337E-2"/>
  </r>
  <r>
    <s v="alfabeta"/>
    <n v="3"/>
    <x v="0"/>
    <n v="0.39349999999949098"/>
    <n v="0.29159999999972502"/>
    <n v="7"/>
    <n v="5"/>
    <x v="0"/>
    <n v="44"/>
    <n v="4"/>
    <n v="0"/>
    <n v="5.6214285714212997E-2"/>
  </r>
  <r>
    <s v="alfabeta"/>
    <n v="4"/>
    <x v="0"/>
    <n v="0.34630000000079803"/>
    <n v="0.46700000000043901"/>
    <n v="6"/>
    <n v="7"/>
    <x v="0"/>
    <n v="35"/>
    <n v="13"/>
    <n v="0"/>
    <n v="5.7716666666799671E-2"/>
  </r>
  <r>
    <s v="alfabeta"/>
    <n v="5"/>
    <x v="0"/>
    <n v="0.35819999999908703"/>
    <n v="0.36100000000027699"/>
    <n v="7"/>
    <n v="5"/>
    <x v="0"/>
    <n v="37"/>
    <n v="11"/>
    <n v="0"/>
    <n v="5.1171428571298146E-2"/>
  </r>
  <r>
    <s v="alfabeta"/>
    <n v="6"/>
    <x v="0"/>
    <n v="0.79090000000059302"/>
    <n v="0.72280000000102196"/>
    <n v="12"/>
    <n v="11"/>
    <x v="0"/>
    <n v="16"/>
    <n v="32"/>
    <n v="1"/>
    <n v="0"/>
  </r>
  <r>
    <s v="alfabeta"/>
    <n v="1"/>
    <x v="0"/>
    <n v="2.4044999999981398"/>
    <n v="3.2936999999986201"/>
    <n v="17"/>
    <n v="22"/>
    <x v="1"/>
    <n v="18"/>
    <n v="30"/>
    <n v="1"/>
    <n v="0.14971363636357363"/>
  </r>
  <r>
    <s v="alfabeta"/>
    <n v="2"/>
    <x v="0"/>
    <n v="3.0222999999995799"/>
    <n v="7.07869999999832"/>
    <n v="14"/>
    <n v="13"/>
    <x v="1"/>
    <n v="21"/>
    <n v="27"/>
    <n v="1"/>
    <n v="0.54451538461525539"/>
  </r>
  <r>
    <s v="alfabeta"/>
    <n v="3"/>
    <x v="0"/>
    <n v="5.9584000000061303"/>
    <n v="2.3992999999951001"/>
    <n v="19"/>
    <n v="13"/>
    <x v="1"/>
    <n v="25"/>
    <n v="23"/>
    <n v="0"/>
    <n v="0.31360000000032268"/>
  </r>
  <r>
    <s v="alfabeta"/>
    <n v="4"/>
    <x v="0"/>
    <n v="7.6758000000012299"/>
    <n v="3.9678000000016298"/>
    <n v="19"/>
    <n v="11"/>
    <x v="1"/>
    <n v="17"/>
    <n v="31"/>
    <n v="1"/>
    <n v="0"/>
  </r>
  <r>
    <s v="alfabeta"/>
    <n v="5"/>
    <x v="0"/>
    <n v="0.96899999999777697"/>
    <n v="3.45619999999691"/>
    <n v="10"/>
    <n v="17"/>
    <x v="1"/>
    <n v="13"/>
    <n v="35"/>
    <n v="1"/>
    <n v="0.2033058823527594"/>
  </r>
  <r>
    <s v="alfabeta"/>
    <n v="6"/>
    <x v="0"/>
    <n v="3.2604999999943298"/>
    <n v="1.5798000000000201"/>
    <n v="23"/>
    <n v="8"/>
    <x v="1"/>
    <n v="35"/>
    <n v="13"/>
    <n v="0"/>
    <n v="0.14176086956497086"/>
  </r>
  <r>
    <s v="alfabeta"/>
    <n v="1"/>
    <x v="0"/>
    <n v="3.57050000000747"/>
    <n v="6.52389999999947"/>
    <n v="18"/>
    <n v="29"/>
    <x v="2"/>
    <n v="19"/>
    <n v="29"/>
    <n v="1"/>
    <n v="0.22496206896549897"/>
  </r>
  <r>
    <s v="alfabeta"/>
    <n v="2"/>
    <x v="0"/>
    <n v="7.9958999999973903"/>
    <n v="21.429100000009502"/>
    <n v="20"/>
    <n v="29"/>
    <x v="2"/>
    <n v="20"/>
    <n v="28"/>
    <n v="1"/>
    <n v="0.73893448275894835"/>
  </r>
  <r>
    <s v="alfabeta"/>
    <n v="3"/>
    <x v="0"/>
    <n v="3.6075999999916002"/>
    <n v="3.50309999998899"/>
    <n v="21"/>
    <n v="22"/>
    <x v="2"/>
    <n v="32"/>
    <n v="16"/>
    <n v="0"/>
    <n v="0.1717904761900762"/>
  </r>
  <r>
    <s v="alfabeta"/>
    <n v="4"/>
    <x v="0"/>
    <n v="12.090699999983901"/>
    <n v="5.14529999999169"/>
    <n v="31"/>
    <n v="24"/>
    <x v="2"/>
    <n v="29"/>
    <n v="19"/>
    <n v="0"/>
    <n v="0.39002258064464196"/>
  </r>
  <r>
    <s v="alfabeta"/>
    <n v="5"/>
    <x v="0"/>
    <n v="3.06699999999437"/>
    <n v="7.3792999999895397"/>
    <n v="12"/>
    <n v="15"/>
    <x v="2"/>
    <n v="10"/>
    <n v="38"/>
    <n v="1"/>
    <n v="0.49195333333263597"/>
  </r>
  <r>
    <s v="alfabeta"/>
    <n v="6"/>
    <x v="0"/>
    <n v="13.0749999999935"/>
    <n v="4.9915000000027003"/>
    <n v="34"/>
    <n v="11"/>
    <x v="2"/>
    <n v="36"/>
    <n v="12"/>
    <n v="0"/>
    <n v="0.38455882352922055"/>
  </r>
  <r>
    <s v="alfabeta"/>
    <n v="1"/>
    <x v="0"/>
    <n v="5.3316999999921597"/>
    <n v="5.8384000000053504"/>
    <n v="33"/>
    <n v="36"/>
    <x v="3"/>
    <n v="26"/>
    <n v="22"/>
    <n v="0"/>
    <n v="0.16156666666642908"/>
  </r>
  <r>
    <s v="alfabeta"/>
    <n v="2"/>
    <x v="0"/>
    <n v="7.1119000000017198"/>
    <n v="3.5588999999944799"/>
    <n v="28"/>
    <n v="28"/>
    <x v="3"/>
    <n v="19"/>
    <n v="29"/>
    <n v="1"/>
    <n v="0"/>
  </r>
  <r>
    <s v="alfabeta"/>
    <n v="3"/>
    <x v="0"/>
    <n v="4.9486999999857"/>
    <n v="6.7886000000001401"/>
    <n v="37"/>
    <n v="35"/>
    <x v="3"/>
    <n v="29"/>
    <n v="19"/>
    <n v="0"/>
    <n v="0.13374864864826216"/>
  </r>
  <r>
    <s v="alfabeta"/>
    <n v="4"/>
    <x v="0"/>
    <n v="3.8729999999986799"/>
    <n v="2.4168000000059902"/>
    <n v="24"/>
    <n v="28"/>
    <x v="3"/>
    <n v="19"/>
    <n v="29"/>
    <n v="1"/>
    <n v="0"/>
  </r>
  <r>
    <s v="alfabeta"/>
    <n v="5"/>
    <x v="0"/>
    <n v="5.8830000000042997"/>
    <n v="5.7842999999877502"/>
    <n v="26"/>
    <n v="29"/>
    <x v="3"/>
    <n v="19"/>
    <n v="29"/>
    <n v="1"/>
    <n v="0"/>
  </r>
  <r>
    <s v="alfabeta"/>
    <n v="6"/>
    <x v="0"/>
    <n v="6.8771000000040701"/>
    <n v="6.8222999999854004"/>
    <n v="40"/>
    <n v="38"/>
    <x v="3"/>
    <n v="26"/>
    <n v="22"/>
    <n v="0"/>
    <n v="0.17192750000010176"/>
  </r>
  <r>
    <s v="minmax"/>
    <n v="1"/>
    <x v="1"/>
    <n v="1.37290000000334"/>
    <n v="4.1214999999965496"/>
    <n v="6"/>
    <n v="5"/>
    <x v="0"/>
    <n v="12"/>
    <n v="36"/>
    <n v="1"/>
    <n v="0.82429999999930992"/>
  </r>
  <r>
    <s v="minmax"/>
    <n v="2"/>
    <x v="1"/>
    <n v="3.38899999999497"/>
    <n v="2.8091000000038902"/>
    <n v="6"/>
    <n v="6"/>
    <x v="0"/>
    <n v="35"/>
    <n v="13"/>
    <n v="0"/>
    <n v="0.56483333333249497"/>
  </r>
  <r>
    <s v="minmax"/>
    <n v="3"/>
    <x v="1"/>
    <n v="3.7440999999951399"/>
    <n v="3.0193999999994499"/>
    <n v="7"/>
    <n v="5"/>
    <x v="0"/>
    <n v="44"/>
    <n v="4"/>
    <n v="0"/>
    <n v="0.53487142857073422"/>
  </r>
  <r>
    <s v="minmax"/>
    <n v="4"/>
    <x v="1"/>
    <n v="6.5423000000066596"/>
    <n v="6.3728000000011704"/>
    <n v="6"/>
    <n v="7"/>
    <x v="0"/>
    <n v="35"/>
    <n v="13"/>
    <n v="0"/>
    <n v="1.0903833333344433"/>
  </r>
  <r>
    <s v="minmax"/>
    <n v="5"/>
    <x v="1"/>
    <n v="3.94659999999902"/>
    <n v="12.866599999998799"/>
    <n v="9"/>
    <n v="12"/>
    <x v="0"/>
    <n v="13"/>
    <n v="35"/>
    <n v="1"/>
    <n v="1.0722166666665667"/>
  </r>
  <r>
    <s v="minmax"/>
    <n v="6"/>
    <x v="1"/>
    <n v="14.6838999999978"/>
    <n v="11.0550000000166"/>
    <n v="15"/>
    <n v="10"/>
    <x v="0"/>
    <n v="34"/>
    <n v="14"/>
    <n v="0"/>
    <n v="0.97892666666652006"/>
  </r>
  <r>
    <s v="minmax"/>
    <n v="1"/>
    <x v="1"/>
    <n v="11.072699999999699"/>
    <n v="53.183300000007698"/>
    <n v="10"/>
    <n v="21"/>
    <x v="1"/>
    <n v="15"/>
    <n v="33"/>
    <n v="1"/>
    <n v="2.5325380952384617"/>
  </r>
  <r>
    <s v="minmax"/>
    <n v="2"/>
    <x v="1"/>
    <n v="5.5394999999904799"/>
    <n v="45.572700000000999"/>
    <n v="9"/>
    <n v="17"/>
    <x v="1"/>
    <n v="22"/>
    <n v="26"/>
    <n v="1"/>
    <n v="2.680747058823588"/>
  </r>
  <r>
    <s v="minmax"/>
    <n v="3"/>
    <x v="1"/>
    <n v="42.901800000002702"/>
    <n v="33.907400000003904"/>
    <n v="18"/>
    <n v="12"/>
    <x v="1"/>
    <n v="29"/>
    <n v="19"/>
    <n v="0"/>
    <n v="2.3834333333334836"/>
  </r>
  <r>
    <s v="minmax"/>
    <n v="4"/>
    <x v="1"/>
    <n v="33.7546000000088"/>
    <n v="54.724100000008399"/>
    <n v="13"/>
    <n v="13"/>
    <x v="1"/>
    <n v="18"/>
    <n v="30"/>
    <n v="1"/>
    <n v="4.2095461538467998"/>
  </r>
  <r>
    <s v="minmax"/>
    <n v="5"/>
    <x v="1"/>
    <n v="20.092200000021801"/>
    <n v="48.936100000020097"/>
    <n v="15"/>
    <n v="19"/>
    <x v="1"/>
    <n v="15"/>
    <n v="33"/>
    <n v="1"/>
    <n v="2.5755842105273734"/>
  </r>
  <r>
    <s v="minmax"/>
    <n v="6"/>
    <x v="1"/>
    <n v="64.021800000020306"/>
    <n v="41.171200000000802"/>
    <n v="16"/>
    <n v="19"/>
    <x v="1"/>
    <n v="27"/>
    <n v="21"/>
    <n v="0"/>
    <n v="4.0013625000012691"/>
  </r>
  <r>
    <s v="minmax"/>
    <n v="1"/>
    <x v="1"/>
    <n v="43.229699999969199"/>
    <n v="173.07870000004701"/>
    <n v="18"/>
    <n v="31"/>
    <x v="2"/>
    <n v="19"/>
    <n v="29"/>
    <n v="1"/>
    <n v="5.5831838709692585"/>
  </r>
  <r>
    <s v="minmax"/>
    <n v="2"/>
    <x v="1"/>
    <n v="36.680500000016899"/>
    <n v="155.329100000003"/>
    <n v="18"/>
    <n v="30"/>
    <x v="2"/>
    <n v="20"/>
    <n v="28"/>
    <n v="1"/>
    <n v="5.1776366666667668"/>
  </r>
  <r>
    <s v="minmax"/>
    <n v="3"/>
    <x v="1"/>
    <n v="107.46299999998099"/>
    <n v="40.874699999989097"/>
    <n v="24"/>
    <n v="18"/>
    <x v="2"/>
    <n v="29"/>
    <n v="19"/>
    <n v="0"/>
    <n v="4.4776249999992084"/>
  </r>
  <r>
    <s v="minmax"/>
    <n v="4"/>
    <x v="1"/>
    <n v="88.442499999999299"/>
    <n v="126.350000000016"/>
    <n v="17"/>
    <n v="28"/>
    <x v="2"/>
    <n v="15"/>
    <n v="33"/>
    <n v="1"/>
    <n v="4.5125000000005713"/>
  </r>
  <r>
    <s v="minmax"/>
    <n v="5"/>
    <x v="1"/>
    <n v="83.569599999989904"/>
    <n v="268.128899999993"/>
    <n v="14"/>
    <n v="23"/>
    <x v="2"/>
    <n v="13"/>
    <n v="35"/>
    <n v="1"/>
    <n v="11.657778260869261"/>
  </r>
  <r>
    <s v="minmax"/>
    <n v="6"/>
    <x v="1"/>
    <n v="132.98010000001099"/>
    <n v="37.463000000002403"/>
    <n v="23"/>
    <n v="12"/>
    <x v="2"/>
    <n v="34"/>
    <n v="14"/>
    <n v="0"/>
    <n v="5.7817434782613475"/>
  </r>
  <r>
    <s v="minmax"/>
    <n v="1"/>
    <x v="1"/>
    <n v="53.7363999999342"/>
    <n v="67.211800000023899"/>
    <n v="46"/>
    <n v="51"/>
    <x v="3"/>
    <n v="24"/>
    <n v="24"/>
    <n v="2"/>
    <n v="1.3178784313730176"/>
  </r>
  <r>
    <s v="minmax"/>
    <n v="2"/>
    <x v="1"/>
    <n v="83.310699999969898"/>
    <n v="104.71739999994099"/>
    <n v="28"/>
    <n v="32"/>
    <x v="3"/>
    <n v="16"/>
    <n v="32"/>
    <n v="1"/>
    <n v="3.2724187499981561"/>
  </r>
  <r>
    <s v="minmax"/>
    <n v="3"/>
    <x v="1"/>
    <n v="66.890499999999506"/>
    <n v="74.546999999910199"/>
    <n v="41"/>
    <n v="41"/>
    <x v="3"/>
    <n v="26"/>
    <n v="22"/>
    <n v="0"/>
    <n v="1.6314756097560854"/>
  </r>
  <r>
    <s v="minmax"/>
    <n v="4"/>
    <x v="1"/>
    <n v="119.364800000028"/>
    <n v="94.451900000024096"/>
    <n v="41"/>
    <n v="39"/>
    <x v="3"/>
    <n v="15"/>
    <n v="33"/>
    <n v="1"/>
    <n v="0"/>
  </r>
  <r>
    <s v="minmax"/>
    <n v="5"/>
    <x v="1"/>
    <n v="115.283699999935"/>
    <n v="141.359500000049"/>
    <n v="39"/>
    <n v="43"/>
    <x v="3"/>
    <n v="20"/>
    <n v="28"/>
    <n v="1"/>
    <n v="3.287430232559279"/>
  </r>
  <r>
    <s v="minmax"/>
    <n v="6"/>
    <x v="1"/>
    <n v="70.935499999990199"/>
    <n v="94.864700000101706"/>
    <n v="38"/>
    <n v="36"/>
    <x v="3"/>
    <n v="19"/>
    <n v="29"/>
    <n v="1"/>
    <n v="2.6351305555583808"/>
  </r>
  <r>
    <s v="alfabeta"/>
    <n v="1"/>
    <x v="1"/>
    <n v="0.56269999998903497"/>
    <n v="0.99069999999557001"/>
    <n v="6"/>
    <n v="5"/>
    <x v="0"/>
    <n v="12"/>
    <n v="36"/>
    <n v="1"/>
    <n v="0.198139999999114"/>
  </r>
  <r>
    <s v="alfabeta"/>
    <n v="2"/>
    <x v="1"/>
    <n v="0.88500000000379897"/>
    <n v="0.89900000001108504"/>
    <n v="6"/>
    <n v="6"/>
    <x v="0"/>
    <n v="35"/>
    <n v="13"/>
    <n v="0"/>
    <n v="0.14750000000063315"/>
  </r>
  <r>
    <s v="alfabeta"/>
    <n v="3"/>
    <x v="1"/>
    <n v="1.3165000000086"/>
    <n v="1.02649999999471"/>
    <n v="7"/>
    <n v="5"/>
    <x v="0"/>
    <n v="44"/>
    <n v="4"/>
    <n v="0"/>
    <n v="0.18807142857265716"/>
  </r>
  <r>
    <s v="alfabeta"/>
    <n v="4"/>
    <x v="1"/>
    <n v="1.5508000000039599"/>
    <n v="1.2199000000023801"/>
    <n v="6"/>
    <n v="7"/>
    <x v="0"/>
    <n v="35"/>
    <n v="13"/>
    <n v="0"/>
    <n v="0.25846666666732665"/>
  </r>
  <r>
    <s v="alfabeta"/>
    <n v="5"/>
    <x v="1"/>
    <n v="1.32669999999279"/>
    <n v="3.5592000000050898"/>
    <n v="9"/>
    <n v="12"/>
    <x v="0"/>
    <n v="13"/>
    <n v="35"/>
    <n v="1"/>
    <n v="0.29660000000042414"/>
  </r>
  <r>
    <s v="alfabeta"/>
    <n v="6"/>
    <x v="1"/>
    <n v="6.3234000000065196"/>
    <n v="2.3342999999940099"/>
    <n v="15"/>
    <n v="10"/>
    <x v="0"/>
    <n v="34"/>
    <n v="14"/>
    <n v="0"/>
    <n v="0.42156000000043464"/>
  </r>
  <r>
    <s v="alfabeta"/>
    <n v="1"/>
    <x v="1"/>
    <n v="3.5544999999999001"/>
    <n v="16.3420000000371"/>
    <n v="10"/>
    <n v="21"/>
    <x v="1"/>
    <n v="15"/>
    <n v="33"/>
    <n v="1"/>
    <n v="0.7781904761922428"/>
  </r>
  <r>
    <s v="alfabeta"/>
    <n v="2"/>
    <x v="1"/>
    <n v="2.5609000000059701"/>
    <n v="10.4855999999955"/>
    <n v="9"/>
    <n v="17"/>
    <x v="1"/>
    <n v="22"/>
    <n v="26"/>
    <n v="1"/>
    <n v="0.61679999999973534"/>
  </r>
  <r>
    <s v="alfabeta"/>
    <n v="3"/>
    <x v="1"/>
    <n v="10.8587999999798"/>
    <n v="8.6069000000037406"/>
    <n v="18"/>
    <n v="12"/>
    <x v="1"/>
    <n v="29"/>
    <n v="19"/>
    <n v="0"/>
    <n v="0.6032666666655444"/>
  </r>
  <r>
    <s v="alfabeta"/>
    <n v="4"/>
    <x v="1"/>
    <n v="12.000899999989601"/>
    <n v="13.185799999973799"/>
    <n v="13"/>
    <n v="13"/>
    <x v="1"/>
    <n v="18"/>
    <n v="30"/>
    <n v="1"/>
    <n v="1.0142923076902923"/>
  </r>
  <r>
    <s v="alfabeta"/>
    <n v="5"/>
    <x v="1"/>
    <n v="7.1557999999924897"/>
    <n v="17.094999999997601"/>
    <n v="15"/>
    <n v="19"/>
    <x v="1"/>
    <n v="15"/>
    <n v="33"/>
    <n v="1"/>
    <n v="0.89973684210513694"/>
  </r>
  <r>
    <s v="alfabeta"/>
    <n v="6"/>
    <x v="1"/>
    <n v="25.484500000004498"/>
    <n v="15.159500000009899"/>
    <n v="16"/>
    <n v="19"/>
    <x v="1"/>
    <n v="27"/>
    <n v="21"/>
    <n v="0"/>
    <n v="1.5927812500002811"/>
  </r>
  <r>
    <s v="alfabeta"/>
    <n v="1"/>
    <x v="1"/>
    <n v="24.6973000000281"/>
    <n v="60.084999999972403"/>
    <n v="18"/>
    <n v="31"/>
    <x v="2"/>
    <n v="19"/>
    <n v="29"/>
    <n v="1"/>
    <n v="1.9382258064507227"/>
  </r>
  <r>
    <s v="alfabeta"/>
    <n v="2"/>
    <x v="1"/>
    <n v="15.6940000000531"/>
    <n v="56.901099999947697"/>
    <n v="18"/>
    <n v="30"/>
    <x v="2"/>
    <n v="20"/>
    <n v="28"/>
    <n v="1"/>
    <n v="1.8967033333315899"/>
  </r>
  <r>
    <s v="alfabeta"/>
    <n v="3"/>
    <x v="1"/>
    <n v="46.240000000011598"/>
    <n v="18.355100000007901"/>
    <n v="24"/>
    <n v="18"/>
    <x v="2"/>
    <n v="29"/>
    <n v="19"/>
    <n v="0"/>
    <n v="1.9266666666671499"/>
  </r>
  <r>
    <s v="alfabeta"/>
    <n v="4"/>
    <x v="1"/>
    <n v="19.542299999926598"/>
    <n v="38.0033999999511"/>
    <n v="17"/>
    <n v="28"/>
    <x v="2"/>
    <n v="15"/>
    <n v="33"/>
    <n v="1"/>
    <n v="1.3572642857125392"/>
  </r>
  <r>
    <s v="alfabeta"/>
    <n v="5"/>
    <x v="1"/>
    <n v="28.534500000034701"/>
    <n v="92.0918999999855"/>
    <n v="14"/>
    <n v="23"/>
    <x v="2"/>
    <n v="13"/>
    <n v="35"/>
    <n v="1"/>
    <n v="4.0039956521732822"/>
  </r>
  <r>
    <s v="alfabeta"/>
    <n v="6"/>
    <x v="1"/>
    <n v="55.666300000012797"/>
    <n v="11.6004000000486"/>
    <n v="23"/>
    <n v="12"/>
    <x v="2"/>
    <n v="34"/>
    <n v="14"/>
    <n v="0"/>
    <n v="2.4202739130440345"/>
  </r>
  <r>
    <s v="alfabeta"/>
    <n v="1"/>
    <x v="1"/>
    <n v="15.1714000000424"/>
    <n v="19.7940000001608"/>
    <n v="46"/>
    <n v="51"/>
    <x v="3"/>
    <n v="24"/>
    <n v="24"/>
    <n v="2"/>
    <n v="0.38811764706197649"/>
  </r>
  <r>
    <s v="alfabeta"/>
    <n v="2"/>
    <x v="1"/>
    <n v="23.362600000069701"/>
    <n v="23.3492999999782"/>
    <n v="28"/>
    <n v="32"/>
    <x v="3"/>
    <n v="16"/>
    <n v="32"/>
    <n v="1"/>
    <n v="0"/>
  </r>
  <r>
    <s v="alfabeta"/>
    <n v="3"/>
    <x v="1"/>
    <n v="20.0407000000382"/>
    <n v="26.9071999999823"/>
    <n v="41"/>
    <n v="41"/>
    <x v="3"/>
    <n v="26"/>
    <n v="22"/>
    <n v="0"/>
    <n v="0.48879756097654148"/>
  </r>
  <r>
    <s v="alfabeta"/>
    <n v="4"/>
    <x v="1"/>
    <n v="26.575499999978501"/>
    <n v="32.4984999999742"/>
    <n v="41"/>
    <n v="39"/>
    <x v="3"/>
    <n v="15"/>
    <n v="33"/>
    <n v="1"/>
    <n v="0.83329487179421025"/>
  </r>
  <r>
    <s v="alfabeta"/>
    <n v="5"/>
    <x v="1"/>
    <n v="24.659299999967701"/>
    <n v="36.781999999988102"/>
    <n v="39"/>
    <n v="43"/>
    <x v="3"/>
    <n v="20"/>
    <n v="28"/>
    <n v="1"/>
    <n v="0.85539534883693258"/>
  </r>
  <r>
    <s v="alfabeta"/>
    <n v="6"/>
    <x v="1"/>
    <n v="17.306000000132801"/>
    <n v="22.320699999966099"/>
    <n v="38"/>
    <n v="36"/>
    <x v="3"/>
    <n v="19"/>
    <n v="29"/>
    <n v="1"/>
    <n v="0.62001944444350277"/>
  </r>
  <r>
    <s v="minmax"/>
    <n v="1"/>
    <x v="2"/>
    <n v="8.8278999999999996"/>
    <n v="27.254899999974199"/>
    <n v="6"/>
    <n v="5"/>
    <x v="0"/>
    <n v="12"/>
    <n v="36"/>
    <n v="1"/>
    <n v="5.4509799999948401"/>
  </r>
  <r>
    <s v="minmax"/>
    <n v="2"/>
    <x v="2"/>
    <n v="21.7263999999772"/>
    <n v="19.575800000012499"/>
    <n v="6"/>
    <n v="6"/>
    <x v="0"/>
    <n v="35"/>
    <n v="13"/>
    <n v="0"/>
    <n v="3.6210666666628666"/>
  </r>
  <r>
    <s v="minmax"/>
    <n v="3"/>
    <x v="2"/>
    <n v="27.721499999984101"/>
    <n v="17.304699999954199"/>
    <n v="7"/>
    <n v="5"/>
    <x v="0"/>
    <n v="44"/>
    <n v="4"/>
    <n v="0"/>
    <n v="3.9602142857120142"/>
  </r>
  <r>
    <s v="minmax"/>
    <n v="4"/>
    <x v="2"/>
    <n v="29.488900000103499"/>
    <n v="76.254499999890797"/>
    <n v="6"/>
    <n v="7"/>
    <x v="0"/>
    <n v="35"/>
    <n v="13"/>
    <n v="0"/>
    <n v="4.9148166666839161"/>
  </r>
  <r>
    <s v="minmax"/>
    <n v="5"/>
    <x v="2"/>
    <n v="34.903699999972503"/>
    <n v="166.21829999991101"/>
    <n v="9"/>
    <n v="12"/>
    <x v="0"/>
    <n v="13"/>
    <n v="35"/>
    <n v="1"/>
    <n v="13.851524999992584"/>
  </r>
  <r>
    <s v="minmax"/>
    <n v="6"/>
    <x v="2"/>
    <n v="79.277200000092293"/>
    <n v="142.76749999993399"/>
    <n v="15"/>
    <n v="10"/>
    <x v="0"/>
    <n v="34"/>
    <n v="14"/>
    <n v="0"/>
    <n v="5.2851466666728193"/>
  </r>
  <r>
    <s v="minmax"/>
    <n v="1"/>
    <x v="2"/>
    <n v="92.840500000022502"/>
    <n v="241.06440000008399"/>
    <n v="10"/>
    <n v="21"/>
    <x v="1"/>
    <n v="15"/>
    <n v="33"/>
    <n v="1"/>
    <n v="11.479257142861142"/>
  </r>
  <r>
    <s v="minmax"/>
    <n v="2"/>
    <x v="2"/>
    <n v="61.223299999937801"/>
    <n v="272.578700000053"/>
    <n v="9"/>
    <n v="17"/>
    <x v="1"/>
    <n v="22"/>
    <n v="26"/>
    <n v="1"/>
    <n v="16.034041176473707"/>
  </r>
  <r>
    <s v="minmax"/>
    <n v="3"/>
    <x v="2"/>
    <n v="232.22379999987101"/>
    <n v="380.31510000007501"/>
    <n v="18"/>
    <n v="12"/>
    <x v="1"/>
    <n v="29"/>
    <n v="19"/>
    <n v="0"/>
    <n v="12.901322222215056"/>
  </r>
  <r>
    <s v="minmax"/>
    <n v="4"/>
    <x v="2"/>
    <n v="322.31570000016001"/>
    <n v="645.29770000001395"/>
    <n v="13"/>
    <n v="13"/>
    <x v="1"/>
    <n v="18"/>
    <n v="30"/>
    <n v="1"/>
    <n v="49.638284615385686"/>
  </r>
  <r>
    <s v="minmax"/>
    <n v="5"/>
    <x v="2"/>
    <n v="179.470600000058"/>
    <n v="539.92290000002095"/>
    <n v="15"/>
    <n v="19"/>
    <x v="1"/>
    <n v="15"/>
    <n v="33"/>
    <n v="1"/>
    <n v="28.416994736843208"/>
  </r>
  <r>
    <s v="minmax"/>
    <n v="6"/>
    <x v="2"/>
    <n v="522.16299999986404"/>
    <n v="321.85200000026202"/>
    <n v="16"/>
    <n v="19"/>
    <x v="1"/>
    <n v="27"/>
    <n v="21"/>
    <n v="0"/>
    <n v="32.635187499991503"/>
  </r>
  <r>
    <s v="minmax"/>
    <n v="1"/>
    <x v="2"/>
    <n v="419.59730000019101"/>
    <n v="378.11950000002503"/>
    <n v="23"/>
    <n v="28"/>
    <x v="2"/>
    <n v="23"/>
    <n v="25"/>
    <n v="1"/>
    <n v="0"/>
  </r>
  <r>
    <s v="minmax"/>
    <n v="2"/>
    <x v="2"/>
    <n v="265.68319999978399"/>
    <n v="395.202299999937"/>
    <n v="16"/>
    <n v="24"/>
    <x v="2"/>
    <n v="17"/>
    <n v="31"/>
    <n v="1"/>
    <n v="16.466762499997376"/>
  </r>
  <r>
    <s v="minmax"/>
    <n v="3"/>
    <x v="2"/>
    <n v="645.19349999977703"/>
    <n v="367.94110000016599"/>
    <n v="32"/>
    <n v="20"/>
    <x v="2"/>
    <n v="32"/>
    <n v="16"/>
    <n v="0"/>
    <n v="20.162296874993032"/>
  </r>
  <r>
    <s v="minmax"/>
    <n v="4"/>
    <x v="2"/>
    <n v="793.63050000006297"/>
    <n v="751.81360000033203"/>
    <n v="19"/>
    <n v="19"/>
    <x v="2"/>
    <n v="16"/>
    <n v="32"/>
    <n v="1"/>
    <n v="0"/>
  </r>
  <r>
    <s v="minmax"/>
    <n v="5"/>
    <x v="2"/>
    <n v="344.11020000027202"/>
    <n v="679.88179999997499"/>
    <n v="17"/>
    <n v="20"/>
    <x v="2"/>
    <n v="26"/>
    <n v="22"/>
    <n v="0"/>
    <n v="20.241776470604236"/>
  </r>
  <r>
    <s v="minmax"/>
    <n v="6"/>
    <x v="2"/>
    <n v="631.49520000035795"/>
    <n v="440.59589999972098"/>
    <n v="26"/>
    <n v="13"/>
    <x v="2"/>
    <n v="34"/>
    <n v="14"/>
    <n v="0"/>
    <n v="24.288276923090692"/>
  </r>
  <r>
    <s v="minmax"/>
    <n v="1"/>
    <x v="2"/>
    <n v="460.03439999981299"/>
    <n v="399.52089999997003"/>
    <n v="29"/>
    <n v="27"/>
    <x v="3"/>
    <n v="32"/>
    <n v="16"/>
    <n v="0"/>
    <n v="15.863255172407344"/>
  </r>
  <r>
    <s v="minmax"/>
    <n v="2"/>
    <x v="2"/>
    <n v="986.10789999929602"/>
    <n v="714.98210000049698"/>
    <n v="30"/>
    <n v="31"/>
    <x v="3"/>
    <n v="15"/>
    <n v="33"/>
    <n v="1"/>
    <n v="0"/>
  </r>
  <r>
    <s v="minmax"/>
    <n v="3"/>
    <x v="2"/>
    <n v="466.35200000014203"/>
    <n v="752.97219999970298"/>
    <n v="32"/>
    <n v="33"/>
    <x v="3"/>
    <n v="30"/>
    <n v="18"/>
    <n v="0"/>
    <n v="14.573500000004438"/>
  </r>
  <r>
    <s v="minmax"/>
    <n v="4"/>
    <x v="2"/>
    <n v="1095.9082000001599"/>
    <n v="542.06679999970197"/>
    <n v="29"/>
    <n v="26"/>
    <x v="3"/>
    <n v="26"/>
    <n v="22"/>
    <n v="0"/>
    <n v="37.789937931040001"/>
  </r>
  <r>
    <s v="minmax"/>
    <n v="5"/>
    <x v="2"/>
    <n v="416.66149999991802"/>
    <n v="570.62489999952902"/>
    <n v="31"/>
    <n v="28"/>
    <x v="3"/>
    <n v="27"/>
    <n v="21"/>
    <n v="0"/>
    <n v="13.440693548384452"/>
  </r>
  <r>
    <s v="minmax"/>
    <n v="6"/>
    <x v="2"/>
    <n v="581.26719999995601"/>
    <n v="589.924899999687"/>
    <n v="32"/>
    <n v="27"/>
    <x v="3"/>
    <n v="28"/>
    <n v="20"/>
    <n v="0"/>
    <n v="18.164599999998625"/>
  </r>
  <r>
    <s v="alfabeta"/>
    <n v="1"/>
    <x v="2"/>
    <n v="1.51370000003225"/>
    <n v="3.10109999998076"/>
    <n v="6"/>
    <n v="5"/>
    <x v="0"/>
    <n v="12"/>
    <n v="36"/>
    <n v="1"/>
    <n v="0.62021999999615196"/>
  </r>
  <r>
    <s v="alfabeta"/>
    <n v="2"/>
    <x v="2"/>
    <n v="2.1448999999051899"/>
    <n v="2.76819999993449"/>
    <n v="6"/>
    <n v="6"/>
    <x v="0"/>
    <n v="35"/>
    <n v="13"/>
    <n v="0"/>
    <n v="0.35748333331753163"/>
  </r>
  <r>
    <s v="alfabeta"/>
    <n v="3"/>
    <x v="2"/>
    <n v="3.6291999999207198"/>
    <n v="2.3378999999863401"/>
    <n v="7"/>
    <n v="5"/>
    <x v="0"/>
    <n v="44"/>
    <n v="4"/>
    <n v="0"/>
    <n v="0.51845714284581712"/>
  </r>
  <r>
    <s v="alfabeta"/>
    <n v="4"/>
    <x v="2"/>
    <n v="4.0471999999454003"/>
    <n v="3.4725000000435098"/>
    <n v="6"/>
    <n v="7"/>
    <x v="0"/>
    <n v="35"/>
    <n v="13"/>
    <n v="0"/>
    <n v="0.67453333332423338"/>
  </r>
  <r>
    <s v="alfabeta"/>
    <n v="5"/>
    <x v="2"/>
    <n v="3.4973999999579002"/>
    <n v="10.9488999998461"/>
    <n v="9"/>
    <n v="12"/>
    <x v="0"/>
    <n v="13"/>
    <n v="35"/>
    <n v="1"/>
    <n v="0.9124083333205083"/>
  </r>
  <r>
    <s v="alfabeta"/>
    <n v="6"/>
    <x v="2"/>
    <n v="14.6707000000674"/>
    <n v="6.53420000003279"/>
    <n v="15"/>
    <n v="10"/>
    <x v="0"/>
    <n v="34"/>
    <n v="14"/>
    <n v="0"/>
    <n v="0.97804666667116003"/>
  </r>
  <r>
    <s v="alfabeta"/>
    <n v="1"/>
    <x v="2"/>
    <n v="14.6792999998979"/>
    <n v="35.779300000285701"/>
    <n v="10"/>
    <n v="21"/>
    <x v="1"/>
    <n v="15"/>
    <n v="33"/>
    <n v="1"/>
    <n v="1.7037761904897952"/>
  </r>
  <r>
    <s v="alfabeta"/>
    <n v="2"/>
    <x v="2"/>
    <n v="9.28499999997711"/>
    <n v="25.329500000225298"/>
    <n v="9"/>
    <n v="17"/>
    <x v="1"/>
    <n v="22"/>
    <n v="26"/>
    <n v="1"/>
    <n v="1.489970588248547"/>
  </r>
  <r>
    <s v="alfabeta"/>
    <n v="3"/>
    <x v="2"/>
    <n v="32.007499999963301"/>
    <n v="31.449600000087202"/>
    <n v="18"/>
    <n v="12"/>
    <x v="1"/>
    <n v="29"/>
    <n v="19"/>
    <n v="0"/>
    <n v="1.7781944444424056"/>
  </r>
  <r>
    <s v="alfabeta"/>
    <n v="4"/>
    <x v="2"/>
    <n v="42.035699999814803"/>
    <n v="70.109600000364395"/>
    <n v="13"/>
    <n v="13"/>
    <x v="1"/>
    <n v="18"/>
    <n v="30"/>
    <n v="1"/>
    <n v="5.3930461538741845"/>
  </r>
  <r>
    <s v="alfabeta"/>
    <n v="5"/>
    <x v="2"/>
    <n v="30.059100000016699"/>
    <n v="55.702299999893498"/>
    <n v="15"/>
    <n v="19"/>
    <x v="1"/>
    <n v="15"/>
    <n v="33"/>
    <n v="1"/>
    <n v="2.9316999999943945"/>
  </r>
  <r>
    <s v="alfabeta"/>
    <n v="6"/>
    <x v="2"/>
    <n v="75.945200000091901"/>
    <n v="52.067600000100299"/>
    <n v="16"/>
    <n v="19"/>
    <x v="1"/>
    <n v="27"/>
    <n v="21"/>
    <n v="0"/>
    <n v="4.7465750000057438"/>
  </r>
  <r>
    <s v="alfabeta"/>
    <n v="1"/>
    <x v="2"/>
    <n v="91.410499999938096"/>
    <n v="100.071900000102"/>
    <n v="23"/>
    <n v="28"/>
    <x v="2"/>
    <n v="23"/>
    <n v="25"/>
    <n v="1"/>
    <n v="3.5739964285750716"/>
  </r>
  <r>
    <s v="alfabeta"/>
    <n v="2"/>
    <x v="2"/>
    <n v="55.6313999995836"/>
    <n v="94.791100000065796"/>
    <n v="16"/>
    <n v="24"/>
    <x v="2"/>
    <n v="17"/>
    <n v="31"/>
    <n v="1"/>
    <n v="3.9496291666694083"/>
  </r>
  <r>
    <s v="alfabeta"/>
    <n v="3"/>
    <x v="2"/>
    <n v="183.97780000123001"/>
    <n v="81.987400000116395"/>
    <n v="32"/>
    <n v="20"/>
    <x v="2"/>
    <n v="32"/>
    <n v="16"/>
    <n v="0"/>
    <n v="5.7493062500384378"/>
  </r>
  <r>
    <s v="alfabeta"/>
    <n v="4"/>
    <x v="2"/>
    <n v="128.02749999991599"/>
    <n v="154.186000000891"/>
    <n v="19"/>
    <n v="19"/>
    <x v="2"/>
    <n v="16"/>
    <n v="32"/>
    <n v="1"/>
    <n v="8.1150526316258418"/>
  </r>
  <r>
    <s v="alfabeta"/>
    <n v="5"/>
    <x v="2"/>
    <n v="98.861899999974398"/>
    <n v="123.331600000028"/>
    <n v="17"/>
    <n v="20"/>
    <x v="2"/>
    <n v="26"/>
    <n v="22"/>
    <n v="0"/>
    <n v="5.8154058823514347"/>
  </r>
  <r>
    <s v="alfabeta"/>
    <n v="6"/>
    <x v="2"/>
    <n v="175.55179999953901"/>
    <n v="86.471399999709305"/>
    <n v="26"/>
    <n v="13"/>
    <x v="2"/>
    <n v="34"/>
    <n v="14"/>
    <n v="0"/>
    <n v="6.7519923076745778"/>
  </r>
  <r>
    <s v="alfabeta"/>
    <n v="1"/>
    <x v="2"/>
    <n v="83.282199999985096"/>
    <n v="83.357500000374699"/>
    <n v="29"/>
    <n v="27"/>
    <x v="3"/>
    <n v="32"/>
    <n v="16"/>
    <n v="0"/>
    <n v="2.8717999999994861"/>
  </r>
  <r>
    <s v="alfabeta"/>
    <n v="2"/>
    <x v="2"/>
    <n v="92.667000000346803"/>
    <n v="80.466399999977497"/>
    <n v="30"/>
    <n v="31"/>
    <x v="3"/>
    <n v="15"/>
    <n v="33"/>
    <n v="1"/>
    <n v="0"/>
  </r>
  <r>
    <s v="alfabeta"/>
    <n v="3"/>
    <x v="2"/>
    <n v="78.610699999444407"/>
    <n v="98.633600000994093"/>
    <n v="32"/>
    <n v="33"/>
    <x v="3"/>
    <n v="30"/>
    <n v="18"/>
    <n v="0"/>
    <n v="2.4565843749826377"/>
  </r>
  <r>
    <s v="alfabeta"/>
    <n v="4"/>
    <x v="2"/>
    <n v="136.302599999226"/>
    <n v="73.968900000181705"/>
    <n v="29"/>
    <n v="26"/>
    <x v="3"/>
    <n v="26"/>
    <n v="22"/>
    <n v="0"/>
    <n v="4.7000896551457245"/>
  </r>
  <r>
    <s v="alfabeta"/>
    <n v="5"/>
    <x v="2"/>
    <n v="63.311799999610201"/>
    <n v="117.690499999298"/>
    <n v="31"/>
    <n v="28"/>
    <x v="3"/>
    <n v="27"/>
    <n v="21"/>
    <n v="0"/>
    <n v="2.0423161290196838"/>
  </r>
  <r>
    <s v="alfabeta"/>
    <n v="6"/>
    <x v="2"/>
    <n v="59.872000000041197"/>
    <n v="86.540599999352693"/>
    <n v="32"/>
    <n v="27"/>
    <x v="3"/>
    <n v="28"/>
    <n v="20"/>
    <n v="0"/>
    <n v="1.87100000000128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9">
  <location ref="A3:B20" firstHeaderRow="1" firstDataRow="1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numFmtId="2" showAll="0"/>
    <pivotField showAll="0"/>
    <pivotField showAll="0"/>
    <pivotField axis="axisRow" showAll="0">
      <items count="8">
        <item m="1" x="4"/>
        <item m="1" x="5"/>
        <item m="1" x="6"/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4" showAll="0"/>
    <pivotField showAll="0"/>
  </pivotFields>
  <rowFields count="2">
    <field x="6"/>
    <field x="1"/>
  </rowFields>
  <rowItems count="17"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Średnia z winner_time_per_move" fld="10" subtotal="average" baseField="6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3" cacheId="3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12">
    <pivotField showAll="0"/>
    <pivotField showAll="0"/>
    <pivotField showAll="0">
      <items count="4">
        <item x="0"/>
        <item x="1"/>
        <item x="2"/>
        <item t="default"/>
      </items>
    </pivotField>
    <pivotField numFmtId="2" showAll="0"/>
    <pivotField numFmtId="2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4" cacheId="2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7">
    <pivotField showAll="0"/>
    <pivotField axis="axisRow" showAll="0">
      <items count="4">
        <item sd="0" x="0"/>
        <item sd="0" x="1"/>
        <item sd="0" x="2"/>
        <item t="default" sd="0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/>
  </pivotFields>
  <rowFields count="3">
    <field x="4"/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a z Wygrany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neZewnętrzne_2" connectionId="3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mode" tableColumnId="1"/>
      <queryTableField id="2" name="first_move" tableColumnId="2"/>
      <queryTableField id="3" name="depth" tableColumnId="3"/>
      <queryTableField id="4" name="first_time" tableColumnId="4"/>
      <queryTableField id="5" name="second_time" tableColumnId="5"/>
      <queryTableField id="6" name="first_moves" tableColumnId="6"/>
      <queryTableField id="7" name="second_moves" tableColumnId="7"/>
      <queryTableField id="8" name="heuristic" tableColumnId="8"/>
      <queryTableField id="9" name="first_points" tableColumnId="9"/>
      <queryTableField id="10" name="second_points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first_move" tableColumnId="1"/>
      <queryTableField id="2" name="depth" tableColumnId="2"/>
      <queryTableField id="3" name="first_time" tableColumnId="3"/>
      <queryTableField id="4" name="second_time" tableColumnId="4"/>
      <queryTableField id="5" name="first_moves" tableColumnId="5"/>
      <queryTableField id="6" name="second_moves" tableColumnId="6"/>
      <queryTableField id="7" name="heuristic" tableColumnId="7"/>
      <queryTableField id="8" name="first_points" tableColumnId="8"/>
      <queryTableField id="9" name="second_points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name="DaneZewnętrzne_1" connectionId="2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first_move" tableColumnId="1"/>
      <queryTableField id="2" name="depth" tableColumnId="2"/>
      <queryTableField id="3" name="heuristic_1" tableColumnId="3"/>
      <queryTableField id="4" name="first_points" tableColumnId="4"/>
      <queryTableField id="5" name="heuristic_2" tableColumnId="5"/>
      <queryTableField id="6" name="second_point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summary2" displayName="summary2" ref="A1:M145" tableType="queryTable" totalsRowShown="0">
  <autoFilter ref="A1:M145"/>
  <tableColumns count="13">
    <tableColumn id="1" uniqueName="1" name="mode" queryTableFieldId="1" dataDxfId="6"/>
    <tableColumn id="2" uniqueName="2" name="first_move" queryTableFieldId="2"/>
    <tableColumn id="3" uniqueName="3" name="depth" queryTableFieldId="3"/>
    <tableColumn id="4" uniqueName="4" name="first_time" queryTableFieldId="4" dataDxfId="5"/>
    <tableColumn id="5" uniqueName="5" name="second_time" queryTableFieldId="5" dataDxfId="4"/>
    <tableColumn id="6" uniqueName="6" name="first_moves" queryTableFieldId="6"/>
    <tableColumn id="7" uniqueName="7" name="second_moves" queryTableFieldId="7"/>
    <tableColumn id="8" uniqueName="8" name="heuristic" queryTableFieldId="8" dataDxfId="3"/>
    <tableColumn id="9" uniqueName="9" name="first_points" queryTableFieldId="9"/>
    <tableColumn id="10" uniqueName="10" name="second_points" queryTableFieldId="10"/>
    <tableColumn id="11" uniqueName="11" name="winner" queryTableFieldId="11" dataDxfId="2">
      <calculatedColumnFormula>IF(summary2[[#This Row],[first_points]]&gt;summary2[[#This Row],[second_points]],0,IF(summary2[[#This Row],[second_points]]&gt;summary2[[#This Row],[first_points]],1,2))</calculatedColumnFormula>
    </tableColumn>
    <tableColumn id="12" uniqueName="12" name="winner_time_per_move" queryTableFieldId="12" dataDxfId="1">
      <calculatedColumnFormula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calculatedColumnFormula>
    </tableColumn>
    <tableColumn id="13" uniqueName="13" name="winner_moves" queryTableFieldId="13" dataDxfId="0">
      <calculatedColumnFormula>IF(summary2[[#This Row],[first_points]]&gt;summary2[[#This Row],[second_points]],summary2[[#This Row],[first_moves]],IF(summary2[[#This Row],[first_points]]&lt;summary2[[#This Row],[second_points]],summary2[[#This Row],[second_moves]],0))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ummary" displayName="summary" ref="A1:L145" tableType="queryTable" totalsRowShown="0">
  <autoFilter ref="A1:L145"/>
  <tableColumns count="12">
    <tableColumn id="1" uniqueName="1" name="first_move" queryTableFieldId="1"/>
    <tableColumn id="2" uniqueName="2" name="depth" queryTableFieldId="2"/>
    <tableColumn id="3" uniqueName="3" name="first_time" queryTableFieldId="3" dataDxfId="12"/>
    <tableColumn id="4" uniqueName="4" name="second_time" queryTableFieldId="4" dataDxfId="11"/>
    <tableColumn id="5" uniqueName="5" name="first_moves" queryTableFieldId="5"/>
    <tableColumn id="6" uniqueName="6" name="second_moves" queryTableFieldId="6"/>
    <tableColumn id="7" uniqueName="7" name="heuristic" queryTableFieldId="7" dataDxfId="10"/>
    <tableColumn id="8" uniqueName="8" name="first_points" queryTableFieldId="8"/>
    <tableColumn id="9" uniqueName="9" name="second_points" queryTableFieldId="9"/>
    <tableColumn id="10" uniqueName="10" name="Winner" queryTableFieldId="10" dataDxfId="14">
      <calculatedColumnFormula>IF(summary[[#This Row],[first_points]]&gt;summary[[#This Row],[second_points]],0,IF(summary[[#This Row],[second_points]]&gt;summary[[#This Row],[first_points]],1,2))</calculatedColumnFormula>
    </tableColumn>
    <tableColumn id="11" uniqueName="11" name="winner_time_per_move" queryTableFieldId="11" dataDxfId="7">
      <calculatedColumnFormula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calculatedColumnFormula>
    </tableColumn>
    <tableColumn id="12" uniqueName="12" name="winner_moves" queryTableFieldId="12" dataDxfId="13">
      <calculatedColumnFormula>IF(summary[[#This Row],[first_points]]&gt;summary[[#This Row],[second_points]],summary[[#This Row],[first_moves]],IF(summary[[#This Row],[first_points]]&lt;summary[[#This Row],[second_points]],summary[[#This Row],[second_moves]],0))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ummary__2" displayName="summary__2" ref="A1:G97" tableType="queryTable" totalsRowShown="0">
  <autoFilter ref="A1:G97"/>
  <tableColumns count="7">
    <tableColumn id="1" uniqueName="1" name="first_move" queryTableFieldId="1"/>
    <tableColumn id="2" uniqueName="2" name="depth" queryTableFieldId="2"/>
    <tableColumn id="3" uniqueName="3" name="heuristic_1" queryTableFieldId="3" dataDxfId="9"/>
    <tableColumn id="4" uniqueName="4" name="first_points" queryTableFieldId="4"/>
    <tableColumn id="5" uniqueName="5" name="heuristic_2" queryTableFieldId="5" dataDxfId="8"/>
    <tableColumn id="6" uniqueName="6" name="second_points" queryTableFieldId="6"/>
    <tableColumn id="7" uniqueName="7" name="Wygrany" queryTableFieldId="7" dataDxfId="15">
      <calculatedColumnFormula>IF(summary__2[[#This Row],[first_points]]&gt;summary__2[[#This Row],[second_points]],0,IF(summary__2[[#This Row],[first_points]]&lt;summary__2[[#This Row],[second_points]],1,2))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F3" sqref="F3"/>
    </sheetView>
  </sheetViews>
  <sheetFormatPr defaultRowHeight="14.4" x14ac:dyDescent="0.3"/>
  <cols>
    <col min="1" max="1" width="18.109375" bestFit="1" customWidth="1"/>
    <col min="2" max="2" width="29.6640625" bestFit="1" customWidth="1"/>
    <col min="3" max="3" width="15.21875" bestFit="1" customWidth="1"/>
    <col min="4" max="4" width="12.44140625" bestFit="1" customWidth="1"/>
  </cols>
  <sheetData>
    <row r="3" spans="1:2" x14ac:dyDescent="0.3">
      <c r="A3" s="17" t="s">
        <v>22</v>
      </c>
      <c r="B3" t="s">
        <v>24</v>
      </c>
    </row>
    <row r="4" spans="1:2" x14ac:dyDescent="0.3">
      <c r="A4" s="18" t="s">
        <v>9</v>
      </c>
      <c r="B4" s="1">
        <v>1.3502311820575057</v>
      </c>
    </row>
    <row r="5" spans="1:2" x14ac:dyDescent="0.3">
      <c r="A5" s="19">
        <v>2</v>
      </c>
      <c r="B5" s="1">
        <v>7.3962911255425104E-2</v>
      </c>
    </row>
    <row r="6" spans="1:2" x14ac:dyDescent="0.3">
      <c r="A6" s="19">
        <v>3</v>
      </c>
      <c r="B6" s="1">
        <v>0.54798912698422164</v>
      </c>
    </row>
    <row r="7" spans="1:2" x14ac:dyDescent="0.3">
      <c r="A7" s="19">
        <v>4</v>
      </c>
      <c r="B7" s="1">
        <v>3.42874150793287</v>
      </c>
    </row>
    <row r="8" spans="1:2" x14ac:dyDescent="0.3">
      <c r="A8" s="18" t="s">
        <v>26</v>
      </c>
      <c r="B8" s="1">
        <v>5.5014320970335131</v>
      </c>
    </row>
    <row r="9" spans="1:2" x14ac:dyDescent="0.3">
      <c r="A9" s="19">
        <v>2</v>
      </c>
      <c r="B9" s="1">
        <v>0.41791056899640444</v>
      </c>
    </row>
    <row r="10" spans="1:2" x14ac:dyDescent="0.3">
      <c r="A10" s="19">
        <v>3</v>
      </c>
      <c r="B10" s="1">
        <v>1.9906899078686842</v>
      </c>
    </row>
    <row r="11" spans="1:2" x14ac:dyDescent="0.3">
      <c r="A11" s="19">
        <v>4</v>
      </c>
      <c r="B11" s="1">
        <v>14.09569581423545</v>
      </c>
    </row>
    <row r="12" spans="1:2" x14ac:dyDescent="0.3">
      <c r="A12" s="18" t="s">
        <v>27</v>
      </c>
      <c r="B12" s="1">
        <v>6.2395478086127492</v>
      </c>
    </row>
    <row r="13" spans="1:2" x14ac:dyDescent="0.3">
      <c r="A13" s="19">
        <v>2</v>
      </c>
      <c r="B13" s="1">
        <v>0.47518533675221741</v>
      </c>
    </row>
    <row r="14" spans="1:2" x14ac:dyDescent="0.3">
      <c r="A14" s="19">
        <v>3</v>
      </c>
      <c r="B14" s="1">
        <v>4.2277997445121445</v>
      </c>
    </row>
    <row r="15" spans="1:2" x14ac:dyDescent="0.3">
      <c r="A15" s="19">
        <v>4</v>
      </c>
      <c r="B15" s="1">
        <v>14.015658344573884</v>
      </c>
    </row>
    <row r="16" spans="1:2" x14ac:dyDescent="0.3">
      <c r="A16" s="18" t="s">
        <v>28</v>
      </c>
      <c r="B16" s="1">
        <v>4.3937725415214404</v>
      </c>
    </row>
    <row r="17" spans="1:2" x14ac:dyDescent="0.3">
      <c r="A17" s="19">
        <v>2</v>
      </c>
      <c r="B17" s="1">
        <v>0.16391117190401536</v>
      </c>
    </row>
    <row r="18" spans="1:2" x14ac:dyDescent="0.3">
      <c r="A18" s="19">
        <v>3</v>
      </c>
      <c r="B18" s="1">
        <v>1.3979559657222183</v>
      </c>
    </row>
    <row r="19" spans="1:2" x14ac:dyDescent="0.3">
      <c r="A19" s="19">
        <v>4</v>
      </c>
      <c r="B19" s="1">
        <v>11.619450486938087</v>
      </c>
    </row>
    <row r="20" spans="1:2" x14ac:dyDescent="0.3">
      <c r="A20" s="18" t="s">
        <v>23</v>
      </c>
      <c r="B20" s="1">
        <v>4.3712459073062995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J5" sqref="J5"/>
    </sheetView>
  </sheetViews>
  <sheetFormatPr defaultRowHeight="14.4" x14ac:dyDescent="0.3"/>
  <cols>
    <col min="1" max="1" width="16.6640625" bestFit="1" customWidth="1"/>
    <col min="2" max="2" width="21.6640625" bestFit="1" customWidth="1"/>
    <col min="3" max="3" width="20" bestFit="1" customWidth="1"/>
  </cols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topLeftCell="C1" workbookViewId="0">
      <selection activeCell="M2" sqref="M2"/>
    </sheetView>
  </sheetViews>
  <sheetFormatPr defaultRowHeight="14.4" x14ac:dyDescent="0.3"/>
  <cols>
    <col min="1" max="1" width="8.109375" bestFit="1" customWidth="1"/>
    <col min="2" max="2" width="12.21875" bestFit="1" customWidth="1"/>
    <col min="3" max="3" width="8.21875" bestFit="1" customWidth="1"/>
    <col min="4" max="5" width="19.77734375" style="6" bestFit="1" customWidth="1"/>
    <col min="6" max="6" width="13" bestFit="1" customWidth="1"/>
    <col min="7" max="7" width="15.88671875" bestFit="1" customWidth="1"/>
    <col min="8" max="8" width="10.33203125" bestFit="1" customWidth="1"/>
    <col min="9" max="9" width="12.6640625" bestFit="1" customWidth="1"/>
    <col min="10" max="10" width="15.5546875" bestFit="1" customWidth="1"/>
  </cols>
  <sheetData>
    <row r="1" spans="1:13" x14ac:dyDescent="0.3">
      <c r="A1" t="s">
        <v>29</v>
      </c>
      <c r="B1" t="s">
        <v>0</v>
      </c>
      <c r="C1" t="s">
        <v>1</v>
      </c>
      <c r="D1" s="6" t="s">
        <v>2</v>
      </c>
      <c r="E1" s="6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32</v>
      </c>
      <c r="L1" t="s">
        <v>20</v>
      </c>
      <c r="M1" t="s">
        <v>21</v>
      </c>
    </row>
    <row r="2" spans="1:13" x14ac:dyDescent="0.3">
      <c r="A2" s="1" t="s">
        <v>30</v>
      </c>
      <c r="B2">
        <v>1</v>
      </c>
      <c r="C2">
        <v>2</v>
      </c>
      <c r="D2" s="6">
        <v>0.23600000000101301</v>
      </c>
      <c r="E2" s="6">
        <v>0.37880000000001202</v>
      </c>
      <c r="F2">
        <v>6</v>
      </c>
      <c r="G2">
        <v>5</v>
      </c>
      <c r="H2" s="1" t="s">
        <v>9</v>
      </c>
      <c r="I2">
        <v>12</v>
      </c>
      <c r="J2">
        <v>36</v>
      </c>
      <c r="K2">
        <f>IF(summary2[[#This Row],[first_points]]&gt;summary2[[#This Row],[second_points]],0,IF(summary2[[#This Row],[second_points]]&gt;summary2[[#This Row],[first_points]],1,2))</f>
        <v>1</v>
      </c>
      <c r="L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7.5760000000002409E-2</v>
      </c>
      <c r="M2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3" spans="1:13" x14ac:dyDescent="0.3">
      <c r="A3" s="1" t="s">
        <v>30</v>
      </c>
      <c r="B3">
        <v>2</v>
      </c>
      <c r="C3">
        <v>2</v>
      </c>
      <c r="D3" s="6">
        <v>0.31010000000009003</v>
      </c>
      <c r="E3" s="6">
        <v>0.49130000000019403</v>
      </c>
      <c r="F3">
        <v>6</v>
      </c>
      <c r="G3">
        <v>6</v>
      </c>
      <c r="H3" s="1" t="s">
        <v>9</v>
      </c>
      <c r="I3">
        <v>35</v>
      </c>
      <c r="J3">
        <v>13</v>
      </c>
      <c r="K3">
        <f>IF(summary2[[#This Row],[first_points]]&gt;summary2[[#This Row],[second_points]],0,IF(summary2[[#This Row],[second_points]]&gt;summary2[[#This Row],[first_points]],1,2))</f>
        <v>0</v>
      </c>
      <c r="L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5.168333333334834E-2</v>
      </c>
      <c r="M3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4" spans="1:13" x14ac:dyDescent="0.3">
      <c r="A4" s="1" t="s">
        <v>30</v>
      </c>
      <c r="B4">
        <v>3</v>
      </c>
      <c r="C4">
        <v>2</v>
      </c>
      <c r="D4" s="6">
        <v>0.46120000000016098</v>
      </c>
      <c r="E4" s="6">
        <v>0.35860000000109599</v>
      </c>
      <c r="F4">
        <v>7</v>
      </c>
      <c r="G4">
        <v>5</v>
      </c>
      <c r="H4" s="1" t="s">
        <v>9</v>
      </c>
      <c r="I4">
        <v>44</v>
      </c>
      <c r="J4">
        <v>4</v>
      </c>
      <c r="K4">
        <f>IF(summary2[[#This Row],[first_points]]&gt;summary2[[#This Row],[second_points]],0,IF(summary2[[#This Row],[second_points]]&gt;summary2[[#This Row],[first_points]],1,2))</f>
        <v>0</v>
      </c>
      <c r="L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6.5885714285737279E-2</v>
      </c>
      <c r="M4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5" spans="1:13" x14ac:dyDescent="0.3">
      <c r="A5" s="1" t="s">
        <v>30</v>
      </c>
      <c r="B5">
        <v>4</v>
      </c>
      <c r="C5">
        <v>2</v>
      </c>
      <c r="D5" s="6">
        <v>0.91099999999988401</v>
      </c>
      <c r="E5" s="6">
        <v>0.56550000000043998</v>
      </c>
      <c r="F5">
        <v>6</v>
      </c>
      <c r="G5">
        <v>7</v>
      </c>
      <c r="H5" s="1" t="s">
        <v>9</v>
      </c>
      <c r="I5">
        <v>35</v>
      </c>
      <c r="J5">
        <v>13</v>
      </c>
      <c r="K5">
        <f>IF(summary2[[#This Row],[first_points]]&gt;summary2[[#This Row],[second_points]],0,IF(summary2[[#This Row],[second_points]]&gt;summary2[[#This Row],[first_points]],1,2))</f>
        <v>0</v>
      </c>
      <c r="L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0.151833333333314</v>
      </c>
      <c r="M5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6" spans="1:13" x14ac:dyDescent="0.3">
      <c r="A6" s="1" t="s">
        <v>30</v>
      </c>
      <c r="B6">
        <v>5</v>
      </c>
      <c r="C6">
        <v>2</v>
      </c>
      <c r="D6" s="6">
        <v>0.46310000000015999</v>
      </c>
      <c r="E6" s="6">
        <v>1.24770000000085</v>
      </c>
      <c r="F6">
        <v>7</v>
      </c>
      <c r="G6">
        <v>5</v>
      </c>
      <c r="H6" s="1" t="s">
        <v>9</v>
      </c>
      <c r="I6">
        <v>37</v>
      </c>
      <c r="J6">
        <v>11</v>
      </c>
      <c r="K6">
        <f>IF(summary2[[#This Row],[first_points]]&gt;summary2[[#This Row],[second_points]],0,IF(summary2[[#This Row],[second_points]]&gt;summary2[[#This Row],[first_points]],1,2))</f>
        <v>0</v>
      </c>
      <c r="L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6.6157142857165716E-2</v>
      </c>
      <c r="M6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7" spans="1:13" x14ac:dyDescent="0.3">
      <c r="A7" s="1" t="s">
        <v>30</v>
      </c>
      <c r="B7">
        <v>6</v>
      </c>
      <c r="C7">
        <v>2</v>
      </c>
      <c r="D7" s="6">
        <v>1.06159999999988</v>
      </c>
      <c r="E7" s="6">
        <v>1.6239000000011199</v>
      </c>
      <c r="F7">
        <v>12</v>
      </c>
      <c r="G7">
        <v>11</v>
      </c>
      <c r="H7" s="1" t="s">
        <v>9</v>
      </c>
      <c r="I7">
        <v>16</v>
      </c>
      <c r="J7">
        <v>32</v>
      </c>
      <c r="K7">
        <f>IF(summary2[[#This Row],[first_points]]&gt;summary2[[#This Row],[second_points]],0,IF(summary2[[#This Row],[second_points]]&gt;summary2[[#This Row],[first_points]],1,2))</f>
        <v>1</v>
      </c>
      <c r="L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0.14762727272737453</v>
      </c>
      <c r="M7" s="1">
        <f>IF(summary2[[#This Row],[first_points]]&gt;summary2[[#This Row],[second_points]],summary2[[#This Row],[first_moves]],IF(summary2[[#This Row],[first_points]]&lt;summary2[[#This Row],[second_points]],summary2[[#This Row],[second_moves]],0))</f>
        <v>11</v>
      </c>
    </row>
    <row r="8" spans="1:13" x14ac:dyDescent="0.3">
      <c r="A8" s="1" t="s">
        <v>30</v>
      </c>
      <c r="B8">
        <v>1</v>
      </c>
      <c r="C8">
        <v>2</v>
      </c>
      <c r="D8" s="6">
        <v>3.2625999999997801</v>
      </c>
      <c r="E8" s="6">
        <v>4.6722999999984003</v>
      </c>
      <c r="F8">
        <v>17</v>
      </c>
      <c r="G8">
        <v>22</v>
      </c>
      <c r="H8" s="1" t="s">
        <v>26</v>
      </c>
      <c r="I8">
        <v>18</v>
      </c>
      <c r="J8">
        <v>30</v>
      </c>
      <c r="K8">
        <f>IF(summary2[[#This Row],[first_points]]&gt;summary2[[#This Row],[second_points]],0,IF(summary2[[#This Row],[second_points]]&gt;summary2[[#This Row],[first_points]],1,2))</f>
        <v>1</v>
      </c>
      <c r="L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0.2123772727272</v>
      </c>
      <c r="M8" s="1">
        <f>IF(summary2[[#This Row],[first_points]]&gt;summary2[[#This Row],[second_points]],summary2[[#This Row],[first_moves]],IF(summary2[[#This Row],[first_points]]&lt;summary2[[#This Row],[second_points]],summary2[[#This Row],[second_moves]],0))</f>
        <v>22</v>
      </c>
    </row>
    <row r="9" spans="1:13" x14ac:dyDescent="0.3">
      <c r="A9" s="1" t="s">
        <v>30</v>
      </c>
      <c r="B9">
        <v>2</v>
      </c>
      <c r="C9">
        <v>2</v>
      </c>
      <c r="D9" s="6">
        <v>3.3032999999993402</v>
      </c>
      <c r="E9" s="6">
        <v>17.627200000000101</v>
      </c>
      <c r="F9">
        <v>14</v>
      </c>
      <c r="G9">
        <v>13</v>
      </c>
      <c r="H9" s="1" t="s">
        <v>26</v>
      </c>
      <c r="I9">
        <v>21</v>
      </c>
      <c r="J9">
        <v>27</v>
      </c>
      <c r="K9">
        <f>IF(summary2[[#This Row],[first_points]]&gt;summary2[[#This Row],[second_points]],0,IF(summary2[[#This Row],[second_points]]&gt;summary2[[#This Row],[first_points]],1,2))</f>
        <v>1</v>
      </c>
      <c r="L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1.3559384615384693</v>
      </c>
      <c r="M9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10" spans="1:13" x14ac:dyDescent="0.3">
      <c r="A10" s="1" t="s">
        <v>30</v>
      </c>
      <c r="B10">
        <v>3</v>
      </c>
      <c r="C10">
        <v>2</v>
      </c>
      <c r="D10" s="6">
        <v>8.7218</v>
      </c>
      <c r="E10" s="6">
        <v>4.7332999999998204</v>
      </c>
      <c r="F10">
        <v>19</v>
      </c>
      <c r="G10">
        <v>13</v>
      </c>
      <c r="H10" s="1" t="s">
        <v>26</v>
      </c>
      <c r="I10">
        <v>25</v>
      </c>
      <c r="J10">
        <v>23</v>
      </c>
      <c r="K10">
        <f>IF(summary2[[#This Row],[first_points]]&gt;summary2[[#This Row],[second_points]],0,IF(summary2[[#This Row],[second_points]]&gt;summary2[[#This Row],[first_points]],1,2))</f>
        <v>0</v>
      </c>
      <c r="L1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0.45904210526315792</v>
      </c>
      <c r="M10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11" spans="1:13" x14ac:dyDescent="0.3">
      <c r="A11" s="1" t="s">
        <v>30</v>
      </c>
      <c r="B11">
        <v>4</v>
      </c>
      <c r="C11">
        <v>2</v>
      </c>
      <c r="D11" s="6">
        <v>16.488299999998901</v>
      </c>
      <c r="E11" s="6">
        <v>7.11529999999882</v>
      </c>
      <c r="F11">
        <v>19</v>
      </c>
      <c r="G11">
        <v>11</v>
      </c>
      <c r="H11" s="1" t="s">
        <v>26</v>
      </c>
      <c r="I11">
        <v>17</v>
      </c>
      <c r="J11">
        <v>31</v>
      </c>
      <c r="K11">
        <f>IF(summary2[[#This Row],[first_points]]&gt;summary2[[#This Row],[second_points]],0,IF(summary2[[#This Row],[second_points]]&gt;summary2[[#This Row],[first_points]],1,2))</f>
        <v>1</v>
      </c>
      <c r="L1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1" s="1">
        <f>IF(summary2[[#This Row],[first_points]]&gt;summary2[[#This Row],[second_points]],summary2[[#This Row],[first_moves]],IF(summary2[[#This Row],[first_points]]&lt;summary2[[#This Row],[second_points]],summary2[[#This Row],[second_moves]],0))</f>
        <v>11</v>
      </c>
    </row>
    <row r="12" spans="1:13" x14ac:dyDescent="0.3">
      <c r="A12" s="1" t="s">
        <v>30</v>
      </c>
      <c r="B12">
        <v>5</v>
      </c>
      <c r="C12">
        <v>2</v>
      </c>
      <c r="D12" s="6">
        <v>1.34890000000087</v>
      </c>
      <c r="E12" s="6">
        <v>6.7691999999972499</v>
      </c>
      <c r="F12">
        <v>10</v>
      </c>
      <c r="G12">
        <v>17</v>
      </c>
      <c r="H12" s="1" t="s">
        <v>26</v>
      </c>
      <c r="I12">
        <v>13</v>
      </c>
      <c r="J12">
        <v>35</v>
      </c>
      <c r="K12">
        <f>IF(summary2[[#This Row],[first_points]]&gt;summary2[[#This Row],[second_points]],0,IF(summary2[[#This Row],[second_points]]&gt;summary2[[#This Row],[first_points]],1,2))</f>
        <v>1</v>
      </c>
      <c r="L1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0.39818823529395586</v>
      </c>
      <c r="M12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13" spans="1:13" x14ac:dyDescent="0.3">
      <c r="A13" s="1" t="s">
        <v>30</v>
      </c>
      <c r="B13">
        <v>6</v>
      </c>
      <c r="C13">
        <v>2</v>
      </c>
      <c r="D13" s="6">
        <v>5.2653999999998602</v>
      </c>
      <c r="E13" s="6">
        <v>2.9015999999986102</v>
      </c>
      <c r="F13">
        <v>23</v>
      </c>
      <c r="G13">
        <v>8</v>
      </c>
      <c r="H13" s="1" t="s">
        <v>26</v>
      </c>
      <c r="I13">
        <v>35</v>
      </c>
      <c r="J13">
        <v>13</v>
      </c>
      <c r="K13">
        <f>IF(summary2[[#This Row],[first_points]]&gt;summary2[[#This Row],[second_points]],0,IF(summary2[[#This Row],[second_points]]&gt;summary2[[#This Row],[first_points]],1,2))</f>
        <v>0</v>
      </c>
      <c r="L1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0.22893043478260261</v>
      </c>
      <c r="M13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14" spans="1:13" x14ac:dyDescent="0.3">
      <c r="A14" s="1" t="s">
        <v>30</v>
      </c>
      <c r="B14">
        <v>1</v>
      </c>
      <c r="C14">
        <v>2</v>
      </c>
      <c r="D14" s="6">
        <v>8.6783000000014692</v>
      </c>
      <c r="E14" s="6">
        <v>7.3764000000000598</v>
      </c>
      <c r="F14">
        <v>18</v>
      </c>
      <c r="G14">
        <v>29</v>
      </c>
      <c r="H14" s="1" t="s">
        <v>27</v>
      </c>
      <c r="I14">
        <v>19</v>
      </c>
      <c r="J14">
        <v>29</v>
      </c>
      <c r="K14">
        <f>IF(summary2[[#This Row],[first_points]]&gt;summary2[[#This Row],[second_points]],0,IF(summary2[[#This Row],[second_points]]&gt;summary2[[#This Row],[first_points]],1,2))</f>
        <v>1</v>
      </c>
      <c r="L1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4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5" spans="1:13" x14ac:dyDescent="0.3">
      <c r="A15" s="1" t="s">
        <v>30</v>
      </c>
      <c r="B15">
        <v>2</v>
      </c>
      <c r="C15">
        <v>2</v>
      </c>
      <c r="D15" s="6">
        <v>14.846699999996099</v>
      </c>
      <c r="E15" s="6">
        <v>24.947200000001502</v>
      </c>
      <c r="F15">
        <v>20</v>
      </c>
      <c r="G15">
        <v>29</v>
      </c>
      <c r="H15" s="1" t="s">
        <v>27</v>
      </c>
      <c r="I15">
        <v>20</v>
      </c>
      <c r="J15">
        <v>28</v>
      </c>
      <c r="K15">
        <f>IF(summary2[[#This Row],[first_points]]&gt;summary2[[#This Row],[second_points]],0,IF(summary2[[#This Row],[second_points]]&gt;summary2[[#This Row],[first_points]],1,2))</f>
        <v>1</v>
      </c>
      <c r="L1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0.86024827586212071</v>
      </c>
      <c r="M15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6" spans="1:13" x14ac:dyDescent="0.3">
      <c r="A16" s="1" t="s">
        <v>30</v>
      </c>
      <c r="B16">
        <v>3</v>
      </c>
      <c r="C16">
        <v>2</v>
      </c>
      <c r="D16" s="6">
        <v>4.7260999999920701</v>
      </c>
      <c r="E16" s="6">
        <v>4.7142999999980599</v>
      </c>
      <c r="F16">
        <v>21</v>
      </c>
      <c r="G16">
        <v>22</v>
      </c>
      <c r="H16" s="1" t="s">
        <v>27</v>
      </c>
      <c r="I16">
        <v>32</v>
      </c>
      <c r="J16">
        <v>16</v>
      </c>
      <c r="K16">
        <f>IF(summary2[[#This Row],[first_points]]&gt;summary2[[#This Row],[second_points]],0,IF(summary2[[#This Row],[second_points]]&gt;summary2[[#This Row],[first_points]],1,2))</f>
        <v>0</v>
      </c>
      <c r="L1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0.22505238095200333</v>
      </c>
      <c r="M16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17" spans="1:13" x14ac:dyDescent="0.3">
      <c r="A17" s="1" t="s">
        <v>30</v>
      </c>
      <c r="B17">
        <v>4</v>
      </c>
      <c r="C17">
        <v>2</v>
      </c>
      <c r="D17" s="6">
        <v>13.670399999989799</v>
      </c>
      <c r="E17" s="6">
        <v>7.0904000000044896</v>
      </c>
      <c r="F17">
        <v>31</v>
      </c>
      <c r="G17">
        <v>24</v>
      </c>
      <c r="H17" s="1" t="s">
        <v>27</v>
      </c>
      <c r="I17">
        <v>29</v>
      </c>
      <c r="J17">
        <v>19</v>
      </c>
      <c r="K17">
        <f>IF(summary2[[#This Row],[first_points]]&gt;summary2[[#This Row],[second_points]],0,IF(summary2[[#This Row],[second_points]]&gt;summary2[[#This Row],[first_points]],1,2))</f>
        <v>0</v>
      </c>
      <c r="L1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0.44098064516096125</v>
      </c>
      <c r="M17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18" spans="1:13" x14ac:dyDescent="0.3">
      <c r="A18" s="1" t="s">
        <v>30</v>
      </c>
      <c r="B18">
        <v>5</v>
      </c>
      <c r="C18">
        <v>2</v>
      </c>
      <c r="D18" s="6">
        <v>2.5112999999965502</v>
      </c>
      <c r="E18" s="6">
        <v>9.4826999999959494</v>
      </c>
      <c r="F18">
        <v>12</v>
      </c>
      <c r="G18">
        <v>15</v>
      </c>
      <c r="H18" s="1" t="s">
        <v>27</v>
      </c>
      <c r="I18">
        <v>10</v>
      </c>
      <c r="J18">
        <v>38</v>
      </c>
      <c r="K18">
        <f>IF(summary2[[#This Row],[first_points]]&gt;summary2[[#This Row],[second_points]],0,IF(summary2[[#This Row],[second_points]]&gt;summary2[[#This Row],[first_points]],1,2))</f>
        <v>1</v>
      </c>
      <c r="L1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0.63217999999972996</v>
      </c>
      <c r="M18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19" spans="1:13" x14ac:dyDescent="0.3">
      <c r="A19" s="1" t="s">
        <v>30</v>
      </c>
      <c r="B19">
        <v>6</v>
      </c>
      <c r="C19">
        <v>2</v>
      </c>
      <c r="D19" s="6">
        <v>30.164199999997901</v>
      </c>
      <c r="E19" s="6">
        <v>10.7827000000035</v>
      </c>
      <c r="F19">
        <v>34</v>
      </c>
      <c r="G19">
        <v>11</v>
      </c>
      <c r="H19" s="1" t="s">
        <v>27</v>
      </c>
      <c r="I19">
        <v>36</v>
      </c>
      <c r="J19">
        <v>12</v>
      </c>
      <c r="K19">
        <f>IF(summary2[[#This Row],[first_points]]&gt;summary2[[#This Row],[second_points]],0,IF(summary2[[#This Row],[second_points]]&gt;summary2[[#This Row],[first_points]],1,2))</f>
        <v>0</v>
      </c>
      <c r="L1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0.88718235294111469</v>
      </c>
      <c r="M19" s="1">
        <f>IF(summary2[[#This Row],[first_points]]&gt;summary2[[#This Row],[second_points]],summary2[[#This Row],[first_moves]],IF(summary2[[#This Row],[first_points]]&lt;summary2[[#This Row],[second_points]],summary2[[#This Row],[second_moves]],0))</f>
        <v>34</v>
      </c>
    </row>
    <row r="20" spans="1:13" x14ac:dyDescent="0.3">
      <c r="A20" s="1" t="s">
        <v>30</v>
      </c>
      <c r="B20">
        <v>1</v>
      </c>
      <c r="C20">
        <v>2</v>
      </c>
      <c r="D20" s="6">
        <v>7.74389999999058</v>
      </c>
      <c r="E20" s="6">
        <v>9.8117000000002008</v>
      </c>
      <c r="F20">
        <v>33</v>
      </c>
      <c r="G20">
        <v>36</v>
      </c>
      <c r="H20" s="1" t="s">
        <v>28</v>
      </c>
      <c r="I20">
        <v>26</v>
      </c>
      <c r="J20">
        <v>22</v>
      </c>
      <c r="K20">
        <f>IF(summary2[[#This Row],[first_points]]&gt;summary2[[#This Row],[second_points]],0,IF(summary2[[#This Row],[second_points]]&gt;summary2[[#This Row],[first_points]],1,2))</f>
        <v>0</v>
      </c>
      <c r="L2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0.23466363636335091</v>
      </c>
      <c r="M20" s="1">
        <f>IF(summary2[[#This Row],[first_points]]&gt;summary2[[#This Row],[second_points]],summary2[[#This Row],[first_moves]],IF(summary2[[#This Row],[first_points]]&lt;summary2[[#This Row],[second_points]],summary2[[#This Row],[second_moves]],0))</f>
        <v>33</v>
      </c>
    </row>
    <row r="21" spans="1:13" x14ac:dyDescent="0.3">
      <c r="A21" s="1" t="s">
        <v>30</v>
      </c>
      <c r="B21">
        <v>2</v>
      </c>
      <c r="C21">
        <v>2</v>
      </c>
      <c r="D21" s="6">
        <v>9.7030000000053391</v>
      </c>
      <c r="E21" s="6">
        <v>4.8956999999987199</v>
      </c>
      <c r="F21">
        <v>28</v>
      </c>
      <c r="G21">
        <v>28</v>
      </c>
      <c r="H21" s="1" t="s">
        <v>28</v>
      </c>
      <c r="I21">
        <v>19</v>
      </c>
      <c r="J21">
        <v>29</v>
      </c>
      <c r="K21">
        <f>IF(summary2[[#This Row],[first_points]]&gt;summary2[[#This Row],[second_points]],0,IF(summary2[[#This Row],[second_points]]&gt;summary2[[#This Row],[first_points]],1,2))</f>
        <v>1</v>
      </c>
      <c r="L2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21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22" spans="1:13" x14ac:dyDescent="0.3">
      <c r="A22" s="1" t="s">
        <v>30</v>
      </c>
      <c r="B22">
        <v>3</v>
      </c>
      <c r="C22">
        <v>2</v>
      </c>
      <c r="D22" s="6">
        <v>4.9160000000156803</v>
      </c>
      <c r="E22" s="6">
        <v>8.1828000000037093</v>
      </c>
      <c r="F22">
        <v>37</v>
      </c>
      <c r="G22">
        <v>35</v>
      </c>
      <c r="H22" s="1" t="s">
        <v>28</v>
      </c>
      <c r="I22">
        <v>29</v>
      </c>
      <c r="J22">
        <v>19</v>
      </c>
      <c r="K22">
        <f>IF(summary2[[#This Row],[first_points]]&gt;summary2[[#This Row],[second_points]],0,IF(summary2[[#This Row],[second_points]]&gt;summary2[[#This Row],[first_points]],1,2))</f>
        <v>0</v>
      </c>
      <c r="L2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0.13286486486528865</v>
      </c>
      <c r="M22" s="1">
        <f>IF(summary2[[#This Row],[first_points]]&gt;summary2[[#This Row],[second_points]],summary2[[#This Row],[first_moves]],IF(summary2[[#This Row],[first_points]]&lt;summary2[[#This Row],[second_points]],summary2[[#This Row],[second_moves]],0))</f>
        <v>37</v>
      </c>
    </row>
    <row r="23" spans="1:13" x14ac:dyDescent="0.3">
      <c r="A23" s="1" t="s">
        <v>30</v>
      </c>
      <c r="B23">
        <v>4</v>
      </c>
      <c r="C23">
        <v>2</v>
      </c>
      <c r="D23" s="6">
        <v>10.3240000000006</v>
      </c>
      <c r="E23" s="6">
        <v>3.2407999999861601</v>
      </c>
      <c r="F23">
        <v>24</v>
      </c>
      <c r="G23">
        <v>28</v>
      </c>
      <c r="H23" s="1" t="s">
        <v>28</v>
      </c>
      <c r="I23">
        <v>19</v>
      </c>
      <c r="J23">
        <v>29</v>
      </c>
      <c r="K23">
        <f>IF(summary2[[#This Row],[first_points]]&gt;summary2[[#This Row],[second_points]],0,IF(summary2[[#This Row],[second_points]]&gt;summary2[[#This Row],[first_points]],1,2))</f>
        <v>1</v>
      </c>
      <c r="L2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23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24" spans="1:13" x14ac:dyDescent="0.3">
      <c r="A24" s="1" t="s">
        <v>30</v>
      </c>
      <c r="B24">
        <v>5</v>
      </c>
      <c r="C24">
        <v>2</v>
      </c>
      <c r="D24" s="6">
        <v>5.7602000000045397</v>
      </c>
      <c r="E24" s="6">
        <v>7.8745000000068899</v>
      </c>
      <c r="F24">
        <v>26</v>
      </c>
      <c r="G24">
        <v>29</v>
      </c>
      <c r="H24" s="1" t="s">
        <v>28</v>
      </c>
      <c r="I24">
        <v>19</v>
      </c>
      <c r="J24">
        <v>29</v>
      </c>
      <c r="K24">
        <f>IF(summary2[[#This Row],[first_points]]&gt;summary2[[#This Row],[second_points]],0,IF(summary2[[#This Row],[second_points]]&gt;summary2[[#This Row],[first_points]],1,2))</f>
        <v>1</v>
      </c>
      <c r="L2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0.27153448275885828</v>
      </c>
      <c r="M24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25" spans="1:13" x14ac:dyDescent="0.3">
      <c r="A25" s="1" t="s">
        <v>30</v>
      </c>
      <c r="B25">
        <v>6</v>
      </c>
      <c r="C25">
        <v>2</v>
      </c>
      <c r="D25" s="6">
        <v>6.28650000000163</v>
      </c>
      <c r="E25" s="6">
        <v>8.8688999999817497</v>
      </c>
      <c r="F25">
        <v>40</v>
      </c>
      <c r="G25">
        <v>38</v>
      </c>
      <c r="H25" s="1" t="s">
        <v>28</v>
      </c>
      <c r="I25">
        <v>26</v>
      </c>
      <c r="J25">
        <v>22</v>
      </c>
      <c r="K25">
        <f>IF(summary2[[#This Row],[first_points]]&gt;summary2[[#This Row],[second_points]],0,IF(summary2[[#This Row],[second_points]]&gt;summary2[[#This Row],[first_points]],1,2))</f>
        <v>0</v>
      </c>
      <c r="L2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0.15716250000004076</v>
      </c>
      <c r="M25" s="1">
        <f>IF(summary2[[#This Row],[first_points]]&gt;summary2[[#This Row],[second_points]],summary2[[#This Row],[first_moves]],IF(summary2[[#This Row],[first_points]]&lt;summary2[[#This Row],[second_points]],summary2[[#This Row],[second_moves]],0))</f>
        <v>40</v>
      </c>
    </row>
    <row r="26" spans="1:13" x14ac:dyDescent="0.3">
      <c r="A26" s="1" t="s">
        <v>31</v>
      </c>
      <c r="B26">
        <v>1</v>
      </c>
      <c r="C26">
        <v>2</v>
      </c>
      <c r="D26" s="6">
        <v>0.18049999999991601</v>
      </c>
      <c r="E26" s="6">
        <v>0.26090000000023</v>
      </c>
      <c r="F26">
        <v>6</v>
      </c>
      <c r="G26">
        <v>5</v>
      </c>
      <c r="H26" s="1" t="s">
        <v>9</v>
      </c>
      <c r="I26">
        <v>12</v>
      </c>
      <c r="J26">
        <v>36</v>
      </c>
      <c r="K26">
        <f>IF(summary2[[#This Row],[first_points]]&gt;summary2[[#This Row],[second_points]],0,IF(summary2[[#This Row],[second_points]]&gt;summary2[[#This Row],[first_points]],1,2))</f>
        <v>1</v>
      </c>
      <c r="L2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5.2180000000046002E-2</v>
      </c>
      <c r="M26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27" spans="1:13" x14ac:dyDescent="0.3">
      <c r="A27" s="1" t="s">
        <v>31</v>
      </c>
      <c r="B27">
        <v>2</v>
      </c>
      <c r="C27">
        <v>2</v>
      </c>
      <c r="D27" s="6">
        <v>0.27369999999971001</v>
      </c>
      <c r="E27" s="6">
        <v>0.27479999999968602</v>
      </c>
      <c r="F27">
        <v>6</v>
      </c>
      <c r="G27">
        <v>6</v>
      </c>
      <c r="H27" s="1" t="s">
        <v>9</v>
      </c>
      <c r="I27">
        <v>35</v>
      </c>
      <c r="J27">
        <v>13</v>
      </c>
      <c r="K27">
        <f>IF(summary2[[#This Row],[first_points]]&gt;summary2[[#This Row],[second_points]],0,IF(summary2[[#This Row],[second_points]]&gt;summary2[[#This Row],[first_points]],1,2))</f>
        <v>0</v>
      </c>
      <c r="L2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4.5616666666618337E-2</v>
      </c>
      <c r="M27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28" spans="1:13" x14ac:dyDescent="0.3">
      <c r="A28" s="1" t="s">
        <v>31</v>
      </c>
      <c r="B28">
        <v>3</v>
      </c>
      <c r="C28">
        <v>2</v>
      </c>
      <c r="D28" s="6">
        <v>0.39349999999949098</v>
      </c>
      <c r="E28" s="6">
        <v>0.29159999999972502</v>
      </c>
      <c r="F28">
        <v>7</v>
      </c>
      <c r="G28">
        <v>5</v>
      </c>
      <c r="H28" s="1" t="s">
        <v>9</v>
      </c>
      <c r="I28">
        <v>44</v>
      </c>
      <c r="J28">
        <v>4</v>
      </c>
      <c r="K28">
        <f>IF(summary2[[#This Row],[first_points]]&gt;summary2[[#This Row],[second_points]],0,IF(summary2[[#This Row],[second_points]]&gt;summary2[[#This Row],[first_points]],1,2))</f>
        <v>0</v>
      </c>
      <c r="L2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5.6214285714212997E-2</v>
      </c>
      <c r="M28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29" spans="1:13" x14ac:dyDescent="0.3">
      <c r="A29" s="1" t="s">
        <v>31</v>
      </c>
      <c r="B29">
        <v>4</v>
      </c>
      <c r="C29">
        <v>2</v>
      </c>
      <c r="D29" s="6">
        <v>0.34630000000079803</v>
      </c>
      <c r="E29" s="6">
        <v>0.46700000000043901</v>
      </c>
      <c r="F29">
        <v>6</v>
      </c>
      <c r="G29">
        <v>7</v>
      </c>
      <c r="H29" s="1" t="s">
        <v>9</v>
      </c>
      <c r="I29">
        <v>35</v>
      </c>
      <c r="J29">
        <v>13</v>
      </c>
      <c r="K29">
        <f>IF(summary2[[#This Row],[first_points]]&gt;summary2[[#This Row],[second_points]],0,IF(summary2[[#This Row],[second_points]]&gt;summary2[[#This Row],[first_points]],1,2))</f>
        <v>0</v>
      </c>
      <c r="L2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5.7716666666799671E-2</v>
      </c>
      <c r="M29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30" spans="1:13" x14ac:dyDescent="0.3">
      <c r="A30" s="1" t="s">
        <v>31</v>
      </c>
      <c r="B30">
        <v>5</v>
      </c>
      <c r="C30">
        <v>2</v>
      </c>
      <c r="D30" s="6">
        <v>0.35819999999908703</v>
      </c>
      <c r="E30" s="6">
        <v>0.36100000000027699</v>
      </c>
      <c r="F30">
        <v>7</v>
      </c>
      <c r="G30">
        <v>5</v>
      </c>
      <c r="H30" s="1" t="s">
        <v>9</v>
      </c>
      <c r="I30">
        <v>37</v>
      </c>
      <c r="J30">
        <v>11</v>
      </c>
      <c r="K30">
        <f>IF(summary2[[#This Row],[first_points]]&gt;summary2[[#This Row],[second_points]],0,IF(summary2[[#This Row],[second_points]]&gt;summary2[[#This Row],[first_points]],1,2))</f>
        <v>0</v>
      </c>
      <c r="L3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5.1171428571298146E-2</v>
      </c>
      <c r="M30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31" spans="1:13" x14ac:dyDescent="0.3">
      <c r="A31" s="1" t="s">
        <v>31</v>
      </c>
      <c r="B31">
        <v>6</v>
      </c>
      <c r="C31">
        <v>2</v>
      </c>
      <c r="D31" s="6">
        <v>0.79090000000059302</v>
      </c>
      <c r="E31" s="6">
        <v>0.72280000000102196</v>
      </c>
      <c r="F31">
        <v>12</v>
      </c>
      <c r="G31">
        <v>11</v>
      </c>
      <c r="H31" s="1" t="s">
        <v>9</v>
      </c>
      <c r="I31">
        <v>16</v>
      </c>
      <c r="J31">
        <v>32</v>
      </c>
      <c r="K31">
        <f>IF(summary2[[#This Row],[first_points]]&gt;summary2[[#This Row],[second_points]],0,IF(summary2[[#This Row],[second_points]]&gt;summary2[[#This Row],[first_points]],1,2))</f>
        <v>1</v>
      </c>
      <c r="L3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31" s="1">
        <f>IF(summary2[[#This Row],[first_points]]&gt;summary2[[#This Row],[second_points]],summary2[[#This Row],[first_moves]],IF(summary2[[#This Row],[first_points]]&lt;summary2[[#This Row],[second_points]],summary2[[#This Row],[second_moves]],0))</f>
        <v>11</v>
      </c>
    </row>
    <row r="32" spans="1:13" x14ac:dyDescent="0.3">
      <c r="A32" s="1" t="s">
        <v>31</v>
      </c>
      <c r="B32">
        <v>1</v>
      </c>
      <c r="C32">
        <v>2</v>
      </c>
      <c r="D32" s="6">
        <v>2.4044999999981398</v>
      </c>
      <c r="E32" s="6">
        <v>3.2936999999986201</v>
      </c>
      <c r="F32">
        <v>17</v>
      </c>
      <c r="G32">
        <v>22</v>
      </c>
      <c r="H32" s="1" t="s">
        <v>26</v>
      </c>
      <c r="I32">
        <v>18</v>
      </c>
      <c r="J32">
        <v>30</v>
      </c>
      <c r="K32">
        <f>IF(summary2[[#This Row],[first_points]]&gt;summary2[[#This Row],[second_points]],0,IF(summary2[[#This Row],[second_points]]&gt;summary2[[#This Row],[first_points]],1,2))</f>
        <v>1</v>
      </c>
      <c r="L3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0.14971363636357363</v>
      </c>
      <c r="M32" s="1">
        <f>IF(summary2[[#This Row],[first_points]]&gt;summary2[[#This Row],[second_points]],summary2[[#This Row],[first_moves]],IF(summary2[[#This Row],[first_points]]&lt;summary2[[#This Row],[second_points]],summary2[[#This Row],[second_moves]],0))</f>
        <v>22</v>
      </c>
    </row>
    <row r="33" spans="1:13" x14ac:dyDescent="0.3">
      <c r="A33" s="1" t="s">
        <v>31</v>
      </c>
      <c r="B33">
        <v>2</v>
      </c>
      <c r="C33">
        <v>2</v>
      </c>
      <c r="D33" s="6">
        <v>3.0222999999995799</v>
      </c>
      <c r="E33" s="6">
        <v>7.07869999999832</v>
      </c>
      <c r="F33">
        <v>14</v>
      </c>
      <c r="G33">
        <v>13</v>
      </c>
      <c r="H33" s="1" t="s">
        <v>26</v>
      </c>
      <c r="I33">
        <v>21</v>
      </c>
      <c r="J33">
        <v>27</v>
      </c>
      <c r="K33">
        <f>IF(summary2[[#This Row],[first_points]]&gt;summary2[[#This Row],[second_points]],0,IF(summary2[[#This Row],[second_points]]&gt;summary2[[#This Row],[first_points]],1,2))</f>
        <v>1</v>
      </c>
      <c r="L3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0.54451538461525539</v>
      </c>
      <c r="M33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34" spans="1:13" x14ac:dyDescent="0.3">
      <c r="A34" s="1" t="s">
        <v>31</v>
      </c>
      <c r="B34">
        <v>3</v>
      </c>
      <c r="C34">
        <v>2</v>
      </c>
      <c r="D34" s="6">
        <v>5.9584000000061303</v>
      </c>
      <c r="E34" s="6">
        <v>2.3992999999951001</v>
      </c>
      <c r="F34">
        <v>19</v>
      </c>
      <c r="G34">
        <v>13</v>
      </c>
      <c r="H34" s="1" t="s">
        <v>26</v>
      </c>
      <c r="I34">
        <v>25</v>
      </c>
      <c r="J34">
        <v>23</v>
      </c>
      <c r="K34">
        <f>IF(summary2[[#This Row],[first_points]]&gt;summary2[[#This Row],[second_points]],0,IF(summary2[[#This Row],[second_points]]&gt;summary2[[#This Row],[first_points]],1,2))</f>
        <v>0</v>
      </c>
      <c r="L3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0.31360000000032268</v>
      </c>
      <c r="M34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35" spans="1:13" x14ac:dyDescent="0.3">
      <c r="A35" s="1" t="s">
        <v>31</v>
      </c>
      <c r="B35">
        <v>4</v>
      </c>
      <c r="C35">
        <v>2</v>
      </c>
      <c r="D35" s="6">
        <v>7.6758000000012299</v>
      </c>
      <c r="E35" s="6">
        <v>3.9678000000016298</v>
      </c>
      <c r="F35">
        <v>19</v>
      </c>
      <c r="G35">
        <v>11</v>
      </c>
      <c r="H35" s="1" t="s">
        <v>26</v>
      </c>
      <c r="I35">
        <v>17</v>
      </c>
      <c r="J35">
        <v>31</v>
      </c>
      <c r="K35">
        <f>IF(summary2[[#This Row],[first_points]]&gt;summary2[[#This Row],[second_points]],0,IF(summary2[[#This Row],[second_points]]&gt;summary2[[#This Row],[first_points]],1,2))</f>
        <v>1</v>
      </c>
      <c r="L3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35" s="1">
        <f>IF(summary2[[#This Row],[first_points]]&gt;summary2[[#This Row],[second_points]],summary2[[#This Row],[first_moves]],IF(summary2[[#This Row],[first_points]]&lt;summary2[[#This Row],[second_points]],summary2[[#This Row],[second_moves]],0))</f>
        <v>11</v>
      </c>
    </row>
    <row r="36" spans="1:13" x14ac:dyDescent="0.3">
      <c r="A36" s="1" t="s">
        <v>31</v>
      </c>
      <c r="B36">
        <v>5</v>
      </c>
      <c r="C36">
        <v>2</v>
      </c>
      <c r="D36" s="6">
        <v>0.96899999999777697</v>
      </c>
      <c r="E36" s="6">
        <v>3.45619999999691</v>
      </c>
      <c r="F36">
        <v>10</v>
      </c>
      <c r="G36">
        <v>17</v>
      </c>
      <c r="H36" s="1" t="s">
        <v>26</v>
      </c>
      <c r="I36">
        <v>13</v>
      </c>
      <c r="J36">
        <v>35</v>
      </c>
      <c r="K36">
        <f>IF(summary2[[#This Row],[first_points]]&gt;summary2[[#This Row],[second_points]],0,IF(summary2[[#This Row],[second_points]]&gt;summary2[[#This Row],[first_points]],1,2))</f>
        <v>1</v>
      </c>
      <c r="L3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0.2033058823527594</v>
      </c>
      <c r="M36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37" spans="1:13" x14ac:dyDescent="0.3">
      <c r="A37" s="1" t="s">
        <v>31</v>
      </c>
      <c r="B37">
        <v>6</v>
      </c>
      <c r="C37">
        <v>2</v>
      </c>
      <c r="D37" s="6">
        <v>3.2604999999943298</v>
      </c>
      <c r="E37" s="6">
        <v>1.5798000000000201</v>
      </c>
      <c r="F37">
        <v>23</v>
      </c>
      <c r="G37">
        <v>8</v>
      </c>
      <c r="H37" s="1" t="s">
        <v>26</v>
      </c>
      <c r="I37">
        <v>35</v>
      </c>
      <c r="J37">
        <v>13</v>
      </c>
      <c r="K37">
        <f>IF(summary2[[#This Row],[first_points]]&gt;summary2[[#This Row],[second_points]],0,IF(summary2[[#This Row],[second_points]]&gt;summary2[[#This Row],[first_points]],1,2))</f>
        <v>0</v>
      </c>
      <c r="L3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0.14176086956497086</v>
      </c>
      <c r="M37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38" spans="1:13" x14ac:dyDescent="0.3">
      <c r="A38" s="1" t="s">
        <v>31</v>
      </c>
      <c r="B38">
        <v>1</v>
      </c>
      <c r="C38">
        <v>2</v>
      </c>
      <c r="D38" s="6">
        <v>3.57050000000747</v>
      </c>
      <c r="E38" s="6">
        <v>6.52389999999947</v>
      </c>
      <c r="F38">
        <v>18</v>
      </c>
      <c r="G38">
        <v>29</v>
      </c>
      <c r="H38" s="1" t="s">
        <v>27</v>
      </c>
      <c r="I38">
        <v>19</v>
      </c>
      <c r="J38">
        <v>29</v>
      </c>
      <c r="K38">
        <f>IF(summary2[[#This Row],[first_points]]&gt;summary2[[#This Row],[second_points]],0,IF(summary2[[#This Row],[second_points]]&gt;summary2[[#This Row],[first_points]],1,2))</f>
        <v>1</v>
      </c>
      <c r="L3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0.22496206896549897</v>
      </c>
      <c r="M38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39" spans="1:13" x14ac:dyDescent="0.3">
      <c r="A39" s="1" t="s">
        <v>31</v>
      </c>
      <c r="B39">
        <v>2</v>
      </c>
      <c r="C39">
        <v>2</v>
      </c>
      <c r="D39" s="6">
        <v>7.9958999999973903</v>
      </c>
      <c r="E39" s="6">
        <v>21.429100000009502</v>
      </c>
      <c r="F39">
        <v>20</v>
      </c>
      <c r="G39">
        <v>29</v>
      </c>
      <c r="H39" s="1" t="s">
        <v>27</v>
      </c>
      <c r="I39">
        <v>20</v>
      </c>
      <c r="J39">
        <v>28</v>
      </c>
      <c r="K39">
        <f>IF(summary2[[#This Row],[first_points]]&gt;summary2[[#This Row],[second_points]],0,IF(summary2[[#This Row],[second_points]]&gt;summary2[[#This Row],[first_points]],1,2))</f>
        <v>1</v>
      </c>
      <c r="L3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0.73893448275894835</v>
      </c>
      <c r="M39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40" spans="1:13" x14ac:dyDescent="0.3">
      <c r="A40" s="1" t="s">
        <v>31</v>
      </c>
      <c r="B40">
        <v>3</v>
      </c>
      <c r="C40">
        <v>2</v>
      </c>
      <c r="D40" s="6">
        <v>3.6075999999916002</v>
      </c>
      <c r="E40" s="6">
        <v>3.50309999998899</v>
      </c>
      <c r="F40">
        <v>21</v>
      </c>
      <c r="G40">
        <v>22</v>
      </c>
      <c r="H40" s="1" t="s">
        <v>27</v>
      </c>
      <c r="I40">
        <v>32</v>
      </c>
      <c r="J40">
        <v>16</v>
      </c>
      <c r="K40">
        <f>IF(summary2[[#This Row],[first_points]]&gt;summary2[[#This Row],[second_points]],0,IF(summary2[[#This Row],[second_points]]&gt;summary2[[#This Row],[first_points]],1,2))</f>
        <v>0</v>
      </c>
      <c r="L4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0.1717904761900762</v>
      </c>
      <c r="M40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41" spans="1:13" x14ac:dyDescent="0.3">
      <c r="A41" s="1" t="s">
        <v>31</v>
      </c>
      <c r="B41">
        <v>4</v>
      </c>
      <c r="C41">
        <v>2</v>
      </c>
      <c r="D41" s="6">
        <v>12.090699999983901</v>
      </c>
      <c r="E41" s="6">
        <v>5.14529999999169</v>
      </c>
      <c r="F41">
        <v>31</v>
      </c>
      <c r="G41">
        <v>24</v>
      </c>
      <c r="H41" s="1" t="s">
        <v>27</v>
      </c>
      <c r="I41">
        <v>29</v>
      </c>
      <c r="J41">
        <v>19</v>
      </c>
      <c r="K41">
        <f>IF(summary2[[#This Row],[first_points]]&gt;summary2[[#This Row],[second_points]],0,IF(summary2[[#This Row],[second_points]]&gt;summary2[[#This Row],[first_points]],1,2))</f>
        <v>0</v>
      </c>
      <c r="L4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0.39002258064464196</v>
      </c>
      <c r="M41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42" spans="1:13" x14ac:dyDescent="0.3">
      <c r="A42" s="1" t="s">
        <v>31</v>
      </c>
      <c r="B42">
        <v>5</v>
      </c>
      <c r="C42">
        <v>2</v>
      </c>
      <c r="D42" s="6">
        <v>3.06699999999437</v>
      </c>
      <c r="E42" s="6">
        <v>7.3792999999895397</v>
      </c>
      <c r="F42">
        <v>12</v>
      </c>
      <c r="G42">
        <v>15</v>
      </c>
      <c r="H42" s="1" t="s">
        <v>27</v>
      </c>
      <c r="I42">
        <v>10</v>
      </c>
      <c r="J42">
        <v>38</v>
      </c>
      <c r="K42">
        <f>IF(summary2[[#This Row],[first_points]]&gt;summary2[[#This Row],[second_points]],0,IF(summary2[[#This Row],[second_points]]&gt;summary2[[#This Row],[first_points]],1,2))</f>
        <v>1</v>
      </c>
      <c r="L4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0.49195333333263597</v>
      </c>
      <c r="M42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43" spans="1:13" x14ac:dyDescent="0.3">
      <c r="A43" s="1" t="s">
        <v>31</v>
      </c>
      <c r="B43">
        <v>6</v>
      </c>
      <c r="C43">
        <v>2</v>
      </c>
      <c r="D43" s="6">
        <v>13.0749999999935</v>
      </c>
      <c r="E43" s="6">
        <v>4.9915000000027003</v>
      </c>
      <c r="F43">
        <v>34</v>
      </c>
      <c r="G43">
        <v>11</v>
      </c>
      <c r="H43" s="1" t="s">
        <v>27</v>
      </c>
      <c r="I43">
        <v>36</v>
      </c>
      <c r="J43">
        <v>12</v>
      </c>
      <c r="K43">
        <f>IF(summary2[[#This Row],[first_points]]&gt;summary2[[#This Row],[second_points]],0,IF(summary2[[#This Row],[second_points]]&gt;summary2[[#This Row],[first_points]],1,2))</f>
        <v>0</v>
      </c>
      <c r="L4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0.38455882352922055</v>
      </c>
      <c r="M43" s="1">
        <f>IF(summary2[[#This Row],[first_points]]&gt;summary2[[#This Row],[second_points]],summary2[[#This Row],[first_moves]],IF(summary2[[#This Row],[first_points]]&lt;summary2[[#This Row],[second_points]],summary2[[#This Row],[second_moves]],0))</f>
        <v>34</v>
      </c>
    </row>
    <row r="44" spans="1:13" x14ac:dyDescent="0.3">
      <c r="A44" s="1" t="s">
        <v>31</v>
      </c>
      <c r="B44">
        <v>1</v>
      </c>
      <c r="C44">
        <v>2</v>
      </c>
      <c r="D44" s="6">
        <v>5.3316999999921597</v>
      </c>
      <c r="E44" s="6">
        <v>5.8384000000053504</v>
      </c>
      <c r="F44">
        <v>33</v>
      </c>
      <c r="G44">
        <v>36</v>
      </c>
      <c r="H44" s="1" t="s">
        <v>28</v>
      </c>
      <c r="I44">
        <v>26</v>
      </c>
      <c r="J44">
        <v>22</v>
      </c>
      <c r="K44">
        <f>IF(summary2[[#This Row],[first_points]]&gt;summary2[[#This Row],[second_points]],0,IF(summary2[[#This Row],[second_points]]&gt;summary2[[#This Row],[first_points]],1,2))</f>
        <v>0</v>
      </c>
      <c r="L4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0.16156666666642908</v>
      </c>
      <c r="M44" s="1">
        <f>IF(summary2[[#This Row],[first_points]]&gt;summary2[[#This Row],[second_points]],summary2[[#This Row],[first_moves]],IF(summary2[[#This Row],[first_points]]&lt;summary2[[#This Row],[second_points]],summary2[[#This Row],[second_moves]],0))</f>
        <v>33</v>
      </c>
    </row>
    <row r="45" spans="1:13" x14ac:dyDescent="0.3">
      <c r="A45" s="1" t="s">
        <v>31</v>
      </c>
      <c r="B45">
        <v>2</v>
      </c>
      <c r="C45">
        <v>2</v>
      </c>
      <c r="D45" s="6">
        <v>7.1119000000017198</v>
      </c>
      <c r="E45" s="6">
        <v>3.5588999999944799</v>
      </c>
      <c r="F45">
        <v>28</v>
      </c>
      <c r="G45">
        <v>28</v>
      </c>
      <c r="H45" s="1" t="s">
        <v>28</v>
      </c>
      <c r="I45">
        <v>19</v>
      </c>
      <c r="J45">
        <v>29</v>
      </c>
      <c r="K45">
        <f>IF(summary2[[#This Row],[first_points]]&gt;summary2[[#This Row],[second_points]],0,IF(summary2[[#This Row],[second_points]]&gt;summary2[[#This Row],[first_points]],1,2))</f>
        <v>1</v>
      </c>
      <c r="L4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45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46" spans="1:13" x14ac:dyDescent="0.3">
      <c r="A46" s="1" t="s">
        <v>31</v>
      </c>
      <c r="B46">
        <v>3</v>
      </c>
      <c r="C46">
        <v>2</v>
      </c>
      <c r="D46" s="6">
        <v>4.9486999999857</v>
      </c>
      <c r="E46" s="6">
        <v>6.7886000000001401</v>
      </c>
      <c r="F46">
        <v>37</v>
      </c>
      <c r="G46">
        <v>35</v>
      </c>
      <c r="H46" s="1" t="s">
        <v>28</v>
      </c>
      <c r="I46">
        <v>29</v>
      </c>
      <c r="J46">
        <v>19</v>
      </c>
      <c r="K46">
        <f>IF(summary2[[#This Row],[first_points]]&gt;summary2[[#This Row],[second_points]],0,IF(summary2[[#This Row],[second_points]]&gt;summary2[[#This Row],[first_points]],1,2))</f>
        <v>0</v>
      </c>
      <c r="L4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0.13374864864826216</v>
      </c>
      <c r="M46" s="1">
        <f>IF(summary2[[#This Row],[first_points]]&gt;summary2[[#This Row],[second_points]],summary2[[#This Row],[first_moves]],IF(summary2[[#This Row],[first_points]]&lt;summary2[[#This Row],[second_points]],summary2[[#This Row],[second_moves]],0))</f>
        <v>37</v>
      </c>
    </row>
    <row r="47" spans="1:13" x14ac:dyDescent="0.3">
      <c r="A47" s="1" t="s">
        <v>31</v>
      </c>
      <c r="B47">
        <v>4</v>
      </c>
      <c r="C47">
        <v>2</v>
      </c>
      <c r="D47" s="6">
        <v>3.8729999999986799</v>
      </c>
      <c r="E47" s="6">
        <v>2.4168000000059902</v>
      </c>
      <c r="F47">
        <v>24</v>
      </c>
      <c r="G47">
        <v>28</v>
      </c>
      <c r="H47" s="1" t="s">
        <v>28</v>
      </c>
      <c r="I47">
        <v>19</v>
      </c>
      <c r="J47">
        <v>29</v>
      </c>
      <c r="K47">
        <f>IF(summary2[[#This Row],[first_points]]&gt;summary2[[#This Row],[second_points]],0,IF(summary2[[#This Row],[second_points]]&gt;summary2[[#This Row],[first_points]],1,2))</f>
        <v>1</v>
      </c>
      <c r="L4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47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48" spans="1:13" x14ac:dyDescent="0.3">
      <c r="A48" s="1" t="s">
        <v>31</v>
      </c>
      <c r="B48">
        <v>5</v>
      </c>
      <c r="C48">
        <v>2</v>
      </c>
      <c r="D48" s="6">
        <v>5.8830000000042997</v>
      </c>
      <c r="E48" s="6">
        <v>5.7842999999877502</v>
      </c>
      <c r="F48">
        <v>26</v>
      </c>
      <c r="G48">
        <v>29</v>
      </c>
      <c r="H48" s="1" t="s">
        <v>28</v>
      </c>
      <c r="I48">
        <v>19</v>
      </c>
      <c r="J48">
        <v>29</v>
      </c>
      <c r="K48">
        <f>IF(summary2[[#This Row],[first_points]]&gt;summary2[[#This Row],[second_points]],0,IF(summary2[[#This Row],[second_points]]&gt;summary2[[#This Row],[first_points]],1,2))</f>
        <v>1</v>
      </c>
      <c r="L4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48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49" spans="1:13" x14ac:dyDescent="0.3">
      <c r="A49" s="1" t="s">
        <v>31</v>
      </c>
      <c r="B49">
        <v>6</v>
      </c>
      <c r="C49">
        <v>2</v>
      </c>
      <c r="D49" s="6">
        <v>6.8771000000040701</v>
      </c>
      <c r="E49" s="6">
        <v>6.8222999999854004</v>
      </c>
      <c r="F49">
        <v>40</v>
      </c>
      <c r="G49">
        <v>38</v>
      </c>
      <c r="H49" s="1" t="s">
        <v>28</v>
      </c>
      <c r="I49">
        <v>26</v>
      </c>
      <c r="J49">
        <v>22</v>
      </c>
      <c r="K49">
        <f>IF(summary2[[#This Row],[first_points]]&gt;summary2[[#This Row],[second_points]],0,IF(summary2[[#This Row],[second_points]]&gt;summary2[[#This Row],[first_points]],1,2))</f>
        <v>0</v>
      </c>
      <c r="L4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0.17192750000010176</v>
      </c>
      <c r="M49" s="1">
        <f>IF(summary2[[#This Row],[first_points]]&gt;summary2[[#This Row],[second_points]],summary2[[#This Row],[first_moves]],IF(summary2[[#This Row],[first_points]]&lt;summary2[[#This Row],[second_points]],summary2[[#This Row],[second_moves]],0))</f>
        <v>40</v>
      </c>
    </row>
    <row r="50" spans="1:13" x14ac:dyDescent="0.3">
      <c r="A50" s="1" t="s">
        <v>30</v>
      </c>
      <c r="B50">
        <v>1</v>
      </c>
      <c r="C50">
        <v>3</v>
      </c>
      <c r="D50" s="6">
        <v>1.37290000000334</v>
      </c>
      <c r="E50" s="6">
        <v>4.1214999999965496</v>
      </c>
      <c r="F50">
        <v>6</v>
      </c>
      <c r="G50">
        <v>5</v>
      </c>
      <c r="H50" s="1" t="s">
        <v>9</v>
      </c>
      <c r="I50">
        <v>12</v>
      </c>
      <c r="J50">
        <v>36</v>
      </c>
      <c r="K50">
        <f>IF(summary2[[#This Row],[first_points]]&gt;summary2[[#This Row],[second_points]],0,IF(summary2[[#This Row],[second_points]]&gt;summary2[[#This Row],[first_points]],1,2))</f>
        <v>1</v>
      </c>
      <c r="L5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0.82429999999930992</v>
      </c>
      <c r="M50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51" spans="1:13" x14ac:dyDescent="0.3">
      <c r="A51" s="1" t="s">
        <v>30</v>
      </c>
      <c r="B51">
        <v>2</v>
      </c>
      <c r="C51">
        <v>3</v>
      </c>
      <c r="D51" s="6">
        <v>3.38899999999497</v>
      </c>
      <c r="E51" s="6">
        <v>2.8091000000038902</v>
      </c>
      <c r="F51">
        <v>6</v>
      </c>
      <c r="G51">
        <v>6</v>
      </c>
      <c r="H51" s="1" t="s">
        <v>9</v>
      </c>
      <c r="I51">
        <v>35</v>
      </c>
      <c r="J51">
        <v>13</v>
      </c>
      <c r="K51">
        <f>IF(summary2[[#This Row],[first_points]]&gt;summary2[[#This Row],[second_points]],0,IF(summary2[[#This Row],[second_points]]&gt;summary2[[#This Row],[first_points]],1,2))</f>
        <v>0</v>
      </c>
      <c r="L5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0.56483333333249497</v>
      </c>
      <c r="M51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52" spans="1:13" x14ac:dyDescent="0.3">
      <c r="A52" s="1" t="s">
        <v>30</v>
      </c>
      <c r="B52">
        <v>3</v>
      </c>
      <c r="C52">
        <v>3</v>
      </c>
      <c r="D52" s="6">
        <v>3.7440999999951399</v>
      </c>
      <c r="E52" s="6">
        <v>3.0193999999994499</v>
      </c>
      <c r="F52">
        <v>7</v>
      </c>
      <c r="G52">
        <v>5</v>
      </c>
      <c r="H52" s="1" t="s">
        <v>9</v>
      </c>
      <c r="I52">
        <v>44</v>
      </c>
      <c r="J52">
        <v>4</v>
      </c>
      <c r="K52">
        <f>IF(summary2[[#This Row],[first_points]]&gt;summary2[[#This Row],[second_points]],0,IF(summary2[[#This Row],[second_points]]&gt;summary2[[#This Row],[first_points]],1,2))</f>
        <v>0</v>
      </c>
      <c r="L5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0.53487142857073422</v>
      </c>
      <c r="M52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53" spans="1:13" x14ac:dyDescent="0.3">
      <c r="A53" s="1" t="s">
        <v>30</v>
      </c>
      <c r="B53">
        <v>4</v>
      </c>
      <c r="C53">
        <v>3</v>
      </c>
      <c r="D53" s="6">
        <v>6.5423000000066596</v>
      </c>
      <c r="E53" s="6">
        <v>6.3728000000011704</v>
      </c>
      <c r="F53">
        <v>6</v>
      </c>
      <c r="G53">
        <v>7</v>
      </c>
      <c r="H53" s="1" t="s">
        <v>9</v>
      </c>
      <c r="I53">
        <v>35</v>
      </c>
      <c r="J53">
        <v>13</v>
      </c>
      <c r="K53">
        <f>IF(summary2[[#This Row],[first_points]]&gt;summary2[[#This Row],[second_points]],0,IF(summary2[[#This Row],[second_points]]&gt;summary2[[#This Row],[first_points]],1,2))</f>
        <v>0</v>
      </c>
      <c r="L5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1.0903833333344433</v>
      </c>
      <c r="M53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54" spans="1:13" x14ac:dyDescent="0.3">
      <c r="A54" s="1" t="s">
        <v>30</v>
      </c>
      <c r="B54">
        <v>5</v>
      </c>
      <c r="C54">
        <v>3</v>
      </c>
      <c r="D54" s="6">
        <v>3.94659999999902</v>
      </c>
      <c r="E54" s="6">
        <v>12.866599999998799</v>
      </c>
      <c r="F54">
        <v>9</v>
      </c>
      <c r="G54">
        <v>12</v>
      </c>
      <c r="H54" s="1" t="s">
        <v>9</v>
      </c>
      <c r="I54">
        <v>13</v>
      </c>
      <c r="J54">
        <v>35</v>
      </c>
      <c r="K54">
        <f>IF(summary2[[#This Row],[first_points]]&gt;summary2[[#This Row],[second_points]],0,IF(summary2[[#This Row],[second_points]]&gt;summary2[[#This Row],[first_points]],1,2))</f>
        <v>1</v>
      </c>
      <c r="L5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1.0722166666665667</v>
      </c>
      <c r="M54" s="1">
        <f>IF(summary2[[#This Row],[first_points]]&gt;summary2[[#This Row],[second_points]],summary2[[#This Row],[first_moves]],IF(summary2[[#This Row],[first_points]]&lt;summary2[[#This Row],[second_points]],summary2[[#This Row],[second_moves]],0))</f>
        <v>12</v>
      </c>
    </row>
    <row r="55" spans="1:13" x14ac:dyDescent="0.3">
      <c r="A55" s="1" t="s">
        <v>30</v>
      </c>
      <c r="B55">
        <v>6</v>
      </c>
      <c r="C55">
        <v>3</v>
      </c>
      <c r="D55" s="6">
        <v>14.6838999999978</v>
      </c>
      <c r="E55" s="6">
        <v>11.0550000000166</v>
      </c>
      <c r="F55">
        <v>15</v>
      </c>
      <c r="G55">
        <v>10</v>
      </c>
      <c r="H55" s="1" t="s">
        <v>9</v>
      </c>
      <c r="I55">
        <v>34</v>
      </c>
      <c r="J55">
        <v>14</v>
      </c>
      <c r="K55">
        <f>IF(summary2[[#This Row],[first_points]]&gt;summary2[[#This Row],[second_points]],0,IF(summary2[[#This Row],[second_points]]&gt;summary2[[#This Row],[first_points]],1,2))</f>
        <v>0</v>
      </c>
      <c r="L5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0.97892666666652006</v>
      </c>
      <c r="M55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56" spans="1:13" x14ac:dyDescent="0.3">
      <c r="A56" s="1" t="s">
        <v>30</v>
      </c>
      <c r="B56">
        <v>1</v>
      </c>
      <c r="C56">
        <v>3</v>
      </c>
      <c r="D56" s="6">
        <v>11.072699999999699</v>
      </c>
      <c r="E56" s="6">
        <v>53.183300000007698</v>
      </c>
      <c r="F56">
        <v>10</v>
      </c>
      <c r="G56">
        <v>21</v>
      </c>
      <c r="H56" s="1" t="s">
        <v>26</v>
      </c>
      <c r="I56">
        <v>15</v>
      </c>
      <c r="J56">
        <v>33</v>
      </c>
      <c r="K56">
        <f>IF(summary2[[#This Row],[first_points]]&gt;summary2[[#This Row],[second_points]],0,IF(summary2[[#This Row],[second_points]]&gt;summary2[[#This Row],[first_points]],1,2))</f>
        <v>1</v>
      </c>
      <c r="L5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2.5325380952384617</v>
      </c>
      <c r="M56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57" spans="1:13" x14ac:dyDescent="0.3">
      <c r="A57" s="1" t="s">
        <v>30</v>
      </c>
      <c r="B57">
        <v>2</v>
      </c>
      <c r="C57">
        <v>3</v>
      </c>
      <c r="D57" s="6">
        <v>5.5394999999904799</v>
      </c>
      <c r="E57" s="6">
        <v>45.572700000000999</v>
      </c>
      <c r="F57">
        <v>9</v>
      </c>
      <c r="G57">
        <v>17</v>
      </c>
      <c r="H57" s="1" t="s">
        <v>26</v>
      </c>
      <c r="I57">
        <v>22</v>
      </c>
      <c r="J57">
        <v>26</v>
      </c>
      <c r="K57">
        <f>IF(summary2[[#This Row],[first_points]]&gt;summary2[[#This Row],[second_points]],0,IF(summary2[[#This Row],[second_points]]&gt;summary2[[#This Row],[first_points]],1,2))</f>
        <v>1</v>
      </c>
      <c r="L5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2.680747058823588</v>
      </c>
      <c r="M57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58" spans="1:13" x14ac:dyDescent="0.3">
      <c r="A58" s="1" t="s">
        <v>30</v>
      </c>
      <c r="B58">
        <v>3</v>
      </c>
      <c r="C58">
        <v>3</v>
      </c>
      <c r="D58" s="6">
        <v>42.901800000002702</v>
      </c>
      <c r="E58" s="6">
        <v>33.907400000003904</v>
      </c>
      <c r="F58">
        <v>18</v>
      </c>
      <c r="G58">
        <v>12</v>
      </c>
      <c r="H58" s="1" t="s">
        <v>26</v>
      </c>
      <c r="I58">
        <v>29</v>
      </c>
      <c r="J58">
        <v>19</v>
      </c>
      <c r="K58">
        <f>IF(summary2[[#This Row],[first_points]]&gt;summary2[[#This Row],[second_points]],0,IF(summary2[[#This Row],[second_points]]&gt;summary2[[#This Row],[first_points]],1,2))</f>
        <v>0</v>
      </c>
      <c r="L5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2.3834333333334836</v>
      </c>
      <c r="M58" s="1">
        <f>IF(summary2[[#This Row],[first_points]]&gt;summary2[[#This Row],[second_points]],summary2[[#This Row],[first_moves]],IF(summary2[[#This Row],[first_points]]&lt;summary2[[#This Row],[second_points]],summary2[[#This Row],[second_moves]],0))</f>
        <v>18</v>
      </c>
    </row>
    <row r="59" spans="1:13" x14ac:dyDescent="0.3">
      <c r="A59" s="1" t="s">
        <v>30</v>
      </c>
      <c r="B59">
        <v>4</v>
      </c>
      <c r="C59">
        <v>3</v>
      </c>
      <c r="D59" s="6">
        <v>33.7546000000088</v>
      </c>
      <c r="E59" s="6">
        <v>54.724100000008399</v>
      </c>
      <c r="F59">
        <v>13</v>
      </c>
      <c r="G59">
        <v>13</v>
      </c>
      <c r="H59" s="1" t="s">
        <v>26</v>
      </c>
      <c r="I59">
        <v>18</v>
      </c>
      <c r="J59">
        <v>30</v>
      </c>
      <c r="K59">
        <f>IF(summary2[[#This Row],[first_points]]&gt;summary2[[#This Row],[second_points]],0,IF(summary2[[#This Row],[second_points]]&gt;summary2[[#This Row],[first_points]],1,2))</f>
        <v>1</v>
      </c>
      <c r="L5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4.2095461538467998</v>
      </c>
      <c r="M59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60" spans="1:13" x14ac:dyDescent="0.3">
      <c r="A60" s="1" t="s">
        <v>30</v>
      </c>
      <c r="B60">
        <v>5</v>
      </c>
      <c r="C60">
        <v>3</v>
      </c>
      <c r="D60" s="6">
        <v>20.092200000021801</v>
      </c>
      <c r="E60" s="6">
        <v>48.936100000020097</v>
      </c>
      <c r="F60">
        <v>15</v>
      </c>
      <c r="G60">
        <v>19</v>
      </c>
      <c r="H60" s="1" t="s">
        <v>26</v>
      </c>
      <c r="I60">
        <v>15</v>
      </c>
      <c r="J60">
        <v>33</v>
      </c>
      <c r="K60">
        <f>IF(summary2[[#This Row],[first_points]]&gt;summary2[[#This Row],[second_points]],0,IF(summary2[[#This Row],[second_points]]&gt;summary2[[#This Row],[first_points]],1,2))</f>
        <v>1</v>
      </c>
      <c r="L6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2.5755842105273734</v>
      </c>
      <c r="M60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61" spans="1:13" x14ac:dyDescent="0.3">
      <c r="A61" s="1" t="s">
        <v>30</v>
      </c>
      <c r="B61">
        <v>6</v>
      </c>
      <c r="C61">
        <v>3</v>
      </c>
      <c r="D61" s="6">
        <v>64.021800000020306</v>
      </c>
      <c r="E61" s="6">
        <v>41.171200000000802</v>
      </c>
      <c r="F61">
        <v>16</v>
      </c>
      <c r="G61">
        <v>19</v>
      </c>
      <c r="H61" s="1" t="s">
        <v>26</v>
      </c>
      <c r="I61">
        <v>27</v>
      </c>
      <c r="J61">
        <v>21</v>
      </c>
      <c r="K61">
        <f>IF(summary2[[#This Row],[first_points]]&gt;summary2[[#This Row],[second_points]],0,IF(summary2[[#This Row],[second_points]]&gt;summary2[[#This Row],[first_points]],1,2))</f>
        <v>0</v>
      </c>
      <c r="L6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4.0013625000012691</v>
      </c>
      <c r="M61" s="1">
        <f>IF(summary2[[#This Row],[first_points]]&gt;summary2[[#This Row],[second_points]],summary2[[#This Row],[first_moves]],IF(summary2[[#This Row],[first_points]]&lt;summary2[[#This Row],[second_points]],summary2[[#This Row],[second_moves]],0))</f>
        <v>16</v>
      </c>
    </row>
    <row r="62" spans="1:13" x14ac:dyDescent="0.3">
      <c r="A62" s="1" t="s">
        <v>30</v>
      </c>
      <c r="B62">
        <v>1</v>
      </c>
      <c r="C62">
        <v>3</v>
      </c>
      <c r="D62" s="6">
        <v>43.229699999969199</v>
      </c>
      <c r="E62" s="6">
        <v>173.07870000004701</v>
      </c>
      <c r="F62">
        <v>18</v>
      </c>
      <c r="G62">
        <v>31</v>
      </c>
      <c r="H62" s="1" t="s">
        <v>27</v>
      </c>
      <c r="I62">
        <v>19</v>
      </c>
      <c r="J62">
        <v>29</v>
      </c>
      <c r="K62">
        <f>IF(summary2[[#This Row],[first_points]]&gt;summary2[[#This Row],[second_points]],0,IF(summary2[[#This Row],[second_points]]&gt;summary2[[#This Row],[first_points]],1,2))</f>
        <v>1</v>
      </c>
      <c r="L6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5.5831838709692585</v>
      </c>
      <c r="M62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63" spans="1:13" x14ac:dyDescent="0.3">
      <c r="A63" s="1" t="s">
        <v>30</v>
      </c>
      <c r="B63">
        <v>2</v>
      </c>
      <c r="C63">
        <v>3</v>
      </c>
      <c r="D63" s="6">
        <v>36.680500000016899</v>
      </c>
      <c r="E63" s="6">
        <v>155.329100000003</v>
      </c>
      <c r="F63">
        <v>18</v>
      </c>
      <c r="G63">
        <v>30</v>
      </c>
      <c r="H63" s="1" t="s">
        <v>27</v>
      </c>
      <c r="I63">
        <v>20</v>
      </c>
      <c r="J63">
        <v>28</v>
      </c>
      <c r="K63">
        <f>IF(summary2[[#This Row],[first_points]]&gt;summary2[[#This Row],[second_points]],0,IF(summary2[[#This Row],[second_points]]&gt;summary2[[#This Row],[first_points]],1,2))</f>
        <v>1</v>
      </c>
      <c r="L6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5.1776366666667668</v>
      </c>
      <c r="M63" s="1">
        <f>IF(summary2[[#This Row],[first_points]]&gt;summary2[[#This Row],[second_points]],summary2[[#This Row],[first_moves]],IF(summary2[[#This Row],[first_points]]&lt;summary2[[#This Row],[second_points]],summary2[[#This Row],[second_moves]],0))</f>
        <v>30</v>
      </c>
    </row>
    <row r="64" spans="1:13" x14ac:dyDescent="0.3">
      <c r="A64" s="1" t="s">
        <v>30</v>
      </c>
      <c r="B64">
        <v>3</v>
      </c>
      <c r="C64">
        <v>3</v>
      </c>
      <c r="D64" s="6">
        <v>107.46299999998099</v>
      </c>
      <c r="E64" s="6">
        <v>40.874699999989097</v>
      </c>
      <c r="F64">
        <v>24</v>
      </c>
      <c r="G64">
        <v>18</v>
      </c>
      <c r="H64" s="1" t="s">
        <v>27</v>
      </c>
      <c r="I64">
        <v>29</v>
      </c>
      <c r="J64">
        <v>19</v>
      </c>
      <c r="K64">
        <f>IF(summary2[[#This Row],[first_points]]&gt;summary2[[#This Row],[second_points]],0,IF(summary2[[#This Row],[second_points]]&gt;summary2[[#This Row],[first_points]],1,2))</f>
        <v>0</v>
      </c>
      <c r="L6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4.4776249999992084</v>
      </c>
      <c r="M64" s="1">
        <f>IF(summary2[[#This Row],[first_points]]&gt;summary2[[#This Row],[second_points]],summary2[[#This Row],[first_moves]],IF(summary2[[#This Row],[first_points]]&lt;summary2[[#This Row],[second_points]],summary2[[#This Row],[second_moves]],0))</f>
        <v>24</v>
      </c>
    </row>
    <row r="65" spans="1:13" x14ac:dyDescent="0.3">
      <c r="A65" s="1" t="s">
        <v>30</v>
      </c>
      <c r="B65">
        <v>4</v>
      </c>
      <c r="C65">
        <v>3</v>
      </c>
      <c r="D65" s="6">
        <v>88.442499999999299</v>
      </c>
      <c r="E65" s="6">
        <v>126.350000000016</v>
      </c>
      <c r="F65">
        <v>17</v>
      </c>
      <c r="G65">
        <v>28</v>
      </c>
      <c r="H65" s="1" t="s">
        <v>27</v>
      </c>
      <c r="I65">
        <v>15</v>
      </c>
      <c r="J65">
        <v>33</v>
      </c>
      <c r="K65">
        <f>IF(summary2[[#This Row],[first_points]]&gt;summary2[[#This Row],[second_points]],0,IF(summary2[[#This Row],[second_points]]&gt;summary2[[#This Row],[first_points]],1,2))</f>
        <v>1</v>
      </c>
      <c r="L6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4.5125000000005713</v>
      </c>
      <c r="M65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66" spans="1:13" x14ac:dyDescent="0.3">
      <c r="A66" s="1" t="s">
        <v>30</v>
      </c>
      <c r="B66">
        <v>5</v>
      </c>
      <c r="C66">
        <v>3</v>
      </c>
      <c r="D66" s="6">
        <v>83.569599999989904</v>
      </c>
      <c r="E66" s="6">
        <v>268.128899999993</v>
      </c>
      <c r="F66">
        <v>14</v>
      </c>
      <c r="G66">
        <v>23</v>
      </c>
      <c r="H66" s="1" t="s">
        <v>27</v>
      </c>
      <c r="I66">
        <v>13</v>
      </c>
      <c r="J66">
        <v>35</v>
      </c>
      <c r="K66">
        <f>IF(summary2[[#This Row],[first_points]]&gt;summary2[[#This Row],[second_points]],0,IF(summary2[[#This Row],[second_points]]&gt;summary2[[#This Row],[first_points]],1,2))</f>
        <v>1</v>
      </c>
      <c r="L6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11.657778260869261</v>
      </c>
      <c r="M66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67" spans="1:13" x14ac:dyDescent="0.3">
      <c r="A67" s="1" t="s">
        <v>30</v>
      </c>
      <c r="B67">
        <v>6</v>
      </c>
      <c r="C67">
        <v>3</v>
      </c>
      <c r="D67" s="6">
        <v>132.98010000001099</v>
      </c>
      <c r="E67" s="6">
        <v>37.463000000002403</v>
      </c>
      <c r="F67">
        <v>23</v>
      </c>
      <c r="G67">
        <v>12</v>
      </c>
      <c r="H67" s="1" t="s">
        <v>27</v>
      </c>
      <c r="I67">
        <v>34</v>
      </c>
      <c r="J67">
        <v>14</v>
      </c>
      <c r="K67">
        <f>IF(summary2[[#This Row],[first_points]]&gt;summary2[[#This Row],[second_points]],0,IF(summary2[[#This Row],[second_points]]&gt;summary2[[#This Row],[first_points]],1,2))</f>
        <v>0</v>
      </c>
      <c r="L6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5.7817434782613475</v>
      </c>
      <c r="M67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68" spans="1:13" x14ac:dyDescent="0.3">
      <c r="A68" s="1" t="s">
        <v>30</v>
      </c>
      <c r="B68">
        <v>1</v>
      </c>
      <c r="C68">
        <v>3</v>
      </c>
      <c r="D68" s="6">
        <v>53.7363999999342</v>
      </c>
      <c r="E68" s="6">
        <v>67.211800000023899</v>
      </c>
      <c r="F68">
        <v>46</v>
      </c>
      <c r="G68">
        <v>51</v>
      </c>
      <c r="H68" s="1" t="s">
        <v>28</v>
      </c>
      <c r="I68">
        <v>24</v>
      </c>
      <c r="J68">
        <v>24</v>
      </c>
      <c r="K68">
        <f>IF(summary2[[#This Row],[first_points]]&gt;summary2[[#This Row],[second_points]],0,IF(summary2[[#This Row],[second_points]]&gt;summary2[[#This Row],[first_points]],1,2))</f>
        <v>2</v>
      </c>
      <c r="L6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1.3178784313730176</v>
      </c>
      <c r="M68" s="1">
        <f>IF(summary2[[#This Row],[first_points]]&gt;summary2[[#This Row],[second_points]],summary2[[#This Row],[first_moves]],IF(summary2[[#This Row],[first_points]]&lt;summary2[[#This Row],[second_points]],summary2[[#This Row],[second_moves]],0))</f>
        <v>0</v>
      </c>
    </row>
    <row r="69" spans="1:13" x14ac:dyDescent="0.3">
      <c r="A69" s="1" t="s">
        <v>30</v>
      </c>
      <c r="B69">
        <v>2</v>
      </c>
      <c r="C69">
        <v>3</v>
      </c>
      <c r="D69" s="6">
        <v>83.310699999969898</v>
      </c>
      <c r="E69" s="6">
        <v>104.71739999994099</v>
      </c>
      <c r="F69">
        <v>28</v>
      </c>
      <c r="G69">
        <v>32</v>
      </c>
      <c r="H69" s="1" t="s">
        <v>28</v>
      </c>
      <c r="I69">
        <v>16</v>
      </c>
      <c r="J69">
        <v>32</v>
      </c>
      <c r="K69">
        <f>IF(summary2[[#This Row],[first_points]]&gt;summary2[[#This Row],[second_points]],0,IF(summary2[[#This Row],[second_points]]&gt;summary2[[#This Row],[first_points]],1,2))</f>
        <v>1</v>
      </c>
      <c r="L6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3.2724187499981561</v>
      </c>
      <c r="M69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70" spans="1:13" x14ac:dyDescent="0.3">
      <c r="A70" s="1" t="s">
        <v>30</v>
      </c>
      <c r="B70">
        <v>3</v>
      </c>
      <c r="C70">
        <v>3</v>
      </c>
      <c r="D70" s="6">
        <v>66.890499999999506</v>
      </c>
      <c r="E70" s="6">
        <v>74.546999999910199</v>
      </c>
      <c r="F70">
        <v>41</v>
      </c>
      <c r="G70">
        <v>41</v>
      </c>
      <c r="H70" s="1" t="s">
        <v>28</v>
      </c>
      <c r="I70">
        <v>26</v>
      </c>
      <c r="J70">
        <v>22</v>
      </c>
      <c r="K70">
        <f>IF(summary2[[#This Row],[first_points]]&gt;summary2[[#This Row],[second_points]],0,IF(summary2[[#This Row],[second_points]]&gt;summary2[[#This Row],[first_points]],1,2))</f>
        <v>0</v>
      </c>
      <c r="L7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1.6314756097560854</v>
      </c>
      <c r="M70" s="1">
        <f>IF(summary2[[#This Row],[first_points]]&gt;summary2[[#This Row],[second_points]],summary2[[#This Row],[first_moves]],IF(summary2[[#This Row],[first_points]]&lt;summary2[[#This Row],[second_points]],summary2[[#This Row],[second_moves]],0))</f>
        <v>41</v>
      </c>
    </row>
    <row r="71" spans="1:13" x14ac:dyDescent="0.3">
      <c r="A71" s="1" t="s">
        <v>30</v>
      </c>
      <c r="B71">
        <v>4</v>
      </c>
      <c r="C71">
        <v>3</v>
      </c>
      <c r="D71" s="6">
        <v>119.364800000028</v>
      </c>
      <c r="E71" s="6">
        <v>94.451900000024096</v>
      </c>
      <c r="F71">
        <v>41</v>
      </c>
      <c r="G71">
        <v>39</v>
      </c>
      <c r="H71" s="1" t="s">
        <v>28</v>
      </c>
      <c r="I71">
        <v>15</v>
      </c>
      <c r="J71">
        <v>33</v>
      </c>
      <c r="K71">
        <f>IF(summary2[[#This Row],[first_points]]&gt;summary2[[#This Row],[second_points]],0,IF(summary2[[#This Row],[second_points]]&gt;summary2[[#This Row],[first_points]],1,2))</f>
        <v>1</v>
      </c>
      <c r="L7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71" s="1">
        <f>IF(summary2[[#This Row],[first_points]]&gt;summary2[[#This Row],[second_points]],summary2[[#This Row],[first_moves]],IF(summary2[[#This Row],[first_points]]&lt;summary2[[#This Row],[second_points]],summary2[[#This Row],[second_moves]],0))</f>
        <v>39</v>
      </c>
    </row>
    <row r="72" spans="1:13" x14ac:dyDescent="0.3">
      <c r="A72" s="1" t="s">
        <v>30</v>
      </c>
      <c r="B72">
        <v>5</v>
      </c>
      <c r="C72">
        <v>3</v>
      </c>
      <c r="D72" s="6">
        <v>115.283699999935</v>
      </c>
      <c r="E72" s="6">
        <v>141.359500000049</v>
      </c>
      <c r="F72">
        <v>39</v>
      </c>
      <c r="G72">
        <v>43</v>
      </c>
      <c r="H72" s="1" t="s">
        <v>28</v>
      </c>
      <c r="I72">
        <v>20</v>
      </c>
      <c r="J72">
        <v>28</v>
      </c>
      <c r="K72">
        <f>IF(summary2[[#This Row],[first_points]]&gt;summary2[[#This Row],[second_points]],0,IF(summary2[[#This Row],[second_points]]&gt;summary2[[#This Row],[first_points]],1,2))</f>
        <v>1</v>
      </c>
      <c r="L7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3.287430232559279</v>
      </c>
      <c r="M72" s="1">
        <f>IF(summary2[[#This Row],[first_points]]&gt;summary2[[#This Row],[second_points]],summary2[[#This Row],[first_moves]],IF(summary2[[#This Row],[first_points]]&lt;summary2[[#This Row],[second_points]],summary2[[#This Row],[second_moves]],0))</f>
        <v>43</v>
      </c>
    </row>
    <row r="73" spans="1:13" x14ac:dyDescent="0.3">
      <c r="A73" s="1" t="s">
        <v>30</v>
      </c>
      <c r="B73">
        <v>6</v>
      </c>
      <c r="C73">
        <v>3</v>
      </c>
      <c r="D73" s="6">
        <v>70.935499999990199</v>
      </c>
      <c r="E73" s="6">
        <v>94.864700000101706</v>
      </c>
      <c r="F73">
        <v>38</v>
      </c>
      <c r="G73">
        <v>36</v>
      </c>
      <c r="H73" s="1" t="s">
        <v>28</v>
      </c>
      <c r="I73">
        <v>19</v>
      </c>
      <c r="J73">
        <v>29</v>
      </c>
      <c r="K73">
        <f>IF(summary2[[#This Row],[first_points]]&gt;summary2[[#This Row],[second_points]],0,IF(summary2[[#This Row],[second_points]]&gt;summary2[[#This Row],[first_points]],1,2))</f>
        <v>1</v>
      </c>
      <c r="L7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2.6351305555583808</v>
      </c>
      <c r="M73" s="1">
        <f>IF(summary2[[#This Row],[first_points]]&gt;summary2[[#This Row],[second_points]],summary2[[#This Row],[first_moves]],IF(summary2[[#This Row],[first_points]]&lt;summary2[[#This Row],[second_points]],summary2[[#This Row],[second_moves]],0))</f>
        <v>36</v>
      </c>
    </row>
    <row r="74" spans="1:13" x14ac:dyDescent="0.3">
      <c r="A74" s="1" t="s">
        <v>31</v>
      </c>
      <c r="B74">
        <v>1</v>
      </c>
      <c r="C74">
        <v>3</v>
      </c>
      <c r="D74" s="6">
        <v>0.56269999998903497</v>
      </c>
      <c r="E74" s="6">
        <v>0.99069999999557001</v>
      </c>
      <c r="F74">
        <v>6</v>
      </c>
      <c r="G74">
        <v>5</v>
      </c>
      <c r="H74" s="1" t="s">
        <v>9</v>
      </c>
      <c r="I74">
        <v>12</v>
      </c>
      <c r="J74">
        <v>36</v>
      </c>
      <c r="K74">
        <f>IF(summary2[[#This Row],[first_points]]&gt;summary2[[#This Row],[second_points]],0,IF(summary2[[#This Row],[second_points]]&gt;summary2[[#This Row],[first_points]],1,2))</f>
        <v>1</v>
      </c>
      <c r="L7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0.198139999999114</v>
      </c>
      <c r="M74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75" spans="1:13" x14ac:dyDescent="0.3">
      <c r="A75" s="1" t="s">
        <v>31</v>
      </c>
      <c r="B75">
        <v>2</v>
      </c>
      <c r="C75">
        <v>3</v>
      </c>
      <c r="D75" s="6">
        <v>0.88500000000379897</v>
      </c>
      <c r="E75" s="6">
        <v>0.89900000001108504</v>
      </c>
      <c r="F75">
        <v>6</v>
      </c>
      <c r="G75">
        <v>6</v>
      </c>
      <c r="H75" s="1" t="s">
        <v>9</v>
      </c>
      <c r="I75">
        <v>35</v>
      </c>
      <c r="J75">
        <v>13</v>
      </c>
      <c r="K75">
        <f>IF(summary2[[#This Row],[first_points]]&gt;summary2[[#This Row],[second_points]],0,IF(summary2[[#This Row],[second_points]]&gt;summary2[[#This Row],[first_points]],1,2))</f>
        <v>0</v>
      </c>
      <c r="L7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0.14750000000063315</v>
      </c>
      <c r="M75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76" spans="1:13" x14ac:dyDescent="0.3">
      <c r="A76" s="1" t="s">
        <v>31</v>
      </c>
      <c r="B76">
        <v>3</v>
      </c>
      <c r="C76">
        <v>3</v>
      </c>
      <c r="D76" s="6">
        <v>1.3165000000086</v>
      </c>
      <c r="E76" s="6">
        <v>1.02649999999471</v>
      </c>
      <c r="F76">
        <v>7</v>
      </c>
      <c r="G76">
        <v>5</v>
      </c>
      <c r="H76" s="1" t="s">
        <v>9</v>
      </c>
      <c r="I76">
        <v>44</v>
      </c>
      <c r="J76">
        <v>4</v>
      </c>
      <c r="K76">
        <f>IF(summary2[[#This Row],[first_points]]&gt;summary2[[#This Row],[second_points]],0,IF(summary2[[#This Row],[second_points]]&gt;summary2[[#This Row],[first_points]],1,2))</f>
        <v>0</v>
      </c>
      <c r="L7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0.18807142857265716</v>
      </c>
      <c r="M76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77" spans="1:13" x14ac:dyDescent="0.3">
      <c r="A77" s="1" t="s">
        <v>31</v>
      </c>
      <c r="B77">
        <v>4</v>
      </c>
      <c r="C77">
        <v>3</v>
      </c>
      <c r="D77" s="6">
        <v>1.5508000000039599</v>
      </c>
      <c r="E77" s="6">
        <v>1.2199000000023801</v>
      </c>
      <c r="F77">
        <v>6</v>
      </c>
      <c r="G77">
        <v>7</v>
      </c>
      <c r="H77" s="1" t="s">
        <v>9</v>
      </c>
      <c r="I77">
        <v>35</v>
      </c>
      <c r="J77">
        <v>13</v>
      </c>
      <c r="K77">
        <f>IF(summary2[[#This Row],[first_points]]&gt;summary2[[#This Row],[second_points]],0,IF(summary2[[#This Row],[second_points]]&gt;summary2[[#This Row],[first_points]],1,2))</f>
        <v>0</v>
      </c>
      <c r="L7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0.25846666666732665</v>
      </c>
      <c r="M77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78" spans="1:13" x14ac:dyDescent="0.3">
      <c r="A78" s="1" t="s">
        <v>31</v>
      </c>
      <c r="B78">
        <v>5</v>
      </c>
      <c r="C78">
        <v>3</v>
      </c>
      <c r="D78" s="6">
        <v>1.32669999999279</v>
      </c>
      <c r="E78" s="6">
        <v>3.5592000000050898</v>
      </c>
      <c r="F78">
        <v>9</v>
      </c>
      <c r="G78">
        <v>12</v>
      </c>
      <c r="H78" s="1" t="s">
        <v>9</v>
      </c>
      <c r="I78">
        <v>13</v>
      </c>
      <c r="J78">
        <v>35</v>
      </c>
      <c r="K78">
        <f>IF(summary2[[#This Row],[first_points]]&gt;summary2[[#This Row],[second_points]],0,IF(summary2[[#This Row],[second_points]]&gt;summary2[[#This Row],[first_points]],1,2))</f>
        <v>1</v>
      </c>
      <c r="L7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0.29660000000042414</v>
      </c>
      <c r="M78" s="1">
        <f>IF(summary2[[#This Row],[first_points]]&gt;summary2[[#This Row],[second_points]],summary2[[#This Row],[first_moves]],IF(summary2[[#This Row],[first_points]]&lt;summary2[[#This Row],[second_points]],summary2[[#This Row],[second_moves]],0))</f>
        <v>12</v>
      </c>
    </row>
    <row r="79" spans="1:13" x14ac:dyDescent="0.3">
      <c r="A79" s="1" t="s">
        <v>31</v>
      </c>
      <c r="B79">
        <v>6</v>
      </c>
      <c r="C79">
        <v>3</v>
      </c>
      <c r="D79" s="6">
        <v>6.3234000000065196</v>
      </c>
      <c r="E79" s="6">
        <v>2.3342999999940099</v>
      </c>
      <c r="F79">
        <v>15</v>
      </c>
      <c r="G79">
        <v>10</v>
      </c>
      <c r="H79" s="1" t="s">
        <v>9</v>
      </c>
      <c r="I79">
        <v>34</v>
      </c>
      <c r="J79">
        <v>14</v>
      </c>
      <c r="K79">
        <f>IF(summary2[[#This Row],[first_points]]&gt;summary2[[#This Row],[second_points]],0,IF(summary2[[#This Row],[second_points]]&gt;summary2[[#This Row],[first_points]],1,2))</f>
        <v>0</v>
      </c>
      <c r="L7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0.42156000000043464</v>
      </c>
      <c r="M79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80" spans="1:13" x14ac:dyDescent="0.3">
      <c r="A80" s="1" t="s">
        <v>31</v>
      </c>
      <c r="B80">
        <v>1</v>
      </c>
      <c r="C80">
        <v>3</v>
      </c>
      <c r="D80" s="6">
        <v>3.5544999999999001</v>
      </c>
      <c r="E80" s="6">
        <v>16.3420000000371</v>
      </c>
      <c r="F80">
        <v>10</v>
      </c>
      <c r="G80">
        <v>21</v>
      </c>
      <c r="H80" s="1" t="s">
        <v>26</v>
      </c>
      <c r="I80">
        <v>15</v>
      </c>
      <c r="J80">
        <v>33</v>
      </c>
      <c r="K80">
        <f>IF(summary2[[#This Row],[first_points]]&gt;summary2[[#This Row],[second_points]],0,IF(summary2[[#This Row],[second_points]]&gt;summary2[[#This Row],[first_points]],1,2))</f>
        <v>1</v>
      </c>
      <c r="L8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0.7781904761922428</v>
      </c>
      <c r="M80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81" spans="1:13" x14ac:dyDescent="0.3">
      <c r="A81" s="1" t="s">
        <v>31</v>
      </c>
      <c r="B81">
        <v>2</v>
      </c>
      <c r="C81">
        <v>3</v>
      </c>
      <c r="D81" s="6">
        <v>2.5609000000059701</v>
      </c>
      <c r="E81" s="6">
        <v>10.4855999999955</v>
      </c>
      <c r="F81">
        <v>9</v>
      </c>
      <c r="G81">
        <v>17</v>
      </c>
      <c r="H81" s="1" t="s">
        <v>26</v>
      </c>
      <c r="I81">
        <v>22</v>
      </c>
      <c r="J81">
        <v>26</v>
      </c>
      <c r="K81">
        <f>IF(summary2[[#This Row],[first_points]]&gt;summary2[[#This Row],[second_points]],0,IF(summary2[[#This Row],[second_points]]&gt;summary2[[#This Row],[first_points]],1,2))</f>
        <v>1</v>
      </c>
      <c r="L8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0.61679999999973534</v>
      </c>
      <c r="M81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82" spans="1:13" x14ac:dyDescent="0.3">
      <c r="A82" s="1" t="s">
        <v>31</v>
      </c>
      <c r="B82">
        <v>3</v>
      </c>
      <c r="C82">
        <v>3</v>
      </c>
      <c r="D82" s="6">
        <v>10.8587999999798</v>
      </c>
      <c r="E82" s="6">
        <v>8.6069000000037406</v>
      </c>
      <c r="F82">
        <v>18</v>
      </c>
      <c r="G82">
        <v>12</v>
      </c>
      <c r="H82" s="1" t="s">
        <v>26</v>
      </c>
      <c r="I82">
        <v>29</v>
      </c>
      <c r="J82">
        <v>19</v>
      </c>
      <c r="K82">
        <f>IF(summary2[[#This Row],[first_points]]&gt;summary2[[#This Row],[second_points]],0,IF(summary2[[#This Row],[second_points]]&gt;summary2[[#This Row],[first_points]],1,2))</f>
        <v>0</v>
      </c>
      <c r="L8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0.6032666666655444</v>
      </c>
      <c r="M82" s="1">
        <f>IF(summary2[[#This Row],[first_points]]&gt;summary2[[#This Row],[second_points]],summary2[[#This Row],[first_moves]],IF(summary2[[#This Row],[first_points]]&lt;summary2[[#This Row],[second_points]],summary2[[#This Row],[second_moves]],0))</f>
        <v>18</v>
      </c>
    </row>
    <row r="83" spans="1:13" x14ac:dyDescent="0.3">
      <c r="A83" s="1" t="s">
        <v>31</v>
      </c>
      <c r="B83">
        <v>4</v>
      </c>
      <c r="C83">
        <v>3</v>
      </c>
      <c r="D83" s="6">
        <v>12.000899999989601</v>
      </c>
      <c r="E83" s="6">
        <v>13.185799999973799</v>
      </c>
      <c r="F83">
        <v>13</v>
      </c>
      <c r="G83">
        <v>13</v>
      </c>
      <c r="H83" s="1" t="s">
        <v>26</v>
      </c>
      <c r="I83">
        <v>18</v>
      </c>
      <c r="J83">
        <v>30</v>
      </c>
      <c r="K83">
        <f>IF(summary2[[#This Row],[first_points]]&gt;summary2[[#This Row],[second_points]],0,IF(summary2[[#This Row],[second_points]]&gt;summary2[[#This Row],[first_points]],1,2))</f>
        <v>1</v>
      </c>
      <c r="L8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1.0142923076902923</v>
      </c>
      <c r="M83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84" spans="1:13" x14ac:dyDescent="0.3">
      <c r="A84" s="1" t="s">
        <v>31</v>
      </c>
      <c r="B84">
        <v>5</v>
      </c>
      <c r="C84">
        <v>3</v>
      </c>
      <c r="D84" s="6">
        <v>7.1557999999924897</v>
      </c>
      <c r="E84" s="6">
        <v>17.094999999997601</v>
      </c>
      <c r="F84">
        <v>15</v>
      </c>
      <c r="G84">
        <v>19</v>
      </c>
      <c r="H84" s="1" t="s">
        <v>26</v>
      </c>
      <c r="I84">
        <v>15</v>
      </c>
      <c r="J84">
        <v>33</v>
      </c>
      <c r="K84">
        <f>IF(summary2[[#This Row],[first_points]]&gt;summary2[[#This Row],[second_points]],0,IF(summary2[[#This Row],[second_points]]&gt;summary2[[#This Row],[first_points]],1,2))</f>
        <v>1</v>
      </c>
      <c r="L8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0.89973684210513694</v>
      </c>
      <c r="M84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85" spans="1:13" x14ac:dyDescent="0.3">
      <c r="A85" s="1" t="s">
        <v>31</v>
      </c>
      <c r="B85">
        <v>6</v>
      </c>
      <c r="C85">
        <v>3</v>
      </c>
      <c r="D85" s="6">
        <v>25.484500000004498</v>
      </c>
      <c r="E85" s="6">
        <v>15.159500000009899</v>
      </c>
      <c r="F85">
        <v>16</v>
      </c>
      <c r="G85">
        <v>19</v>
      </c>
      <c r="H85" s="1" t="s">
        <v>26</v>
      </c>
      <c r="I85">
        <v>27</v>
      </c>
      <c r="J85">
        <v>21</v>
      </c>
      <c r="K85">
        <f>IF(summary2[[#This Row],[first_points]]&gt;summary2[[#This Row],[second_points]],0,IF(summary2[[#This Row],[second_points]]&gt;summary2[[#This Row],[first_points]],1,2))</f>
        <v>0</v>
      </c>
      <c r="L8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1.5927812500002811</v>
      </c>
      <c r="M85" s="1">
        <f>IF(summary2[[#This Row],[first_points]]&gt;summary2[[#This Row],[second_points]],summary2[[#This Row],[first_moves]],IF(summary2[[#This Row],[first_points]]&lt;summary2[[#This Row],[second_points]],summary2[[#This Row],[second_moves]],0))</f>
        <v>16</v>
      </c>
    </row>
    <row r="86" spans="1:13" x14ac:dyDescent="0.3">
      <c r="A86" s="1" t="s">
        <v>31</v>
      </c>
      <c r="B86">
        <v>1</v>
      </c>
      <c r="C86">
        <v>3</v>
      </c>
      <c r="D86" s="6">
        <v>24.6973000000281</v>
      </c>
      <c r="E86" s="6">
        <v>60.084999999972403</v>
      </c>
      <c r="F86">
        <v>18</v>
      </c>
      <c r="G86">
        <v>31</v>
      </c>
      <c r="H86" s="1" t="s">
        <v>27</v>
      </c>
      <c r="I86">
        <v>19</v>
      </c>
      <c r="J86">
        <v>29</v>
      </c>
      <c r="K86">
        <f>IF(summary2[[#This Row],[first_points]]&gt;summary2[[#This Row],[second_points]],0,IF(summary2[[#This Row],[second_points]]&gt;summary2[[#This Row],[first_points]],1,2))</f>
        <v>1</v>
      </c>
      <c r="L8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1.9382258064507227</v>
      </c>
      <c r="M86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87" spans="1:13" x14ac:dyDescent="0.3">
      <c r="A87" s="1" t="s">
        <v>31</v>
      </c>
      <c r="B87">
        <v>2</v>
      </c>
      <c r="C87">
        <v>3</v>
      </c>
      <c r="D87" s="6">
        <v>15.6940000000531</v>
      </c>
      <c r="E87" s="6">
        <v>56.901099999947697</v>
      </c>
      <c r="F87">
        <v>18</v>
      </c>
      <c r="G87">
        <v>30</v>
      </c>
      <c r="H87" s="1" t="s">
        <v>27</v>
      </c>
      <c r="I87">
        <v>20</v>
      </c>
      <c r="J87">
        <v>28</v>
      </c>
      <c r="K87">
        <f>IF(summary2[[#This Row],[first_points]]&gt;summary2[[#This Row],[second_points]],0,IF(summary2[[#This Row],[second_points]]&gt;summary2[[#This Row],[first_points]],1,2))</f>
        <v>1</v>
      </c>
      <c r="L8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1.8967033333315899</v>
      </c>
      <c r="M87" s="1">
        <f>IF(summary2[[#This Row],[first_points]]&gt;summary2[[#This Row],[second_points]],summary2[[#This Row],[first_moves]],IF(summary2[[#This Row],[first_points]]&lt;summary2[[#This Row],[second_points]],summary2[[#This Row],[second_moves]],0))</f>
        <v>30</v>
      </c>
    </row>
    <row r="88" spans="1:13" x14ac:dyDescent="0.3">
      <c r="A88" s="1" t="s">
        <v>31</v>
      </c>
      <c r="B88">
        <v>3</v>
      </c>
      <c r="C88">
        <v>3</v>
      </c>
      <c r="D88" s="6">
        <v>46.240000000011598</v>
      </c>
      <c r="E88" s="6">
        <v>18.355100000007901</v>
      </c>
      <c r="F88">
        <v>24</v>
      </c>
      <c r="G88">
        <v>18</v>
      </c>
      <c r="H88" s="1" t="s">
        <v>27</v>
      </c>
      <c r="I88">
        <v>29</v>
      </c>
      <c r="J88">
        <v>19</v>
      </c>
      <c r="K88">
        <f>IF(summary2[[#This Row],[first_points]]&gt;summary2[[#This Row],[second_points]],0,IF(summary2[[#This Row],[second_points]]&gt;summary2[[#This Row],[first_points]],1,2))</f>
        <v>0</v>
      </c>
      <c r="L8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1.9266666666671499</v>
      </c>
      <c r="M88" s="1">
        <f>IF(summary2[[#This Row],[first_points]]&gt;summary2[[#This Row],[second_points]],summary2[[#This Row],[first_moves]],IF(summary2[[#This Row],[first_points]]&lt;summary2[[#This Row],[second_points]],summary2[[#This Row],[second_moves]],0))</f>
        <v>24</v>
      </c>
    </row>
    <row r="89" spans="1:13" x14ac:dyDescent="0.3">
      <c r="A89" s="1" t="s">
        <v>31</v>
      </c>
      <c r="B89">
        <v>4</v>
      </c>
      <c r="C89">
        <v>3</v>
      </c>
      <c r="D89" s="6">
        <v>19.542299999926598</v>
      </c>
      <c r="E89" s="6">
        <v>38.0033999999511</v>
      </c>
      <c r="F89">
        <v>17</v>
      </c>
      <c r="G89">
        <v>28</v>
      </c>
      <c r="H89" s="1" t="s">
        <v>27</v>
      </c>
      <c r="I89">
        <v>15</v>
      </c>
      <c r="J89">
        <v>33</v>
      </c>
      <c r="K89">
        <f>IF(summary2[[#This Row],[first_points]]&gt;summary2[[#This Row],[second_points]],0,IF(summary2[[#This Row],[second_points]]&gt;summary2[[#This Row],[first_points]],1,2))</f>
        <v>1</v>
      </c>
      <c r="L8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1.3572642857125392</v>
      </c>
      <c r="M89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90" spans="1:13" x14ac:dyDescent="0.3">
      <c r="A90" s="1" t="s">
        <v>31</v>
      </c>
      <c r="B90">
        <v>5</v>
      </c>
      <c r="C90">
        <v>3</v>
      </c>
      <c r="D90" s="6">
        <v>28.534500000034701</v>
      </c>
      <c r="E90" s="6">
        <v>92.0918999999855</v>
      </c>
      <c r="F90">
        <v>14</v>
      </c>
      <c r="G90">
        <v>23</v>
      </c>
      <c r="H90" s="1" t="s">
        <v>27</v>
      </c>
      <c r="I90">
        <v>13</v>
      </c>
      <c r="J90">
        <v>35</v>
      </c>
      <c r="K90">
        <f>IF(summary2[[#This Row],[first_points]]&gt;summary2[[#This Row],[second_points]],0,IF(summary2[[#This Row],[second_points]]&gt;summary2[[#This Row],[first_points]],1,2))</f>
        <v>1</v>
      </c>
      <c r="L9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4.0039956521732822</v>
      </c>
      <c r="M90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91" spans="1:13" x14ac:dyDescent="0.3">
      <c r="A91" s="1" t="s">
        <v>31</v>
      </c>
      <c r="B91">
        <v>6</v>
      </c>
      <c r="C91">
        <v>3</v>
      </c>
      <c r="D91" s="6">
        <v>55.666300000012797</v>
      </c>
      <c r="E91" s="6">
        <v>11.6004000000486</v>
      </c>
      <c r="F91">
        <v>23</v>
      </c>
      <c r="G91">
        <v>12</v>
      </c>
      <c r="H91" s="1" t="s">
        <v>27</v>
      </c>
      <c r="I91">
        <v>34</v>
      </c>
      <c r="J91">
        <v>14</v>
      </c>
      <c r="K91">
        <f>IF(summary2[[#This Row],[first_points]]&gt;summary2[[#This Row],[second_points]],0,IF(summary2[[#This Row],[second_points]]&gt;summary2[[#This Row],[first_points]],1,2))</f>
        <v>0</v>
      </c>
      <c r="L9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2.4202739130440345</v>
      </c>
      <c r="M91" s="1">
        <f>IF(summary2[[#This Row],[first_points]]&gt;summary2[[#This Row],[second_points]],summary2[[#This Row],[first_moves]],IF(summary2[[#This Row],[first_points]]&lt;summary2[[#This Row],[second_points]],summary2[[#This Row],[second_moves]],0))</f>
        <v>23</v>
      </c>
    </row>
    <row r="92" spans="1:13" x14ac:dyDescent="0.3">
      <c r="A92" s="1" t="s">
        <v>31</v>
      </c>
      <c r="B92">
        <v>1</v>
      </c>
      <c r="C92">
        <v>3</v>
      </c>
      <c r="D92" s="6">
        <v>15.1714000000424</v>
      </c>
      <c r="E92" s="6">
        <v>19.7940000001608</v>
      </c>
      <c r="F92">
        <v>46</v>
      </c>
      <c r="G92">
        <v>51</v>
      </c>
      <c r="H92" s="1" t="s">
        <v>28</v>
      </c>
      <c r="I92">
        <v>24</v>
      </c>
      <c r="J92">
        <v>24</v>
      </c>
      <c r="K92">
        <f>IF(summary2[[#This Row],[first_points]]&gt;summary2[[#This Row],[second_points]],0,IF(summary2[[#This Row],[second_points]]&gt;summary2[[#This Row],[first_points]],1,2))</f>
        <v>2</v>
      </c>
      <c r="L9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0.38811764706197649</v>
      </c>
      <c r="M92" s="1">
        <f>IF(summary2[[#This Row],[first_points]]&gt;summary2[[#This Row],[second_points]],summary2[[#This Row],[first_moves]],IF(summary2[[#This Row],[first_points]]&lt;summary2[[#This Row],[second_points]],summary2[[#This Row],[second_moves]],0))</f>
        <v>0</v>
      </c>
    </row>
    <row r="93" spans="1:13" x14ac:dyDescent="0.3">
      <c r="A93" s="1" t="s">
        <v>31</v>
      </c>
      <c r="B93">
        <v>2</v>
      </c>
      <c r="C93">
        <v>3</v>
      </c>
      <c r="D93" s="6">
        <v>23.362600000069701</v>
      </c>
      <c r="E93" s="6">
        <v>23.3492999999782</v>
      </c>
      <c r="F93">
        <v>28</v>
      </c>
      <c r="G93">
        <v>32</v>
      </c>
      <c r="H93" s="1" t="s">
        <v>28</v>
      </c>
      <c r="I93">
        <v>16</v>
      </c>
      <c r="J93">
        <v>32</v>
      </c>
      <c r="K93">
        <f>IF(summary2[[#This Row],[first_points]]&gt;summary2[[#This Row],[second_points]],0,IF(summary2[[#This Row],[second_points]]&gt;summary2[[#This Row],[first_points]],1,2))</f>
        <v>1</v>
      </c>
      <c r="L9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93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94" spans="1:13" x14ac:dyDescent="0.3">
      <c r="A94" s="1" t="s">
        <v>31</v>
      </c>
      <c r="B94">
        <v>3</v>
      </c>
      <c r="C94">
        <v>3</v>
      </c>
      <c r="D94" s="6">
        <v>20.0407000000382</v>
      </c>
      <c r="E94" s="6">
        <v>26.9071999999823</v>
      </c>
      <c r="F94">
        <v>41</v>
      </c>
      <c r="G94">
        <v>41</v>
      </c>
      <c r="H94" s="1" t="s">
        <v>28</v>
      </c>
      <c r="I94">
        <v>26</v>
      </c>
      <c r="J94">
        <v>22</v>
      </c>
      <c r="K94">
        <f>IF(summary2[[#This Row],[first_points]]&gt;summary2[[#This Row],[second_points]],0,IF(summary2[[#This Row],[second_points]]&gt;summary2[[#This Row],[first_points]],1,2))</f>
        <v>0</v>
      </c>
      <c r="L9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0.48879756097654148</v>
      </c>
      <c r="M94" s="1">
        <f>IF(summary2[[#This Row],[first_points]]&gt;summary2[[#This Row],[second_points]],summary2[[#This Row],[first_moves]],IF(summary2[[#This Row],[first_points]]&lt;summary2[[#This Row],[second_points]],summary2[[#This Row],[second_moves]],0))</f>
        <v>41</v>
      </c>
    </row>
    <row r="95" spans="1:13" x14ac:dyDescent="0.3">
      <c r="A95" s="1" t="s">
        <v>31</v>
      </c>
      <c r="B95">
        <v>4</v>
      </c>
      <c r="C95">
        <v>3</v>
      </c>
      <c r="D95" s="6">
        <v>26.575499999978501</v>
      </c>
      <c r="E95" s="6">
        <v>32.4984999999742</v>
      </c>
      <c r="F95">
        <v>41</v>
      </c>
      <c r="G95">
        <v>39</v>
      </c>
      <c r="H95" s="1" t="s">
        <v>28</v>
      </c>
      <c r="I95">
        <v>15</v>
      </c>
      <c r="J95">
        <v>33</v>
      </c>
      <c r="K95">
        <f>IF(summary2[[#This Row],[first_points]]&gt;summary2[[#This Row],[second_points]],0,IF(summary2[[#This Row],[second_points]]&gt;summary2[[#This Row],[first_points]],1,2))</f>
        <v>1</v>
      </c>
      <c r="L9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0.83329487179421025</v>
      </c>
      <c r="M95" s="1">
        <f>IF(summary2[[#This Row],[first_points]]&gt;summary2[[#This Row],[second_points]],summary2[[#This Row],[first_moves]],IF(summary2[[#This Row],[first_points]]&lt;summary2[[#This Row],[second_points]],summary2[[#This Row],[second_moves]],0))</f>
        <v>39</v>
      </c>
    </row>
    <row r="96" spans="1:13" x14ac:dyDescent="0.3">
      <c r="A96" s="1" t="s">
        <v>31</v>
      </c>
      <c r="B96">
        <v>5</v>
      </c>
      <c r="C96">
        <v>3</v>
      </c>
      <c r="D96" s="6">
        <v>24.659299999967701</v>
      </c>
      <c r="E96" s="6">
        <v>36.781999999988102</v>
      </c>
      <c r="F96">
        <v>39</v>
      </c>
      <c r="G96">
        <v>43</v>
      </c>
      <c r="H96" s="1" t="s">
        <v>28</v>
      </c>
      <c r="I96">
        <v>20</v>
      </c>
      <c r="J96">
        <v>28</v>
      </c>
      <c r="K96">
        <f>IF(summary2[[#This Row],[first_points]]&gt;summary2[[#This Row],[second_points]],0,IF(summary2[[#This Row],[second_points]]&gt;summary2[[#This Row],[first_points]],1,2))</f>
        <v>1</v>
      </c>
      <c r="L9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0.85539534883693258</v>
      </c>
      <c r="M96" s="1">
        <f>IF(summary2[[#This Row],[first_points]]&gt;summary2[[#This Row],[second_points]],summary2[[#This Row],[first_moves]],IF(summary2[[#This Row],[first_points]]&lt;summary2[[#This Row],[second_points]],summary2[[#This Row],[second_moves]],0))</f>
        <v>43</v>
      </c>
    </row>
    <row r="97" spans="1:13" x14ac:dyDescent="0.3">
      <c r="A97" s="1" t="s">
        <v>31</v>
      </c>
      <c r="B97">
        <v>6</v>
      </c>
      <c r="C97">
        <v>3</v>
      </c>
      <c r="D97" s="6">
        <v>17.306000000132801</v>
      </c>
      <c r="E97" s="6">
        <v>22.320699999966099</v>
      </c>
      <c r="F97">
        <v>38</v>
      </c>
      <c r="G97">
        <v>36</v>
      </c>
      <c r="H97" s="1" t="s">
        <v>28</v>
      </c>
      <c r="I97">
        <v>19</v>
      </c>
      <c r="J97">
        <v>29</v>
      </c>
      <c r="K97">
        <f>IF(summary2[[#This Row],[first_points]]&gt;summary2[[#This Row],[second_points]],0,IF(summary2[[#This Row],[second_points]]&gt;summary2[[#This Row],[first_points]],1,2))</f>
        <v>1</v>
      </c>
      <c r="L9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0.62001944444350277</v>
      </c>
      <c r="M97" s="1">
        <f>IF(summary2[[#This Row],[first_points]]&gt;summary2[[#This Row],[second_points]],summary2[[#This Row],[first_moves]],IF(summary2[[#This Row],[first_points]]&lt;summary2[[#This Row],[second_points]],summary2[[#This Row],[second_moves]],0))</f>
        <v>36</v>
      </c>
    </row>
    <row r="98" spans="1:13" x14ac:dyDescent="0.3">
      <c r="A98" s="1" t="s">
        <v>30</v>
      </c>
      <c r="B98">
        <v>1</v>
      </c>
      <c r="C98">
        <v>4</v>
      </c>
      <c r="D98" s="6">
        <v>8.8278999999999996</v>
      </c>
      <c r="E98" s="6">
        <v>27.254899999974199</v>
      </c>
      <c r="F98">
        <v>6</v>
      </c>
      <c r="G98">
        <v>5</v>
      </c>
      <c r="H98" s="1" t="s">
        <v>9</v>
      </c>
      <c r="I98">
        <v>12</v>
      </c>
      <c r="J98">
        <v>36</v>
      </c>
      <c r="K98">
        <f>IF(summary2[[#This Row],[first_points]]&gt;summary2[[#This Row],[second_points]],0,IF(summary2[[#This Row],[second_points]]&gt;summary2[[#This Row],[first_points]],1,2))</f>
        <v>1</v>
      </c>
      <c r="L9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5.4509799999948401</v>
      </c>
      <c r="M98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99" spans="1:13" x14ac:dyDescent="0.3">
      <c r="A99" s="1" t="s">
        <v>30</v>
      </c>
      <c r="B99">
        <v>2</v>
      </c>
      <c r="C99">
        <v>4</v>
      </c>
      <c r="D99" s="6">
        <v>21.7263999999772</v>
      </c>
      <c r="E99" s="6">
        <v>19.575800000012499</v>
      </c>
      <c r="F99">
        <v>6</v>
      </c>
      <c r="G99">
        <v>6</v>
      </c>
      <c r="H99" s="1" t="s">
        <v>9</v>
      </c>
      <c r="I99">
        <v>35</v>
      </c>
      <c r="J99">
        <v>13</v>
      </c>
      <c r="K99">
        <f>IF(summary2[[#This Row],[first_points]]&gt;summary2[[#This Row],[second_points]],0,IF(summary2[[#This Row],[second_points]]&gt;summary2[[#This Row],[first_points]],1,2))</f>
        <v>0</v>
      </c>
      <c r="L9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3.6210666666628666</v>
      </c>
      <c r="M99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100" spans="1:13" x14ac:dyDescent="0.3">
      <c r="A100" s="1" t="s">
        <v>30</v>
      </c>
      <c r="B100">
        <v>3</v>
      </c>
      <c r="C100">
        <v>4</v>
      </c>
      <c r="D100" s="6">
        <v>27.721499999984101</v>
      </c>
      <c r="E100" s="6">
        <v>17.304699999954199</v>
      </c>
      <c r="F100">
        <v>7</v>
      </c>
      <c r="G100">
        <v>5</v>
      </c>
      <c r="H100" s="1" t="s">
        <v>9</v>
      </c>
      <c r="I100">
        <v>44</v>
      </c>
      <c r="J100">
        <v>4</v>
      </c>
      <c r="K100">
        <f>IF(summary2[[#This Row],[first_points]]&gt;summary2[[#This Row],[second_points]],0,IF(summary2[[#This Row],[second_points]]&gt;summary2[[#This Row],[first_points]],1,2))</f>
        <v>0</v>
      </c>
      <c r="L10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3.9602142857120142</v>
      </c>
      <c r="M100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101" spans="1:13" x14ac:dyDescent="0.3">
      <c r="A101" s="1" t="s">
        <v>30</v>
      </c>
      <c r="B101">
        <v>4</v>
      </c>
      <c r="C101">
        <v>4</v>
      </c>
      <c r="D101" s="6">
        <v>29.488900000103499</v>
      </c>
      <c r="E101" s="6">
        <v>76.254499999890797</v>
      </c>
      <c r="F101">
        <v>6</v>
      </c>
      <c r="G101">
        <v>7</v>
      </c>
      <c r="H101" s="1" t="s">
        <v>9</v>
      </c>
      <c r="I101">
        <v>35</v>
      </c>
      <c r="J101">
        <v>13</v>
      </c>
      <c r="K101">
        <f>IF(summary2[[#This Row],[first_points]]&gt;summary2[[#This Row],[second_points]],0,IF(summary2[[#This Row],[second_points]]&gt;summary2[[#This Row],[first_points]],1,2))</f>
        <v>0</v>
      </c>
      <c r="L10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4.9148166666839161</v>
      </c>
      <c r="M101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102" spans="1:13" x14ac:dyDescent="0.3">
      <c r="A102" s="1" t="s">
        <v>30</v>
      </c>
      <c r="B102">
        <v>5</v>
      </c>
      <c r="C102">
        <v>4</v>
      </c>
      <c r="D102" s="6">
        <v>34.903699999972503</v>
      </c>
      <c r="E102" s="6">
        <v>166.21829999991101</v>
      </c>
      <c r="F102">
        <v>9</v>
      </c>
      <c r="G102">
        <v>12</v>
      </c>
      <c r="H102" s="1" t="s">
        <v>9</v>
      </c>
      <c r="I102">
        <v>13</v>
      </c>
      <c r="J102">
        <v>35</v>
      </c>
      <c r="K102">
        <f>IF(summary2[[#This Row],[first_points]]&gt;summary2[[#This Row],[second_points]],0,IF(summary2[[#This Row],[second_points]]&gt;summary2[[#This Row],[first_points]],1,2))</f>
        <v>1</v>
      </c>
      <c r="L10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13.851524999992584</v>
      </c>
      <c r="M102" s="1">
        <f>IF(summary2[[#This Row],[first_points]]&gt;summary2[[#This Row],[second_points]],summary2[[#This Row],[first_moves]],IF(summary2[[#This Row],[first_points]]&lt;summary2[[#This Row],[second_points]],summary2[[#This Row],[second_moves]],0))</f>
        <v>12</v>
      </c>
    </row>
    <row r="103" spans="1:13" x14ac:dyDescent="0.3">
      <c r="A103" s="1" t="s">
        <v>30</v>
      </c>
      <c r="B103">
        <v>6</v>
      </c>
      <c r="C103">
        <v>4</v>
      </c>
      <c r="D103" s="6">
        <v>79.277200000092293</v>
      </c>
      <c r="E103" s="6">
        <v>142.76749999993399</v>
      </c>
      <c r="F103">
        <v>15</v>
      </c>
      <c r="G103">
        <v>10</v>
      </c>
      <c r="H103" s="1" t="s">
        <v>9</v>
      </c>
      <c r="I103">
        <v>34</v>
      </c>
      <c r="J103">
        <v>14</v>
      </c>
      <c r="K103">
        <f>IF(summary2[[#This Row],[first_points]]&gt;summary2[[#This Row],[second_points]],0,IF(summary2[[#This Row],[second_points]]&gt;summary2[[#This Row],[first_points]],1,2))</f>
        <v>0</v>
      </c>
      <c r="L10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5.2851466666728193</v>
      </c>
      <c r="M103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104" spans="1:13" x14ac:dyDescent="0.3">
      <c r="A104" s="1" t="s">
        <v>30</v>
      </c>
      <c r="B104">
        <v>1</v>
      </c>
      <c r="C104">
        <v>4</v>
      </c>
      <c r="D104" s="6">
        <v>92.840500000022502</v>
      </c>
      <c r="E104" s="6">
        <v>241.06440000008399</v>
      </c>
      <c r="F104">
        <v>10</v>
      </c>
      <c r="G104">
        <v>21</v>
      </c>
      <c r="H104" s="1" t="s">
        <v>26</v>
      </c>
      <c r="I104">
        <v>15</v>
      </c>
      <c r="J104">
        <v>33</v>
      </c>
      <c r="K104">
        <f>IF(summary2[[#This Row],[first_points]]&gt;summary2[[#This Row],[second_points]],0,IF(summary2[[#This Row],[second_points]]&gt;summary2[[#This Row],[first_points]],1,2))</f>
        <v>1</v>
      </c>
      <c r="L10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11.479257142861142</v>
      </c>
      <c r="M104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105" spans="1:13" x14ac:dyDescent="0.3">
      <c r="A105" s="1" t="s">
        <v>30</v>
      </c>
      <c r="B105">
        <v>2</v>
      </c>
      <c r="C105">
        <v>4</v>
      </c>
      <c r="D105" s="6">
        <v>61.223299999937801</v>
      </c>
      <c r="E105" s="6">
        <v>272.578700000053</v>
      </c>
      <c r="F105">
        <v>9</v>
      </c>
      <c r="G105">
        <v>17</v>
      </c>
      <c r="H105" s="1" t="s">
        <v>26</v>
      </c>
      <c r="I105">
        <v>22</v>
      </c>
      <c r="J105">
        <v>26</v>
      </c>
      <c r="K105">
        <f>IF(summary2[[#This Row],[first_points]]&gt;summary2[[#This Row],[second_points]],0,IF(summary2[[#This Row],[second_points]]&gt;summary2[[#This Row],[first_points]],1,2))</f>
        <v>1</v>
      </c>
      <c r="L10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16.034041176473707</v>
      </c>
      <c r="M105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106" spans="1:13" x14ac:dyDescent="0.3">
      <c r="A106" s="1" t="s">
        <v>30</v>
      </c>
      <c r="B106">
        <v>3</v>
      </c>
      <c r="C106">
        <v>4</v>
      </c>
      <c r="D106" s="6">
        <v>232.22379999987101</v>
      </c>
      <c r="E106" s="6">
        <v>380.31510000007501</v>
      </c>
      <c r="F106">
        <v>18</v>
      </c>
      <c r="G106">
        <v>12</v>
      </c>
      <c r="H106" s="1" t="s">
        <v>26</v>
      </c>
      <c r="I106">
        <v>29</v>
      </c>
      <c r="J106">
        <v>19</v>
      </c>
      <c r="K106">
        <f>IF(summary2[[#This Row],[first_points]]&gt;summary2[[#This Row],[second_points]],0,IF(summary2[[#This Row],[second_points]]&gt;summary2[[#This Row],[first_points]],1,2))</f>
        <v>0</v>
      </c>
      <c r="L10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12.901322222215056</v>
      </c>
      <c r="M106" s="1">
        <f>IF(summary2[[#This Row],[first_points]]&gt;summary2[[#This Row],[second_points]],summary2[[#This Row],[first_moves]],IF(summary2[[#This Row],[first_points]]&lt;summary2[[#This Row],[second_points]],summary2[[#This Row],[second_moves]],0))</f>
        <v>18</v>
      </c>
    </row>
    <row r="107" spans="1:13" x14ac:dyDescent="0.3">
      <c r="A107" s="1" t="s">
        <v>30</v>
      </c>
      <c r="B107">
        <v>4</v>
      </c>
      <c r="C107">
        <v>4</v>
      </c>
      <c r="D107" s="6">
        <v>322.31570000016001</v>
      </c>
      <c r="E107" s="6">
        <v>645.29770000001395</v>
      </c>
      <c r="F107">
        <v>13</v>
      </c>
      <c r="G107">
        <v>13</v>
      </c>
      <c r="H107" s="1" t="s">
        <v>26</v>
      </c>
      <c r="I107">
        <v>18</v>
      </c>
      <c r="J107">
        <v>30</v>
      </c>
      <c r="K107">
        <f>IF(summary2[[#This Row],[first_points]]&gt;summary2[[#This Row],[second_points]],0,IF(summary2[[#This Row],[second_points]]&gt;summary2[[#This Row],[first_points]],1,2))</f>
        <v>1</v>
      </c>
      <c r="L10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49.638284615385686</v>
      </c>
      <c r="M107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108" spans="1:13" x14ac:dyDescent="0.3">
      <c r="A108" s="1" t="s">
        <v>30</v>
      </c>
      <c r="B108">
        <v>5</v>
      </c>
      <c r="C108">
        <v>4</v>
      </c>
      <c r="D108" s="6">
        <v>179.470600000058</v>
      </c>
      <c r="E108" s="6">
        <v>539.92290000002095</v>
      </c>
      <c r="F108">
        <v>15</v>
      </c>
      <c r="G108">
        <v>19</v>
      </c>
      <c r="H108" s="1" t="s">
        <v>26</v>
      </c>
      <c r="I108">
        <v>15</v>
      </c>
      <c r="J108">
        <v>33</v>
      </c>
      <c r="K108">
        <f>IF(summary2[[#This Row],[first_points]]&gt;summary2[[#This Row],[second_points]],0,IF(summary2[[#This Row],[second_points]]&gt;summary2[[#This Row],[first_points]],1,2))</f>
        <v>1</v>
      </c>
      <c r="L10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28.416994736843208</v>
      </c>
      <c r="M108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109" spans="1:13" x14ac:dyDescent="0.3">
      <c r="A109" s="1" t="s">
        <v>30</v>
      </c>
      <c r="B109">
        <v>6</v>
      </c>
      <c r="C109">
        <v>4</v>
      </c>
      <c r="D109" s="6">
        <v>522.16299999986404</v>
      </c>
      <c r="E109" s="6">
        <v>321.85200000026202</v>
      </c>
      <c r="F109">
        <v>16</v>
      </c>
      <c r="G109">
        <v>19</v>
      </c>
      <c r="H109" s="1" t="s">
        <v>26</v>
      </c>
      <c r="I109">
        <v>27</v>
      </c>
      <c r="J109">
        <v>21</v>
      </c>
      <c r="K109">
        <f>IF(summary2[[#This Row],[first_points]]&gt;summary2[[#This Row],[second_points]],0,IF(summary2[[#This Row],[second_points]]&gt;summary2[[#This Row],[first_points]],1,2))</f>
        <v>0</v>
      </c>
      <c r="L10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32.635187499991503</v>
      </c>
      <c r="M109" s="1">
        <f>IF(summary2[[#This Row],[first_points]]&gt;summary2[[#This Row],[second_points]],summary2[[#This Row],[first_moves]],IF(summary2[[#This Row],[first_points]]&lt;summary2[[#This Row],[second_points]],summary2[[#This Row],[second_moves]],0))</f>
        <v>16</v>
      </c>
    </row>
    <row r="110" spans="1:13" x14ac:dyDescent="0.3">
      <c r="A110" s="1" t="s">
        <v>30</v>
      </c>
      <c r="B110">
        <v>1</v>
      </c>
      <c r="C110">
        <v>4</v>
      </c>
      <c r="D110" s="6">
        <v>419.59730000019101</v>
      </c>
      <c r="E110" s="6">
        <v>378.11950000002503</v>
      </c>
      <c r="F110">
        <v>23</v>
      </c>
      <c r="G110">
        <v>28</v>
      </c>
      <c r="H110" s="1" t="s">
        <v>27</v>
      </c>
      <c r="I110">
        <v>23</v>
      </c>
      <c r="J110">
        <v>25</v>
      </c>
      <c r="K110">
        <f>IF(summary2[[#This Row],[first_points]]&gt;summary2[[#This Row],[second_points]],0,IF(summary2[[#This Row],[second_points]]&gt;summary2[[#This Row],[first_points]],1,2))</f>
        <v>1</v>
      </c>
      <c r="L11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10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111" spans="1:13" x14ac:dyDescent="0.3">
      <c r="A111" s="1" t="s">
        <v>30</v>
      </c>
      <c r="B111">
        <v>2</v>
      </c>
      <c r="C111">
        <v>4</v>
      </c>
      <c r="D111" s="6">
        <v>265.68319999978399</v>
      </c>
      <c r="E111" s="6">
        <v>395.202299999937</v>
      </c>
      <c r="F111">
        <v>16</v>
      </c>
      <c r="G111">
        <v>24</v>
      </c>
      <c r="H111" s="1" t="s">
        <v>27</v>
      </c>
      <c r="I111">
        <v>17</v>
      </c>
      <c r="J111">
        <v>31</v>
      </c>
      <c r="K111">
        <f>IF(summary2[[#This Row],[first_points]]&gt;summary2[[#This Row],[second_points]],0,IF(summary2[[#This Row],[second_points]]&gt;summary2[[#This Row],[first_points]],1,2))</f>
        <v>1</v>
      </c>
      <c r="L11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16.466762499997376</v>
      </c>
      <c r="M111" s="1">
        <f>IF(summary2[[#This Row],[first_points]]&gt;summary2[[#This Row],[second_points]],summary2[[#This Row],[first_moves]],IF(summary2[[#This Row],[first_points]]&lt;summary2[[#This Row],[second_points]],summary2[[#This Row],[second_moves]],0))</f>
        <v>24</v>
      </c>
    </row>
    <row r="112" spans="1:13" x14ac:dyDescent="0.3">
      <c r="A112" s="1" t="s">
        <v>30</v>
      </c>
      <c r="B112">
        <v>3</v>
      </c>
      <c r="C112">
        <v>4</v>
      </c>
      <c r="D112" s="6">
        <v>645.19349999977703</v>
      </c>
      <c r="E112" s="6">
        <v>367.94110000016599</v>
      </c>
      <c r="F112">
        <v>32</v>
      </c>
      <c r="G112">
        <v>20</v>
      </c>
      <c r="H112" s="1" t="s">
        <v>27</v>
      </c>
      <c r="I112">
        <v>32</v>
      </c>
      <c r="J112">
        <v>16</v>
      </c>
      <c r="K112">
        <f>IF(summary2[[#This Row],[first_points]]&gt;summary2[[#This Row],[second_points]],0,IF(summary2[[#This Row],[second_points]]&gt;summary2[[#This Row],[first_points]],1,2))</f>
        <v>0</v>
      </c>
      <c r="L11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20.162296874993032</v>
      </c>
      <c r="M112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113" spans="1:13" x14ac:dyDescent="0.3">
      <c r="A113" s="1" t="s">
        <v>30</v>
      </c>
      <c r="B113">
        <v>4</v>
      </c>
      <c r="C113">
        <v>4</v>
      </c>
      <c r="D113" s="6">
        <v>793.63050000006297</v>
      </c>
      <c r="E113" s="6">
        <v>751.81360000033203</v>
      </c>
      <c r="F113">
        <v>19</v>
      </c>
      <c r="G113">
        <v>19</v>
      </c>
      <c r="H113" s="1" t="s">
        <v>27</v>
      </c>
      <c r="I113">
        <v>16</v>
      </c>
      <c r="J113">
        <v>32</v>
      </c>
      <c r="K113">
        <f>IF(summary2[[#This Row],[first_points]]&gt;summary2[[#This Row],[second_points]],0,IF(summary2[[#This Row],[second_points]]&gt;summary2[[#This Row],[first_points]],1,2))</f>
        <v>1</v>
      </c>
      <c r="L11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13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114" spans="1:13" x14ac:dyDescent="0.3">
      <c r="A114" s="1" t="s">
        <v>30</v>
      </c>
      <c r="B114">
        <v>5</v>
      </c>
      <c r="C114">
        <v>4</v>
      </c>
      <c r="D114" s="6">
        <v>344.11020000027202</v>
      </c>
      <c r="E114" s="6">
        <v>679.88179999997499</v>
      </c>
      <c r="F114">
        <v>17</v>
      </c>
      <c r="G114">
        <v>20</v>
      </c>
      <c r="H114" s="1" t="s">
        <v>27</v>
      </c>
      <c r="I114">
        <v>26</v>
      </c>
      <c r="J114">
        <v>22</v>
      </c>
      <c r="K114">
        <f>IF(summary2[[#This Row],[first_points]]&gt;summary2[[#This Row],[second_points]],0,IF(summary2[[#This Row],[second_points]]&gt;summary2[[#This Row],[first_points]],1,2))</f>
        <v>0</v>
      </c>
      <c r="L11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20.241776470604236</v>
      </c>
      <c r="M114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115" spans="1:13" x14ac:dyDescent="0.3">
      <c r="A115" s="1" t="s">
        <v>30</v>
      </c>
      <c r="B115">
        <v>6</v>
      </c>
      <c r="C115">
        <v>4</v>
      </c>
      <c r="D115" s="6">
        <v>631.49520000035795</v>
      </c>
      <c r="E115" s="6">
        <v>440.59589999972098</v>
      </c>
      <c r="F115">
        <v>26</v>
      </c>
      <c r="G115">
        <v>13</v>
      </c>
      <c r="H115" s="1" t="s">
        <v>27</v>
      </c>
      <c r="I115">
        <v>34</v>
      </c>
      <c r="J115">
        <v>14</v>
      </c>
      <c r="K115">
        <f>IF(summary2[[#This Row],[first_points]]&gt;summary2[[#This Row],[second_points]],0,IF(summary2[[#This Row],[second_points]]&gt;summary2[[#This Row],[first_points]],1,2))</f>
        <v>0</v>
      </c>
      <c r="L11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24.288276923090692</v>
      </c>
      <c r="M115" s="1">
        <f>IF(summary2[[#This Row],[first_points]]&gt;summary2[[#This Row],[second_points]],summary2[[#This Row],[first_moves]],IF(summary2[[#This Row],[first_points]]&lt;summary2[[#This Row],[second_points]],summary2[[#This Row],[second_moves]],0))</f>
        <v>26</v>
      </c>
    </row>
    <row r="116" spans="1:13" x14ac:dyDescent="0.3">
      <c r="A116" s="1" t="s">
        <v>30</v>
      </c>
      <c r="B116">
        <v>1</v>
      </c>
      <c r="C116">
        <v>4</v>
      </c>
      <c r="D116" s="6">
        <v>460.03439999981299</v>
      </c>
      <c r="E116" s="6">
        <v>399.52089999997003</v>
      </c>
      <c r="F116">
        <v>29</v>
      </c>
      <c r="G116">
        <v>27</v>
      </c>
      <c r="H116" s="1" t="s">
        <v>28</v>
      </c>
      <c r="I116">
        <v>32</v>
      </c>
      <c r="J116">
        <v>16</v>
      </c>
      <c r="K116">
        <f>IF(summary2[[#This Row],[first_points]]&gt;summary2[[#This Row],[second_points]],0,IF(summary2[[#This Row],[second_points]]&gt;summary2[[#This Row],[first_points]],1,2))</f>
        <v>0</v>
      </c>
      <c r="L11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15.863255172407344</v>
      </c>
      <c r="M116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17" spans="1:13" x14ac:dyDescent="0.3">
      <c r="A117" s="1" t="s">
        <v>30</v>
      </c>
      <c r="B117">
        <v>2</v>
      </c>
      <c r="C117">
        <v>4</v>
      </c>
      <c r="D117" s="6">
        <v>986.10789999929602</v>
      </c>
      <c r="E117" s="6">
        <v>714.98210000049698</v>
      </c>
      <c r="F117">
        <v>30</v>
      </c>
      <c r="G117">
        <v>31</v>
      </c>
      <c r="H117" s="1" t="s">
        <v>28</v>
      </c>
      <c r="I117">
        <v>15</v>
      </c>
      <c r="J117">
        <v>33</v>
      </c>
      <c r="K117">
        <f>IF(summary2[[#This Row],[first_points]]&gt;summary2[[#This Row],[second_points]],0,IF(summary2[[#This Row],[second_points]]&gt;summary2[[#This Row],[first_points]],1,2))</f>
        <v>1</v>
      </c>
      <c r="L11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17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118" spans="1:13" x14ac:dyDescent="0.3">
      <c r="A118" s="1" t="s">
        <v>30</v>
      </c>
      <c r="B118">
        <v>3</v>
      </c>
      <c r="C118">
        <v>4</v>
      </c>
      <c r="D118" s="6">
        <v>466.35200000014203</v>
      </c>
      <c r="E118" s="6">
        <v>752.97219999970298</v>
      </c>
      <c r="F118">
        <v>32</v>
      </c>
      <c r="G118">
        <v>33</v>
      </c>
      <c r="H118" s="1" t="s">
        <v>28</v>
      </c>
      <c r="I118">
        <v>30</v>
      </c>
      <c r="J118">
        <v>18</v>
      </c>
      <c r="K118">
        <f>IF(summary2[[#This Row],[first_points]]&gt;summary2[[#This Row],[second_points]],0,IF(summary2[[#This Row],[second_points]]&gt;summary2[[#This Row],[first_points]],1,2))</f>
        <v>0</v>
      </c>
      <c r="L11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14.573500000004438</v>
      </c>
      <c r="M118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119" spans="1:13" x14ac:dyDescent="0.3">
      <c r="A119" s="1" t="s">
        <v>30</v>
      </c>
      <c r="B119">
        <v>4</v>
      </c>
      <c r="C119">
        <v>4</v>
      </c>
      <c r="D119" s="6">
        <v>1095.9082000001599</v>
      </c>
      <c r="E119" s="6">
        <v>542.06679999970197</v>
      </c>
      <c r="F119">
        <v>29</v>
      </c>
      <c r="G119">
        <v>26</v>
      </c>
      <c r="H119" s="1" t="s">
        <v>28</v>
      </c>
      <c r="I119">
        <v>26</v>
      </c>
      <c r="J119">
        <v>22</v>
      </c>
      <c r="K119">
        <f>IF(summary2[[#This Row],[first_points]]&gt;summary2[[#This Row],[second_points]],0,IF(summary2[[#This Row],[second_points]]&gt;summary2[[#This Row],[first_points]],1,2))</f>
        <v>0</v>
      </c>
      <c r="L11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37.789937931040001</v>
      </c>
      <c r="M119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20" spans="1:13" x14ac:dyDescent="0.3">
      <c r="A120" s="1" t="s">
        <v>30</v>
      </c>
      <c r="B120">
        <v>5</v>
      </c>
      <c r="C120">
        <v>4</v>
      </c>
      <c r="D120" s="6">
        <v>416.66149999991802</v>
      </c>
      <c r="E120" s="6">
        <v>570.62489999952902</v>
      </c>
      <c r="F120">
        <v>31</v>
      </c>
      <c r="G120">
        <v>28</v>
      </c>
      <c r="H120" s="1" t="s">
        <v>28</v>
      </c>
      <c r="I120">
        <v>27</v>
      </c>
      <c r="J120">
        <v>21</v>
      </c>
      <c r="K120">
        <f>IF(summary2[[#This Row],[first_points]]&gt;summary2[[#This Row],[second_points]],0,IF(summary2[[#This Row],[second_points]]&gt;summary2[[#This Row],[first_points]],1,2))</f>
        <v>0</v>
      </c>
      <c r="L12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13.440693548384452</v>
      </c>
      <c r="M120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121" spans="1:13" x14ac:dyDescent="0.3">
      <c r="A121" s="1" t="s">
        <v>30</v>
      </c>
      <c r="B121">
        <v>6</v>
      </c>
      <c r="C121">
        <v>4</v>
      </c>
      <c r="D121" s="6">
        <v>581.26719999995601</v>
      </c>
      <c r="E121" s="6">
        <v>589.924899999687</v>
      </c>
      <c r="F121">
        <v>32</v>
      </c>
      <c r="G121">
        <v>27</v>
      </c>
      <c r="H121" s="1" t="s">
        <v>28</v>
      </c>
      <c r="I121">
        <v>28</v>
      </c>
      <c r="J121">
        <v>20</v>
      </c>
      <c r="K121">
        <f>IF(summary2[[#This Row],[first_points]]&gt;summary2[[#This Row],[second_points]],0,IF(summary2[[#This Row],[second_points]]&gt;summary2[[#This Row],[first_points]],1,2))</f>
        <v>0</v>
      </c>
      <c r="L12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18.164599999998625</v>
      </c>
      <c r="M121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122" spans="1:13" x14ac:dyDescent="0.3">
      <c r="A122" s="1" t="s">
        <v>31</v>
      </c>
      <c r="B122">
        <v>1</v>
      </c>
      <c r="C122">
        <v>4</v>
      </c>
      <c r="D122" s="6">
        <v>1.51370000003225</v>
      </c>
      <c r="E122" s="6">
        <v>3.10109999998076</v>
      </c>
      <c r="F122">
        <v>6</v>
      </c>
      <c r="G122">
        <v>5</v>
      </c>
      <c r="H122" s="1" t="s">
        <v>9</v>
      </c>
      <c r="I122">
        <v>12</v>
      </c>
      <c r="J122">
        <v>36</v>
      </c>
      <c r="K122">
        <f>IF(summary2[[#This Row],[first_points]]&gt;summary2[[#This Row],[second_points]],0,IF(summary2[[#This Row],[second_points]]&gt;summary2[[#This Row],[first_points]],1,2))</f>
        <v>1</v>
      </c>
      <c r="L12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0.62021999999615196</v>
      </c>
      <c r="M122" s="1">
        <f>IF(summary2[[#This Row],[first_points]]&gt;summary2[[#This Row],[second_points]],summary2[[#This Row],[first_moves]],IF(summary2[[#This Row],[first_points]]&lt;summary2[[#This Row],[second_points]],summary2[[#This Row],[second_moves]],0))</f>
        <v>5</v>
      </c>
    </row>
    <row r="123" spans="1:13" x14ac:dyDescent="0.3">
      <c r="A123" s="1" t="s">
        <v>31</v>
      </c>
      <c r="B123">
        <v>2</v>
      </c>
      <c r="C123">
        <v>4</v>
      </c>
      <c r="D123" s="6">
        <v>2.1448999999051899</v>
      </c>
      <c r="E123" s="6">
        <v>2.76819999993449</v>
      </c>
      <c r="F123">
        <v>6</v>
      </c>
      <c r="G123">
        <v>6</v>
      </c>
      <c r="H123" s="1" t="s">
        <v>9</v>
      </c>
      <c r="I123">
        <v>35</v>
      </c>
      <c r="J123">
        <v>13</v>
      </c>
      <c r="K123">
        <f>IF(summary2[[#This Row],[first_points]]&gt;summary2[[#This Row],[second_points]],0,IF(summary2[[#This Row],[second_points]]&gt;summary2[[#This Row],[first_points]],1,2))</f>
        <v>0</v>
      </c>
      <c r="L12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0.35748333331753163</v>
      </c>
      <c r="M123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124" spans="1:13" x14ac:dyDescent="0.3">
      <c r="A124" s="1" t="s">
        <v>31</v>
      </c>
      <c r="B124">
        <v>3</v>
      </c>
      <c r="C124">
        <v>4</v>
      </c>
      <c r="D124" s="6">
        <v>3.6291999999207198</v>
      </c>
      <c r="E124" s="6">
        <v>2.3378999999863401</v>
      </c>
      <c r="F124">
        <v>7</v>
      </c>
      <c r="G124">
        <v>5</v>
      </c>
      <c r="H124" s="1" t="s">
        <v>9</v>
      </c>
      <c r="I124">
        <v>44</v>
      </c>
      <c r="J124">
        <v>4</v>
      </c>
      <c r="K124">
        <f>IF(summary2[[#This Row],[first_points]]&gt;summary2[[#This Row],[second_points]],0,IF(summary2[[#This Row],[second_points]]&gt;summary2[[#This Row],[first_points]],1,2))</f>
        <v>0</v>
      </c>
      <c r="L12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0.51845714284581712</v>
      </c>
      <c r="M124" s="1">
        <f>IF(summary2[[#This Row],[first_points]]&gt;summary2[[#This Row],[second_points]],summary2[[#This Row],[first_moves]],IF(summary2[[#This Row],[first_points]]&lt;summary2[[#This Row],[second_points]],summary2[[#This Row],[second_moves]],0))</f>
        <v>7</v>
      </c>
    </row>
    <row r="125" spans="1:13" x14ac:dyDescent="0.3">
      <c r="A125" s="1" t="s">
        <v>31</v>
      </c>
      <c r="B125">
        <v>4</v>
      </c>
      <c r="C125">
        <v>4</v>
      </c>
      <c r="D125" s="6">
        <v>4.0471999999454003</v>
      </c>
      <c r="E125" s="6">
        <v>3.4725000000435098</v>
      </c>
      <c r="F125">
        <v>6</v>
      </c>
      <c r="G125">
        <v>7</v>
      </c>
      <c r="H125" s="1" t="s">
        <v>9</v>
      </c>
      <c r="I125">
        <v>35</v>
      </c>
      <c r="J125">
        <v>13</v>
      </c>
      <c r="K125">
        <f>IF(summary2[[#This Row],[first_points]]&gt;summary2[[#This Row],[second_points]],0,IF(summary2[[#This Row],[second_points]]&gt;summary2[[#This Row],[first_points]],1,2))</f>
        <v>0</v>
      </c>
      <c r="L12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0.67453333332423338</v>
      </c>
      <c r="M125" s="1">
        <f>IF(summary2[[#This Row],[first_points]]&gt;summary2[[#This Row],[second_points]],summary2[[#This Row],[first_moves]],IF(summary2[[#This Row],[first_points]]&lt;summary2[[#This Row],[second_points]],summary2[[#This Row],[second_moves]],0))</f>
        <v>6</v>
      </c>
    </row>
    <row r="126" spans="1:13" x14ac:dyDescent="0.3">
      <c r="A126" s="1" t="s">
        <v>31</v>
      </c>
      <c r="B126">
        <v>5</v>
      </c>
      <c r="C126">
        <v>4</v>
      </c>
      <c r="D126" s="6">
        <v>3.4973999999579002</v>
      </c>
      <c r="E126" s="6">
        <v>10.9488999998461</v>
      </c>
      <c r="F126">
        <v>9</v>
      </c>
      <c r="G126">
        <v>12</v>
      </c>
      <c r="H126" s="1" t="s">
        <v>9</v>
      </c>
      <c r="I126">
        <v>13</v>
      </c>
      <c r="J126">
        <v>35</v>
      </c>
      <c r="K126">
        <f>IF(summary2[[#This Row],[first_points]]&gt;summary2[[#This Row],[second_points]],0,IF(summary2[[#This Row],[second_points]]&gt;summary2[[#This Row],[first_points]],1,2))</f>
        <v>1</v>
      </c>
      <c r="L12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0.9124083333205083</v>
      </c>
      <c r="M126" s="1">
        <f>IF(summary2[[#This Row],[first_points]]&gt;summary2[[#This Row],[second_points]],summary2[[#This Row],[first_moves]],IF(summary2[[#This Row],[first_points]]&lt;summary2[[#This Row],[second_points]],summary2[[#This Row],[second_moves]],0))</f>
        <v>12</v>
      </c>
    </row>
    <row r="127" spans="1:13" x14ac:dyDescent="0.3">
      <c r="A127" s="1" t="s">
        <v>31</v>
      </c>
      <c r="B127">
        <v>6</v>
      </c>
      <c r="C127">
        <v>4</v>
      </c>
      <c r="D127" s="6">
        <v>14.6707000000674</v>
      </c>
      <c r="E127" s="6">
        <v>6.53420000003279</v>
      </c>
      <c r="F127">
        <v>15</v>
      </c>
      <c r="G127">
        <v>10</v>
      </c>
      <c r="H127" s="1" t="s">
        <v>9</v>
      </c>
      <c r="I127">
        <v>34</v>
      </c>
      <c r="J127">
        <v>14</v>
      </c>
      <c r="K127">
        <f>IF(summary2[[#This Row],[first_points]]&gt;summary2[[#This Row],[second_points]],0,IF(summary2[[#This Row],[second_points]]&gt;summary2[[#This Row],[first_points]],1,2))</f>
        <v>0</v>
      </c>
      <c r="L12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0.97804666667116003</v>
      </c>
      <c r="M127" s="1">
        <f>IF(summary2[[#This Row],[first_points]]&gt;summary2[[#This Row],[second_points]],summary2[[#This Row],[first_moves]],IF(summary2[[#This Row],[first_points]]&lt;summary2[[#This Row],[second_points]],summary2[[#This Row],[second_moves]],0))</f>
        <v>15</v>
      </c>
    </row>
    <row r="128" spans="1:13" x14ac:dyDescent="0.3">
      <c r="A128" s="1" t="s">
        <v>31</v>
      </c>
      <c r="B128">
        <v>1</v>
      </c>
      <c r="C128">
        <v>4</v>
      </c>
      <c r="D128" s="6">
        <v>14.6792999998979</v>
      </c>
      <c r="E128" s="6">
        <v>35.779300000285701</v>
      </c>
      <c r="F128">
        <v>10</v>
      </c>
      <c r="G128">
        <v>21</v>
      </c>
      <c r="H128" s="1" t="s">
        <v>26</v>
      </c>
      <c r="I128">
        <v>15</v>
      </c>
      <c r="J128">
        <v>33</v>
      </c>
      <c r="K128">
        <f>IF(summary2[[#This Row],[first_points]]&gt;summary2[[#This Row],[second_points]],0,IF(summary2[[#This Row],[second_points]]&gt;summary2[[#This Row],[first_points]],1,2))</f>
        <v>1</v>
      </c>
      <c r="L12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1.7037761904897952</v>
      </c>
      <c r="M128" s="1">
        <f>IF(summary2[[#This Row],[first_points]]&gt;summary2[[#This Row],[second_points]],summary2[[#This Row],[first_moves]],IF(summary2[[#This Row],[first_points]]&lt;summary2[[#This Row],[second_points]],summary2[[#This Row],[second_moves]],0))</f>
        <v>21</v>
      </c>
    </row>
    <row r="129" spans="1:13" x14ac:dyDescent="0.3">
      <c r="A129" s="1" t="s">
        <v>31</v>
      </c>
      <c r="B129">
        <v>2</v>
      </c>
      <c r="C129">
        <v>4</v>
      </c>
      <c r="D129" s="6">
        <v>9.28499999997711</v>
      </c>
      <c r="E129" s="6">
        <v>25.329500000225298</v>
      </c>
      <c r="F129">
        <v>9</v>
      </c>
      <c r="G129">
        <v>17</v>
      </c>
      <c r="H129" s="1" t="s">
        <v>26</v>
      </c>
      <c r="I129">
        <v>22</v>
      </c>
      <c r="J129">
        <v>26</v>
      </c>
      <c r="K129">
        <f>IF(summary2[[#This Row],[first_points]]&gt;summary2[[#This Row],[second_points]],0,IF(summary2[[#This Row],[second_points]]&gt;summary2[[#This Row],[first_points]],1,2))</f>
        <v>1</v>
      </c>
      <c r="L12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1.489970588248547</v>
      </c>
      <c r="M129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130" spans="1:13" x14ac:dyDescent="0.3">
      <c r="A130" s="1" t="s">
        <v>31</v>
      </c>
      <c r="B130">
        <v>3</v>
      </c>
      <c r="C130">
        <v>4</v>
      </c>
      <c r="D130" s="6">
        <v>32.007499999963301</v>
      </c>
      <c r="E130" s="6">
        <v>31.449600000087202</v>
      </c>
      <c r="F130">
        <v>18</v>
      </c>
      <c r="G130">
        <v>12</v>
      </c>
      <c r="H130" s="1" t="s">
        <v>26</v>
      </c>
      <c r="I130">
        <v>29</v>
      </c>
      <c r="J130">
        <v>19</v>
      </c>
      <c r="K130">
        <f>IF(summary2[[#This Row],[first_points]]&gt;summary2[[#This Row],[second_points]],0,IF(summary2[[#This Row],[second_points]]&gt;summary2[[#This Row],[first_points]],1,2))</f>
        <v>0</v>
      </c>
      <c r="L13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1.7781944444424056</v>
      </c>
      <c r="M130" s="1">
        <f>IF(summary2[[#This Row],[first_points]]&gt;summary2[[#This Row],[second_points]],summary2[[#This Row],[first_moves]],IF(summary2[[#This Row],[first_points]]&lt;summary2[[#This Row],[second_points]],summary2[[#This Row],[second_moves]],0))</f>
        <v>18</v>
      </c>
    </row>
    <row r="131" spans="1:13" x14ac:dyDescent="0.3">
      <c r="A131" s="1" t="s">
        <v>31</v>
      </c>
      <c r="B131">
        <v>4</v>
      </c>
      <c r="C131">
        <v>4</v>
      </c>
      <c r="D131" s="6">
        <v>42.035699999814803</v>
      </c>
      <c r="E131" s="6">
        <v>70.109600000364395</v>
      </c>
      <c r="F131">
        <v>13</v>
      </c>
      <c r="G131">
        <v>13</v>
      </c>
      <c r="H131" s="1" t="s">
        <v>26</v>
      </c>
      <c r="I131">
        <v>18</v>
      </c>
      <c r="J131">
        <v>30</v>
      </c>
      <c r="K131">
        <f>IF(summary2[[#This Row],[first_points]]&gt;summary2[[#This Row],[second_points]],0,IF(summary2[[#This Row],[second_points]]&gt;summary2[[#This Row],[first_points]],1,2))</f>
        <v>1</v>
      </c>
      <c r="L13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5.3930461538741845</v>
      </c>
      <c r="M131" s="1">
        <f>IF(summary2[[#This Row],[first_points]]&gt;summary2[[#This Row],[second_points]],summary2[[#This Row],[first_moves]],IF(summary2[[#This Row],[first_points]]&lt;summary2[[#This Row],[second_points]],summary2[[#This Row],[second_moves]],0))</f>
        <v>13</v>
      </c>
    </row>
    <row r="132" spans="1:13" x14ac:dyDescent="0.3">
      <c r="A132" s="1" t="s">
        <v>31</v>
      </c>
      <c r="B132">
        <v>5</v>
      </c>
      <c r="C132">
        <v>4</v>
      </c>
      <c r="D132" s="6">
        <v>30.059100000016699</v>
      </c>
      <c r="E132" s="6">
        <v>55.702299999893498</v>
      </c>
      <c r="F132">
        <v>15</v>
      </c>
      <c r="G132">
        <v>19</v>
      </c>
      <c r="H132" s="1" t="s">
        <v>26</v>
      </c>
      <c r="I132">
        <v>15</v>
      </c>
      <c r="J132">
        <v>33</v>
      </c>
      <c r="K132">
        <f>IF(summary2[[#This Row],[first_points]]&gt;summary2[[#This Row],[second_points]],0,IF(summary2[[#This Row],[second_points]]&gt;summary2[[#This Row],[first_points]],1,2))</f>
        <v>1</v>
      </c>
      <c r="L13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2.9316999999943945</v>
      </c>
      <c r="M132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133" spans="1:13" x14ac:dyDescent="0.3">
      <c r="A133" s="1" t="s">
        <v>31</v>
      </c>
      <c r="B133">
        <v>6</v>
      </c>
      <c r="C133">
        <v>4</v>
      </c>
      <c r="D133" s="6">
        <v>75.945200000091901</v>
      </c>
      <c r="E133" s="6">
        <v>52.067600000100299</v>
      </c>
      <c r="F133">
        <v>16</v>
      </c>
      <c r="G133">
        <v>19</v>
      </c>
      <c r="H133" s="1" t="s">
        <v>26</v>
      </c>
      <c r="I133">
        <v>27</v>
      </c>
      <c r="J133">
        <v>21</v>
      </c>
      <c r="K133">
        <f>IF(summary2[[#This Row],[first_points]]&gt;summary2[[#This Row],[second_points]],0,IF(summary2[[#This Row],[second_points]]&gt;summary2[[#This Row],[first_points]],1,2))</f>
        <v>0</v>
      </c>
      <c r="L13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4.7465750000057438</v>
      </c>
      <c r="M133" s="1">
        <f>IF(summary2[[#This Row],[first_points]]&gt;summary2[[#This Row],[second_points]],summary2[[#This Row],[first_moves]],IF(summary2[[#This Row],[first_points]]&lt;summary2[[#This Row],[second_points]],summary2[[#This Row],[second_moves]],0))</f>
        <v>16</v>
      </c>
    </row>
    <row r="134" spans="1:13" x14ac:dyDescent="0.3">
      <c r="A134" s="1" t="s">
        <v>31</v>
      </c>
      <c r="B134">
        <v>1</v>
      </c>
      <c r="C134">
        <v>4</v>
      </c>
      <c r="D134" s="6">
        <v>91.410499999938096</v>
      </c>
      <c r="E134" s="6">
        <v>100.071900000102</v>
      </c>
      <c r="F134">
        <v>23</v>
      </c>
      <c r="G134">
        <v>28</v>
      </c>
      <c r="H134" s="1" t="s">
        <v>27</v>
      </c>
      <c r="I134">
        <v>23</v>
      </c>
      <c r="J134">
        <v>25</v>
      </c>
      <c r="K134">
        <f>IF(summary2[[#This Row],[first_points]]&gt;summary2[[#This Row],[second_points]],0,IF(summary2[[#This Row],[second_points]]&gt;summary2[[#This Row],[first_points]],1,2))</f>
        <v>1</v>
      </c>
      <c r="L13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3.5739964285750716</v>
      </c>
      <c r="M134" s="1">
        <f>IF(summary2[[#This Row],[first_points]]&gt;summary2[[#This Row],[second_points]],summary2[[#This Row],[first_moves]],IF(summary2[[#This Row],[first_points]]&lt;summary2[[#This Row],[second_points]],summary2[[#This Row],[second_moves]],0))</f>
        <v>28</v>
      </c>
    </row>
    <row r="135" spans="1:13" x14ac:dyDescent="0.3">
      <c r="A135" s="1" t="s">
        <v>31</v>
      </c>
      <c r="B135">
        <v>2</v>
      </c>
      <c r="C135">
        <v>4</v>
      </c>
      <c r="D135" s="6">
        <v>55.6313999995836</v>
      </c>
      <c r="E135" s="6">
        <v>94.791100000065796</v>
      </c>
      <c r="F135">
        <v>16</v>
      </c>
      <c r="G135">
        <v>24</v>
      </c>
      <c r="H135" s="1" t="s">
        <v>27</v>
      </c>
      <c r="I135">
        <v>17</v>
      </c>
      <c r="J135">
        <v>31</v>
      </c>
      <c r="K135">
        <f>IF(summary2[[#This Row],[first_points]]&gt;summary2[[#This Row],[second_points]],0,IF(summary2[[#This Row],[second_points]]&gt;summary2[[#This Row],[first_points]],1,2))</f>
        <v>1</v>
      </c>
      <c r="L13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3.9496291666694083</v>
      </c>
      <c r="M135" s="1">
        <f>IF(summary2[[#This Row],[first_points]]&gt;summary2[[#This Row],[second_points]],summary2[[#This Row],[first_moves]],IF(summary2[[#This Row],[first_points]]&lt;summary2[[#This Row],[second_points]],summary2[[#This Row],[second_moves]],0))</f>
        <v>24</v>
      </c>
    </row>
    <row r="136" spans="1:13" x14ac:dyDescent="0.3">
      <c r="A136" s="1" t="s">
        <v>31</v>
      </c>
      <c r="B136">
        <v>3</v>
      </c>
      <c r="C136">
        <v>4</v>
      </c>
      <c r="D136" s="6">
        <v>183.97780000123001</v>
      </c>
      <c r="E136" s="6">
        <v>81.987400000116395</v>
      </c>
      <c r="F136">
        <v>32</v>
      </c>
      <c r="G136">
        <v>20</v>
      </c>
      <c r="H136" s="1" t="s">
        <v>27</v>
      </c>
      <c r="I136">
        <v>32</v>
      </c>
      <c r="J136">
        <v>16</v>
      </c>
      <c r="K136">
        <f>IF(summary2[[#This Row],[first_points]]&gt;summary2[[#This Row],[second_points]],0,IF(summary2[[#This Row],[second_points]]&gt;summary2[[#This Row],[first_points]],1,2))</f>
        <v>0</v>
      </c>
      <c r="L136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5.7493062500384378</v>
      </c>
      <c r="M136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137" spans="1:13" x14ac:dyDescent="0.3">
      <c r="A137" s="1" t="s">
        <v>31</v>
      </c>
      <c r="B137">
        <v>4</v>
      </c>
      <c r="C137">
        <v>4</v>
      </c>
      <c r="D137" s="6">
        <v>128.02749999991599</v>
      </c>
      <c r="E137" s="6">
        <v>154.186000000891</v>
      </c>
      <c r="F137">
        <v>19</v>
      </c>
      <c r="G137">
        <v>19</v>
      </c>
      <c r="H137" s="1" t="s">
        <v>27</v>
      </c>
      <c r="I137">
        <v>16</v>
      </c>
      <c r="J137">
        <v>32</v>
      </c>
      <c r="K137">
        <f>IF(summary2[[#This Row],[first_points]]&gt;summary2[[#This Row],[second_points]],0,IF(summary2[[#This Row],[second_points]]&gt;summary2[[#This Row],[first_points]],1,2))</f>
        <v>1</v>
      </c>
      <c r="L137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8.1150526316258418</v>
      </c>
      <c r="M137" s="1">
        <f>IF(summary2[[#This Row],[first_points]]&gt;summary2[[#This Row],[second_points]],summary2[[#This Row],[first_moves]],IF(summary2[[#This Row],[first_points]]&lt;summary2[[#This Row],[second_points]],summary2[[#This Row],[second_moves]],0))</f>
        <v>19</v>
      </c>
    </row>
    <row r="138" spans="1:13" x14ac:dyDescent="0.3">
      <c r="A138" s="1" t="s">
        <v>31</v>
      </c>
      <c r="B138">
        <v>5</v>
      </c>
      <c r="C138">
        <v>4</v>
      </c>
      <c r="D138" s="6">
        <v>98.861899999974398</v>
      </c>
      <c r="E138" s="6">
        <v>123.331600000028</v>
      </c>
      <c r="F138">
        <v>17</v>
      </c>
      <c r="G138">
        <v>20</v>
      </c>
      <c r="H138" s="1" t="s">
        <v>27</v>
      </c>
      <c r="I138">
        <v>26</v>
      </c>
      <c r="J138">
        <v>22</v>
      </c>
      <c r="K138">
        <f>IF(summary2[[#This Row],[first_points]]&gt;summary2[[#This Row],[second_points]],0,IF(summary2[[#This Row],[second_points]]&gt;summary2[[#This Row],[first_points]],1,2))</f>
        <v>0</v>
      </c>
      <c r="L138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5.8154058823514347</v>
      </c>
      <c r="M138" s="1">
        <f>IF(summary2[[#This Row],[first_points]]&gt;summary2[[#This Row],[second_points]],summary2[[#This Row],[first_moves]],IF(summary2[[#This Row],[first_points]]&lt;summary2[[#This Row],[second_points]],summary2[[#This Row],[second_moves]],0))</f>
        <v>17</v>
      </c>
    </row>
    <row r="139" spans="1:13" x14ac:dyDescent="0.3">
      <c r="A139" s="1" t="s">
        <v>31</v>
      </c>
      <c r="B139">
        <v>6</v>
      </c>
      <c r="C139">
        <v>4</v>
      </c>
      <c r="D139" s="6">
        <v>175.55179999953901</v>
      </c>
      <c r="E139" s="6">
        <v>86.471399999709305</v>
      </c>
      <c r="F139">
        <v>26</v>
      </c>
      <c r="G139">
        <v>13</v>
      </c>
      <c r="H139" s="1" t="s">
        <v>27</v>
      </c>
      <c r="I139">
        <v>34</v>
      </c>
      <c r="J139">
        <v>14</v>
      </c>
      <c r="K139">
        <f>IF(summary2[[#This Row],[first_points]]&gt;summary2[[#This Row],[second_points]],0,IF(summary2[[#This Row],[second_points]]&gt;summary2[[#This Row],[first_points]],1,2))</f>
        <v>0</v>
      </c>
      <c r="L139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6.7519923076745778</v>
      </c>
      <c r="M139" s="1">
        <f>IF(summary2[[#This Row],[first_points]]&gt;summary2[[#This Row],[second_points]],summary2[[#This Row],[first_moves]],IF(summary2[[#This Row],[first_points]]&lt;summary2[[#This Row],[second_points]],summary2[[#This Row],[second_moves]],0))</f>
        <v>26</v>
      </c>
    </row>
    <row r="140" spans="1:13" x14ac:dyDescent="0.3">
      <c r="A140" s="1" t="s">
        <v>31</v>
      </c>
      <c r="B140">
        <v>1</v>
      </c>
      <c r="C140">
        <v>4</v>
      </c>
      <c r="D140" s="6">
        <v>83.282199999985096</v>
      </c>
      <c r="E140" s="6">
        <v>83.357500000374699</v>
      </c>
      <c r="F140">
        <v>29</v>
      </c>
      <c r="G140">
        <v>27</v>
      </c>
      <c r="H140" s="1" t="s">
        <v>28</v>
      </c>
      <c r="I140">
        <v>32</v>
      </c>
      <c r="J140">
        <v>16</v>
      </c>
      <c r="K140">
        <f>IF(summary2[[#This Row],[first_points]]&gt;summary2[[#This Row],[second_points]],0,IF(summary2[[#This Row],[second_points]]&gt;summary2[[#This Row],[first_points]],1,2))</f>
        <v>0</v>
      </c>
      <c r="L140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2.8717999999994861</v>
      </c>
      <c r="M140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41" spans="1:13" x14ac:dyDescent="0.3">
      <c r="A141" s="1" t="s">
        <v>31</v>
      </c>
      <c r="B141">
        <v>2</v>
      </c>
      <c r="C141">
        <v>4</v>
      </c>
      <c r="D141" s="6">
        <v>92.667000000346803</v>
      </c>
      <c r="E141" s="6">
        <v>80.466399999977497</v>
      </c>
      <c r="F141">
        <v>30</v>
      </c>
      <c r="G141">
        <v>31</v>
      </c>
      <c r="H141" s="1" t="s">
        <v>28</v>
      </c>
      <c r="I141">
        <v>15</v>
      </c>
      <c r="J141">
        <v>33</v>
      </c>
      <c r="K141">
        <f>IF(summary2[[#This Row],[first_points]]&gt;summary2[[#This Row],[second_points]],0,IF(summary2[[#This Row],[second_points]]&gt;summary2[[#This Row],[first_points]],1,2))</f>
        <v>1</v>
      </c>
      <c r="L141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0</v>
      </c>
      <c r="M141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142" spans="1:13" x14ac:dyDescent="0.3">
      <c r="A142" s="1" t="s">
        <v>31</v>
      </c>
      <c r="B142">
        <v>3</v>
      </c>
      <c r="C142">
        <v>4</v>
      </c>
      <c r="D142" s="6">
        <v>78.610699999444407</v>
      </c>
      <c r="E142" s="6">
        <v>98.633600000994093</v>
      </c>
      <c r="F142">
        <v>32</v>
      </c>
      <c r="G142">
        <v>33</v>
      </c>
      <c r="H142" s="1" t="s">
        <v>28</v>
      </c>
      <c r="I142">
        <v>30</v>
      </c>
      <c r="J142">
        <v>18</v>
      </c>
      <c r="K142">
        <f>IF(summary2[[#This Row],[first_points]]&gt;summary2[[#This Row],[second_points]],0,IF(summary2[[#This Row],[second_points]]&gt;summary2[[#This Row],[first_points]],1,2))</f>
        <v>0</v>
      </c>
      <c r="L142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2.4565843749826377</v>
      </c>
      <c r="M142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  <row r="143" spans="1:13" x14ac:dyDescent="0.3">
      <c r="A143" s="1" t="s">
        <v>31</v>
      </c>
      <c r="B143">
        <v>4</v>
      </c>
      <c r="C143">
        <v>4</v>
      </c>
      <c r="D143" s="6">
        <v>136.302599999226</v>
      </c>
      <c r="E143" s="6">
        <v>73.968900000181705</v>
      </c>
      <c r="F143">
        <v>29</v>
      </c>
      <c r="G143">
        <v>26</v>
      </c>
      <c r="H143" s="1" t="s">
        <v>28</v>
      </c>
      <c r="I143">
        <v>26</v>
      </c>
      <c r="J143">
        <v>22</v>
      </c>
      <c r="K143">
        <f>IF(summary2[[#This Row],[first_points]]&gt;summary2[[#This Row],[second_points]],0,IF(summary2[[#This Row],[second_points]]&gt;summary2[[#This Row],[first_points]],1,2))</f>
        <v>0</v>
      </c>
      <c r="L143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4.7000896551457245</v>
      </c>
      <c r="M143" s="1">
        <f>IF(summary2[[#This Row],[first_points]]&gt;summary2[[#This Row],[second_points]],summary2[[#This Row],[first_moves]],IF(summary2[[#This Row],[first_points]]&lt;summary2[[#This Row],[second_points]],summary2[[#This Row],[second_moves]],0))</f>
        <v>29</v>
      </c>
    </row>
    <row r="144" spans="1:13" x14ac:dyDescent="0.3">
      <c r="A144" s="1" t="s">
        <v>31</v>
      </c>
      <c r="B144">
        <v>5</v>
      </c>
      <c r="C144">
        <v>4</v>
      </c>
      <c r="D144" s="6">
        <v>63.311799999610201</v>
      </c>
      <c r="E144" s="6">
        <v>117.690499999298</v>
      </c>
      <c r="F144">
        <v>31</v>
      </c>
      <c r="G144">
        <v>28</v>
      </c>
      <c r="H144" s="1" t="s">
        <v>28</v>
      </c>
      <c r="I144">
        <v>27</v>
      </c>
      <c r="J144">
        <v>21</v>
      </c>
      <c r="K144">
        <f>IF(summary2[[#This Row],[first_points]]&gt;summary2[[#This Row],[second_points]],0,IF(summary2[[#This Row],[second_points]]&gt;summary2[[#This Row],[first_points]],1,2))</f>
        <v>0</v>
      </c>
      <c r="L144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2.0423161290196838</v>
      </c>
      <c r="M144" s="1">
        <f>IF(summary2[[#This Row],[first_points]]&gt;summary2[[#This Row],[second_points]],summary2[[#This Row],[first_moves]],IF(summary2[[#This Row],[first_points]]&lt;summary2[[#This Row],[second_points]],summary2[[#This Row],[second_moves]],0))</f>
        <v>31</v>
      </c>
    </row>
    <row r="145" spans="1:13" x14ac:dyDescent="0.3">
      <c r="A145" s="1" t="s">
        <v>31</v>
      </c>
      <c r="B145">
        <v>6</v>
      </c>
      <c r="C145">
        <v>4</v>
      </c>
      <c r="D145" s="6">
        <v>59.872000000041197</v>
      </c>
      <c r="E145" s="6">
        <v>86.540599999352693</v>
      </c>
      <c r="F145">
        <v>32</v>
      </c>
      <c r="G145">
        <v>27</v>
      </c>
      <c r="H145" s="1" t="s">
        <v>28</v>
      </c>
      <c r="I145">
        <v>28</v>
      </c>
      <c r="J145">
        <v>20</v>
      </c>
      <c r="K145">
        <f>IF(summary2[[#This Row],[first_points]]&gt;summary2[[#This Row],[second_points]],0,IF(summary2[[#This Row],[second_points]]&gt;summary2[[#This Row],[first_points]],1,2))</f>
        <v>0</v>
      </c>
      <c r="L145">
        <f>IF(summary2[[#This Row],[first_points]]&gt;summary2[[#This Row],[second_points]],summary2[[#This Row],[first_time]]/summary2[[#This Row],[first_moves]],IF(summary2[[#This Row],[second_time]]&gt;summary2[[#This Row],[first_time]],summary2[[#This Row],[second_time]]/summary2[[#This Row],[second_moves]],0))</f>
        <v>1.8710000000012874</v>
      </c>
      <c r="M145" s="1">
        <f>IF(summary2[[#This Row],[first_points]]&gt;summary2[[#This Row],[second_points]],summary2[[#This Row],[first_moves]],IF(summary2[[#This Row],[first_points]]&lt;summary2[[#This Row],[second_points]],summary2[[#This Row],[second_moves]],0))</f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2" workbookViewId="0">
      <selection activeCell="L2" sqref="L2"/>
    </sheetView>
  </sheetViews>
  <sheetFormatPr defaultRowHeight="14.4" x14ac:dyDescent="0.3"/>
  <cols>
    <col min="1" max="1" width="12.21875" bestFit="1" customWidth="1"/>
    <col min="2" max="2" width="8.21875" bestFit="1" customWidth="1"/>
    <col min="3" max="4" width="19.77734375" style="6" bestFit="1" customWidth="1"/>
    <col min="5" max="5" width="13" bestFit="1" customWidth="1"/>
    <col min="6" max="6" width="15.88671875" bestFit="1" customWidth="1"/>
    <col min="7" max="7" width="10.33203125" bestFit="1" customWidth="1"/>
    <col min="8" max="8" width="12.6640625" bestFit="1" customWidth="1"/>
    <col min="9" max="9" width="15.5546875" bestFit="1" customWidth="1"/>
    <col min="10" max="10" width="9.33203125" bestFit="1" customWidth="1"/>
    <col min="11" max="11" width="23.6640625" style="7" bestFit="1" customWidth="1"/>
    <col min="12" max="12" width="15.6640625" bestFit="1" customWidth="1"/>
  </cols>
  <sheetData>
    <row r="1" spans="1:12" x14ac:dyDescent="0.3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s="7" t="s">
        <v>20</v>
      </c>
      <c r="L1" t="s">
        <v>21</v>
      </c>
    </row>
    <row r="2" spans="1:12" x14ac:dyDescent="0.3">
      <c r="A2">
        <v>1</v>
      </c>
      <c r="B2">
        <v>2</v>
      </c>
      <c r="C2" s="6">
        <v>0.23600000000101301</v>
      </c>
      <c r="D2" s="6">
        <v>0.37880000000001202</v>
      </c>
      <c r="E2">
        <v>6</v>
      </c>
      <c r="F2">
        <v>5</v>
      </c>
      <c r="G2" s="1" t="s">
        <v>9</v>
      </c>
      <c r="H2">
        <v>12</v>
      </c>
      <c r="I2">
        <v>36</v>
      </c>
      <c r="J2">
        <f>IF(summary[[#This Row],[first_points]]&gt;summary[[#This Row],[second_points]],0,IF(summary[[#This Row],[second_points]]&gt;summary[[#This Row],[first_points]],1,2))</f>
        <v>1</v>
      </c>
      <c r="K2" s="7">
        <f>IF(summary[[#This Row],[first_points]]&gt;summary[[#This Row],[second_points]],summary[[#This Row],[first_time]]/summary[[#This Row],[first_moves]],IF(summary[[#This Row],[second_time]]&gt;summary[[#This Row],[first_time]],summary[[#This Row],[second_time]]/summary[[#This Row],[second_moves]],0))</f>
        <v>7.5760000000002409E-2</v>
      </c>
      <c r="L2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3" spans="1:12" x14ac:dyDescent="0.3">
      <c r="A3">
        <v>2</v>
      </c>
      <c r="B3">
        <v>2</v>
      </c>
      <c r="C3" s="6">
        <v>0.31010000000009003</v>
      </c>
      <c r="D3" s="6">
        <v>0.49130000000019403</v>
      </c>
      <c r="E3">
        <v>6</v>
      </c>
      <c r="F3">
        <v>6</v>
      </c>
      <c r="G3" s="1" t="s">
        <v>9</v>
      </c>
      <c r="H3">
        <v>35</v>
      </c>
      <c r="I3">
        <v>13</v>
      </c>
      <c r="J3">
        <f>IF(summary[[#This Row],[first_points]]&gt;summary[[#This Row],[second_points]],0,IF(summary[[#This Row],[second_points]]&gt;summary[[#This Row],[first_points]],1,2))</f>
        <v>0</v>
      </c>
      <c r="K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5.168333333334834E-2</v>
      </c>
      <c r="L3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4" spans="1:12" x14ac:dyDescent="0.3">
      <c r="A4">
        <v>3</v>
      </c>
      <c r="B4">
        <v>2</v>
      </c>
      <c r="C4" s="6">
        <v>0.46120000000016098</v>
      </c>
      <c r="D4" s="6">
        <v>0.35860000000109599</v>
      </c>
      <c r="E4">
        <v>7</v>
      </c>
      <c r="F4">
        <v>5</v>
      </c>
      <c r="G4" s="1" t="s">
        <v>9</v>
      </c>
      <c r="H4">
        <v>44</v>
      </c>
      <c r="I4">
        <v>4</v>
      </c>
      <c r="J4">
        <f>IF(summary[[#This Row],[first_points]]&gt;summary[[#This Row],[second_points]],0,IF(summary[[#This Row],[second_points]]&gt;summary[[#This Row],[first_points]],1,2))</f>
        <v>0</v>
      </c>
      <c r="K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6.5885714285737279E-2</v>
      </c>
      <c r="L4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5" spans="1:12" x14ac:dyDescent="0.3">
      <c r="A5">
        <v>4</v>
      </c>
      <c r="B5">
        <v>2</v>
      </c>
      <c r="C5" s="6">
        <v>0.91099999999988401</v>
      </c>
      <c r="D5" s="6">
        <v>0.56550000000043998</v>
      </c>
      <c r="E5">
        <v>6</v>
      </c>
      <c r="F5">
        <v>7</v>
      </c>
      <c r="G5" s="1" t="s">
        <v>9</v>
      </c>
      <c r="H5">
        <v>35</v>
      </c>
      <c r="I5">
        <v>13</v>
      </c>
      <c r="J5">
        <f>IF(summary[[#This Row],[first_points]]&gt;summary[[#This Row],[second_points]],0,IF(summary[[#This Row],[second_points]]&gt;summary[[#This Row],[first_points]],1,2))</f>
        <v>0</v>
      </c>
      <c r="K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0.151833333333314</v>
      </c>
      <c r="L5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6" spans="1:12" x14ac:dyDescent="0.3">
      <c r="A6">
        <v>5</v>
      </c>
      <c r="B6">
        <v>2</v>
      </c>
      <c r="C6" s="6">
        <v>0.46310000000015999</v>
      </c>
      <c r="D6" s="6">
        <v>1.24770000000085</v>
      </c>
      <c r="E6">
        <v>7</v>
      </c>
      <c r="F6">
        <v>5</v>
      </c>
      <c r="G6" s="1" t="s">
        <v>9</v>
      </c>
      <c r="H6">
        <v>37</v>
      </c>
      <c r="I6">
        <v>11</v>
      </c>
      <c r="J6">
        <f>IF(summary[[#This Row],[first_points]]&gt;summary[[#This Row],[second_points]],0,IF(summary[[#This Row],[second_points]]&gt;summary[[#This Row],[first_points]],1,2))</f>
        <v>0</v>
      </c>
      <c r="K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6.6157142857165716E-2</v>
      </c>
      <c r="L6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7" spans="1:12" x14ac:dyDescent="0.3">
      <c r="A7">
        <v>6</v>
      </c>
      <c r="B7">
        <v>2</v>
      </c>
      <c r="C7" s="6">
        <v>1.06159999999988</v>
      </c>
      <c r="D7" s="6">
        <v>1.6239000000011199</v>
      </c>
      <c r="E7">
        <v>12</v>
      </c>
      <c r="F7">
        <v>11</v>
      </c>
      <c r="G7" s="1" t="s">
        <v>9</v>
      </c>
      <c r="H7">
        <v>16</v>
      </c>
      <c r="I7">
        <v>32</v>
      </c>
      <c r="J7">
        <f>IF(summary[[#This Row],[first_points]]&gt;summary[[#This Row],[second_points]],0,IF(summary[[#This Row],[second_points]]&gt;summary[[#This Row],[first_points]],1,2))</f>
        <v>1</v>
      </c>
      <c r="K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0.14762727272737453</v>
      </c>
      <c r="L7">
        <f>IF(summary[[#This Row],[first_points]]&gt;summary[[#This Row],[second_points]],summary[[#This Row],[first_moves]],IF(summary[[#This Row],[first_points]]&lt;summary[[#This Row],[second_points]],summary[[#This Row],[second_moves]],0))</f>
        <v>11</v>
      </c>
    </row>
    <row r="8" spans="1:12" x14ac:dyDescent="0.3">
      <c r="A8">
        <v>1</v>
      </c>
      <c r="B8">
        <v>2</v>
      </c>
      <c r="C8" s="6">
        <v>3.2625999999997801</v>
      </c>
      <c r="D8" s="6">
        <v>4.6722999999984003</v>
      </c>
      <c r="E8">
        <v>17</v>
      </c>
      <c r="F8">
        <v>22</v>
      </c>
      <c r="G8" s="1" t="s">
        <v>10</v>
      </c>
      <c r="H8">
        <v>18</v>
      </c>
      <c r="I8">
        <v>30</v>
      </c>
      <c r="J8">
        <f>IF(summary[[#This Row],[first_points]]&gt;summary[[#This Row],[second_points]],0,IF(summary[[#This Row],[second_points]]&gt;summary[[#This Row],[first_points]],1,2))</f>
        <v>1</v>
      </c>
      <c r="K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0.2123772727272</v>
      </c>
      <c r="L8">
        <f>IF(summary[[#This Row],[first_points]]&gt;summary[[#This Row],[second_points]],summary[[#This Row],[first_moves]],IF(summary[[#This Row],[first_points]]&lt;summary[[#This Row],[second_points]],summary[[#This Row],[second_moves]],0))</f>
        <v>22</v>
      </c>
    </row>
    <row r="9" spans="1:12" x14ac:dyDescent="0.3">
      <c r="A9">
        <v>2</v>
      </c>
      <c r="B9">
        <v>2</v>
      </c>
      <c r="C9" s="6">
        <v>3.3032999999993402</v>
      </c>
      <c r="D9" s="6">
        <v>17.627200000000101</v>
      </c>
      <c r="E9">
        <v>14</v>
      </c>
      <c r="F9">
        <v>13</v>
      </c>
      <c r="G9" s="1" t="s">
        <v>10</v>
      </c>
      <c r="H9">
        <v>21</v>
      </c>
      <c r="I9">
        <v>27</v>
      </c>
      <c r="J9">
        <f>IF(summary[[#This Row],[first_points]]&gt;summary[[#This Row],[second_points]],0,IF(summary[[#This Row],[second_points]]&gt;summary[[#This Row],[first_points]],1,2))</f>
        <v>1</v>
      </c>
      <c r="K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1.3559384615384693</v>
      </c>
      <c r="L9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10" spans="1:12" x14ac:dyDescent="0.3">
      <c r="A10">
        <v>3</v>
      </c>
      <c r="B10">
        <v>2</v>
      </c>
      <c r="C10" s="6">
        <v>8.7218</v>
      </c>
      <c r="D10" s="6">
        <v>4.7332999999998204</v>
      </c>
      <c r="E10">
        <v>19</v>
      </c>
      <c r="F10">
        <v>13</v>
      </c>
      <c r="G10" s="1" t="s">
        <v>10</v>
      </c>
      <c r="H10">
        <v>25</v>
      </c>
      <c r="I10">
        <v>23</v>
      </c>
      <c r="J10">
        <f>IF(summary[[#This Row],[first_points]]&gt;summary[[#This Row],[second_points]],0,IF(summary[[#This Row],[second_points]]&gt;summary[[#This Row],[first_points]],1,2))</f>
        <v>0</v>
      </c>
      <c r="K1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0.45904210526315792</v>
      </c>
      <c r="L10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11" spans="1:12" x14ac:dyDescent="0.3">
      <c r="A11">
        <v>4</v>
      </c>
      <c r="B11">
        <v>2</v>
      </c>
      <c r="C11" s="6">
        <v>16.488299999998901</v>
      </c>
      <c r="D11" s="6">
        <v>7.11529999999882</v>
      </c>
      <c r="E11">
        <v>19</v>
      </c>
      <c r="F11">
        <v>11</v>
      </c>
      <c r="G11" s="1" t="s">
        <v>10</v>
      </c>
      <c r="H11">
        <v>17</v>
      </c>
      <c r="I11">
        <v>31</v>
      </c>
      <c r="J11">
        <f>IF(summary[[#This Row],[first_points]]&gt;summary[[#This Row],[second_points]],0,IF(summary[[#This Row],[second_points]]&gt;summary[[#This Row],[first_points]],1,2))</f>
        <v>1</v>
      </c>
      <c r="K1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0.64684545454534725</v>
      </c>
      <c r="L11">
        <f>IF(summary[[#This Row],[first_points]]&gt;summary[[#This Row],[second_points]],summary[[#This Row],[first_moves]],IF(summary[[#This Row],[first_points]]&lt;summary[[#This Row],[second_points]],summary[[#This Row],[second_moves]],0))</f>
        <v>11</v>
      </c>
    </row>
    <row r="12" spans="1:12" x14ac:dyDescent="0.3">
      <c r="A12">
        <v>5</v>
      </c>
      <c r="B12">
        <v>2</v>
      </c>
      <c r="C12" s="6">
        <v>1.34890000000087</v>
      </c>
      <c r="D12" s="6">
        <v>6.7691999999972499</v>
      </c>
      <c r="E12">
        <v>10</v>
      </c>
      <c r="F12">
        <v>17</v>
      </c>
      <c r="G12" s="1" t="s">
        <v>10</v>
      </c>
      <c r="H12">
        <v>13</v>
      </c>
      <c r="I12">
        <v>35</v>
      </c>
      <c r="J12">
        <f>IF(summary[[#This Row],[first_points]]&gt;summary[[#This Row],[second_points]],0,IF(summary[[#This Row],[second_points]]&gt;summary[[#This Row],[first_points]],1,2))</f>
        <v>1</v>
      </c>
      <c r="K1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0.39818823529395586</v>
      </c>
      <c r="L12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13" spans="1:12" x14ac:dyDescent="0.3">
      <c r="A13">
        <v>6</v>
      </c>
      <c r="B13">
        <v>2</v>
      </c>
      <c r="C13" s="6">
        <v>5.2653999999998602</v>
      </c>
      <c r="D13" s="6">
        <v>2.9015999999986102</v>
      </c>
      <c r="E13">
        <v>23</v>
      </c>
      <c r="F13">
        <v>8</v>
      </c>
      <c r="G13" s="1" t="s">
        <v>10</v>
      </c>
      <c r="H13">
        <v>35</v>
      </c>
      <c r="I13">
        <v>13</v>
      </c>
      <c r="J13">
        <f>IF(summary[[#This Row],[first_points]]&gt;summary[[#This Row],[second_points]],0,IF(summary[[#This Row],[second_points]]&gt;summary[[#This Row],[first_points]],1,2))</f>
        <v>0</v>
      </c>
      <c r="K1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0.22893043478260261</v>
      </c>
      <c r="L13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14" spans="1:12" x14ac:dyDescent="0.3">
      <c r="A14">
        <v>1</v>
      </c>
      <c r="B14">
        <v>2</v>
      </c>
      <c r="C14" s="6">
        <v>8.6783000000014692</v>
      </c>
      <c r="D14" s="6">
        <v>7.3764000000000598</v>
      </c>
      <c r="E14">
        <v>18</v>
      </c>
      <c r="F14">
        <v>29</v>
      </c>
      <c r="G14" s="1" t="s">
        <v>11</v>
      </c>
      <c r="H14">
        <v>19</v>
      </c>
      <c r="I14">
        <v>29</v>
      </c>
      <c r="J14">
        <f>IF(summary[[#This Row],[first_points]]&gt;summary[[#This Row],[second_points]],0,IF(summary[[#This Row],[second_points]]&gt;summary[[#This Row],[first_points]],1,2))</f>
        <v>1</v>
      </c>
      <c r="K1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0.25435862068965726</v>
      </c>
      <c r="L14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5" spans="1:12" x14ac:dyDescent="0.3">
      <c r="A15">
        <v>2</v>
      </c>
      <c r="B15">
        <v>2</v>
      </c>
      <c r="C15" s="6">
        <v>14.846699999996099</v>
      </c>
      <c r="D15" s="6">
        <v>24.947200000001502</v>
      </c>
      <c r="E15">
        <v>20</v>
      </c>
      <c r="F15">
        <v>29</v>
      </c>
      <c r="G15" s="1" t="s">
        <v>11</v>
      </c>
      <c r="H15">
        <v>20</v>
      </c>
      <c r="I15">
        <v>28</v>
      </c>
      <c r="J15">
        <f>IF(summary[[#This Row],[first_points]]&gt;summary[[#This Row],[second_points]],0,IF(summary[[#This Row],[second_points]]&gt;summary[[#This Row],[first_points]],1,2))</f>
        <v>1</v>
      </c>
      <c r="K1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0.86024827586212071</v>
      </c>
      <c r="L15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6" spans="1:12" x14ac:dyDescent="0.3">
      <c r="A16">
        <v>3</v>
      </c>
      <c r="B16">
        <v>2</v>
      </c>
      <c r="C16" s="6">
        <v>4.7260999999920701</v>
      </c>
      <c r="D16" s="6">
        <v>4.7142999999980599</v>
      </c>
      <c r="E16">
        <v>21</v>
      </c>
      <c r="F16">
        <v>22</v>
      </c>
      <c r="G16" s="1" t="s">
        <v>11</v>
      </c>
      <c r="H16">
        <v>32</v>
      </c>
      <c r="I16">
        <v>16</v>
      </c>
      <c r="J16">
        <f>IF(summary[[#This Row],[first_points]]&gt;summary[[#This Row],[second_points]],0,IF(summary[[#This Row],[second_points]]&gt;summary[[#This Row],[first_points]],1,2))</f>
        <v>0</v>
      </c>
      <c r="K1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0.22505238095200333</v>
      </c>
      <c r="L16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17" spans="1:12" x14ac:dyDescent="0.3">
      <c r="A17">
        <v>4</v>
      </c>
      <c r="B17">
        <v>2</v>
      </c>
      <c r="C17" s="6">
        <v>13.670399999989799</v>
      </c>
      <c r="D17" s="6">
        <v>7.0904000000044896</v>
      </c>
      <c r="E17">
        <v>31</v>
      </c>
      <c r="F17">
        <v>24</v>
      </c>
      <c r="G17" s="1" t="s">
        <v>11</v>
      </c>
      <c r="H17">
        <v>29</v>
      </c>
      <c r="I17">
        <v>19</v>
      </c>
      <c r="J17">
        <f>IF(summary[[#This Row],[first_points]]&gt;summary[[#This Row],[second_points]],0,IF(summary[[#This Row],[second_points]]&gt;summary[[#This Row],[first_points]],1,2))</f>
        <v>0</v>
      </c>
      <c r="K1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0.44098064516096125</v>
      </c>
      <c r="L17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18" spans="1:12" x14ac:dyDescent="0.3">
      <c r="A18">
        <v>5</v>
      </c>
      <c r="B18">
        <v>2</v>
      </c>
      <c r="C18" s="6">
        <v>2.5112999999965502</v>
      </c>
      <c r="D18" s="6">
        <v>9.4826999999959494</v>
      </c>
      <c r="E18">
        <v>12</v>
      </c>
      <c r="F18">
        <v>15</v>
      </c>
      <c r="G18" s="1" t="s">
        <v>11</v>
      </c>
      <c r="H18">
        <v>10</v>
      </c>
      <c r="I18">
        <v>38</v>
      </c>
      <c r="J18">
        <f>IF(summary[[#This Row],[first_points]]&gt;summary[[#This Row],[second_points]],0,IF(summary[[#This Row],[second_points]]&gt;summary[[#This Row],[first_points]],1,2))</f>
        <v>1</v>
      </c>
      <c r="K1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0.63217999999972996</v>
      </c>
      <c r="L18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19" spans="1:12" x14ac:dyDescent="0.3">
      <c r="A19">
        <v>6</v>
      </c>
      <c r="B19">
        <v>2</v>
      </c>
      <c r="C19" s="6">
        <v>30.164199999997901</v>
      </c>
      <c r="D19" s="6">
        <v>10.7827000000035</v>
      </c>
      <c r="E19">
        <v>34</v>
      </c>
      <c r="F19">
        <v>11</v>
      </c>
      <c r="G19" s="1" t="s">
        <v>11</v>
      </c>
      <c r="H19">
        <v>36</v>
      </c>
      <c r="I19">
        <v>12</v>
      </c>
      <c r="J19">
        <f>IF(summary[[#This Row],[first_points]]&gt;summary[[#This Row],[second_points]],0,IF(summary[[#This Row],[second_points]]&gt;summary[[#This Row],[first_points]],1,2))</f>
        <v>0</v>
      </c>
      <c r="K1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0.88718235294111469</v>
      </c>
      <c r="L19">
        <f>IF(summary[[#This Row],[first_points]]&gt;summary[[#This Row],[second_points]],summary[[#This Row],[first_moves]],IF(summary[[#This Row],[first_points]]&lt;summary[[#This Row],[second_points]],summary[[#This Row],[second_moves]],0))</f>
        <v>34</v>
      </c>
    </row>
    <row r="20" spans="1:12" x14ac:dyDescent="0.3">
      <c r="A20">
        <v>1</v>
      </c>
      <c r="B20">
        <v>2</v>
      </c>
      <c r="C20" s="6">
        <v>7.74389999999058</v>
      </c>
      <c r="D20" s="6">
        <v>9.8117000000002008</v>
      </c>
      <c r="E20">
        <v>33</v>
      </c>
      <c r="F20">
        <v>36</v>
      </c>
      <c r="G20" s="1" t="s">
        <v>12</v>
      </c>
      <c r="H20">
        <v>26</v>
      </c>
      <c r="I20">
        <v>22</v>
      </c>
      <c r="J20">
        <f>IF(summary[[#This Row],[first_points]]&gt;summary[[#This Row],[second_points]],0,IF(summary[[#This Row],[second_points]]&gt;summary[[#This Row],[first_points]],1,2))</f>
        <v>0</v>
      </c>
      <c r="K2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0.23466363636335091</v>
      </c>
      <c r="L20">
        <f>IF(summary[[#This Row],[first_points]]&gt;summary[[#This Row],[second_points]],summary[[#This Row],[first_moves]],IF(summary[[#This Row],[first_points]]&lt;summary[[#This Row],[second_points]],summary[[#This Row],[second_moves]],0))</f>
        <v>33</v>
      </c>
    </row>
    <row r="21" spans="1:12" x14ac:dyDescent="0.3">
      <c r="A21">
        <v>2</v>
      </c>
      <c r="B21">
        <v>2</v>
      </c>
      <c r="C21" s="6">
        <v>9.7030000000053391</v>
      </c>
      <c r="D21" s="6">
        <v>4.8956999999987199</v>
      </c>
      <c r="E21">
        <v>28</v>
      </c>
      <c r="F21">
        <v>28</v>
      </c>
      <c r="G21" s="1" t="s">
        <v>12</v>
      </c>
      <c r="H21">
        <v>19</v>
      </c>
      <c r="I21">
        <v>29</v>
      </c>
      <c r="J21">
        <f>IF(summary[[#This Row],[first_points]]&gt;summary[[#This Row],[second_points]],0,IF(summary[[#This Row],[second_points]]&gt;summary[[#This Row],[first_points]],1,2))</f>
        <v>1</v>
      </c>
      <c r="K2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0.17484642857138286</v>
      </c>
      <c r="L21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22" spans="1:12" x14ac:dyDescent="0.3">
      <c r="A22">
        <v>3</v>
      </c>
      <c r="B22">
        <v>2</v>
      </c>
      <c r="C22" s="6">
        <v>4.9160000000156803</v>
      </c>
      <c r="D22" s="6">
        <v>8.1828000000037093</v>
      </c>
      <c r="E22">
        <v>37</v>
      </c>
      <c r="F22">
        <v>35</v>
      </c>
      <c r="G22" s="1" t="s">
        <v>12</v>
      </c>
      <c r="H22">
        <v>29</v>
      </c>
      <c r="I22">
        <v>19</v>
      </c>
      <c r="J22">
        <f>IF(summary[[#This Row],[first_points]]&gt;summary[[#This Row],[second_points]],0,IF(summary[[#This Row],[second_points]]&gt;summary[[#This Row],[first_points]],1,2))</f>
        <v>0</v>
      </c>
      <c r="K2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0.13286486486528865</v>
      </c>
      <c r="L22">
        <f>IF(summary[[#This Row],[first_points]]&gt;summary[[#This Row],[second_points]],summary[[#This Row],[first_moves]],IF(summary[[#This Row],[first_points]]&lt;summary[[#This Row],[second_points]],summary[[#This Row],[second_moves]],0))</f>
        <v>37</v>
      </c>
    </row>
    <row r="23" spans="1:12" x14ac:dyDescent="0.3">
      <c r="A23">
        <v>4</v>
      </c>
      <c r="B23">
        <v>2</v>
      </c>
      <c r="C23" s="6">
        <v>10.3240000000006</v>
      </c>
      <c r="D23" s="6">
        <v>3.2407999999861601</v>
      </c>
      <c r="E23">
        <v>24</v>
      </c>
      <c r="F23">
        <v>28</v>
      </c>
      <c r="G23" s="1" t="s">
        <v>12</v>
      </c>
      <c r="H23">
        <v>19</v>
      </c>
      <c r="I23">
        <v>29</v>
      </c>
      <c r="J23">
        <f>IF(summary[[#This Row],[first_points]]&gt;summary[[#This Row],[second_points]],0,IF(summary[[#This Row],[second_points]]&gt;summary[[#This Row],[first_points]],1,2))</f>
        <v>1</v>
      </c>
      <c r="K2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0.11574285714236286</v>
      </c>
      <c r="L23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24" spans="1:12" x14ac:dyDescent="0.3">
      <c r="A24">
        <v>5</v>
      </c>
      <c r="B24">
        <v>2</v>
      </c>
      <c r="C24" s="6">
        <v>5.7602000000045397</v>
      </c>
      <c r="D24" s="6">
        <v>7.8745000000068899</v>
      </c>
      <c r="E24">
        <v>26</v>
      </c>
      <c r="F24">
        <v>29</v>
      </c>
      <c r="G24" s="1" t="s">
        <v>12</v>
      </c>
      <c r="H24">
        <v>19</v>
      </c>
      <c r="I24">
        <v>29</v>
      </c>
      <c r="J24">
        <f>IF(summary[[#This Row],[first_points]]&gt;summary[[#This Row],[second_points]],0,IF(summary[[#This Row],[second_points]]&gt;summary[[#This Row],[first_points]],1,2))</f>
        <v>1</v>
      </c>
      <c r="K2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0.27153448275885828</v>
      </c>
      <c r="L24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25" spans="1:12" x14ac:dyDescent="0.3">
      <c r="A25">
        <v>6</v>
      </c>
      <c r="B25">
        <v>2</v>
      </c>
      <c r="C25" s="6">
        <v>6.28650000000163</v>
      </c>
      <c r="D25" s="6">
        <v>8.8688999999817497</v>
      </c>
      <c r="E25">
        <v>40</v>
      </c>
      <c r="F25">
        <v>38</v>
      </c>
      <c r="G25" s="1" t="s">
        <v>12</v>
      </c>
      <c r="H25">
        <v>26</v>
      </c>
      <c r="I25">
        <v>22</v>
      </c>
      <c r="J25">
        <f>IF(summary[[#This Row],[first_points]]&gt;summary[[#This Row],[second_points]],0,IF(summary[[#This Row],[second_points]]&gt;summary[[#This Row],[first_points]],1,2))</f>
        <v>0</v>
      </c>
      <c r="K2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0.15716250000004076</v>
      </c>
      <c r="L25">
        <f>IF(summary[[#This Row],[first_points]]&gt;summary[[#This Row],[second_points]],summary[[#This Row],[first_moves]],IF(summary[[#This Row],[first_points]]&lt;summary[[#This Row],[second_points]],summary[[#This Row],[second_moves]],0))</f>
        <v>40</v>
      </c>
    </row>
    <row r="26" spans="1:12" x14ac:dyDescent="0.3">
      <c r="A26">
        <v>1</v>
      </c>
      <c r="B26">
        <v>2</v>
      </c>
      <c r="C26" s="6">
        <v>0.18049999999991601</v>
      </c>
      <c r="D26" s="6">
        <v>0.26090000000023</v>
      </c>
      <c r="E26">
        <v>6</v>
      </c>
      <c r="F26">
        <v>5</v>
      </c>
      <c r="G26" s="1" t="s">
        <v>9</v>
      </c>
      <c r="H26">
        <v>12</v>
      </c>
      <c r="I26">
        <v>36</v>
      </c>
      <c r="J26">
        <f>IF(summary[[#This Row],[first_points]]&gt;summary[[#This Row],[second_points]],0,IF(summary[[#This Row],[second_points]]&gt;summary[[#This Row],[first_points]],1,2))</f>
        <v>1</v>
      </c>
      <c r="K2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5.2180000000046002E-2</v>
      </c>
      <c r="L26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27" spans="1:12" x14ac:dyDescent="0.3">
      <c r="A27">
        <v>2</v>
      </c>
      <c r="B27">
        <v>2</v>
      </c>
      <c r="C27" s="6">
        <v>0.27369999999971001</v>
      </c>
      <c r="D27" s="6">
        <v>0.27479999999968602</v>
      </c>
      <c r="E27">
        <v>6</v>
      </c>
      <c r="F27">
        <v>6</v>
      </c>
      <c r="G27" s="1" t="s">
        <v>9</v>
      </c>
      <c r="H27">
        <v>35</v>
      </c>
      <c r="I27">
        <v>13</v>
      </c>
      <c r="J27">
        <f>IF(summary[[#This Row],[first_points]]&gt;summary[[#This Row],[second_points]],0,IF(summary[[#This Row],[second_points]]&gt;summary[[#This Row],[first_points]],1,2))</f>
        <v>0</v>
      </c>
      <c r="K2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4.5616666666618337E-2</v>
      </c>
      <c r="L27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28" spans="1:12" x14ac:dyDescent="0.3">
      <c r="A28">
        <v>3</v>
      </c>
      <c r="B28">
        <v>2</v>
      </c>
      <c r="C28" s="6">
        <v>0.39349999999949098</v>
      </c>
      <c r="D28" s="6">
        <v>0.29159999999972502</v>
      </c>
      <c r="E28">
        <v>7</v>
      </c>
      <c r="F28">
        <v>5</v>
      </c>
      <c r="G28" s="1" t="s">
        <v>9</v>
      </c>
      <c r="H28">
        <v>44</v>
      </c>
      <c r="I28">
        <v>4</v>
      </c>
      <c r="J28">
        <f>IF(summary[[#This Row],[first_points]]&gt;summary[[#This Row],[second_points]],0,IF(summary[[#This Row],[second_points]]&gt;summary[[#This Row],[first_points]],1,2))</f>
        <v>0</v>
      </c>
      <c r="K2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5.6214285714212997E-2</v>
      </c>
      <c r="L28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29" spans="1:12" x14ac:dyDescent="0.3">
      <c r="A29">
        <v>4</v>
      </c>
      <c r="B29">
        <v>2</v>
      </c>
      <c r="C29" s="6">
        <v>0.34630000000079803</v>
      </c>
      <c r="D29" s="6">
        <v>0.46700000000043901</v>
      </c>
      <c r="E29">
        <v>6</v>
      </c>
      <c r="F29">
        <v>7</v>
      </c>
      <c r="G29" s="1" t="s">
        <v>9</v>
      </c>
      <c r="H29">
        <v>35</v>
      </c>
      <c r="I29">
        <v>13</v>
      </c>
      <c r="J29">
        <f>IF(summary[[#This Row],[first_points]]&gt;summary[[#This Row],[second_points]],0,IF(summary[[#This Row],[second_points]]&gt;summary[[#This Row],[first_points]],1,2))</f>
        <v>0</v>
      </c>
      <c r="K2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5.7716666666799671E-2</v>
      </c>
      <c r="L29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30" spans="1:12" x14ac:dyDescent="0.3">
      <c r="A30">
        <v>5</v>
      </c>
      <c r="B30">
        <v>2</v>
      </c>
      <c r="C30" s="6">
        <v>0.35819999999908703</v>
      </c>
      <c r="D30" s="6">
        <v>0.36100000000027699</v>
      </c>
      <c r="E30">
        <v>7</v>
      </c>
      <c r="F30">
        <v>5</v>
      </c>
      <c r="G30" s="1" t="s">
        <v>9</v>
      </c>
      <c r="H30">
        <v>37</v>
      </c>
      <c r="I30">
        <v>11</v>
      </c>
      <c r="J30">
        <f>IF(summary[[#This Row],[first_points]]&gt;summary[[#This Row],[second_points]],0,IF(summary[[#This Row],[second_points]]&gt;summary[[#This Row],[first_points]],1,2))</f>
        <v>0</v>
      </c>
      <c r="K3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5.1171428571298146E-2</v>
      </c>
      <c r="L30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31" spans="1:12" x14ac:dyDescent="0.3">
      <c r="A31">
        <v>6</v>
      </c>
      <c r="B31">
        <v>2</v>
      </c>
      <c r="C31" s="6">
        <v>0.79090000000059302</v>
      </c>
      <c r="D31" s="6">
        <v>0.72280000000102196</v>
      </c>
      <c r="E31">
        <v>12</v>
      </c>
      <c r="F31">
        <v>11</v>
      </c>
      <c r="G31" s="1" t="s">
        <v>9</v>
      </c>
      <c r="H31">
        <v>16</v>
      </c>
      <c r="I31">
        <v>32</v>
      </c>
      <c r="J31">
        <f>IF(summary[[#This Row],[first_points]]&gt;summary[[#This Row],[second_points]],0,IF(summary[[#This Row],[second_points]]&gt;summary[[#This Row],[first_points]],1,2))</f>
        <v>1</v>
      </c>
      <c r="K3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6.5709090909183809E-2</v>
      </c>
      <c r="L31">
        <f>IF(summary[[#This Row],[first_points]]&gt;summary[[#This Row],[second_points]],summary[[#This Row],[first_moves]],IF(summary[[#This Row],[first_points]]&lt;summary[[#This Row],[second_points]],summary[[#This Row],[second_moves]],0))</f>
        <v>11</v>
      </c>
    </row>
    <row r="32" spans="1:12" x14ac:dyDescent="0.3">
      <c r="A32">
        <v>1</v>
      </c>
      <c r="B32">
        <v>2</v>
      </c>
      <c r="C32" s="6">
        <v>2.4044999999981398</v>
      </c>
      <c r="D32" s="6">
        <v>3.2936999999986201</v>
      </c>
      <c r="E32">
        <v>17</v>
      </c>
      <c r="F32">
        <v>22</v>
      </c>
      <c r="G32" s="1" t="s">
        <v>10</v>
      </c>
      <c r="H32">
        <v>18</v>
      </c>
      <c r="I32">
        <v>30</v>
      </c>
      <c r="J32">
        <f>IF(summary[[#This Row],[first_points]]&gt;summary[[#This Row],[second_points]],0,IF(summary[[#This Row],[second_points]]&gt;summary[[#This Row],[first_points]],1,2))</f>
        <v>1</v>
      </c>
      <c r="K3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0.14971363636357363</v>
      </c>
      <c r="L32">
        <f>IF(summary[[#This Row],[first_points]]&gt;summary[[#This Row],[second_points]],summary[[#This Row],[first_moves]],IF(summary[[#This Row],[first_points]]&lt;summary[[#This Row],[second_points]],summary[[#This Row],[second_moves]],0))</f>
        <v>22</v>
      </c>
    </row>
    <row r="33" spans="1:12" x14ac:dyDescent="0.3">
      <c r="A33">
        <v>2</v>
      </c>
      <c r="B33">
        <v>2</v>
      </c>
      <c r="C33" s="6">
        <v>3.0222999999995799</v>
      </c>
      <c r="D33" s="6">
        <v>7.07869999999832</v>
      </c>
      <c r="E33">
        <v>14</v>
      </c>
      <c r="F33">
        <v>13</v>
      </c>
      <c r="G33" s="1" t="s">
        <v>10</v>
      </c>
      <c r="H33">
        <v>21</v>
      </c>
      <c r="I33">
        <v>27</v>
      </c>
      <c r="J33">
        <f>IF(summary[[#This Row],[first_points]]&gt;summary[[#This Row],[second_points]],0,IF(summary[[#This Row],[second_points]]&gt;summary[[#This Row],[first_points]],1,2))</f>
        <v>1</v>
      </c>
      <c r="K3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0.54451538461525539</v>
      </c>
      <c r="L33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34" spans="1:12" x14ac:dyDescent="0.3">
      <c r="A34">
        <v>3</v>
      </c>
      <c r="B34">
        <v>2</v>
      </c>
      <c r="C34" s="6">
        <v>5.9584000000061303</v>
      </c>
      <c r="D34" s="6">
        <v>2.3992999999951001</v>
      </c>
      <c r="E34">
        <v>19</v>
      </c>
      <c r="F34">
        <v>13</v>
      </c>
      <c r="G34" s="1" t="s">
        <v>10</v>
      </c>
      <c r="H34">
        <v>25</v>
      </c>
      <c r="I34">
        <v>23</v>
      </c>
      <c r="J34">
        <f>IF(summary[[#This Row],[first_points]]&gt;summary[[#This Row],[second_points]],0,IF(summary[[#This Row],[second_points]]&gt;summary[[#This Row],[first_points]],1,2))</f>
        <v>0</v>
      </c>
      <c r="K3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0.31360000000032268</v>
      </c>
      <c r="L34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35" spans="1:12" x14ac:dyDescent="0.3">
      <c r="A35">
        <v>4</v>
      </c>
      <c r="B35">
        <v>2</v>
      </c>
      <c r="C35" s="6">
        <v>7.6758000000012299</v>
      </c>
      <c r="D35" s="6">
        <v>3.9678000000016298</v>
      </c>
      <c r="E35">
        <v>19</v>
      </c>
      <c r="F35">
        <v>11</v>
      </c>
      <c r="G35" s="1" t="s">
        <v>10</v>
      </c>
      <c r="H35">
        <v>17</v>
      </c>
      <c r="I35">
        <v>31</v>
      </c>
      <c r="J35">
        <f>IF(summary[[#This Row],[first_points]]&gt;summary[[#This Row],[second_points]],0,IF(summary[[#This Row],[second_points]]&gt;summary[[#This Row],[first_points]],1,2))</f>
        <v>1</v>
      </c>
      <c r="K3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0.36070909090923908</v>
      </c>
      <c r="L35">
        <f>IF(summary[[#This Row],[first_points]]&gt;summary[[#This Row],[second_points]],summary[[#This Row],[first_moves]],IF(summary[[#This Row],[first_points]]&lt;summary[[#This Row],[second_points]],summary[[#This Row],[second_moves]],0))</f>
        <v>11</v>
      </c>
    </row>
    <row r="36" spans="1:12" x14ac:dyDescent="0.3">
      <c r="A36">
        <v>5</v>
      </c>
      <c r="B36">
        <v>2</v>
      </c>
      <c r="C36" s="6">
        <v>0.96899999999777697</v>
      </c>
      <c r="D36" s="6">
        <v>3.45619999999691</v>
      </c>
      <c r="E36">
        <v>10</v>
      </c>
      <c r="F36">
        <v>17</v>
      </c>
      <c r="G36" s="1" t="s">
        <v>10</v>
      </c>
      <c r="H36">
        <v>13</v>
      </c>
      <c r="I36">
        <v>35</v>
      </c>
      <c r="J36">
        <f>IF(summary[[#This Row],[first_points]]&gt;summary[[#This Row],[second_points]],0,IF(summary[[#This Row],[second_points]]&gt;summary[[#This Row],[first_points]],1,2))</f>
        <v>1</v>
      </c>
      <c r="K3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0.2033058823527594</v>
      </c>
      <c r="L36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37" spans="1:12" x14ac:dyDescent="0.3">
      <c r="A37">
        <v>6</v>
      </c>
      <c r="B37">
        <v>2</v>
      </c>
      <c r="C37" s="6">
        <v>3.2604999999943298</v>
      </c>
      <c r="D37" s="6">
        <v>1.5798000000000201</v>
      </c>
      <c r="E37">
        <v>23</v>
      </c>
      <c r="F37">
        <v>8</v>
      </c>
      <c r="G37" s="1" t="s">
        <v>10</v>
      </c>
      <c r="H37">
        <v>35</v>
      </c>
      <c r="I37">
        <v>13</v>
      </c>
      <c r="J37">
        <f>IF(summary[[#This Row],[first_points]]&gt;summary[[#This Row],[second_points]],0,IF(summary[[#This Row],[second_points]]&gt;summary[[#This Row],[first_points]],1,2))</f>
        <v>0</v>
      </c>
      <c r="K3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0.14176086956497086</v>
      </c>
      <c r="L37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38" spans="1:12" x14ac:dyDescent="0.3">
      <c r="A38">
        <v>1</v>
      </c>
      <c r="B38">
        <v>2</v>
      </c>
      <c r="C38" s="6">
        <v>3.57050000000747</v>
      </c>
      <c r="D38" s="6">
        <v>6.52389999999947</v>
      </c>
      <c r="E38">
        <v>18</v>
      </c>
      <c r="F38">
        <v>29</v>
      </c>
      <c r="G38" s="1" t="s">
        <v>11</v>
      </c>
      <c r="H38">
        <v>19</v>
      </c>
      <c r="I38">
        <v>29</v>
      </c>
      <c r="J38">
        <f>IF(summary[[#This Row],[first_points]]&gt;summary[[#This Row],[second_points]],0,IF(summary[[#This Row],[second_points]]&gt;summary[[#This Row],[first_points]],1,2))</f>
        <v>1</v>
      </c>
      <c r="K3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0.22496206896549897</v>
      </c>
      <c r="L38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39" spans="1:12" x14ac:dyDescent="0.3">
      <c r="A39">
        <v>2</v>
      </c>
      <c r="B39">
        <v>2</v>
      </c>
      <c r="C39" s="6">
        <v>7.9958999999973903</v>
      </c>
      <c r="D39" s="6">
        <v>21.429100000009502</v>
      </c>
      <c r="E39">
        <v>20</v>
      </c>
      <c r="F39">
        <v>29</v>
      </c>
      <c r="G39" s="1" t="s">
        <v>11</v>
      </c>
      <c r="H39">
        <v>20</v>
      </c>
      <c r="I39">
        <v>28</v>
      </c>
      <c r="J39">
        <f>IF(summary[[#This Row],[first_points]]&gt;summary[[#This Row],[second_points]],0,IF(summary[[#This Row],[second_points]]&gt;summary[[#This Row],[first_points]],1,2))</f>
        <v>1</v>
      </c>
      <c r="K3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0.73893448275894835</v>
      </c>
      <c r="L39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40" spans="1:12" x14ac:dyDescent="0.3">
      <c r="A40">
        <v>3</v>
      </c>
      <c r="B40">
        <v>2</v>
      </c>
      <c r="C40" s="6">
        <v>3.6075999999916002</v>
      </c>
      <c r="D40" s="6">
        <v>3.50309999998899</v>
      </c>
      <c r="E40">
        <v>21</v>
      </c>
      <c r="F40">
        <v>22</v>
      </c>
      <c r="G40" s="1" t="s">
        <v>11</v>
      </c>
      <c r="H40">
        <v>32</v>
      </c>
      <c r="I40">
        <v>16</v>
      </c>
      <c r="J40">
        <f>IF(summary[[#This Row],[first_points]]&gt;summary[[#This Row],[second_points]],0,IF(summary[[#This Row],[second_points]]&gt;summary[[#This Row],[first_points]],1,2))</f>
        <v>0</v>
      </c>
      <c r="K4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0.1717904761900762</v>
      </c>
      <c r="L40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41" spans="1:12" x14ac:dyDescent="0.3">
      <c r="A41">
        <v>4</v>
      </c>
      <c r="B41">
        <v>2</v>
      </c>
      <c r="C41" s="6">
        <v>12.090699999983901</v>
      </c>
      <c r="D41" s="6">
        <v>5.14529999999169</v>
      </c>
      <c r="E41">
        <v>31</v>
      </c>
      <c r="F41">
        <v>24</v>
      </c>
      <c r="G41" s="1" t="s">
        <v>11</v>
      </c>
      <c r="H41">
        <v>29</v>
      </c>
      <c r="I41">
        <v>19</v>
      </c>
      <c r="J41">
        <f>IF(summary[[#This Row],[first_points]]&gt;summary[[#This Row],[second_points]],0,IF(summary[[#This Row],[second_points]]&gt;summary[[#This Row],[first_points]],1,2))</f>
        <v>0</v>
      </c>
      <c r="K4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0.39002258064464196</v>
      </c>
      <c r="L41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42" spans="1:12" x14ac:dyDescent="0.3">
      <c r="A42">
        <v>5</v>
      </c>
      <c r="B42">
        <v>2</v>
      </c>
      <c r="C42" s="6">
        <v>3.06699999999437</v>
      </c>
      <c r="D42" s="6">
        <v>7.3792999999895397</v>
      </c>
      <c r="E42">
        <v>12</v>
      </c>
      <c r="F42">
        <v>15</v>
      </c>
      <c r="G42" s="1" t="s">
        <v>11</v>
      </c>
      <c r="H42">
        <v>10</v>
      </c>
      <c r="I42">
        <v>38</v>
      </c>
      <c r="J42">
        <f>IF(summary[[#This Row],[first_points]]&gt;summary[[#This Row],[second_points]],0,IF(summary[[#This Row],[second_points]]&gt;summary[[#This Row],[first_points]],1,2))</f>
        <v>1</v>
      </c>
      <c r="K4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0.49195333333263597</v>
      </c>
      <c r="L42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43" spans="1:12" x14ac:dyDescent="0.3">
      <c r="A43">
        <v>6</v>
      </c>
      <c r="B43">
        <v>2</v>
      </c>
      <c r="C43" s="6">
        <v>13.0749999999935</v>
      </c>
      <c r="D43" s="6">
        <v>4.9915000000027003</v>
      </c>
      <c r="E43">
        <v>34</v>
      </c>
      <c r="F43">
        <v>11</v>
      </c>
      <c r="G43" s="1" t="s">
        <v>11</v>
      </c>
      <c r="H43">
        <v>36</v>
      </c>
      <c r="I43">
        <v>12</v>
      </c>
      <c r="J43">
        <f>IF(summary[[#This Row],[first_points]]&gt;summary[[#This Row],[second_points]],0,IF(summary[[#This Row],[second_points]]&gt;summary[[#This Row],[first_points]],1,2))</f>
        <v>0</v>
      </c>
      <c r="K4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0.38455882352922055</v>
      </c>
      <c r="L43">
        <f>IF(summary[[#This Row],[first_points]]&gt;summary[[#This Row],[second_points]],summary[[#This Row],[first_moves]],IF(summary[[#This Row],[first_points]]&lt;summary[[#This Row],[second_points]],summary[[#This Row],[second_moves]],0))</f>
        <v>34</v>
      </c>
    </row>
    <row r="44" spans="1:12" x14ac:dyDescent="0.3">
      <c r="A44">
        <v>1</v>
      </c>
      <c r="B44">
        <v>2</v>
      </c>
      <c r="C44" s="6">
        <v>5.3316999999921597</v>
      </c>
      <c r="D44" s="6">
        <v>5.8384000000053504</v>
      </c>
      <c r="E44">
        <v>33</v>
      </c>
      <c r="F44">
        <v>36</v>
      </c>
      <c r="G44" s="1" t="s">
        <v>12</v>
      </c>
      <c r="H44">
        <v>26</v>
      </c>
      <c r="I44">
        <v>22</v>
      </c>
      <c r="J44">
        <f>IF(summary[[#This Row],[first_points]]&gt;summary[[#This Row],[second_points]],0,IF(summary[[#This Row],[second_points]]&gt;summary[[#This Row],[first_points]],1,2))</f>
        <v>0</v>
      </c>
      <c r="K4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0.16156666666642908</v>
      </c>
      <c r="L44">
        <f>IF(summary[[#This Row],[first_points]]&gt;summary[[#This Row],[second_points]],summary[[#This Row],[first_moves]],IF(summary[[#This Row],[first_points]]&lt;summary[[#This Row],[second_points]],summary[[#This Row],[second_moves]],0))</f>
        <v>33</v>
      </c>
    </row>
    <row r="45" spans="1:12" x14ac:dyDescent="0.3">
      <c r="A45">
        <v>2</v>
      </c>
      <c r="B45">
        <v>2</v>
      </c>
      <c r="C45" s="6">
        <v>7.1119000000017198</v>
      </c>
      <c r="D45" s="6">
        <v>3.5588999999944799</v>
      </c>
      <c r="E45">
        <v>28</v>
      </c>
      <c r="F45">
        <v>28</v>
      </c>
      <c r="G45" s="1" t="s">
        <v>12</v>
      </c>
      <c r="H45">
        <v>19</v>
      </c>
      <c r="I45">
        <v>29</v>
      </c>
      <c r="J45">
        <f>IF(summary[[#This Row],[first_points]]&gt;summary[[#This Row],[second_points]],0,IF(summary[[#This Row],[second_points]]&gt;summary[[#This Row],[first_points]],1,2))</f>
        <v>1</v>
      </c>
      <c r="K4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0.12710357142837428</v>
      </c>
      <c r="L45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46" spans="1:12" x14ac:dyDescent="0.3">
      <c r="A46">
        <v>3</v>
      </c>
      <c r="B46">
        <v>2</v>
      </c>
      <c r="C46" s="6">
        <v>4.9486999999857</v>
      </c>
      <c r="D46" s="6">
        <v>6.7886000000001401</v>
      </c>
      <c r="E46">
        <v>37</v>
      </c>
      <c r="F46">
        <v>35</v>
      </c>
      <c r="G46" s="1" t="s">
        <v>12</v>
      </c>
      <c r="H46">
        <v>29</v>
      </c>
      <c r="I46">
        <v>19</v>
      </c>
      <c r="J46">
        <f>IF(summary[[#This Row],[first_points]]&gt;summary[[#This Row],[second_points]],0,IF(summary[[#This Row],[second_points]]&gt;summary[[#This Row],[first_points]],1,2))</f>
        <v>0</v>
      </c>
      <c r="K4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0.13374864864826216</v>
      </c>
      <c r="L46">
        <f>IF(summary[[#This Row],[first_points]]&gt;summary[[#This Row],[second_points]],summary[[#This Row],[first_moves]],IF(summary[[#This Row],[first_points]]&lt;summary[[#This Row],[second_points]],summary[[#This Row],[second_moves]],0))</f>
        <v>37</v>
      </c>
    </row>
    <row r="47" spans="1:12" x14ac:dyDescent="0.3">
      <c r="A47">
        <v>4</v>
      </c>
      <c r="B47">
        <v>2</v>
      </c>
      <c r="C47" s="6">
        <v>3.8729999999986799</v>
      </c>
      <c r="D47" s="6">
        <v>2.4168000000059902</v>
      </c>
      <c r="E47">
        <v>24</v>
      </c>
      <c r="F47">
        <v>28</v>
      </c>
      <c r="G47" s="1" t="s">
        <v>12</v>
      </c>
      <c r="H47">
        <v>19</v>
      </c>
      <c r="I47">
        <v>29</v>
      </c>
      <c r="J47">
        <f>IF(summary[[#This Row],[first_points]]&gt;summary[[#This Row],[second_points]],0,IF(summary[[#This Row],[second_points]]&gt;summary[[#This Row],[first_points]],1,2))</f>
        <v>1</v>
      </c>
      <c r="K4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8.6314285714499644E-2</v>
      </c>
      <c r="L47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48" spans="1:12" x14ac:dyDescent="0.3">
      <c r="A48">
        <v>5</v>
      </c>
      <c r="B48">
        <v>2</v>
      </c>
      <c r="C48" s="6">
        <v>5.8830000000042997</v>
      </c>
      <c r="D48" s="6">
        <v>5.7842999999877502</v>
      </c>
      <c r="E48">
        <v>26</v>
      </c>
      <c r="F48">
        <v>29</v>
      </c>
      <c r="G48" s="1" t="s">
        <v>12</v>
      </c>
      <c r="H48">
        <v>19</v>
      </c>
      <c r="I48">
        <v>29</v>
      </c>
      <c r="J48">
        <f>IF(summary[[#This Row],[first_points]]&gt;summary[[#This Row],[second_points]],0,IF(summary[[#This Row],[second_points]]&gt;summary[[#This Row],[first_points]],1,2))</f>
        <v>1</v>
      </c>
      <c r="K4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0.19945862068923276</v>
      </c>
      <c r="L48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49" spans="1:12" x14ac:dyDescent="0.3">
      <c r="A49">
        <v>6</v>
      </c>
      <c r="B49">
        <v>2</v>
      </c>
      <c r="C49" s="6">
        <v>6.8771000000040701</v>
      </c>
      <c r="D49" s="6">
        <v>6.8222999999854004</v>
      </c>
      <c r="E49">
        <v>40</v>
      </c>
      <c r="F49">
        <v>38</v>
      </c>
      <c r="G49" s="1" t="s">
        <v>12</v>
      </c>
      <c r="H49">
        <v>26</v>
      </c>
      <c r="I49">
        <v>22</v>
      </c>
      <c r="J49">
        <f>IF(summary[[#This Row],[first_points]]&gt;summary[[#This Row],[second_points]],0,IF(summary[[#This Row],[second_points]]&gt;summary[[#This Row],[first_points]],1,2))</f>
        <v>0</v>
      </c>
      <c r="K4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0.17192750000010176</v>
      </c>
      <c r="L49">
        <f>IF(summary[[#This Row],[first_points]]&gt;summary[[#This Row],[second_points]],summary[[#This Row],[first_moves]],IF(summary[[#This Row],[first_points]]&lt;summary[[#This Row],[second_points]],summary[[#This Row],[second_moves]],0))</f>
        <v>40</v>
      </c>
    </row>
    <row r="50" spans="1:12" x14ac:dyDescent="0.3">
      <c r="A50">
        <v>1</v>
      </c>
      <c r="B50">
        <v>3</v>
      </c>
      <c r="C50" s="6">
        <v>1.37290000000334</v>
      </c>
      <c r="D50" s="6">
        <v>4.1214999999965496</v>
      </c>
      <c r="E50">
        <v>6</v>
      </c>
      <c r="F50">
        <v>5</v>
      </c>
      <c r="G50" s="1" t="s">
        <v>9</v>
      </c>
      <c r="H50">
        <v>12</v>
      </c>
      <c r="I50">
        <v>36</v>
      </c>
      <c r="J50">
        <f>IF(summary[[#This Row],[first_points]]&gt;summary[[#This Row],[second_points]],0,IF(summary[[#This Row],[second_points]]&gt;summary[[#This Row],[first_points]],1,2))</f>
        <v>1</v>
      </c>
      <c r="K5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0.82429999999930992</v>
      </c>
      <c r="L50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51" spans="1:12" x14ac:dyDescent="0.3">
      <c r="A51">
        <v>2</v>
      </c>
      <c r="B51">
        <v>3</v>
      </c>
      <c r="C51" s="6">
        <v>3.38899999999497</v>
      </c>
      <c r="D51" s="6">
        <v>2.8091000000038902</v>
      </c>
      <c r="E51">
        <v>6</v>
      </c>
      <c r="F51">
        <v>6</v>
      </c>
      <c r="G51" s="1" t="s">
        <v>9</v>
      </c>
      <c r="H51">
        <v>35</v>
      </c>
      <c r="I51">
        <v>13</v>
      </c>
      <c r="J51">
        <f>IF(summary[[#This Row],[first_points]]&gt;summary[[#This Row],[second_points]],0,IF(summary[[#This Row],[second_points]]&gt;summary[[#This Row],[first_points]],1,2))</f>
        <v>0</v>
      </c>
      <c r="K5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0.56483333333249497</v>
      </c>
      <c r="L51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52" spans="1:12" x14ac:dyDescent="0.3">
      <c r="A52">
        <v>3</v>
      </c>
      <c r="B52">
        <v>3</v>
      </c>
      <c r="C52" s="6">
        <v>3.7440999999951399</v>
      </c>
      <c r="D52" s="6">
        <v>3.0193999999994499</v>
      </c>
      <c r="E52">
        <v>7</v>
      </c>
      <c r="F52">
        <v>5</v>
      </c>
      <c r="G52" s="1" t="s">
        <v>9</v>
      </c>
      <c r="H52">
        <v>44</v>
      </c>
      <c r="I52">
        <v>4</v>
      </c>
      <c r="J52">
        <f>IF(summary[[#This Row],[first_points]]&gt;summary[[#This Row],[second_points]],0,IF(summary[[#This Row],[second_points]]&gt;summary[[#This Row],[first_points]],1,2))</f>
        <v>0</v>
      </c>
      <c r="K5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0.53487142857073422</v>
      </c>
      <c r="L52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53" spans="1:12" x14ac:dyDescent="0.3">
      <c r="A53">
        <v>4</v>
      </c>
      <c r="B53">
        <v>3</v>
      </c>
      <c r="C53" s="6">
        <v>6.5423000000066596</v>
      </c>
      <c r="D53" s="6">
        <v>6.3728000000011704</v>
      </c>
      <c r="E53">
        <v>6</v>
      </c>
      <c r="F53">
        <v>7</v>
      </c>
      <c r="G53" s="1" t="s">
        <v>9</v>
      </c>
      <c r="H53">
        <v>35</v>
      </c>
      <c r="I53">
        <v>13</v>
      </c>
      <c r="J53">
        <f>IF(summary[[#This Row],[first_points]]&gt;summary[[#This Row],[second_points]],0,IF(summary[[#This Row],[second_points]]&gt;summary[[#This Row],[first_points]],1,2))</f>
        <v>0</v>
      </c>
      <c r="K5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1.0903833333344433</v>
      </c>
      <c r="L53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54" spans="1:12" x14ac:dyDescent="0.3">
      <c r="A54">
        <v>5</v>
      </c>
      <c r="B54">
        <v>3</v>
      </c>
      <c r="C54" s="6">
        <v>3.94659999999902</v>
      </c>
      <c r="D54" s="6">
        <v>12.866599999998799</v>
      </c>
      <c r="E54">
        <v>9</v>
      </c>
      <c r="F54">
        <v>12</v>
      </c>
      <c r="G54" s="1" t="s">
        <v>9</v>
      </c>
      <c r="H54">
        <v>13</v>
      </c>
      <c r="I54">
        <v>35</v>
      </c>
      <c r="J54">
        <f>IF(summary[[#This Row],[first_points]]&gt;summary[[#This Row],[second_points]],0,IF(summary[[#This Row],[second_points]]&gt;summary[[#This Row],[first_points]],1,2))</f>
        <v>1</v>
      </c>
      <c r="K5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1.0722166666665667</v>
      </c>
      <c r="L54">
        <f>IF(summary[[#This Row],[first_points]]&gt;summary[[#This Row],[second_points]],summary[[#This Row],[first_moves]],IF(summary[[#This Row],[first_points]]&lt;summary[[#This Row],[second_points]],summary[[#This Row],[second_moves]],0))</f>
        <v>12</v>
      </c>
    </row>
    <row r="55" spans="1:12" x14ac:dyDescent="0.3">
      <c r="A55">
        <v>6</v>
      </c>
      <c r="B55">
        <v>3</v>
      </c>
      <c r="C55" s="6">
        <v>14.6838999999978</v>
      </c>
      <c r="D55" s="6">
        <v>11.0550000000166</v>
      </c>
      <c r="E55">
        <v>15</v>
      </c>
      <c r="F55">
        <v>10</v>
      </c>
      <c r="G55" s="1" t="s">
        <v>9</v>
      </c>
      <c r="H55">
        <v>34</v>
      </c>
      <c r="I55">
        <v>14</v>
      </c>
      <c r="J55">
        <f>IF(summary[[#This Row],[first_points]]&gt;summary[[#This Row],[second_points]],0,IF(summary[[#This Row],[second_points]]&gt;summary[[#This Row],[first_points]],1,2))</f>
        <v>0</v>
      </c>
      <c r="K5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0.97892666666652006</v>
      </c>
      <c r="L55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56" spans="1:12" x14ac:dyDescent="0.3">
      <c r="A56">
        <v>1</v>
      </c>
      <c r="B56">
        <v>3</v>
      </c>
      <c r="C56" s="6">
        <v>11.072699999999699</v>
      </c>
      <c r="D56" s="6">
        <v>53.183300000007698</v>
      </c>
      <c r="E56">
        <v>10</v>
      </c>
      <c r="F56">
        <v>21</v>
      </c>
      <c r="G56" s="1" t="s">
        <v>10</v>
      </c>
      <c r="H56">
        <v>15</v>
      </c>
      <c r="I56">
        <v>33</v>
      </c>
      <c r="J56">
        <f>IF(summary[[#This Row],[first_points]]&gt;summary[[#This Row],[second_points]],0,IF(summary[[#This Row],[second_points]]&gt;summary[[#This Row],[first_points]],1,2))</f>
        <v>1</v>
      </c>
      <c r="K5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2.5325380952384617</v>
      </c>
      <c r="L56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57" spans="1:12" x14ac:dyDescent="0.3">
      <c r="A57">
        <v>2</v>
      </c>
      <c r="B57">
        <v>3</v>
      </c>
      <c r="C57" s="6">
        <v>5.5394999999904799</v>
      </c>
      <c r="D57" s="6">
        <v>45.572700000000999</v>
      </c>
      <c r="E57">
        <v>9</v>
      </c>
      <c r="F57">
        <v>17</v>
      </c>
      <c r="G57" s="1" t="s">
        <v>10</v>
      </c>
      <c r="H57">
        <v>22</v>
      </c>
      <c r="I57">
        <v>26</v>
      </c>
      <c r="J57">
        <f>IF(summary[[#This Row],[first_points]]&gt;summary[[#This Row],[second_points]],0,IF(summary[[#This Row],[second_points]]&gt;summary[[#This Row],[first_points]],1,2))</f>
        <v>1</v>
      </c>
      <c r="K5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2.680747058823588</v>
      </c>
      <c r="L57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58" spans="1:12" x14ac:dyDescent="0.3">
      <c r="A58">
        <v>3</v>
      </c>
      <c r="B58">
        <v>3</v>
      </c>
      <c r="C58" s="6">
        <v>42.901800000002702</v>
      </c>
      <c r="D58" s="6">
        <v>33.907400000003904</v>
      </c>
      <c r="E58">
        <v>18</v>
      </c>
      <c r="F58">
        <v>12</v>
      </c>
      <c r="G58" s="1" t="s">
        <v>10</v>
      </c>
      <c r="H58">
        <v>29</v>
      </c>
      <c r="I58">
        <v>19</v>
      </c>
      <c r="J58">
        <f>IF(summary[[#This Row],[first_points]]&gt;summary[[#This Row],[second_points]],0,IF(summary[[#This Row],[second_points]]&gt;summary[[#This Row],[first_points]],1,2))</f>
        <v>0</v>
      </c>
      <c r="K5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2.3834333333334836</v>
      </c>
      <c r="L58">
        <f>IF(summary[[#This Row],[first_points]]&gt;summary[[#This Row],[second_points]],summary[[#This Row],[first_moves]],IF(summary[[#This Row],[first_points]]&lt;summary[[#This Row],[second_points]],summary[[#This Row],[second_moves]],0))</f>
        <v>18</v>
      </c>
    </row>
    <row r="59" spans="1:12" x14ac:dyDescent="0.3">
      <c r="A59">
        <v>4</v>
      </c>
      <c r="B59">
        <v>3</v>
      </c>
      <c r="C59" s="6">
        <v>33.7546000000088</v>
      </c>
      <c r="D59" s="6">
        <v>54.724100000008399</v>
      </c>
      <c r="E59">
        <v>13</v>
      </c>
      <c r="F59">
        <v>13</v>
      </c>
      <c r="G59" s="1" t="s">
        <v>10</v>
      </c>
      <c r="H59">
        <v>18</v>
      </c>
      <c r="I59">
        <v>30</v>
      </c>
      <c r="J59">
        <f>IF(summary[[#This Row],[first_points]]&gt;summary[[#This Row],[second_points]],0,IF(summary[[#This Row],[second_points]]&gt;summary[[#This Row],[first_points]],1,2))</f>
        <v>1</v>
      </c>
      <c r="K5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4.2095461538467998</v>
      </c>
      <c r="L59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60" spans="1:12" x14ac:dyDescent="0.3">
      <c r="A60">
        <v>5</v>
      </c>
      <c r="B60">
        <v>3</v>
      </c>
      <c r="C60" s="6">
        <v>20.092200000021801</v>
      </c>
      <c r="D60" s="6">
        <v>48.936100000020097</v>
      </c>
      <c r="E60">
        <v>15</v>
      </c>
      <c r="F60">
        <v>19</v>
      </c>
      <c r="G60" s="1" t="s">
        <v>10</v>
      </c>
      <c r="H60">
        <v>15</v>
      </c>
      <c r="I60">
        <v>33</v>
      </c>
      <c r="J60">
        <f>IF(summary[[#This Row],[first_points]]&gt;summary[[#This Row],[second_points]],0,IF(summary[[#This Row],[second_points]]&gt;summary[[#This Row],[first_points]],1,2))</f>
        <v>1</v>
      </c>
      <c r="K6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2.5755842105273734</v>
      </c>
      <c r="L60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61" spans="1:12" x14ac:dyDescent="0.3">
      <c r="A61">
        <v>6</v>
      </c>
      <c r="B61">
        <v>3</v>
      </c>
      <c r="C61" s="6">
        <v>64.021800000020306</v>
      </c>
      <c r="D61" s="6">
        <v>41.171200000000802</v>
      </c>
      <c r="E61">
        <v>16</v>
      </c>
      <c r="F61">
        <v>19</v>
      </c>
      <c r="G61" s="1" t="s">
        <v>10</v>
      </c>
      <c r="H61">
        <v>27</v>
      </c>
      <c r="I61">
        <v>21</v>
      </c>
      <c r="J61">
        <f>IF(summary[[#This Row],[first_points]]&gt;summary[[#This Row],[second_points]],0,IF(summary[[#This Row],[second_points]]&gt;summary[[#This Row],[first_points]],1,2))</f>
        <v>0</v>
      </c>
      <c r="K6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4.0013625000012691</v>
      </c>
      <c r="L61">
        <f>IF(summary[[#This Row],[first_points]]&gt;summary[[#This Row],[second_points]],summary[[#This Row],[first_moves]],IF(summary[[#This Row],[first_points]]&lt;summary[[#This Row],[second_points]],summary[[#This Row],[second_moves]],0))</f>
        <v>16</v>
      </c>
    </row>
    <row r="62" spans="1:12" x14ac:dyDescent="0.3">
      <c r="A62">
        <v>1</v>
      </c>
      <c r="B62">
        <v>3</v>
      </c>
      <c r="C62" s="6">
        <v>43.229699999969199</v>
      </c>
      <c r="D62" s="6">
        <v>173.07870000004701</v>
      </c>
      <c r="E62">
        <v>18</v>
      </c>
      <c r="F62">
        <v>31</v>
      </c>
      <c r="G62" s="1" t="s">
        <v>11</v>
      </c>
      <c r="H62">
        <v>19</v>
      </c>
      <c r="I62">
        <v>29</v>
      </c>
      <c r="J62">
        <f>IF(summary[[#This Row],[first_points]]&gt;summary[[#This Row],[second_points]],0,IF(summary[[#This Row],[second_points]]&gt;summary[[#This Row],[first_points]],1,2))</f>
        <v>1</v>
      </c>
      <c r="K6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5.5831838709692585</v>
      </c>
      <c r="L62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63" spans="1:12" x14ac:dyDescent="0.3">
      <c r="A63">
        <v>2</v>
      </c>
      <c r="B63">
        <v>3</v>
      </c>
      <c r="C63" s="6">
        <v>36.680500000016899</v>
      </c>
      <c r="D63" s="6">
        <v>155.329100000003</v>
      </c>
      <c r="E63">
        <v>18</v>
      </c>
      <c r="F63">
        <v>30</v>
      </c>
      <c r="G63" s="1" t="s">
        <v>11</v>
      </c>
      <c r="H63">
        <v>20</v>
      </c>
      <c r="I63">
        <v>28</v>
      </c>
      <c r="J63">
        <f>IF(summary[[#This Row],[first_points]]&gt;summary[[#This Row],[second_points]],0,IF(summary[[#This Row],[second_points]]&gt;summary[[#This Row],[first_points]],1,2))</f>
        <v>1</v>
      </c>
      <c r="K6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5.1776366666667668</v>
      </c>
      <c r="L63">
        <f>IF(summary[[#This Row],[first_points]]&gt;summary[[#This Row],[second_points]],summary[[#This Row],[first_moves]],IF(summary[[#This Row],[first_points]]&lt;summary[[#This Row],[second_points]],summary[[#This Row],[second_moves]],0))</f>
        <v>30</v>
      </c>
    </row>
    <row r="64" spans="1:12" x14ac:dyDescent="0.3">
      <c r="A64">
        <v>3</v>
      </c>
      <c r="B64">
        <v>3</v>
      </c>
      <c r="C64" s="6">
        <v>107.46299999998099</v>
      </c>
      <c r="D64" s="6">
        <v>40.874699999989097</v>
      </c>
      <c r="E64">
        <v>24</v>
      </c>
      <c r="F64">
        <v>18</v>
      </c>
      <c r="G64" s="1" t="s">
        <v>11</v>
      </c>
      <c r="H64">
        <v>29</v>
      </c>
      <c r="I64">
        <v>19</v>
      </c>
      <c r="J64">
        <f>IF(summary[[#This Row],[first_points]]&gt;summary[[#This Row],[second_points]],0,IF(summary[[#This Row],[second_points]]&gt;summary[[#This Row],[first_points]],1,2))</f>
        <v>0</v>
      </c>
      <c r="K6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4.4776249999992084</v>
      </c>
      <c r="L64">
        <f>IF(summary[[#This Row],[first_points]]&gt;summary[[#This Row],[second_points]],summary[[#This Row],[first_moves]],IF(summary[[#This Row],[first_points]]&lt;summary[[#This Row],[second_points]],summary[[#This Row],[second_moves]],0))</f>
        <v>24</v>
      </c>
    </row>
    <row r="65" spans="1:12" x14ac:dyDescent="0.3">
      <c r="A65">
        <v>4</v>
      </c>
      <c r="B65">
        <v>3</v>
      </c>
      <c r="C65" s="6">
        <v>88.442499999999299</v>
      </c>
      <c r="D65" s="6">
        <v>126.350000000016</v>
      </c>
      <c r="E65">
        <v>17</v>
      </c>
      <c r="F65">
        <v>28</v>
      </c>
      <c r="G65" s="1" t="s">
        <v>11</v>
      </c>
      <c r="H65">
        <v>15</v>
      </c>
      <c r="I65">
        <v>33</v>
      </c>
      <c r="J65">
        <f>IF(summary[[#This Row],[first_points]]&gt;summary[[#This Row],[second_points]],0,IF(summary[[#This Row],[second_points]]&gt;summary[[#This Row],[first_points]],1,2))</f>
        <v>1</v>
      </c>
      <c r="K6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4.5125000000005713</v>
      </c>
      <c r="L65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66" spans="1:12" x14ac:dyDescent="0.3">
      <c r="A66">
        <v>5</v>
      </c>
      <c r="B66">
        <v>3</v>
      </c>
      <c r="C66" s="6">
        <v>83.569599999989904</v>
      </c>
      <c r="D66" s="6">
        <v>268.128899999993</v>
      </c>
      <c r="E66">
        <v>14</v>
      </c>
      <c r="F66">
        <v>23</v>
      </c>
      <c r="G66" s="1" t="s">
        <v>11</v>
      </c>
      <c r="H66">
        <v>13</v>
      </c>
      <c r="I66">
        <v>35</v>
      </c>
      <c r="J66">
        <f>IF(summary[[#This Row],[first_points]]&gt;summary[[#This Row],[second_points]],0,IF(summary[[#This Row],[second_points]]&gt;summary[[#This Row],[first_points]],1,2))</f>
        <v>1</v>
      </c>
      <c r="K6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11.657778260869261</v>
      </c>
      <c r="L66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67" spans="1:12" x14ac:dyDescent="0.3">
      <c r="A67">
        <v>6</v>
      </c>
      <c r="B67">
        <v>3</v>
      </c>
      <c r="C67" s="6">
        <v>132.98010000001099</v>
      </c>
      <c r="D67" s="6">
        <v>37.463000000002403</v>
      </c>
      <c r="E67">
        <v>23</v>
      </c>
      <c r="F67">
        <v>12</v>
      </c>
      <c r="G67" s="1" t="s">
        <v>11</v>
      </c>
      <c r="H67">
        <v>34</v>
      </c>
      <c r="I67">
        <v>14</v>
      </c>
      <c r="J67">
        <f>IF(summary[[#This Row],[first_points]]&gt;summary[[#This Row],[second_points]],0,IF(summary[[#This Row],[second_points]]&gt;summary[[#This Row],[first_points]],1,2))</f>
        <v>0</v>
      </c>
      <c r="K6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5.7817434782613475</v>
      </c>
      <c r="L67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68" spans="1:12" x14ac:dyDescent="0.3">
      <c r="A68">
        <v>1</v>
      </c>
      <c r="B68">
        <v>3</v>
      </c>
      <c r="C68" s="6">
        <v>53.7363999999342</v>
      </c>
      <c r="D68" s="6">
        <v>67.211800000023899</v>
      </c>
      <c r="E68">
        <v>46</v>
      </c>
      <c r="F68">
        <v>51</v>
      </c>
      <c r="G68" s="1" t="s">
        <v>12</v>
      </c>
      <c r="H68">
        <v>24</v>
      </c>
      <c r="I68">
        <v>24</v>
      </c>
      <c r="J68">
        <f>IF(summary[[#This Row],[first_points]]&gt;summary[[#This Row],[second_points]],0,IF(summary[[#This Row],[second_points]]&gt;summary[[#This Row],[first_points]],1,2))</f>
        <v>2</v>
      </c>
      <c r="K6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</v>
      </c>
      <c r="L68">
        <f>IF(summary[[#This Row],[first_points]]&gt;summary[[#This Row],[second_points]],summary[[#This Row],[first_moves]],IF(summary[[#This Row],[first_points]]&lt;summary[[#This Row],[second_points]],summary[[#This Row],[second_moves]],0))</f>
        <v>0</v>
      </c>
    </row>
    <row r="69" spans="1:12" x14ac:dyDescent="0.3">
      <c r="A69">
        <v>2</v>
      </c>
      <c r="B69">
        <v>3</v>
      </c>
      <c r="C69" s="6">
        <v>83.310699999969898</v>
      </c>
      <c r="D69" s="6">
        <v>104.71739999994099</v>
      </c>
      <c r="E69">
        <v>28</v>
      </c>
      <c r="F69">
        <v>32</v>
      </c>
      <c r="G69" s="1" t="s">
        <v>12</v>
      </c>
      <c r="H69">
        <v>16</v>
      </c>
      <c r="I69">
        <v>32</v>
      </c>
      <c r="J69">
        <f>IF(summary[[#This Row],[first_points]]&gt;summary[[#This Row],[second_points]],0,IF(summary[[#This Row],[second_points]]&gt;summary[[#This Row],[first_points]],1,2))</f>
        <v>1</v>
      </c>
      <c r="K6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3.2724187499981561</v>
      </c>
      <c r="L69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70" spans="1:12" x14ac:dyDescent="0.3">
      <c r="A70">
        <v>3</v>
      </c>
      <c r="B70">
        <v>3</v>
      </c>
      <c r="C70" s="6">
        <v>66.890499999999506</v>
      </c>
      <c r="D70" s="6">
        <v>74.546999999910199</v>
      </c>
      <c r="E70">
        <v>41</v>
      </c>
      <c r="F70">
        <v>41</v>
      </c>
      <c r="G70" s="1" t="s">
        <v>12</v>
      </c>
      <c r="H70">
        <v>26</v>
      </c>
      <c r="I70">
        <v>22</v>
      </c>
      <c r="J70">
        <f>IF(summary[[#This Row],[first_points]]&gt;summary[[#This Row],[second_points]],0,IF(summary[[#This Row],[second_points]]&gt;summary[[#This Row],[first_points]],1,2))</f>
        <v>0</v>
      </c>
      <c r="K7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1.6314756097560854</v>
      </c>
      <c r="L70">
        <f>IF(summary[[#This Row],[first_points]]&gt;summary[[#This Row],[second_points]],summary[[#This Row],[first_moves]],IF(summary[[#This Row],[first_points]]&lt;summary[[#This Row],[second_points]],summary[[#This Row],[second_moves]],0))</f>
        <v>41</v>
      </c>
    </row>
    <row r="71" spans="1:12" x14ac:dyDescent="0.3">
      <c r="A71">
        <v>4</v>
      </c>
      <c r="B71">
        <v>3</v>
      </c>
      <c r="C71" s="6">
        <v>119.364800000028</v>
      </c>
      <c r="D71" s="6">
        <v>94.451900000024096</v>
      </c>
      <c r="E71">
        <v>41</v>
      </c>
      <c r="F71">
        <v>39</v>
      </c>
      <c r="G71" s="1" t="s">
        <v>12</v>
      </c>
      <c r="H71">
        <v>15</v>
      </c>
      <c r="I71">
        <v>33</v>
      </c>
      <c r="J71">
        <f>IF(summary[[#This Row],[first_points]]&gt;summary[[#This Row],[second_points]],0,IF(summary[[#This Row],[second_points]]&gt;summary[[#This Row],[first_points]],1,2))</f>
        <v>1</v>
      </c>
      <c r="K7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2.4218435897442077</v>
      </c>
      <c r="L71">
        <f>IF(summary[[#This Row],[first_points]]&gt;summary[[#This Row],[second_points]],summary[[#This Row],[first_moves]],IF(summary[[#This Row],[first_points]]&lt;summary[[#This Row],[second_points]],summary[[#This Row],[second_moves]],0))</f>
        <v>39</v>
      </c>
    </row>
    <row r="72" spans="1:12" x14ac:dyDescent="0.3">
      <c r="A72">
        <v>5</v>
      </c>
      <c r="B72">
        <v>3</v>
      </c>
      <c r="C72" s="6">
        <v>115.283699999935</v>
      </c>
      <c r="D72" s="6">
        <v>141.359500000049</v>
      </c>
      <c r="E72">
        <v>39</v>
      </c>
      <c r="F72">
        <v>43</v>
      </c>
      <c r="G72" s="1" t="s">
        <v>12</v>
      </c>
      <c r="H72">
        <v>20</v>
      </c>
      <c r="I72">
        <v>28</v>
      </c>
      <c r="J72">
        <f>IF(summary[[#This Row],[first_points]]&gt;summary[[#This Row],[second_points]],0,IF(summary[[#This Row],[second_points]]&gt;summary[[#This Row],[first_points]],1,2))</f>
        <v>1</v>
      </c>
      <c r="K7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3.287430232559279</v>
      </c>
      <c r="L72">
        <f>IF(summary[[#This Row],[first_points]]&gt;summary[[#This Row],[second_points]],summary[[#This Row],[first_moves]],IF(summary[[#This Row],[first_points]]&lt;summary[[#This Row],[second_points]],summary[[#This Row],[second_moves]],0))</f>
        <v>43</v>
      </c>
    </row>
    <row r="73" spans="1:12" x14ac:dyDescent="0.3">
      <c r="A73">
        <v>6</v>
      </c>
      <c r="B73">
        <v>3</v>
      </c>
      <c r="C73" s="6">
        <v>70.935499999990199</v>
      </c>
      <c r="D73" s="6">
        <v>94.864700000101706</v>
      </c>
      <c r="E73">
        <v>38</v>
      </c>
      <c r="F73">
        <v>36</v>
      </c>
      <c r="G73" s="1" t="s">
        <v>12</v>
      </c>
      <c r="H73">
        <v>19</v>
      </c>
      <c r="I73">
        <v>29</v>
      </c>
      <c r="J73">
        <f>IF(summary[[#This Row],[first_points]]&gt;summary[[#This Row],[second_points]],0,IF(summary[[#This Row],[second_points]]&gt;summary[[#This Row],[first_points]],1,2))</f>
        <v>1</v>
      </c>
      <c r="K7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2.6351305555583808</v>
      </c>
      <c r="L73">
        <f>IF(summary[[#This Row],[first_points]]&gt;summary[[#This Row],[second_points]],summary[[#This Row],[first_moves]],IF(summary[[#This Row],[first_points]]&lt;summary[[#This Row],[second_points]],summary[[#This Row],[second_moves]],0))</f>
        <v>36</v>
      </c>
    </row>
    <row r="74" spans="1:12" x14ac:dyDescent="0.3">
      <c r="A74">
        <v>1</v>
      </c>
      <c r="B74">
        <v>3</v>
      </c>
      <c r="C74" s="6">
        <v>0.56269999998903497</v>
      </c>
      <c r="D74" s="6">
        <v>0.99069999999557001</v>
      </c>
      <c r="E74">
        <v>6</v>
      </c>
      <c r="F74">
        <v>5</v>
      </c>
      <c r="G74" s="1" t="s">
        <v>9</v>
      </c>
      <c r="H74">
        <v>12</v>
      </c>
      <c r="I74">
        <v>36</v>
      </c>
      <c r="J74">
        <f>IF(summary[[#This Row],[first_points]]&gt;summary[[#This Row],[second_points]],0,IF(summary[[#This Row],[second_points]]&gt;summary[[#This Row],[first_points]],1,2))</f>
        <v>1</v>
      </c>
      <c r="K7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0.198139999999114</v>
      </c>
      <c r="L74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75" spans="1:12" x14ac:dyDescent="0.3">
      <c r="A75">
        <v>2</v>
      </c>
      <c r="B75">
        <v>3</v>
      </c>
      <c r="C75" s="6">
        <v>0.88500000000379897</v>
      </c>
      <c r="D75" s="6">
        <v>0.89900000001108504</v>
      </c>
      <c r="E75">
        <v>6</v>
      </c>
      <c r="F75">
        <v>6</v>
      </c>
      <c r="G75" s="1" t="s">
        <v>9</v>
      </c>
      <c r="H75">
        <v>35</v>
      </c>
      <c r="I75">
        <v>13</v>
      </c>
      <c r="J75">
        <f>IF(summary[[#This Row],[first_points]]&gt;summary[[#This Row],[second_points]],0,IF(summary[[#This Row],[second_points]]&gt;summary[[#This Row],[first_points]],1,2))</f>
        <v>0</v>
      </c>
      <c r="K7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0.14750000000063315</v>
      </c>
      <c r="L75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76" spans="1:12" x14ac:dyDescent="0.3">
      <c r="A76">
        <v>3</v>
      </c>
      <c r="B76">
        <v>3</v>
      </c>
      <c r="C76" s="6">
        <v>1.3165000000086</v>
      </c>
      <c r="D76" s="6">
        <v>1.02649999999471</v>
      </c>
      <c r="E76">
        <v>7</v>
      </c>
      <c r="F76">
        <v>5</v>
      </c>
      <c r="G76" s="1" t="s">
        <v>9</v>
      </c>
      <c r="H76">
        <v>44</v>
      </c>
      <c r="I76">
        <v>4</v>
      </c>
      <c r="J76">
        <f>IF(summary[[#This Row],[first_points]]&gt;summary[[#This Row],[second_points]],0,IF(summary[[#This Row],[second_points]]&gt;summary[[#This Row],[first_points]],1,2))</f>
        <v>0</v>
      </c>
      <c r="K7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0.18807142857265716</v>
      </c>
      <c r="L76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77" spans="1:12" x14ac:dyDescent="0.3">
      <c r="A77">
        <v>4</v>
      </c>
      <c r="B77">
        <v>3</v>
      </c>
      <c r="C77" s="6">
        <v>1.5508000000039599</v>
      </c>
      <c r="D77" s="6">
        <v>1.2199000000023801</v>
      </c>
      <c r="E77">
        <v>6</v>
      </c>
      <c r="F77">
        <v>7</v>
      </c>
      <c r="G77" s="1" t="s">
        <v>9</v>
      </c>
      <c r="H77">
        <v>35</v>
      </c>
      <c r="I77">
        <v>13</v>
      </c>
      <c r="J77">
        <f>IF(summary[[#This Row],[first_points]]&gt;summary[[#This Row],[second_points]],0,IF(summary[[#This Row],[second_points]]&gt;summary[[#This Row],[first_points]],1,2))</f>
        <v>0</v>
      </c>
      <c r="K7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0.25846666666732665</v>
      </c>
      <c r="L77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78" spans="1:12" x14ac:dyDescent="0.3">
      <c r="A78">
        <v>5</v>
      </c>
      <c r="B78">
        <v>3</v>
      </c>
      <c r="C78" s="6">
        <v>1.32669999999279</v>
      </c>
      <c r="D78" s="6">
        <v>3.5592000000050898</v>
      </c>
      <c r="E78">
        <v>9</v>
      </c>
      <c r="F78">
        <v>12</v>
      </c>
      <c r="G78" s="1" t="s">
        <v>9</v>
      </c>
      <c r="H78">
        <v>13</v>
      </c>
      <c r="I78">
        <v>35</v>
      </c>
      <c r="J78">
        <f>IF(summary[[#This Row],[first_points]]&gt;summary[[#This Row],[second_points]],0,IF(summary[[#This Row],[second_points]]&gt;summary[[#This Row],[first_points]],1,2))</f>
        <v>1</v>
      </c>
      <c r="K7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0.29660000000042414</v>
      </c>
      <c r="L78">
        <f>IF(summary[[#This Row],[first_points]]&gt;summary[[#This Row],[second_points]],summary[[#This Row],[first_moves]],IF(summary[[#This Row],[first_points]]&lt;summary[[#This Row],[second_points]],summary[[#This Row],[second_moves]],0))</f>
        <v>12</v>
      </c>
    </row>
    <row r="79" spans="1:12" x14ac:dyDescent="0.3">
      <c r="A79">
        <v>6</v>
      </c>
      <c r="B79">
        <v>3</v>
      </c>
      <c r="C79" s="6">
        <v>6.3234000000065196</v>
      </c>
      <c r="D79" s="6">
        <v>2.3342999999940099</v>
      </c>
      <c r="E79">
        <v>15</v>
      </c>
      <c r="F79">
        <v>10</v>
      </c>
      <c r="G79" s="1" t="s">
        <v>9</v>
      </c>
      <c r="H79">
        <v>34</v>
      </c>
      <c r="I79">
        <v>14</v>
      </c>
      <c r="J79">
        <f>IF(summary[[#This Row],[first_points]]&gt;summary[[#This Row],[second_points]],0,IF(summary[[#This Row],[second_points]]&gt;summary[[#This Row],[first_points]],1,2))</f>
        <v>0</v>
      </c>
      <c r="K7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0.42156000000043464</v>
      </c>
      <c r="L79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80" spans="1:12" x14ac:dyDescent="0.3">
      <c r="A80">
        <v>1</v>
      </c>
      <c r="B80">
        <v>3</v>
      </c>
      <c r="C80" s="6">
        <v>3.5544999999999001</v>
      </c>
      <c r="D80" s="6">
        <v>16.3420000000371</v>
      </c>
      <c r="E80">
        <v>10</v>
      </c>
      <c r="F80">
        <v>21</v>
      </c>
      <c r="G80" s="1" t="s">
        <v>10</v>
      </c>
      <c r="H80">
        <v>15</v>
      </c>
      <c r="I80">
        <v>33</v>
      </c>
      <c r="J80">
        <f>IF(summary[[#This Row],[first_points]]&gt;summary[[#This Row],[second_points]],0,IF(summary[[#This Row],[second_points]]&gt;summary[[#This Row],[first_points]],1,2))</f>
        <v>1</v>
      </c>
      <c r="K8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0.7781904761922428</v>
      </c>
      <c r="L80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81" spans="1:12" x14ac:dyDescent="0.3">
      <c r="A81">
        <v>2</v>
      </c>
      <c r="B81">
        <v>3</v>
      </c>
      <c r="C81" s="6">
        <v>2.5609000000059701</v>
      </c>
      <c r="D81" s="6">
        <v>10.4855999999955</v>
      </c>
      <c r="E81">
        <v>9</v>
      </c>
      <c r="F81">
        <v>17</v>
      </c>
      <c r="G81" s="1" t="s">
        <v>10</v>
      </c>
      <c r="H81">
        <v>22</v>
      </c>
      <c r="I81">
        <v>26</v>
      </c>
      <c r="J81">
        <f>IF(summary[[#This Row],[first_points]]&gt;summary[[#This Row],[second_points]],0,IF(summary[[#This Row],[second_points]]&gt;summary[[#This Row],[first_points]],1,2))</f>
        <v>1</v>
      </c>
      <c r="K8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0.61679999999973534</v>
      </c>
      <c r="L81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82" spans="1:12" x14ac:dyDescent="0.3">
      <c r="A82">
        <v>3</v>
      </c>
      <c r="B82">
        <v>3</v>
      </c>
      <c r="C82" s="6">
        <v>10.8587999999798</v>
      </c>
      <c r="D82" s="6">
        <v>8.6069000000037406</v>
      </c>
      <c r="E82">
        <v>18</v>
      </c>
      <c r="F82">
        <v>12</v>
      </c>
      <c r="G82" s="1" t="s">
        <v>10</v>
      </c>
      <c r="H82">
        <v>29</v>
      </c>
      <c r="I82">
        <v>19</v>
      </c>
      <c r="J82">
        <f>IF(summary[[#This Row],[first_points]]&gt;summary[[#This Row],[second_points]],0,IF(summary[[#This Row],[second_points]]&gt;summary[[#This Row],[first_points]],1,2))</f>
        <v>0</v>
      </c>
      <c r="K8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0.6032666666655444</v>
      </c>
      <c r="L82">
        <f>IF(summary[[#This Row],[first_points]]&gt;summary[[#This Row],[second_points]],summary[[#This Row],[first_moves]],IF(summary[[#This Row],[first_points]]&lt;summary[[#This Row],[second_points]],summary[[#This Row],[second_moves]],0))</f>
        <v>18</v>
      </c>
    </row>
    <row r="83" spans="1:12" x14ac:dyDescent="0.3">
      <c r="A83">
        <v>4</v>
      </c>
      <c r="B83">
        <v>3</v>
      </c>
      <c r="C83" s="6">
        <v>12.000899999989601</v>
      </c>
      <c r="D83" s="6">
        <v>13.185799999973799</v>
      </c>
      <c r="E83">
        <v>13</v>
      </c>
      <c r="F83">
        <v>13</v>
      </c>
      <c r="G83" s="1" t="s">
        <v>10</v>
      </c>
      <c r="H83">
        <v>18</v>
      </c>
      <c r="I83">
        <v>30</v>
      </c>
      <c r="J83">
        <f>IF(summary[[#This Row],[first_points]]&gt;summary[[#This Row],[second_points]],0,IF(summary[[#This Row],[second_points]]&gt;summary[[#This Row],[first_points]],1,2))</f>
        <v>1</v>
      </c>
      <c r="K8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1.0142923076902923</v>
      </c>
      <c r="L83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84" spans="1:12" x14ac:dyDescent="0.3">
      <c r="A84">
        <v>5</v>
      </c>
      <c r="B84">
        <v>3</v>
      </c>
      <c r="C84" s="6">
        <v>7.1557999999924897</v>
      </c>
      <c r="D84" s="6">
        <v>17.094999999997601</v>
      </c>
      <c r="E84">
        <v>15</v>
      </c>
      <c r="F84">
        <v>19</v>
      </c>
      <c r="G84" s="1" t="s">
        <v>10</v>
      </c>
      <c r="H84">
        <v>15</v>
      </c>
      <c r="I84">
        <v>33</v>
      </c>
      <c r="J84">
        <f>IF(summary[[#This Row],[first_points]]&gt;summary[[#This Row],[second_points]],0,IF(summary[[#This Row],[second_points]]&gt;summary[[#This Row],[first_points]],1,2))</f>
        <v>1</v>
      </c>
      <c r="K8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0.89973684210513694</v>
      </c>
      <c r="L84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85" spans="1:12" x14ac:dyDescent="0.3">
      <c r="A85">
        <v>6</v>
      </c>
      <c r="B85">
        <v>3</v>
      </c>
      <c r="C85" s="6">
        <v>25.484500000004498</v>
      </c>
      <c r="D85" s="6">
        <v>15.159500000009899</v>
      </c>
      <c r="E85">
        <v>16</v>
      </c>
      <c r="F85">
        <v>19</v>
      </c>
      <c r="G85" s="1" t="s">
        <v>10</v>
      </c>
      <c r="H85">
        <v>27</v>
      </c>
      <c r="I85">
        <v>21</v>
      </c>
      <c r="J85">
        <f>IF(summary[[#This Row],[first_points]]&gt;summary[[#This Row],[second_points]],0,IF(summary[[#This Row],[second_points]]&gt;summary[[#This Row],[first_points]],1,2))</f>
        <v>0</v>
      </c>
      <c r="K8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1.5927812500002811</v>
      </c>
      <c r="L85">
        <f>IF(summary[[#This Row],[first_points]]&gt;summary[[#This Row],[second_points]],summary[[#This Row],[first_moves]],IF(summary[[#This Row],[first_points]]&lt;summary[[#This Row],[second_points]],summary[[#This Row],[second_moves]],0))</f>
        <v>16</v>
      </c>
    </row>
    <row r="86" spans="1:12" x14ac:dyDescent="0.3">
      <c r="A86">
        <v>1</v>
      </c>
      <c r="B86">
        <v>3</v>
      </c>
      <c r="C86" s="6">
        <v>24.6973000000281</v>
      </c>
      <c r="D86" s="6">
        <v>60.084999999972403</v>
      </c>
      <c r="E86">
        <v>18</v>
      </c>
      <c r="F86">
        <v>31</v>
      </c>
      <c r="G86" s="1" t="s">
        <v>11</v>
      </c>
      <c r="H86">
        <v>19</v>
      </c>
      <c r="I86">
        <v>29</v>
      </c>
      <c r="J86">
        <f>IF(summary[[#This Row],[first_points]]&gt;summary[[#This Row],[second_points]],0,IF(summary[[#This Row],[second_points]]&gt;summary[[#This Row],[first_points]],1,2))</f>
        <v>1</v>
      </c>
      <c r="K8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1.9382258064507227</v>
      </c>
      <c r="L86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87" spans="1:12" x14ac:dyDescent="0.3">
      <c r="A87">
        <v>2</v>
      </c>
      <c r="B87">
        <v>3</v>
      </c>
      <c r="C87" s="6">
        <v>15.6940000000531</v>
      </c>
      <c r="D87" s="6">
        <v>56.901099999947697</v>
      </c>
      <c r="E87">
        <v>18</v>
      </c>
      <c r="F87">
        <v>30</v>
      </c>
      <c r="G87" s="1" t="s">
        <v>11</v>
      </c>
      <c r="H87">
        <v>20</v>
      </c>
      <c r="I87">
        <v>28</v>
      </c>
      <c r="J87">
        <f>IF(summary[[#This Row],[first_points]]&gt;summary[[#This Row],[second_points]],0,IF(summary[[#This Row],[second_points]]&gt;summary[[#This Row],[first_points]],1,2))</f>
        <v>1</v>
      </c>
      <c r="K8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1.8967033333315899</v>
      </c>
      <c r="L87">
        <f>IF(summary[[#This Row],[first_points]]&gt;summary[[#This Row],[second_points]],summary[[#This Row],[first_moves]],IF(summary[[#This Row],[first_points]]&lt;summary[[#This Row],[second_points]],summary[[#This Row],[second_moves]],0))</f>
        <v>30</v>
      </c>
    </row>
    <row r="88" spans="1:12" x14ac:dyDescent="0.3">
      <c r="A88">
        <v>3</v>
      </c>
      <c r="B88">
        <v>3</v>
      </c>
      <c r="C88" s="6">
        <v>46.240000000011598</v>
      </c>
      <c r="D88" s="6">
        <v>18.355100000007901</v>
      </c>
      <c r="E88">
        <v>24</v>
      </c>
      <c r="F88">
        <v>18</v>
      </c>
      <c r="G88" s="1" t="s">
        <v>11</v>
      </c>
      <c r="H88">
        <v>29</v>
      </c>
      <c r="I88">
        <v>19</v>
      </c>
      <c r="J88">
        <f>IF(summary[[#This Row],[first_points]]&gt;summary[[#This Row],[second_points]],0,IF(summary[[#This Row],[second_points]]&gt;summary[[#This Row],[first_points]],1,2))</f>
        <v>0</v>
      </c>
      <c r="K8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1.9266666666671499</v>
      </c>
      <c r="L88">
        <f>IF(summary[[#This Row],[first_points]]&gt;summary[[#This Row],[second_points]],summary[[#This Row],[first_moves]],IF(summary[[#This Row],[first_points]]&lt;summary[[#This Row],[second_points]],summary[[#This Row],[second_moves]],0))</f>
        <v>24</v>
      </c>
    </row>
    <row r="89" spans="1:12" x14ac:dyDescent="0.3">
      <c r="A89">
        <v>4</v>
      </c>
      <c r="B89">
        <v>3</v>
      </c>
      <c r="C89" s="6">
        <v>19.542299999926598</v>
      </c>
      <c r="D89" s="6">
        <v>38.0033999999511</v>
      </c>
      <c r="E89">
        <v>17</v>
      </c>
      <c r="F89">
        <v>28</v>
      </c>
      <c r="G89" s="1" t="s">
        <v>11</v>
      </c>
      <c r="H89">
        <v>15</v>
      </c>
      <c r="I89">
        <v>33</v>
      </c>
      <c r="J89">
        <f>IF(summary[[#This Row],[first_points]]&gt;summary[[#This Row],[second_points]],0,IF(summary[[#This Row],[second_points]]&gt;summary[[#This Row],[first_points]],1,2))</f>
        <v>1</v>
      </c>
      <c r="K8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1.3572642857125392</v>
      </c>
      <c r="L89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90" spans="1:12" x14ac:dyDescent="0.3">
      <c r="A90">
        <v>5</v>
      </c>
      <c r="B90">
        <v>3</v>
      </c>
      <c r="C90" s="6">
        <v>28.534500000034701</v>
      </c>
      <c r="D90" s="6">
        <v>92.0918999999855</v>
      </c>
      <c r="E90">
        <v>14</v>
      </c>
      <c r="F90">
        <v>23</v>
      </c>
      <c r="G90" s="1" t="s">
        <v>11</v>
      </c>
      <c r="H90">
        <v>13</v>
      </c>
      <c r="I90">
        <v>35</v>
      </c>
      <c r="J90">
        <f>IF(summary[[#This Row],[first_points]]&gt;summary[[#This Row],[second_points]],0,IF(summary[[#This Row],[second_points]]&gt;summary[[#This Row],[first_points]],1,2))</f>
        <v>1</v>
      </c>
      <c r="K9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4.0039956521732822</v>
      </c>
      <c r="L90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91" spans="1:12" x14ac:dyDescent="0.3">
      <c r="A91">
        <v>6</v>
      </c>
      <c r="B91">
        <v>3</v>
      </c>
      <c r="C91" s="6">
        <v>55.666300000012797</v>
      </c>
      <c r="D91" s="6">
        <v>11.6004000000486</v>
      </c>
      <c r="E91">
        <v>23</v>
      </c>
      <c r="F91">
        <v>12</v>
      </c>
      <c r="G91" s="1" t="s">
        <v>11</v>
      </c>
      <c r="H91">
        <v>34</v>
      </c>
      <c r="I91">
        <v>14</v>
      </c>
      <c r="J91">
        <f>IF(summary[[#This Row],[first_points]]&gt;summary[[#This Row],[second_points]],0,IF(summary[[#This Row],[second_points]]&gt;summary[[#This Row],[first_points]],1,2))</f>
        <v>0</v>
      </c>
      <c r="K9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2.4202739130440345</v>
      </c>
      <c r="L91">
        <f>IF(summary[[#This Row],[first_points]]&gt;summary[[#This Row],[second_points]],summary[[#This Row],[first_moves]],IF(summary[[#This Row],[first_points]]&lt;summary[[#This Row],[second_points]],summary[[#This Row],[second_moves]],0))</f>
        <v>23</v>
      </c>
    </row>
    <row r="92" spans="1:12" x14ac:dyDescent="0.3">
      <c r="A92">
        <v>1</v>
      </c>
      <c r="B92">
        <v>3</v>
      </c>
      <c r="C92" s="6">
        <v>15.1714000000424</v>
      </c>
      <c r="D92" s="6">
        <v>19.7940000001608</v>
      </c>
      <c r="E92">
        <v>46</v>
      </c>
      <c r="F92">
        <v>51</v>
      </c>
      <c r="G92" s="1" t="s">
        <v>12</v>
      </c>
      <c r="H92">
        <v>24</v>
      </c>
      <c r="I92">
        <v>24</v>
      </c>
      <c r="J92">
        <f>IF(summary[[#This Row],[first_points]]&gt;summary[[#This Row],[second_points]],0,IF(summary[[#This Row],[second_points]]&gt;summary[[#This Row],[first_points]],1,2))</f>
        <v>2</v>
      </c>
      <c r="K9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</v>
      </c>
      <c r="L92">
        <f>IF(summary[[#This Row],[first_points]]&gt;summary[[#This Row],[second_points]],summary[[#This Row],[first_moves]],IF(summary[[#This Row],[first_points]]&lt;summary[[#This Row],[second_points]],summary[[#This Row],[second_moves]],0))</f>
        <v>0</v>
      </c>
    </row>
    <row r="93" spans="1:12" x14ac:dyDescent="0.3">
      <c r="A93">
        <v>2</v>
      </c>
      <c r="B93">
        <v>3</v>
      </c>
      <c r="C93" s="6">
        <v>23.362600000069701</v>
      </c>
      <c r="D93" s="6">
        <v>23.3492999999782</v>
      </c>
      <c r="E93">
        <v>28</v>
      </c>
      <c r="F93">
        <v>32</v>
      </c>
      <c r="G93" s="1" t="s">
        <v>12</v>
      </c>
      <c r="H93">
        <v>16</v>
      </c>
      <c r="I93">
        <v>32</v>
      </c>
      <c r="J93">
        <f>IF(summary[[#This Row],[first_points]]&gt;summary[[#This Row],[second_points]],0,IF(summary[[#This Row],[second_points]]&gt;summary[[#This Row],[first_points]],1,2))</f>
        <v>1</v>
      </c>
      <c r="K9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0.72966562499931875</v>
      </c>
      <c r="L93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94" spans="1:12" x14ac:dyDescent="0.3">
      <c r="A94">
        <v>3</v>
      </c>
      <c r="B94">
        <v>3</v>
      </c>
      <c r="C94" s="6">
        <v>20.0407000000382</v>
      </c>
      <c r="D94" s="6">
        <v>26.9071999999823</v>
      </c>
      <c r="E94">
        <v>41</v>
      </c>
      <c r="F94">
        <v>41</v>
      </c>
      <c r="G94" s="1" t="s">
        <v>12</v>
      </c>
      <c r="H94">
        <v>26</v>
      </c>
      <c r="I94">
        <v>22</v>
      </c>
      <c r="J94">
        <f>IF(summary[[#This Row],[first_points]]&gt;summary[[#This Row],[second_points]],0,IF(summary[[#This Row],[second_points]]&gt;summary[[#This Row],[first_points]],1,2))</f>
        <v>0</v>
      </c>
      <c r="K9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0.48879756097654148</v>
      </c>
      <c r="L94">
        <f>IF(summary[[#This Row],[first_points]]&gt;summary[[#This Row],[second_points]],summary[[#This Row],[first_moves]],IF(summary[[#This Row],[first_points]]&lt;summary[[#This Row],[second_points]],summary[[#This Row],[second_moves]],0))</f>
        <v>41</v>
      </c>
    </row>
    <row r="95" spans="1:12" x14ac:dyDescent="0.3">
      <c r="A95">
        <v>4</v>
      </c>
      <c r="B95">
        <v>3</v>
      </c>
      <c r="C95" s="6">
        <v>26.575499999978501</v>
      </c>
      <c r="D95" s="6">
        <v>32.4984999999742</v>
      </c>
      <c r="E95">
        <v>41</v>
      </c>
      <c r="F95">
        <v>39</v>
      </c>
      <c r="G95" s="1" t="s">
        <v>12</v>
      </c>
      <c r="H95">
        <v>15</v>
      </c>
      <c r="I95">
        <v>33</v>
      </c>
      <c r="J95">
        <f>IF(summary[[#This Row],[first_points]]&gt;summary[[#This Row],[second_points]],0,IF(summary[[#This Row],[second_points]]&gt;summary[[#This Row],[first_points]],1,2))</f>
        <v>1</v>
      </c>
      <c r="K9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0.83329487179421025</v>
      </c>
      <c r="L95">
        <f>IF(summary[[#This Row],[first_points]]&gt;summary[[#This Row],[second_points]],summary[[#This Row],[first_moves]],IF(summary[[#This Row],[first_points]]&lt;summary[[#This Row],[second_points]],summary[[#This Row],[second_moves]],0))</f>
        <v>39</v>
      </c>
    </row>
    <row r="96" spans="1:12" x14ac:dyDescent="0.3">
      <c r="A96">
        <v>5</v>
      </c>
      <c r="B96">
        <v>3</v>
      </c>
      <c r="C96" s="6">
        <v>24.659299999967701</v>
      </c>
      <c r="D96" s="6">
        <v>36.781999999988102</v>
      </c>
      <c r="E96">
        <v>39</v>
      </c>
      <c r="F96">
        <v>43</v>
      </c>
      <c r="G96" s="1" t="s">
        <v>12</v>
      </c>
      <c r="H96">
        <v>20</v>
      </c>
      <c r="I96">
        <v>28</v>
      </c>
      <c r="J96">
        <f>IF(summary[[#This Row],[first_points]]&gt;summary[[#This Row],[second_points]],0,IF(summary[[#This Row],[second_points]]&gt;summary[[#This Row],[first_points]],1,2))</f>
        <v>1</v>
      </c>
      <c r="K9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0.85539534883693258</v>
      </c>
      <c r="L96">
        <f>IF(summary[[#This Row],[first_points]]&gt;summary[[#This Row],[second_points]],summary[[#This Row],[first_moves]],IF(summary[[#This Row],[first_points]]&lt;summary[[#This Row],[second_points]],summary[[#This Row],[second_moves]],0))</f>
        <v>43</v>
      </c>
    </row>
    <row r="97" spans="1:12" x14ac:dyDescent="0.3">
      <c r="A97">
        <v>6</v>
      </c>
      <c r="B97">
        <v>3</v>
      </c>
      <c r="C97" s="6">
        <v>17.306000000132801</v>
      </c>
      <c r="D97" s="6">
        <v>22.320699999966099</v>
      </c>
      <c r="E97">
        <v>38</v>
      </c>
      <c r="F97">
        <v>36</v>
      </c>
      <c r="G97" s="1" t="s">
        <v>12</v>
      </c>
      <c r="H97">
        <v>19</v>
      </c>
      <c r="I97">
        <v>29</v>
      </c>
      <c r="J97">
        <f>IF(summary[[#This Row],[first_points]]&gt;summary[[#This Row],[second_points]],0,IF(summary[[#This Row],[second_points]]&gt;summary[[#This Row],[first_points]],1,2))</f>
        <v>1</v>
      </c>
      <c r="K9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0.62001944444350277</v>
      </c>
      <c r="L97">
        <f>IF(summary[[#This Row],[first_points]]&gt;summary[[#This Row],[second_points]],summary[[#This Row],[first_moves]],IF(summary[[#This Row],[first_points]]&lt;summary[[#This Row],[second_points]],summary[[#This Row],[second_moves]],0))</f>
        <v>36</v>
      </c>
    </row>
    <row r="98" spans="1:12" x14ac:dyDescent="0.3">
      <c r="A98">
        <v>1</v>
      </c>
      <c r="B98">
        <v>4</v>
      </c>
      <c r="C98" s="6">
        <v>8.8278999999999996</v>
      </c>
      <c r="D98" s="6">
        <v>27.254899999974199</v>
      </c>
      <c r="E98">
        <v>6</v>
      </c>
      <c r="F98">
        <v>5</v>
      </c>
      <c r="G98" s="1" t="s">
        <v>9</v>
      </c>
      <c r="H98">
        <v>12</v>
      </c>
      <c r="I98">
        <v>36</v>
      </c>
      <c r="J98">
        <f>IF(summary[[#This Row],[first_points]]&gt;summary[[#This Row],[second_points]],0,IF(summary[[#This Row],[second_points]]&gt;summary[[#This Row],[first_points]],1,2))</f>
        <v>1</v>
      </c>
      <c r="K9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5.4509799999948401</v>
      </c>
      <c r="L98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99" spans="1:12" x14ac:dyDescent="0.3">
      <c r="A99">
        <v>2</v>
      </c>
      <c r="B99">
        <v>4</v>
      </c>
      <c r="C99" s="6">
        <v>21.7263999999772</v>
      </c>
      <c r="D99" s="6">
        <v>19.575800000012499</v>
      </c>
      <c r="E99">
        <v>6</v>
      </c>
      <c r="F99">
        <v>6</v>
      </c>
      <c r="G99" s="1" t="s">
        <v>9</v>
      </c>
      <c r="H99">
        <v>35</v>
      </c>
      <c r="I99">
        <v>13</v>
      </c>
      <c r="J99">
        <f>IF(summary[[#This Row],[first_points]]&gt;summary[[#This Row],[second_points]],0,IF(summary[[#This Row],[second_points]]&gt;summary[[#This Row],[first_points]],1,2))</f>
        <v>0</v>
      </c>
      <c r="K9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3.6210666666628666</v>
      </c>
      <c r="L99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100" spans="1:12" x14ac:dyDescent="0.3">
      <c r="A100">
        <v>3</v>
      </c>
      <c r="B100">
        <v>4</v>
      </c>
      <c r="C100" s="6">
        <v>27.721499999984101</v>
      </c>
      <c r="D100" s="6">
        <v>17.304699999954199</v>
      </c>
      <c r="E100">
        <v>7</v>
      </c>
      <c r="F100">
        <v>5</v>
      </c>
      <c r="G100" s="1" t="s">
        <v>9</v>
      </c>
      <c r="H100">
        <v>44</v>
      </c>
      <c r="I100">
        <v>4</v>
      </c>
      <c r="J100">
        <f>IF(summary[[#This Row],[first_points]]&gt;summary[[#This Row],[second_points]],0,IF(summary[[#This Row],[second_points]]&gt;summary[[#This Row],[first_points]],1,2))</f>
        <v>0</v>
      </c>
      <c r="K10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3.9602142857120142</v>
      </c>
      <c r="L100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101" spans="1:12" x14ac:dyDescent="0.3">
      <c r="A101">
        <v>4</v>
      </c>
      <c r="B101">
        <v>4</v>
      </c>
      <c r="C101" s="6">
        <v>29.488900000103499</v>
      </c>
      <c r="D101" s="6">
        <v>76.254499999890797</v>
      </c>
      <c r="E101">
        <v>6</v>
      </c>
      <c r="F101">
        <v>7</v>
      </c>
      <c r="G101" s="1" t="s">
        <v>9</v>
      </c>
      <c r="H101">
        <v>35</v>
      </c>
      <c r="I101">
        <v>13</v>
      </c>
      <c r="J101">
        <f>IF(summary[[#This Row],[first_points]]&gt;summary[[#This Row],[second_points]],0,IF(summary[[#This Row],[second_points]]&gt;summary[[#This Row],[first_points]],1,2))</f>
        <v>0</v>
      </c>
      <c r="K10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4.9148166666839161</v>
      </c>
      <c r="L101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102" spans="1:12" x14ac:dyDescent="0.3">
      <c r="A102">
        <v>5</v>
      </c>
      <c r="B102">
        <v>4</v>
      </c>
      <c r="C102" s="6">
        <v>34.903699999972503</v>
      </c>
      <c r="D102" s="6">
        <v>166.21829999991101</v>
      </c>
      <c r="E102">
        <v>9</v>
      </c>
      <c r="F102">
        <v>12</v>
      </c>
      <c r="G102" s="1" t="s">
        <v>9</v>
      </c>
      <c r="H102">
        <v>13</v>
      </c>
      <c r="I102">
        <v>35</v>
      </c>
      <c r="J102">
        <f>IF(summary[[#This Row],[first_points]]&gt;summary[[#This Row],[second_points]],0,IF(summary[[#This Row],[second_points]]&gt;summary[[#This Row],[first_points]],1,2))</f>
        <v>1</v>
      </c>
      <c r="K10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13.851524999992584</v>
      </c>
      <c r="L102">
        <f>IF(summary[[#This Row],[first_points]]&gt;summary[[#This Row],[second_points]],summary[[#This Row],[first_moves]],IF(summary[[#This Row],[first_points]]&lt;summary[[#This Row],[second_points]],summary[[#This Row],[second_moves]],0))</f>
        <v>12</v>
      </c>
    </row>
    <row r="103" spans="1:12" x14ac:dyDescent="0.3">
      <c r="A103">
        <v>6</v>
      </c>
      <c r="B103">
        <v>4</v>
      </c>
      <c r="C103" s="6">
        <v>79.277200000092293</v>
      </c>
      <c r="D103" s="6">
        <v>142.76749999993399</v>
      </c>
      <c r="E103">
        <v>15</v>
      </c>
      <c r="F103">
        <v>10</v>
      </c>
      <c r="G103" s="1" t="s">
        <v>9</v>
      </c>
      <c r="H103">
        <v>34</v>
      </c>
      <c r="I103">
        <v>14</v>
      </c>
      <c r="J103">
        <f>IF(summary[[#This Row],[first_points]]&gt;summary[[#This Row],[second_points]],0,IF(summary[[#This Row],[second_points]]&gt;summary[[#This Row],[first_points]],1,2))</f>
        <v>0</v>
      </c>
      <c r="K10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5.2851466666728193</v>
      </c>
      <c r="L103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104" spans="1:12" x14ac:dyDescent="0.3">
      <c r="A104">
        <v>1</v>
      </c>
      <c r="B104">
        <v>4</v>
      </c>
      <c r="C104" s="6">
        <v>92.840500000022502</v>
      </c>
      <c r="D104" s="6">
        <v>241.06440000008399</v>
      </c>
      <c r="E104">
        <v>10</v>
      </c>
      <c r="F104">
        <v>21</v>
      </c>
      <c r="G104" s="1" t="s">
        <v>10</v>
      </c>
      <c r="H104">
        <v>15</v>
      </c>
      <c r="I104">
        <v>33</v>
      </c>
      <c r="J104">
        <f>IF(summary[[#This Row],[first_points]]&gt;summary[[#This Row],[second_points]],0,IF(summary[[#This Row],[second_points]]&gt;summary[[#This Row],[first_points]],1,2))</f>
        <v>1</v>
      </c>
      <c r="K10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11.479257142861142</v>
      </c>
      <c r="L104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105" spans="1:12" x14ac:dyDescent="0.3">
      <c r="A105">
        <v>2</v>
      </c>
      <c r="B105">
        <v>4</v>
      </c>
      <c r="C105" s="6">
        <v>61.223299999937801</v>
      </c>
      <c r="D105" s="6">
        <v>272.578700000053</v>
      </c>
      <c r="E105">
        <v>9</v>
      </c>
      <c r="F105">
        <v>17</v>
      </c>
      <c r="G105" s="1" t="s">
        <v>10</v>
      </c>
      <c r="H105">
        <v>22</v>
      </c>
      <c r="I105">
        <v>26</v>
      </c>
      <c r="J105">
        <f>IF(summary[[#This Row],[first_points]]&gt;summary[[#This Row],[second_points]],0,IF(summary[[#This Row],[second_points]]&gt;summary[[#This Row],[first_points]],1,2))</f>
        <v>1</v>
      </c>
      <c r="K10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16.034041176473707</v>
      </c>
      <c r="L105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106" spans="1:12" x14ac:dyDescent="0.3">
      <c r="A106">
        <v>3</v>
      </c>
      <c r="B106">
        <v>4</v>
      </c>
      <c r="C106" s="6">
        <v>232.22379999987101</v>
      </c>
      <c r="D106" s="6">
        <v>380.31510000007501</v>
      </c>
      <c r="E106">
        <v>18</v>
      </c>
      <c r="F106">
        <v>12</v>
      </c>
      <c r="G106" s="1" t="s">
        <v>10</v>
      </c>
      <c r="H106">
        <v>29</v>
      </c>
      <c r="I106">
        <v>19</v>
      </c>
      <c r="J106">
        <f>IF(summary[[#This Row],[first_points]]&gt;summary[[#This Row],[second_points]],0,IF(summary[[#This Row],[second_points]]&gt;summary[[#This Row],[first_points]],1,2))</f>
        <v>0</v>
      </c>
      <c r="K10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12.901322222215056</v>
      </c>
      <c r="L106">
        <f>IF(summary[[#This Row],[first_points]]&gt;summary[[#This Row],[second_points]],summary[[#This Row],[first_moves]],IF(summary[[#This Row],[first_points]]&lt;summary[[#This Row],[second_points]],summary[[#This Row],[second_moves]],0))</f>
        <v>18</v>
      </c>
    </row>
    <row r="107" spans="1:12" x14ac:dyDescent="0.3">
      <c r="A107">
        <v>4</v>
      </c>
      <c r="B107">
        <v>4</v>
      </c>
      <c r="C107" s="6">
        <v>322.31570000016001</v>
      </c>
      <c r="D107" s="6">
        <v>645.29770000001395</v>
      </c>
      <c r="E107">
        <v>13</v>
      </c>
      <c r="F107">
        <v>13</v>
      </c>
      <c r="G107" s="1" t="s">
        <v>10</v>
      </c>
      <c r="H107">
        <v>18</v>
      </c>
      <c r="I107">
        <v>30</v>
      </c>
      <c r="J107">
        <f>IF(summary[[#This Row],[first_points]]&gt;summary[[#This Row],[second_points]],0,IF(summary[[#This Row],[second_points]]&gt;summary[[#This Row],[first_points]],1,2))</f>
        <v>1</v>
      </c>
      <c r="K10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49.638284615385686</v>
      </c>
      <c r="L107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108" spans="1:12" x14ac:dyDescent="0.3">
      <c r="A108">
        <v>5</v>
      </c>
      <c r="B108">
        <v>4</v>
      </c>
      <c r="C108" s="6">
        <v>179.470600000058</v>
      </c>
      <c r="D108" s="6">
        <v>539.92290000002095</v>
      </c>
      <c r="E108">
        <v>15</v>
      </c>
      <c r="F108">
        <v>19</v>
      </c>
      <c r="G108" s="1" t="s">
        <v>10</v>
      </c>
      <c r="H108">
        <v>15</v>
      </c>
      <c r="I108">
        <v>33</v>
      </c>
      <c r="J108">
        <f>IF(summary[[#This Row],[first_points]]&gt;summary[[#This Row],[second_points]],0,IF(summary[[#This Row],[second_points]]&gt;summary[[#This Row],[first_points]],1,2))</f>
        <v>1</v>
      </c>
      <c r="K10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28.416994736843208</v>
      </c>
      <c r="L108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109" spans="1:12" x14ac:dyDescent="0.3">
      <c r="A109">
        <v>6</v>
      </c>
      <c r="B109">
        <v>4</v>
      </c>
      <c r="C109" s="6">
        <v>522.16299999986404</v>
      </c>
      <c r="D109" s="6">
        <v>321.85200000026202</v>
      </c>
      <c r="E109">
        <v>16</v>
      </c>
      <c r="F109">
        <v>19</v>
      </c>
      <c r="G109" s="1" t="s">
        <v>10</v>
      </c>
      <c r="H109">
        <v>27</v>
      </c>
      <c r="I109">
        <v>21</v>
      </c>
      <c r="J109">
        <f>IF(summary[[#This Row],[first_points]]&gt;summary[[#This Row],[second_points]],0,IF(summary[[#This Row],[second_points]]&gt;summary[[#This Row],[first_points]],1,2))</f>
        <v>0</v>
      </c>
      <c r="K10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32.635187499991503</v>
      </c>
      <c r="L109">
        <f>IF(summary[[#This Row],[first_points]]&gt;summary[[#This Row],[second_points]],summary[[#This Row],[first_moves]],IF(summary[[#This Row],[first_points]]&lt;summary[[#This Row],[second_points]],summary[[#This Row],[second_moves]],0))</f>
        <v>16</v>
      </c>
    </row>
    <row r="110" spans="1:12" x14ac:dyDescent="0.3">
      <c r="A110">
        <v>1</v>
      </c>
      <c r="B110">
        <v>4</v>
      </c>
      <c r="C110" s="6">
        <v>419.59730000019101</v>
      </c>
      <c r="D110" s="6">
        <v>378.11950000002503</v>
      </c>
      <c r="E110">
        <v>23</v>
      </c>
      <c r="F110">
        <v>28</v>
      </c>
      <c r="G110" s="1" t="s">
        <v>11</v>
      </c>
      <c r="H110">
        <v>23</v>
      </c>
      <c r="I110">
        <v>25</v>
      </c>
      <c r="J110">
        <f>IF(summary[[#This Row],[first_points]]&gt;summary[[#This Row],[second_points]],0,IF(summary[[#This Row],[second_points]]&gt;summary[[#This Row],[first_points]],1,2))</f>
        <v>1</v>
      </c>
      <c r="K11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13.50426785714375</v>
      </c>
      <c r="L110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111" spans="1:12" x14ac:dyDescent="0.3">
      <c r="A111">
        <v>2</v>
      </c>
      <c r="B111">
        <v>4</v>
      </c>
      <c r="C111" s="6">
        <v>265.68319999978399</v>
      </c>
      <c r="D111" s="6">
        <v>395.202299999937</v>
      </c>
      <c r="E111">
        <v>16</v>
      </c>
      <c r="F111">
        <v>24</v>
      </c>
      <c r="G111" s="1" t="s">
        <v>11</v>
      </c>
      <c r="H111">
        <v>17</v>
      </c>
      <c r="I111">
        <v>31</v>
      </c>
      <c r="J111">
        <f>IF(summary[[#This Row],[first_points]]&gt;summary[[#This Row],[second_points]],0,IF(summary[[#This Row],[second_points]]&gt;summary[[#This Row],[first_points]],1,2))</f>
        <v>1</v>
      </c>
      <c r="K11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16.466762499997376</v>
      </c>
      <c r="L111">
        <f>IF(summary[[#This Row],[first_points]]&gt;summary[[#This Row],[second_points]],summary[[#This Row],[first_moves]],IF(summary[[#This Row],[first_points]]&lt;summary[[#This Row],[second_points]],summary[[#This Row],[second_moves]],0))</f>
        <v>24</v>
      </c>
    </row>
    <row r="112" spans="1:12" x14ac:dyDescent="0.3">
      <c r="A112">
        <v>3</v>
      </c>
      <c r="B112">
        <v>4</v>
      </c>
      <c r="C112" s="6">
        <v>645.19349999977703</v>
      </c>
      <c r="D112" s="6">
        <v>367.94110000016599</v>
      </c>
      <c r="E112">
        <v>32</v>
      </c>
      <c r="F112">
        <v>20</v>
      </c>
      <c r="G112" s="1" t="s">
        <v>11</v>
      </c>
      <c r="H112">
        <v>32</v>
      </c>
      <c r="I112">
        <v>16</v>
      </c>
      <c r="J112">
        <f>IF(summary[[#This Row],[first_points]]&gt;summary[[#This Row],[second_points]],0,IF(summary[[#This Row],[second_points]]&gt;summary[[#This Row],[first_points]],1,2))</f>
        <v>0</v>
      </c>
      <c r="K11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20.162296874993032</v>
      </c>
      <c r="L112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113" spans="1:12" x14ac:dyDescent="0.3">
      <c r="A113">
        <v>4</v>
      </c>
      <c r="B113">
        <v>4</v>
      </c>
      <c r="C113" s="6">
        <v>793.63050000006297</v>
      </c>
      <c r="D113" s="6">
        <v>751.81360000033203</v>
      </c>
      <c r="E113">
        <v>19</v>
      </c>
      <c r="F113">
        <v>19</v>
      </c>
      <c r="G113" s="1" t="s">
        <v>11</v>
      </c>
      <c r="H113">
        <v>16</v>
      </c>
      <c r="I113">
        <v>32</v>
      </c>
      <c r="J113">
        <f>IF(summary[[#This Row],[first_points]]&gt;summary[[#This Row],[second_points]],0,IF(summary[[#This Row],[second_points]]&gt;summary[[#This Row],[first_points]],1,2))</f>
        <v>1</v>
      </c>
      <c r="K11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39.569136842122738</v>
      </c>
      <c r="L113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114" spans="1:12" x14ac:dyDescent="0.3">
      <c r="A114">
        <v>5</v>
      </c>
      <c r="B114">
        <v>4</v>
      </c>
      <c r="C114" s="6">
        <v>344.11020000027202</v>
      </c>
      <c r="D114" s="6">
        <v>679.88179999997499</v>
      </c>
      <c r="E114">
        <v>17</v>
      </c>
      <c r="F114">
        <v>20</v>
      </c>
      <c r="G114" s="1" t="s">
        <v>11</v>
      </c>
      <c r="H114">
        <v>26</v>
      </c>
      <c r="I114">
        <v>22</v>
      </c>
      <c r="J114">
        <f>IF(summary[[#This Row],[first_points]]&gt;summary[[#This Row],[second_points]],0,IF(summary[[#This Row],[second_points]]&gt;summary[[#This Row],[first_points]],1,2))</f>
        <v>0</v>
      </c>
      <c r="K11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20.241776470604236</v>
      </c>
      <c r="L114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115" spans="1:12" x14ac:dyDescent="0.3">
      <c r="A115">
        <v>6</v>
      </c>
      <c r="B115">
        <v>4</v>
      </c>
      <c r="C115" s="6">
        <v>631.49520000035795</v>
      </c>
      <c r="D115" s="6">
        <v>440.59589999972098</v>
      </c>
      <c r="E115">
        <v>26</v>
      </c>
      <c r="F115">
        <v>13</v>
      </c>
      <c r="G115" s="1" t="s">
        <v>11</v>
      </c>
      <c r="H115">
        <v>34</v>
      </c>
      <c r="I115">
        <v>14</v>
      </c>
      <c r="J115">
        <f>IF(summary[[#This Row],[first_points]]&gt;summary[[#This Row],[second_points]],0,IF(summary[[#This Row],[second_points]]&gt;summary[[#This Row],[first_points]],1,2))</f>
        <v>0</v>
      </c>
      <c r="K11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24.288276923090692</v>
      </c>
      <c r="L115">
        <f>IF(summary[[#This Row],[first_points]]&gt;summary[[#This Row],[second_points]],summary[[#This Row],[first_moves]],IF(summary[[#This Row],[first_points]]&lt;summary[[#This Row],[second_points]],summary[[#This Row],[second_moves]],0))</f>
        <v>26</v>
      </c>
    </row>
    <row r="116" spans="1:12" x14ac:dyDescent="0.3">
      <c r="A116">
        <v>1</v>
      </c>
      <c r="B116">
        <v>4</v>
      </c>
      <c r="C116" s="6">
        <v>460.03439999981299</v>
      </c>
      <c r="D116" s="6">
        <v>399.52089999997003</v>
      </c>
      <c r="E116">
        <v>29</v>
      </c>
      <c r="F116">
        <v>27</v>
      </c>
      <c r="G116" s="1" t="s">
        <v>12</v>
      </c>
      <c r="H116">
        <v>32</v>
      </c>
      <c r="I116">
        <v>16</v>
      </c>
      <c r="J116">
        <f>IF(summary[[#This Row],[first_points]]&gt;summary[[#This Row],[second_points]],0,IF(summary[[#This Row],[second_points]]&gt;summary[[#This Row],[first_points]],1,2))</f>
        <v>0</v>
      </c>
      <c r="K11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15.863255172407344</v>
      </c>
      <c r="L116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17" spans="1:12" x14ac:dyDescent="0.3">
      <c r="A117">
        <v>2</v>
      </c>
      <c r="B117">
        <v>4</v>
      </c>
      <c r="C117" s="6">
        <v>986.10789999929602</v>
      </c>
      <c r="D117" s="6">
        <v>714.98210000049698</v>
      </c>
      <c r="E117">
        <v>30</v>
      </c>
      <c r="F117">
        <v>31</v>
      </c>
      <c r="G117" s="1" t="s">
        <v>12</v>
      </c>
      <c r="H117">
        <v>15</v>
      </c>
      <c r="I117">
        <v>33</v>
      </c>
      <c r="J117">
        <f>IF(summary[[#This Row],[first_points]]&gt;summary[[#This Row],[second_points]],0,IF(summary[[#This Row],[second_points]]&gt;summary[[#This Row],[first_points]],1,2))</f>
        <v>1</v>
      </c>
      <c r="K11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23.063938709693453</v>
      </c>
      <c r="L117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118" spans="1:12" x14ac:dyDescent="0.3">
      <c r="A118">
        <v>3</v>
      </c>
      <c r="B118">
        <v>4</v>
      </c>
      <c r="C118" s="6">
        <v>466.35200000014203</v>
      </c>
      <c r="D118" s="6">
        <v>752.97219999970298</v>
      </c>
      <c r="E118">
        <v>32</v>
      </c>
      <c r="F118">
        <v>33</v>
      </c>
      <c r="G118" s="1" t="s">
        <v>12</v>
      </c>
      <c r="H118">
        <v>30</v>
      </c>
      <c r="I118">
        <v>18</v>
      </c>
      <c r="J118">
        <f>IF(summary[[#This Row],[first_points]]&gt;summary[[#This Row],[second_points]],0,IF(summary[[#This Row],[second_points]]&gt;summary[[#This Row],[first_points]],1,2))</f>
        <v>0</v>
      </c>
      <c r="K11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14.573500000004438</v>
      </c>
      <c r="L118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119" spans="1:12" x14ac:dyDescent="0.3">
      <c r="A119">
        <v>4</v>
      </c>
      <c r="B119">
        <v>4</v>
      </c>
      <c r="C119" s="6">
        <v>1095.9082000001599</v>
      </c>
      <c r="D119" s="6">
        <v>542.06679999970197</v>
      </c>
      <c r="E119">
        <v>29</v>
      </c>
      <c r="F119">
        <v>26</v>
      </c>
      <c r="G119" s="1" t="s">
        <v>12</v>
      </c>
      <c r="H119">
        <v>26</v>
      </c>
      <c r="I119">
        <v>22</v>
      </c>
      <c r="J119">
        <f>IF(summary[[#This Row],[first_points]]&gt;summary[[#This Row],[second_points]],0,IF(summary[[#This Row],[second_points]]&gt;summary[[#This Row],[first_points]],1,2))</f>
        <v>0</v>
      </c>
      <c r="K11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37.789937931040001</v>
      </c>
      <c r="L119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20" spans="1:12" x14ac:dyDescent="0.3">
      <c r="A120">
        <v>5</v>
      </c>
      <c r="B120">
        <v>4</v>
      </c>
      <c r="C120" s="6">
        <v>416.66149999991802</v>
      </c>
      <c r="D120" s="6">
        <v>570.62489999952902</v>
      </c>
      <c r="E120">
        <v>31</v>
      </c>
      <c r="F120">
        <v>28</v>
      </c>
      <c r="G120" s="1" t="s">
        <v>12</v>
      </c>
      <c r="H120">
        <v>27</v>
      </c>
      <c r="I120">
        <v>21</v>
      </c>
      <c r="J120">
        <f>IF(summary[[#This Row],[first_points]]&gt;summary[[#This Row],[second_points]],0,IF(summary[[#This Row],[second_points]]&gt;summary[[#This Row],[first_points]],1,2))</f>
        <v>0</v>
      </c>
      <c r="K12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13.440693548384452</v>
      </c>
      <c r="L120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121" spans="1:12" x14ac:dyDescent="0.3">
      <c r="A121">
        <v>6</v>
      </c>
      <c r="B121">
        <v>4</v>
      </c>
      <c r="C121" s="6">
        <v>581.26719999995601</v>
      </c>
      <c r="D121" s="6">
        <v>589.924899999687</v>
      </c>
      <c r="E121">
        <v>32</v>
      </c>
      <c r="F121">
        <v>27</v>
      </c>
      <c r="G121" s="1" t="s">
        <v>12</v>
      </c>
      <c r="H121">
        <v>28</v>
      </c>
      <c r="I121">
        <v>20</v>
      </c>
      <c r="J121">
        <f>IF(summary[[#This Row],[first_points]]&gt;summary[[#This Row],[second_points]],0,IF(summary[[#This Row],[second_points]]&gt;summary[[#This Row],[first_points]],1,2))</f>
        <v>0</v>
      </c>
      <c r="K12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18.164599999998625</v>
      </c>
      <c r="L121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122" spans="1:12" x14ac:dyDescent="0.3">
      <c r="A122">
        <v>1</v>
      </c>
      <c r="B122">
        <v>4</v>
      </c>
      <c r="C122" s="6">
        <v>1.51370000003225</v>
      </c>
      <c r="D122" s="6">
        <v>3.10109999998076</v>
      </c>
      <c r="E122">
        <v>6</v>
      </c>
      <c r="F122">
        <v>5</v>
      </c>
      <c r="G122" s="1" t="s">
        <v>9</v>
      </c>
      <c r="H122">
        <v>12</v>
      </c>
      <c r="I122">
        <v>36</v>
      </c>
      <c r="J122">
        <f>IF(summary[[#This Row],[first_points]]&gt;summary[[#This Row],[second_points]],0,IF(summary[[#This Row],[second_points]]&gt;summary[[#This Row],[first_points]],1,2))</f>
        <v>1</v>
      </c>
      <c r="K12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0.62021999999615196</v>
      </c>
      <c r="L122">
        <f>IF(summary[[#This Row],[first_points]]&gt;summary[[#This Row],[second_points]],summary[[#This Row],[first_moves]],IF(summary[[#This Row],[first_points]]&lt;summary[[#This Row],[second_points]],summary[[#This Row],[second_moves]],0))</f>
        <v>5</v>
      </c>
    </row>
    <row r="123" spans="1:12" x14ac:dyDescent="0.3">
      <c r="A123">
        <v>2</v>
      </c>
      <c r="B123">
        <v>4</v>
      </c>
      <c r="C123" s="6">
        <v>2.1448999999051899</v>
      </c>
      <c r="D123" s="6">
        <v>2.76819999993449</v>
      </c>
      <c r="E123">
        <v>6</v>
      </c>
      <c r="F123">
        <v>6</v>
      </c>
      <c r="G123" s="1" t="s">
        <v>9</v>
      </c>
      <c r="H123">
        <v>35</v>
      </c>
      <c r="I123">
        <v>13</v>
      </c>
      <c r="J123">
        <f>IF(summary[[#This Row],[first_points]]&gt;summary[[#This Row],[second_points]],0,IF(summary[[#This Row],[second_points]]&gt;summary[[#This Row],[first_points]],1,2))</f>
        <v>0</v>
      </c>
      <c r="K12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0.35748333331753163</v>
      </c>
      <c r="L123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124" spans="1:12" x14ac:dyDescent="0.3">
      <c r="A124">
        <v>3</v>
      </c>
      <c r="B124">
        <v>4</v>
      </c>
      <c r="C124" s="6">
        <v>3.6291999999207198</v>
      </c>
      <c r="D124" s="6">
        <v>2.3378999999863401</v>
      </c>
      <c r="E124">
        <v>7</v>
      </c>
      <c r="F124">
        <v>5</v>
      </c>
      <c r="G124" s="1" t="s">
        <v>9</v>
      </c>
      <c r="H124">
        <v>44</v>
      </c>
      <c r="I124">
        <v>4</v>
      </c>
      <c r="J124">
        <f>IF(summary[[#This Row],[first_points]]&gt;summary[[#This Row],[second_points]],0,IF(summary[[#This Row],[second_points]]&gt;summary[[#This Row],[first_points]],1,2))</f>
        <v>0</v>
      </c>
      <c r="K12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0.51845714284581712</v>
      </c>
      <c r="L124">
        <f>IF(summary[[#This Row],[first_points]]&gt;summary[[#This Row],[second_points]],summary[[#This Row],[first_moves]],IF(summary[[#This Row],[first_points]]&lt;summary[[#This Row],[second_points]],summary[[#This Row],[second_moves]],0))</f>
        <v>7</v>
      </c>
    </row>
    <row r="125" spans="1:12" x14ac:dyDescent="0.3">
      <c r="A125">
        <v>4</v>
      </c>
      <c r="B125">
        <v>4</v>
      </c>
      <c r="C125" s="6">
        <v>4.0471999999454003</v>
      </c>
      <c r="D125" s="6">
        <v>3.4725000000435098</v>
      </c>
      <c r="E125">
        <v>6</v>
      </c>
      <c r="F125">
        <v>7</v>
      </c>
      <c r="G125" s="1" t="s">
        <v>9</v>
      </c>
      <c r="H125">
        <v>35</v>
      </c>
      <c r="I125">
        <v>13</v>
      </c>
      <c r="J125">
        <f>IF(summary[[#This Row],[first_points]]&gt;summary[[#This Row],[second_points]],0,IF(summary[[#This Row],[second_points]]&gt;summary[[#This Row],[first_points]],1,2))</f>
        <v>0</v>
      </c>
      <c r="K12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0.67453333332423338</v>
      </c>
      <c r="L125">
        <f>IF(summary[[#This Row],[first_points]]&gt;summary[[#This Row],[second_points]],summary[[#This Row],[first_moves]],IF(summary[[#This Row],[first_points]]&lt;summary[[#This Row],[second_points]],summary[[#This Row],[second_moves]],0))</f>
        <v>6</v>
      </c>
    </row>
    <row r="126" spans="1:12" x14ac:dyDescent="0.3">
      <c r="A126">
        <v>5</v>
      </c>
      <c r="B126">
        <v>4</v>
      </c>
      <c r="C126" s="6">
        <v>3.4973999999579002</v>
      </c>
      <c r="D126" s="6">
        <v>10.9488999998461</v>
      </c>
      <c r="E126">
        <v>9</v>
      </c>
      <c r="F126">
        <v>12</v>
      </c>
      <c r="G126" s="1" t="s">
        <v>9</v>
      </c>
      <c r="H126">
        <v>13</v>
      </c>
      <c r="I126">
        <v>35</v>
      </c>
      <c r="J126">
        <f>IF(summary[[#This Row],[first_points]]&gt;summary[[#This Row],[second_points]],0,IF(summary[[#This Row],[second_points]]&gt;summary[[#This Row],[first_points]],1,2))</f>
        <v>1</v>
      </c>
      <c r="K12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0.9124083333205083</v>
      </c>
      <c r="L126">
        <f>IF(summary[[#This Row],[first_points]]&gt;summary[[#This Row],[second_points]],summary[[#This Row],[first_moves]],IF(summary[[#This Row],[first_points]]&lt;summary[[#This Row],[second_points]],summary[[#This Row],[second_moves]],0))</f>
        <v>12</v>
      </c>
    </row>
    <row r="127" spans="1:12" x14ac:dyDescent="0.3">
      <c r="A127">
        <v>6</v>
      </c>
      <c r="B127">
        <v>4</v>
      </c>
      <c r="C127" s="6">
        <v>14.6707000000674</v>
      </c>
      <c r="D127" s="6">
        <v>6.53420000003279</v>
      </c>
      <c r="E127">
        <v>15</v>
      </c>
      <c r="F127">
        <v>10</v>
      </c>
      <c r="G127" s="1" t="s">
        <v>9</v>
      </c>
      <c r="H127">
        <v>34</v>
      </c>
      <c r="I127">
        <v>14</v>
      </c>
      <c r="J127">
        <f>IF(summary[[#This Row],[first_points]]&gt;summary[[#This Row],[second_points]],0,IF(summary[[#This Row],[second_points]]&gt;summary[[#This Row],[first_points]],1,2))</f>
        <v>0</v>
      </c>
      <c r="K12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0.97804666667116003</v>
      </c>
      <c r="L127">
        <f>IF(summary[[#This Row],[first_points]]&gt;summary[[#This Row],[second_points]],summary[[#This Row],[first_moves]],IF(summary[[#This Row],[first_points]]&lt;summary[[#This Row],[second_points]],summary[[#This Row],[second_moves]],0))</f>
        <v>15</v>
      </c>
    </row>
    <row r="128" spans="1:12" x14ac:dyDescent="0.3">
      <c r="A128">
        <v>1</v>
      </c>
      <c r="B128">
        <v>4</v>
      </c>
      <c r="C128" s="6">
        <v>14.6792999998979</v>
      </c>
      <c r="D128" s="6">
        <v>35.779300000285701</v>
      </c>
      <c r="E128">
        <v>10</v>
      </c>
      <c r="F128">
        <v>21</v>
      </c>
      <c r="G128" s="1" t="s">
        <v>10</v>
      </c>
      <c r="H128">
        <v>15</v>
      </c>
      <c r="I128">
        <v>33</v>
      </c>
      <c r="J128">
        <f>IF(summary[[#This Row],[first_points]]&gt;summary[[#This Row],[second_points]],0,IF(summary[[#This Row],[second_points]]&gt;summary[[#This Row],[first_points]],1,2))</f>
        <v>1</v>
      </c>
      <c r="K12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1.7037761904897952</v>
      </c>
      <c r="L128">
        <f>IF(summary[[#This Row],[first_points]]&gt;summary[[#This Row],[second_points]],summary[[#This Row],[first_moves]],IF(summary[[#This Row],[first_points]]&lt;summary[[#This Row],[second_points]],summary[[#This Row],[second_moves]],0))</f>
        <v>21</v>
      </c>
    </row>
    <row r="129" spans="1:12" x14ac:dyDescent="0.3">
      <c r="A129">
        <v>2</v>
      </c>
      <c r="B129">
        <v>4</v>
      </c>
      <c r="C129" s="6">
        <v>9.28499999997711</v>
      </c>
      <c r="D129" s="6">
        <v>25.329500000225298</v>
      </c>
      <c r="E129">
        <v>9</v>
      </c>
      <c r="F129">
        <v>17</v>
      </c>
      <c r="G129" s="1" t="s">
        <v>10</v>
      </c>
      <c r="H129">
        <v>22</v>
      </c>
      <c r="I129">
        <v>26</v>
      </c>
      <c r="J129">
        <f>IF(summary[[#This Row],[first_points]]&gt;summary[[#This Row],[second_points]],0,IF(summary[[#This Row],[second_points]]&gt;summary[[#This Row],[first_points]],1,2))</f>
        <v>1</v>
      </c>
      <c r="K12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1.489970588248547</v>
      </c>
      <c r="L129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130" spans="1:12" x14ac:dyDescent="0.3">
      <c r="A130">
        <v>3</v>
      </c>
      <c r="B130">
        <v>4</v>
      </c>
      <c r="C130" s="6">
        <v>32.007499999963301</v>
      </c>
      <c r="D130" s="6">
        <v>31.449600000087202</v>
      </c>
      <c r="E130">
        <v>18</v>
      </c>
      <c r="F130">
        <v>12</v>
      </c>
      <c r="G130" s="1" t="s">
        <v>10</v>
      </c>
      <c r="H130">
        <v>29</v>
      </c>
      <c r="I130">
        <v>19</v>
      </c>
      <c r="J130">
        <f>IF(summary[[#This Row],[first_points]]&gt;summary[[#This Row],[second_points]],0,IF(summary[[#This Row],[second_points]]&gt;summary[[#This Row],[first_points]],1,2))</f>
        <v>0</v>
      </c>
      <c r="K13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1.7781944444424056</v>
      </c>
      <c r="L130">
        <f>IF(summary[[#This Row],[first_points]]&gt;summary[[#This Row],[second_points]],summary[[#This Row],[first_moves]],IF(summary[[#This Row],[first_points]]&lt;summary[[#This Row],[second_points]],summary[[#This Row],[second_moves]],0))</f>
        <v>18</v>
      </c>
    </row>
    <row r="131" spans="1:12" x14ac:dyDescent="0.3">
      <c r="A131">
        <v>4</v>
      </c>
      <c r="B131">
        <v>4</v>
      </c>
      <c r="C131" s="6">
        <v>42.035699999814803</v>
      </c>
      <c r="D131" s="6">
        <v>70.109600000364395</v>
      </c>
      <c r="E131">
        <v>13</v>
      </c>
      <c r="F131">
        <v>13</v>
      </c>
      <c r="G131" s="1" t="s">
        <v>10</v>
      </c>
      <c r="H131">
        <v>18</v>
      </c>
      <c r="I131">
        <v>30</v>
      </c>
      <c r="J131">
        <f>IF(summary[[#This Row],[first_points]]&gt;summary[[#This Row],[second_points]],0,IF(summary[[#This Row],[second_points]]&gt;summary[[#This Row],[first_points]],1,2))</f>
        <v>1</v>
      </c>
      <c r="K13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5.3930461538741845</v>
      </c>
      <c r="L131">
        <f>IF(summary[[#This Row],[first_points]]&gt;summary[[#This Row],[second_points]],summary[[#This Row],[first_moves]],IF(summary[[#This Row],[first_points]]&lt;summary[[#This Row],[second_points]],summary[[#This Row],[second_moves]],0))</f>
        <v>13</v>
      </c>
    </row>
    <row r="132" spans="1:12" x14ac:dyDescent="0.3">
      <c r="A132">
        <v>5</v>
      </c>
      <c r="B132">
        <v>4</v>
      </c>
      <c r="C132" s="6">
        <v>30.059100000016699</v>
      </c>
      <c r="D132" s="6">
        <v>55.702299999893498</v>
      </c>
      <c r="E132">
        <v>15</v>
      </c>
      <c r="F132">
        <v>19</v>
      </c>
      <c r="G132" s="1" t="s">
        <v>10</v>
      </c>
      <c r="H132">
        <v>15</v>
      </c>
      <c r="I132">
        <v>33</v>
      </c>
      <c r="J132">
        <f>IF(summary[[#This Row],[first_points]]&gt;summary[[#This Row],[second_points]],0,IF(summary[[#This Row],[second_points]]&gt;summary[[#This Row],[first_points]],1,2))</f>
        <v>1</v>
      </c>
      <c r="K13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2.9316999999943945</v>
      </c>
      <c r="L132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133" spans="1:12" x14ac:dyDescent="0.3">
      <c r="A133">
        <v>6</v>
      </c>
      <c r="B133">
        <v>4</v>
      </c>
      <c r="C133" s="6">
        <v>75.945200000091901</v>
      </c>
      <c r="D133" s="6">
        <v>52.067600000100299</v>
      </c>
      <c r="E133">
        <v>16</v>
      </c>
      <c r="F133">
        <v>19</v>
      </c>
      <c r="G133" s="1" t="s">
        <v>10</v>
      </c>
      <c r="H133">
        <v>27</v>
      </c>
      <c r="I133">
        <v>21</v>
      </c>
      <c r="J133">
        <f>IF(summary[[#This Row],[first_points]]&gt;summary[[#This Row],[second_points]],0,IF(summary[[#This Row],[second_points]]&gt;summary[[#This Row],[first_points]],1,2))</f>
        <v>0</v>
      </c>
      <c r="K13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4.7465750000057438</v>
      </c>
      <c r="L133">
        <f>IF(summary[[#This Row],[first_points]]&gt;summary[[#This Row],[second_points]],summary[[#This Row],[first_moves]],IF(summary[[#This Row],[first_points]]&lt;summary[[#This Row],[second_points]],summary[[#This Row],[second_moves]],0))</f>
        <v>16</v>
      </c>
    </row>
    <row r="134" spans="1:12" x14ac:dyDescent="0.3">
      <c r="A134">
        <v>1</v>
      </c>
      <c r="B134">
        <v>4</v>
      </c>
      <c r="C134" s="6">
        <v>91.410499999938096</v>
      </c>
      <c r="D134" s="6">
        <v>100.071900000102</v>
      </c>
      <c r="E134">
        <v>23</v>
      </c>
      <c r="F134">
        <v>28</v>
      </c>
      <c r="G134" s="1" t="s">
        <v>11</v>
      </c>
      <c r="H134">
        <v>23</v>
      </c>
      <c r="I134">
        <v>25</v>
      </c>
      <c r="J134">
        <f>IF(summary[[#This Row],[first_points]]&gt;summary[[#This Row],[second_points]],0,IF(summary[[#This Row],[second_points]]&gt;summary[[#This Row],[first_points]],1,2))</f>
        <v>1</v>
      </c>
      <c r="K13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3.5739964285750716</v>
      </c>
      <c r="L134">
        <f>IF(summary[[#This Row],[first_points]]&gt;summary[[#This Row],[second_points]],summary[[#This Row],[first_moves]],IF(summary[[#This Row],[first_points]]&lt;summary[[#This Row],[second_points]],summary[[#This Row],[second_moves]],0))</f>
        <v>28</v>
      </c>
    </row>
    <row r="135" spans="1:12" x14ac:dyDescent="0.3">
      <c r="A135">
        <v>2</v>
      </c>
      <c r="B135">
        <v>4</v>
      </c>
      <c r="C135" s="6">
        <v>55.6313999995836</v>
      </c>
      <c r="D135" s="6">
        <v>94.791100000065796</v>
      </c>
      <c r="E135">
        <v>16</v>
      </c>
      <c r="F135">
        <v>24</v>
      </c>
      <c r="G135" s="1" t="s">
        <v>11</v>
      </c>
      <c r="H135">
        <v>17</v>
      </c>
      <c r="I135">
        <v>31</v>
      </c>
      <c r="J135">
        <f>IF(summary[[#This Row],[first_points]]&gt;summary[[#This Row],[second_points]],0,IF(summary[[#This Row],[second_points]]&gt;summary[[#This Row],[first_points]],1,2))</f>
        <v>1</v>
      </c>
      <c r="K13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3.9496291666694083</v>
      </c>
      <c r="L135">
        <f>IF(summary[[#This Row],[first_points]]&gt;summary[[#This Row],[second_points]],summary[[#This Row],[first_moves]],IF(summary[[#This Row],[first_points]]&lt;summary[[#This Row],[second_points]],summary[[#This Row],[second_moves]],0))</f>
        <v>24</v>
      </c>
    </row>
    <row r="136" spans="1:12" x14ac:dyDescent="0.3">
      <c r="A136">
        <v>3</v>
      </c>
      <c r="B136">
        <v>4</v>
      </c>
      <c r="C136" s="6">
        <v>183.97780000123001</v>
      </c>
      <c r="D136" s="6">
        <v>81.987400000116395</v>
      </c>
      <c r="E136">
        <v>32</v>
      </c>
      <c r="F136">
        <v>20</v>
      </c>
      <c r="G136" s="1" t="s">
        <v>11</v>
      </c>
      <c r="H136">
        <v>32</v>
      </c>
      <c r="I136">
        <v>16</v>
      </c>
      <c r="J136">
        <f>IF(summary[[#This Row],[first_points]]&gt;summary[[#This Row],[second_points]],0,IF(summary[[#This Row],[second_points]]&gt;summary[[#This Row],[first_points]],1,2))</f>
        <v>0</v>
      </c>
      <c r="K136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5.7493062500384378</v>
      </c>
      <c r="L136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137" spans="1:12" x14ac:dyDescent="0.3">
      <c r="A137">
        <v>4</v>
      </c>
      <c r="B137">
        <v>4</v>
      </c>
      <c r="C137" s="6">
        <v>128.02749999991599</v>
      </c>
      <c r="D137" s="6">
        <v>154.186000000891</v>
      </c>
      <c r="E137">
        <v>19</v>
      </c>
      <c r="F137">
        <v>19</v>
      </c>
      <c r="G137" s="1" t="s">
        <v>11</v>
      </c>
      <c r="H137">
        <v>16</v>
      </c>
      <c r="I137">
        <v>32</v>
      </c>
      <c r="J137">
        <f>IF(summary[[#This Row],[first_points]]&gt;summary[[#This Row],[second_points]],0,IF(summary[[#This Row],[second_points]]&gt;summary[[#This Row],[first_points]],1,2))</f>
        <v>1</v>
      </c>
      <c r="K137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8.1150526316258418</v>
      </c>
      <c r="L137">
        <f>IF(summary[[#This Row],[first_points]]&gt;summary[[#This Row],[second_points]],summary[[#This Row],[first_moves]],IF(summary[[#This Row],[first_points]]&lt;summary[[#This Row],[second_points]],summary[[#This Row],[second_moves]],0))</f>
        <v>19</v>
      </c>
    </row>
    <row r="138" spans="1:12" x14ac:dyDescent="0.3">
      <c r="A138">
        <v>5</v>
      </c>
      <c r="B138">
        <v>4</v>
      </c>
      <c r="C138" s="6">
        <v>98.861899999974398</v>
      </c>
      <c r="D138" s="6">
        <v>123.331600000028</v>
      </c>
      <c r="E138">
        <v>17</v>
      </c>
      <c r="F138">
        <v>20</v>
      </c>
      <c r="G138" s="1" t="s">
        <v>11</v>
      </c>
      <c r="H138">
        <v>26</v>
      </c>
      <c r="I138">
        <v>22</v>
      </c>
      <c r="J138">
        <f>IF(summary[[#This Row],[first_points]]&gt;summary[[#This Row],[second_points]],0,IF(summary[[#This Row],[second_points]]&gt;summary[[#This Row],[first_points]],1,2))</f>
        <v>0</v>
      </c>
      <c r="K138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5.8154058823514347</v>
      </c>
      <c r="L138">
        <f>IF(summary[[#This Row],[first_points]]&gt;summary[[#This Row],[second_points]],summary[[#This Row],[first_moves]],IF(summary[[#This Row],[first_points]]&lt;summary[[#This Row],[second_points]],summary[[#This Row],[second_moves]],0))</f>
        <v>17</v>
      </c>
    </row>
    <row r="139" spans="1:12" x14ac:dyDescent="0.3">
      <c r="A139">
        <v>6</v>
      </c>
      <c r="B139">
        <v>4</v>
      </c>
      <c r="C139" s="6">
        <v>175.55179999953901</v>
      </c>
      <c r="D139" s="6">
        <v>86.471399999709305</v>
      </c>
      <c r="E139">
        <v>26</v>
      </c>
      <c r="F139">
        <v>13</v>
      </c>
      <c r="G139" s="1" t="s">
        <v>11</v>
      </c>
      <c r="H139">
        <v>34</v>
      </c>
      <c r="I139">
        <v>14</v>
      </c>
      <c r="J139">
        <f>IF(summary[[#This Row],[first_points]]&gt;summary[[#This Row],[second_points]],0,IF(summary[[#This Row],[second_points]]&gt;summary[[#This Row],[first_points]],1,2))</f>
        <v>0</v>
      </c>
      <c r="K139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6.7519923076745778</v>
      </c>
      <c r="L139">
        <f>IF(summary[[#This Row],[first_points]]&gt;summary[[#This Row],[second_points]],summary[[#This Row],[first_moves]],IF(summary[[#This Row],[first_points]]&lt;summary[[#This Row],[second_points]],summary[[#This Row],[second_moves]],0))</f>
        <v>26</v>
      </c>
    </row>
    <row r="140" spans="1:12" x14ac:dyDescent="0.3">
      <c r="A140">
        <v>1</v>
      </c>
      <c r="B140">
        <v>4</v>
      </c>
      <c r="C140" s="6">
        <v>83.282199999985096</v>
      </c>
      <c r="D140" s="6">
        <v>83.357500000374699</v>
      </c>
      <c r="E140">
        <v>29</v>
      </c>
      <c r="F140">
        <v>27</v>
      </c>
      <c r="G140" s="1" t="s">
        <v>12</v>
      </c>
      <c r="H140">
        <v>32</v>
      </c>
      <c r="I140">
        <v>16</v>
      </c>
      <c r="J140">
        <f>IF(summary[[#This Row],[first_points]]&gt;summary[[#This Row],[second_points]],0,IF(summary[[#This Row],[second_points]]&gt;summary[[#This Row],[first_points]],1,2))</f>
        <v>0</v>
      </c>
      <c r="K140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2.8717999999994861</v>
      </c>
      <c r="L140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41" spans="1:12" x14ac:dyDescent="0.3">
      <c r="A141">
        <v>2</v>
      </c>
      <c r="B141">
        <v>4</v>
      </c>
      <c r="C141" s="6">
        <v>92.667000000346803</v>
      </c>
      <c r="D141" s="6">
        <v>80.466399999977497</v>
      </c>
      <c r="E141">
        <v>30</v>
      </c>
      <c r="F141">
        <v>31</v>
      </c>
      <c r="G141" s="1" t="s">
        <v>12</v>
      </c>
      <c r="H141">
        <v>15</v>
      </c>
      <c r="I141">
        <v>33</v>
      </c>
      <c r="J141">
        <f>IF(summary[[#This Row],[first_points]]&gt;summary[[#This Row],[second_points]],0,IF(summary[[#This Row],[second_points]]&gt;summary[[#This Row],[first_points]],1,2))</f>
        <v>1</v>
      </c>
      <c r="K141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2.5956903225799191</v>
      </c>
      <c r="L141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142" spans="1:12" x14ac:dyDescent="0.3">
      <c r="A142">
        <v>3</v>
      </c>
      <c r="B142">
        <v>4</v>
      </c>
      <c r="C142" s="6">
        <v>78.610699999444407</v>
      </c>
      <c r="D142" s="6">
        <v>98.633600000994093</v>
      </c>
      <c r="E142">
        <v>32</v>
      </c>
      <c r="F142">
        <v>33</v>
      </c>
      <c r="G142" s="1" t="s">
        <v>12</v>
      </c>
      <c r="H142">
        <v>30</v>
      </c>
      <c r="I142">
        <v>18</v>
      </c>
      <c r="J142">
        <f>IF(summary[[#This Row],[first_points]]&gt;summary[[#This Row],[second_points]],0,IF(summary[[#This Row],[second_points]]&gt;summary[[#This Row],[first_points]],1,2))</f>
        <v>0</v>
      </c>
      <c r="K142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2.4565843749826377</v>
      </c>
      <c r="L142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  <row r="143" spans="1:12" x14ac:dyDescent="0.3">
      <c r="A143">
        <v>4</v>
      </c>
      <c r="B143">
        <v>4</v>
      </c>
      <c r="C143" s="6">
        <v>136.302599999226</v>
      </c>
      <c r="D143" s="6">
        <v>73.968900000181705</v>
      </c>
      <c r="E143">
        <v>29</v>
      </c>
      <c r="F143">
        <v>26</v>
      </c>
      <c r="G143" s="1" t="s">
        <v>12</v>
      </c>
      <c r="H143">
        <v>26</v>
      </c>
      <c r="I143">
        <v>22</v>
      </c>
      <c r="J143">
        <f>IF(summary[[#This Row],[first_points]]&gt;summary[[#This Row],[second_points]],0,IF(summary[[#This Row],[second_points]]&gt;summary[[#This Row],[first_points]],1,2))</f>
        <v>0</v>
      </c>
      <c r="K143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4.7000896551457245</v>
      </c>
      <c r="L143">
        <f>IF(summary[[#This Row],[first_points]]&gt;summary[[#This Row],[second_points]],summary[[#This Row],[first_moves]],IF(summary[[#This Row],[first_points]]&lt;summary[[#This Row],[second_points]],summary[[#This Row],[second_moves]],0))</f>
        <v>29</v>
      </c>
    </row>
    <row r="144" spans="1:12" x14ac:dyDescent="0.3">
      <c r="A144">
        <v>5</v>
      </c>
      <c r="B144">
        <v>4</v>
      </c>
      <c r="C144" s="6">
        <v>63.311799999610201</v>
      </c>
      <c r="D144" s="6">
        <v>117.690499999298</v>
      </c>
      <c r="E144">
        <v>31</v>
      </c>
      <c r="F144">
        <v>28</v>
      </c>
      <c r="G144" s="1" t="s">
        <v>12</v>
      </c>
      <c r="H144">
        <v>27</v>
      </c>
      <c r="I144">
        <v>21</v>
      </c>
      <c r="J144">
        <f>IF(summary[[#This Row],[first_points]]&gt;summary[[#This Row],[second_points]],0,IF(summary[[#This Row],[second_points]]&gt;summary[[#This Row],[first_points]],1,2))</f>
        <v>0</v>
      </c>
      <c r="K144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2.0423161290196838</v>
      </c>
      <c r="L144">
        <f>IF(summary[[#This Row],[first_points]]&gt;summary[[#This Row],[second_points]],summary[[#This Row],[first_moves]],IF(summary[[#This Row],[first_points]]&lt;summary[[#This Row],[second_points]],summary[[#This Row],[second_moves]],0))</f>
        <v>31</v>
      </c>
    </row>
    <row r="145" spans="1:12" x14ac:dyDescent="0.3">
      <c r="A145">
        <v>6</v>
      </c>
      <c r="B145">
        <v>4</v>
      </c>
      <c r="C145" s="6">
        <v>59.872000000041197</v>
      </c>
      <c r="D145" s="6">
        <v>86.540599999352693</v>
      </c>
      <c r="E145">
        <v>32</v>
      </c>
      <c r="F145">
        <v>27</v>
      </c>
      <c r="G145" s="1" t="s">
        <v>12</v>
      </c>
      <c r="H145">
        <v>28</v>
      </c>
      <c r="I145">
        <v>20</v>
      </c>
      <c r="J145">
        <f>IF(summary[[#This Row],[first_points]]&gt;summary[[#This Row],[second_points]],0,IF(summary[[#This Row],[second_points]]&gt;summary[[#This Row],[first_points]],1,2))</f>
        <v>0</v>
      </c>
      <c r="K145" s="7">
        <f>IF(summary[[#This Row],[first_points]]&gt;summary[[#This Row],[second_points]],summary[[#This Row],[first_time]]/summary[[#This Row],[first_moves]],IF(summary[[#This Row],[first_points]]&lt;summary[[#This Row],[second_points]],summary[[#This Row],[second_time]]/summary[[#This Row],[second_moves]],0))</f>
        <v>1.8710000000012874</v>
      </c>
      <c r="L145">
        <f>IF(summary[[#This Row],[first_points]]&gt;summary[[#This Row],[second_points]],summary[[#This Row],[first_moves]],IF(summary[[#This Row],[first_points]]&lt;summary[[#This Row],[second_points]],summary[[#This Row],[second_moves]],0))</f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3" width="15.109375" bestFit="1" customWidth="1"/>
  </cols>
  <sheetData>
    <row r="3" spans="1:2" x14ac:dyDescent="0.3">
      <c r="A3" s="17" t="s">
        <v>22</v>
      </c>
      <c r="B3" t="s">
        <v>25</v>
      </c>
    </row>
    <row r="4" spans="1:2" x14ac:dyDescent="0.3">
      <c r="A4" s="18" t="s">
        <v>12</v>
      </c>
      <c r="B4" s="1">
        <v>5</v>
      </c>
    </row>
    <row r="5" spans="1:2" x14ac:dyDescent="0.3">
      <c r="A5" s="19">
        <v>2</v>
      </c>
      <c r="B5" s="1">
        <v>1</v>
      </c>
    </row>
    <row r="6" spans="1:2" x14ac:dyDescent="0.3">
      <c r="A6" s="19">
        <v>3</v>
      </c>
      <c r="B6" s="1">
        <v>4</v>
      </c>
    </row>
    <row r="7" spans="1:2" x14ac:dyDescent="0.3">
      <c r="A7" s="19">
        <v>4</v>
      </c>
      <c r="B7" s="1">
        <v>0</v>
      </c>
    </row>
    <row r="8" spans="1:2" x14ac:dyDescent="0.3">
      <c r="A8" s="18" t="s">
        <v>10</v>
      </c>
      <c r="B8" s="1">
        <v>14</v>
      </c>
    </row>
    <row r="9" spans="1:2" x14ac:dyDescent="0.3">
      <c r="A9" s="19">
        <v>2</v>
      </c>
      <c r="B9" s="1">
        <v>4</v>
      </c>
    </row>
    <row r="10" spans="1:2" x14ac:dyDescent="0.3">
      <c r="A10" s="19">
        <v>3</v>
      </c>
      <c r="B10" s="1">
        <v>5</v>
      </c>
    </row>
    <row r="11" spans="1:2" x14ac:dyDescent="0.3">
      <c r="A11" s="19">
        <v>4</v>
      </c>
      <c r="B11" s="1">
        <v>5</v>
      </c>
    </row>
    <row r="12" spans="1:2" x14ac:dyDescent="0.3">
      <c r="A12" s="18" t="s">
        <v>11</v>
      </c>
      <c r="B12" s="1">
        <v>23</v>
      </c>
    </row>
    <row r="13" spans="1:2" x14ac:dyDescent="0.3">
      <c r="A13" s="19">
        <v>2</v>
      </c>
      <c r="B13" s="1">
        <v>8</v>
      </c>
    </row>
    <row r="14" spans="1:2" x14ac:dyDescent="0.3">
      <c r="A14" s="19">
        <v>3</v>
      </c>
      <c r="B14" s="1">
        <v>8</v>
      </c>
    </row>
    <row r="15" spans="1:2" x14ac:dyDescent="0.3">
      <c r="A15" s="19">
        <v>4</v>
      </c>
      <c r="B15" s="1">
        <v>7</v>
      </c>
    </row>
    <row r="16" spans="1:2" x14ac:dyDescent="0.3">
      <c r="A16" s="18" t="s">
        <v>9</v>
      </c>
      <c r="B16" s="1">
        <v>10</v>
      </c>
    </row>
    <row r="17" spans="1:2" x14ac:dyDescent="0.3">
      <c r="A17" s="19">
        <v>2</v>
      </c>
      <c r="B17" s="1">
        <v>3</v>
      </c>
    </row>
    <row r="18" spans="1:2" x14ac:dyDescent="0.3">
      <c r="A18" s="19">
        <v>3</v>
      </c>
      <c r="B18" s="1">
        <v>4</v>
      </c>
    </row>
    <row r="19" spans="1:2" x14ac:dyDescent="0.3">
      <c r="A19" s="19">
        <v>4</v>
      </c>
      <c r="B19" s="1">
        <v>3</v>
      </c>
    </row>
    <row r="20" spans="1:2" x14ac:dyDescent="0.3">
      <c r="A20" s="18" t="s">
        <v>23</v>
      </c>
      <c r="B20" s="1">
        <v>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sqref="A1:G97"/>
    </sheetView>
  </sheetViews>
  <sheetFormatPr defaultRowHeight="14.4" x14ac:dyDescent="0.3"/>
  <cols>
    <col min="1" max="1" width="12.21875" bestFit="1" customWidth="1"/>
    <col min="2" max="2" width="8.21875" bestFit="1" customWidth="1"/>
    <col min="3" max="3" width="12.33203125" bestFit="1" customWidth="1"/>
    <col min="4" max="4" width="12.6640625" bestFit="1" customWidth="1"/>
    <col min="5" max="5" width="12.33203125" bestFit="1" customWidth="1"/>
    <col min="6" max="6" width="15.5546875" bestFit="1" customWidth="1"/>
    <col min="7" max="7" width="10.77734375" bestFit="1" customWidth="1"/>
    <col min="10" max="10" width="10.88671875" bestFit="1" customWidth="1"/>
  </cols>
  <sheetData>
    <row r="1" spans="1:14" x14ac:dyDescent="0.3">
      <c r="A1" t="s">
        <v>0</v>
      </c>
      <c r="B1" t="s">
        <v>1</v>
      </c>
      <c r="C1" t="s">
        <v>13</v>
      </c>
      <c r="D1" t="s">
        <v>7</v>
      </c>
      <c r="E1" t="s">
        <v>14</v>
      </c>
      <c r="F1" t="s">
        <v>8</v>
      </c>
      <c r="G1" t="s">
        <v>16</v>
      </c>
    </row>
    <row r="2" spans="1:14" x14ac:dyDescent="0.3">
      <c r="A2">
        <v>1</v>
      </c>
      <c r="B2">
        <v>2</v>
      </c>
      <c r="C2" s="1" t="s">
        <v>9</v>
      </c>
      <c r="D2">
        <v>12</v>
      </c>
      <c r="E2" s="1" t="s">
        <v>9</v>
      </c>
      <c r="F2">
        <v>36</v>
      </c>
      <c r="G2">
        <f>IF(summary__2[[#This Row],[first_points]]&gt;summary__2[[#This Row],[second_points]],0,IF(summary__2[[#This Row],[first_points]]&lt;summary__2[[#This Row],[second_points]],1,2))</f>
        <v>1</v>
      </c>
      <c r="I2" s="2"/>
      <c r="J2" s="2" t="s">
        <v>9</v>
      </c>
      <c r="K2" s="2" t="s">
        <v>26</v>
      </c>
      <c r="L2" s="2" t="s">
        <v>27</v>
      </c>
      <c r="M2" s="2" t="s">
        <v>28</v>
      </c>
    </row>
    <row r="3" spans="1:14" x14ac:dyDescent="0.3">
      <c r="A3">
        <v>6</v>
      </c>
      <c r="B3">
        <v>2</v>
      </c>
      <c r="C3" s="1" t="s">
        <v>9</v>
      </c>
      <c r="D3">
        <v>16</v>
      </c>
      <c r="E3" s="1" t="s">
        <v>9</v>
      </c>
      <c r="F3">
        <v>32</v>
      </c>
      <c r="G3">
        <f>IF(summary__2[[#This Row],[first_points]]&gt;summary__2[[#This Row],[second_points]],0,IF(summary__2[[#This Row],[first_points]]&lt;summary__2[[#This Row],[second_points]],1,2))</f>
        <v>1</v>
      </c>
      <c r="I3" s="2" t="s">
        <v>9</v>
      </c>
      <c r="J3" s="3" t="s">
        <v>15</v>
      </c>
      <c r="K3" s="4">
        <f>COUNTIFS($C$2:$C$97,$I3,$E$2:$E$97,K$2,$G$2:$G$97,0)</f>
        <v>1</v>
      </c>
      <c r="L3" s="4">
        <f>COUNTIFS($C$2:$C$97,$I3,$E$2:$E$97,L$2,$G$2:$G$97,0)</f>
        <v>0</v>
      </c>
      <c r="M3" s="4">
        <f>COUNTIFS($C$2:$C$97,$I3,$E$2:$E$97,M$2,$G$2:$G$97,0)</f>
        <v>5</v>
      </c>
    </row>
    <row r="4" spans="1:14" x14ac:dyDescent="0.3">
      <c r="A4">
        <v>1</v>
      </c>
      <c r="B4">
        <v>2</v>
      </c>
      <c r="C4" s="1" t="s">
        <v>9</v>
      </c>
      <c r="D4">
        <v>13</v>
      </c>
      <c r="E4" s="1" t="s">
        <v>26</v>
      </c>
      <c r="F4">
        <v>35</v>
      </c>
      <c r="G4">
        <f>IF(summary__2[[#This Row],[first_points]]&gt;summary__2[[#This Row],[second_points]],0,IF(summary__2[[#This Row],[first_points]]&lt;summary__2[[#This Row],[second_points]],1,2))</f>
        <v>1</v>
      </c>
      <c r="I4" s="2" t="s">
        <v>26</v>
      </c>
      <c r="J4" s="5">
        <f>COUNTIFS($C$2:$C$97,$I4,$E$2:$E$97,J$2,$G$2:$G$97,0)</f>
        <v>6</v>
      </c>
      <c r="K4" s="3" t="s">
        <v>15</v>
      </c>
      <c r="L4" s="4">
        <f t="shared" ref="L3:M5" si="0">COUNTIFS($C$2:$C$97,$I4,$E$2:$E$97,L$2,$G$2:$G$97,0)</f>
        <v>0</v>
      </c>
      <c r="M4" s="4">
        <f t="shared" si="0"/>
        <v>6</v>
      </c>
    </row>
    <row r="5" spans="1:14" x14ac:dyDescent="0.3">
      <c r="A5">
        <v>1</v>
      </c>
      <c r="B5">
        <v>2</v>
      </c>
      <c r="C5" s="1" t="s">
        <v>9</v>
      </c>
      <c r="D5">
        <v>13</v>
      </c>
      <c r="E5" s="1" t="s">
        <v>26</v>
      </c>
      <c r="F5">
        <v>35</v>
      </c>
      <c r="G5">
        <f>IF(summary__2[[#This Row],[first_points]]&gt;summary__2[[#This Row],[second_points]],0,IF(summary__2[[#This Row],[first_points]]&lt;summary__2[[#This Row],[second_points]],1,2))</f>
        <v>1</v>
      </c>
      <c r="I5" s="2" t="s">
        <v>27</v>
      </c>
      <c r="J5" s="5">
        <f>COUNTIFS($C$2:$C$97,$I5,$E$2:$E$97,J$2,$G$2:$G$97,0)</f>
        <v>6</v>
      </c>
      <c r="K5" s="5">
        <f>COUNTIFS($C$2:$C$97,$I5,$E$2:$E$97,K$2,$G$2:$G$97,0)</f>
        <v>5</v>
      </c>
      <c r="L5" s="3" t="s">
        <v>15</v>
      </c>
      <c r="M5" s="4">
        <f t="shared" si="0"/>
        <v>6</v>
      </c>
    </row>
    <row r="6" spans="1:14" x14ac:dyDescent="0.3">
      <c r="A6">
        <v>6</v>
      </c>
      <c r="B6">
        <v>2</v>
      </c>
      <c r="C6" s="1" t="s">
        <v>9</v>
      </c>
      <c r="D6">
        <v>9</v>
      </c>
      <c r="E6" s="1" t="s">
        <v>27</v>
      </c>
      <c r="F6">
        <v>39</v>
      </c>
      <c r="G6">
        <f>IF(summary__2[[#This Row],[first_points]]&gt;summary__2[[#This Row],[second_points]],0,IF(summary__2[[#This Row],[first_points]]&lt;summary__2[[#This Row],[second_points]],1,2))</f>
        <v>1</v>
      </c>
      <c r="I6" s="2" t="s">
        <v>28</v>
      </c>
      <c r="J6" s="5">
        <f t="shared" ref="J3:L6" si="1">COUNTIFS($C$2:$C$97,$I6,$E$2:$E$97,J$2,$G$2:$G$97,0)</f>
        <v>1</v>
      </c>
      <c r="K6" s="5">
        <f t="shared" si="1"/>
        <v>1</v>
      </c>
      <c r="L6" s="5">
        <f>COUNTIFS($C$2:$C$97,$I6,$E$2:$E$97,L$2,$G$2:$G$97,0)</f>
        <v>0</v>
      </c>
      <c r="M6" s="3" t="s">
        <v>15</v>
      </c>
    </row>
    <row r="7" spans="1:14" x14ac:dyDescent="0.3">
      <c r="A7">
        <v>1</v>
      </c>
      <c r="B7">
        <v>2</v>
      </c>
      <c r="C7" s="1" t="s">
        <v>9</v>
      </c>
      <c r="D7">
        <v>11</v>
      </c>
      <c r="E7" s="1" t="s">
        <v>27</v>
      </c>
      <c r="F7">
        <v>37</v>
      </c>
      <c r="G7">
        <f>IF(summary__2[[#This Row],[first_points]]&gt;summary__2[[#This Row],[second_points]],0,IF(summary__2[[#This Row],[first_points]]&lt;summary__2[[#This Row],[second_points]],1,2))</f>
        <v>1</v>
      </c>
    </row>
    <row r="8" spans="1:14" x14ac:dyDescent="0.3">
      <c r="A8">
        <v>5</v>
      </c>
      <c r="B8">
        <v>2</v>
      </c>
      <c r="C8" s="1" t="s">
        <v>9</v>
      </c>
      <c r="D8">
        <v>38</v>
      </c>
      <c r="E8" s="1" t="s">
        <v>28</v>
      </c>
      <c r="F8">
        <v>10</v>
      </c>
      <c r="G8">
        <f>IF(summary__2[[#This Row],[first_points]]&gt;summary__2[[#This Row],[second_points]],0,IF(summary__2[[#This Row],[first_points]]&lt;summary__2[[#This Row],[second_points]],1,2))</f>
        <v>0</v>
      </c>
    </row>
    <row r="9" spans="1:14" x14ac:dyDescent="0.3">
      <c r="A9">
        <v>3</v>
      </c>
      <c r="B9">
        <v>2</v>
      </c>
      <c r="C9" s="1" t="s">
        <v>9</v>
      </c>
      <c r="D9">
        <v>28</v>
      </c>
      <c r="E9" s="1" t="s">
        <v>28</v>
      </c>
      <c r="F9">
        <v>20</v>
      </c>
      <c r="G9">
        <f>IF(summary__2[[#This Row],[first_points]]&gt;summary__2[[#This Row],[second_points]],0,IF(summary__2[[#This Row],[first_points]]&lt;summary__2[[#This Row],[second_points]],1,2))</f>
        <v>0</v>
      </c>
      <c r="I9" t="s">
        <v>9</v>
      </c>
      <c r="J9">
        <f>COUNTIFS($C$2:$C$97,$I9,$G$2:$G$97,0)</f>
        <v>8</v>
      </c>
      <c r="K9">
        <f>COUNTIFS($E$2:$E$97,$I9,$G$2:$G$97,1)</f>
        <v>8</v>
      </c>
      <c r="L9">
        <f>SUM(J9:K9)</f>
        <v>16</v>
      </c>
      <c r="M9" s="20">
        <f t="shared" ref="M9:M11" si="2">L9-6</f>
        <v>10</v>
      </c>
    </row>
    <row r="10" spans="1:14" x14ac:dyDescent="0.3">
      <c r="A10">
        <v>4</v>
      </c>
      <c r="B10">
        <v>2</v>
      </c>
      <c r="C10" s="1" t="s">
        <v>26</v>
      </c>
      <c r="D10">
        <v>38</v>
      </c>
      <c r="E10" s="1" t="s">
        <v>9</v>
      </c>
      <c r="F10">
        <v>10</v>
      </c>
      <c r="G10">
        <f>IF(summary__2[[#This Row],[first_points]]&gt;summary__2[[#This Row],[second_points]],0,IF(summary__2[[#This Row],[first_points]]&lt;summary__2[[#This Row],[second_points]],1,2))</f>
        <v>0</v>
      </c>
      <c r="I10" s="2" t="s">
        <v>26</v>
      </c>
      <c r="J10">
        <f>COUNTIFS($C$2:$C$97,$I10,$G$2:$G$97,0)</f>
        <v>15</v>
      </c>
      <c r="K10">
        <f t="shared" ref="K10:L12" si="3">COUNTIFS($E$2:$E$97,$I10,$G$2:$G$97,1)</f>
        <v>14</v>
      </c>
      <c r="L10">
        <f t="shared" ref="L10:L13" si="4">SUM(J10:K10)</f>
        <v>29</v>
      </c>
      <c r="M10" s="20">
        <f t="shared" si="2"/>
        <v>23</v>
      </c>
    </row>
    <row r="11" spans="1:14" x14ac:dyDescent="0.3">
      <c r="A11">
        <v>5</v>
      </c>
      <c r="B11">
        <v>2</v>
      </c>
      <c r="C11" s="1" t="s">
        <v>26</v>
      </c>
      <c r="D11">
        <v>38</v>
      </c>
      <c r="E11" s="1" t="s">
        <v>9</v>
      </c>
      <c r="F11">
        <v>10</v>
      </c>
      <c r="G11">
        <f>IF(summary__2[[#This Row],[first_points]]&gt;summary__2[[#This Row],[second_points]],0,IF(summary__2[[#This Row],[first_points]]&lt;summary__2[[#This Row],[second_points]],1,2))</f>
        <v>0</v>
      </c>
      <c r="I11" s="2" t="s">
        <v>27</v>
      </c>
      <c r="J11">
        <f>COUNTIFS($C$2:$C$97,$I11,$G$2:$G$97,0)</f>
        <v>18</v>
      </c>
      <c r="K11">
        <f t="shared" si="3"/>
        <v>23</v>
      </c>
      <c r="L11">
        <f t="shared" si="4"/>
        <v>41</v>
      </c>
      <c r="M11" s="20">
        <f t="shared" si="2"/>
        <v>35</v>
      </c>
    </row>
    <row r="12" spans="1:14" x14ac:dyDescent="0.3">
      <c r="A12">
        <v>3</v>
      </c>
      <c r="B12">
        <v>2</v>
      </c>
      <c r="C12" s="1" t="s">
        <v>26</v>
      </c>
      <c r="D12">
        <v>25</v>
      </c>
      <c r="E12" s="1" t="s">
        <v>26</v>
      </c>
      <c r="F12">
        <v>23</v>
      </c>
      <c r="G12">
        <f>IF(summary__2[[#This Row],[first_points]]&gt;summary__2[[#This Row],[second_points]],0,IF(summary__2[[#This Row],[first_points]]&lt;summary__2[[#This Row],[second_points]],1,2))</f>
        <v>0</v>
      </c>
      <c r="I12" s="2" t="s">
        <v>28</v>
      </c>
      <c r="J12">
        <f>COUNTIFS($C$2:$C$97,$I12,$G$2:$G$97,0)</f>
        <v>6</v>
      </c>
      <c r="K12">
        <f t="shared" si="3"/>
        <v>1</v>
      </c>
      <c r="L12">
        <f t="shared" si="4"/>
        <v>7</v>
      </c>
      <c r="M12" s="20">
        <f>L12-6</f>
        <v>1</v>
      </c>
    </row>
    <row r="13" spans="1:14" x14ac:dyDescent="0.3">
      <c r="A13">
        <v>6</v>
      </c>
      <c r="B13">
        <v>2</v>
      </c>
      <c r="C13" s="1" t="s">
        <v>26</v>
      </c>
      <c r="D13">
        <v>35</v>
      </c>
      <c r="E13" s="1" t="s">
        <v>26</v>
      </c>
      <c r="F13">
        <v>13</v>
      </c>
      <c r="G13">
        <f>IF(summary__2[[#This Row],[first_points]]&gt;summary__2[[#This Row],[second_points]],0,IF(summary__2[[#This Row],[first_points]]&lt;summary__2[[#This Row],[second_points]],1,2))</f>
        <v>0</v>
      </c>
      <c r="I13" t="s">
        <v>17</v>
      </c>
      <c r="J13">
        <f t="shared" ref="J13:K13" si="5">SUM(J9:J12)</f>
        <v>47</v>
      </c>
      <c r="K13">
        <f t="shared" si="5"/>
        <v>46</v>
      </c>
      <c r="L13">
        <f t="shared" si="4"/>
        <v>93</v>
      </c>
      <c r="M13" t="s">
        <v>19</v>
      </c>
      <c r="N13">
        <v>3</v>
      </c>
    </row>
    <row r="14" spans="1:14" x14ac:dyDescent="0.3">
      <c r="A14">
        <v>2</v>
      </c>
      <c r="B14">
        <v>2</v>
      </c>
      <c r="C14" s="1" t="s">
        <v>26</v>
      </c>
      <c r="D14">
        <v>14</v>
      </c>
      <c r="E14" s="1" t="s">
        <v>27</v>
      </c>
      <c r="F14">
        <v>34</v>
      </c>
      <c r="G14">
        <f>IF(summary__2[[#This Row],[first_points]]&gt;summary__2[[#This Row],[second_points]],0,IF(summary__2[[#This Row],[first_points]]&lt;summary__2[[#This Row],[second_points]],1,2))</f>
        <v>1</v>
      </c>
    </row>
    <row r="15" spans="1:14" x14ac:dyDescent="0.3">
      <c r="A15">
        <v>3</v>
      </c>
      <c r="B15">
        <v>2</v>
      </c>
      <c r="C15" s="1" t="s">
        <v>26</v>
      </c>
      <c r="D15">
        <v>22</v>
      </c>
      <c r="E15" s="1" t="s">
        <v>27</v>
      </c>
      <c r="F15">
        <v>26</v>
      </c>
      <c r="G15">
        <f>IF(summary__2[[#This Row],[first_points]]&gt;summary__2[[#This Row],[second_points]],0,IF(summary__2[[#This Row],[first_points]]&lt;summary__2[[#This Row],[second_points]],1,2))</f>
        <v>1</v>
      </c>
      <c r="I15" s="2" t="s">
        <v>27</v>
      </c>
      <c r="J15">
        <v>35</v>
      </c>
    </row>
    <row r="16" spans="1:14" x14ac:dyDescent="0.3">
      <c r="A16">
        <v>5</v>
      </c>
      <c r="B16">
        <v>2</v>
      </c>
      <c r="C16" s="1" t="s">
        <v>26</v>
      </c>
      <c r="D16">
        <v>28</v>
      </c>
      <c r="E16" s="1" t="s">
        <v>28</v>
      </c>
      <c r="F16">
        <v>20</v>
      </c>
      <c r="G16">
        <f>IF(summary__2[[#This Row],[first_points]]&gt;summary__2[[#This Row],[second_points]],0,IF(summary__2[[#This Row],[first_points]]&lt;summary__2[[#This Row],[second_points]],1,2))</f>
        <v>0</v>
      </c>
      <c r="I16" s="2" t="s">
        <v>26</v>
      </c>
      <c r="J16">
        <v>23</v>
      </c>
    </row>
    <row r="17" spans="1:10" x14ac:dyDescent="0.3">
      <c r="A17">
        <v>5</v>
      </c>
      <c r="B17">
        <v>2</v>
      </c>
      <c r="C17" s="1" t="s">
        <v>26</v>
      </c>
      <c r="D17">
        <v>28</v>
      </c>
      <c r="E17" s="1" t="s">
        <v>28</v>
      </c>
      <c r="F17">
        <v>20</v>
      </c>
      <c r="G17">
        <f>IF(summary__2[[#This Row],[first_points]]&gt;summary__2[[#This Row],[second_points]],0,IF(summary__2[[#This Row],[first_points]]&lt;summary__2[[#This Row],[second_points]],1,2))</f>
        <v>0</v>
      </c>
      <c r="I17" t="s">
        <v>9</v>
      </c>
      <c r="J17">
        <v>10</v>
      </c>
    </row>
    <row r="18" spans="1:10" x14ac:dyDescent="0.3">
      <c r="A18">
        <v>3</v>
      </c>
      <c r="B18">
        <v>2</v>
      </c>
      <c r="C18" s="1" t="s">
        <v>27</v>
      </c>
      <c r="D18">
        <v>38</v>
      </c>
      <c r="E18" s="1" t="s">
        <v>9</v>
      </c>
      <c r="F18">
        <v>10</v>
      </c>
      <c r="G18">
        <f>IF(summary__2[[#This Row],[first_points]]&gt;summary__2[[#This Row],[second_points]],0,IF(summary__2[[#This Row],[first_points]]&lt;summary__2[[#This Row],[second_points]],1,2))</f>
        <v>0</v>
      </c>
      <c r="I18" s="2" t="s">
        <v>28</v>
      </c>
      <c r="J18">
        <v>1</v>
      </c>
    </row>
    <row r="19" spans="1:10" x14ac:dyDescent="0.3">
      <c r="A19">
        <v>3</v>
      </c>
      <c r="B19">
        <v>2</v>
      </c>
      <c r="C19" s="1" t="s">
        <v>27</v>
      </c>
      <c r="D19">
        <v>38</v>
      </c>
      <c r="E19" s="1" t="s">
        <v>9</v>
      </c>
      <c r="F19">
        <v>10</v>
      </c>
      <c r="G19">
        <f>IF(summary__2[[#This Row],[first_points]]&gt;summary__2[[#This Row],[second_points]],0,IF(summary__2[[#This Row],[first_points]]&lt;summary__2[[#This Row],[second_points]],1,2))</f>
        <v>0</v>
      </c>
    </row>
    <row r="20" spans="1:10" x14ac:dyDescent="0.3">
      <c r="A20">
        <v>2</v>
      </c>
      <c r="B20">
        <v>2</v>
      </c>
      <c r="C20" s="1" t="s">
        <v>27</v>
      </c>
      <c r="D20">
        <v>34</v>
      </c>
      <c r="E20" s="1" t="s">
        <v>26</v>
      </c>
      <c r="F20">
        <v>14</v>
      </c>
      <c r="G20">
        <f>IF(summary__2[[#This Row],[first_points]]&gt;summary__2[[#This Row],[second_points]],0,IF(summary__2[[#This Row],[first_points]]&lt;summary__2[[#This Row],[second_points]],1,2))</f>
        <v>0</v>
      </c>
    </row>
    <row r="21" spans="1:10" x14ac:dyDescent="0.3">
      <c r="A21">
        <v>6</v>
      </c>
      <c r="B21">
        <v>2</v>
      </c>
      <c r="C21" s="1" t="s">
        <v>27</v>
      </c>
      <c r="D21">
        <v>31</v>
      </c>
      <c r="E21" s="1" t="s">
        <v>26</v>
      </c>
      <c r="F21">
        <v>17</v>
      </c>
      <c r="G21">
        <f>IF(summary__2[[#This Row],[first_points]]&gt;summary__2[[#This Row],[second_points]],0,IF(summary__2[[#This Row],[first_points]]&lt;summary__2[[#This Row],[second_points]],1,2))</f>
        <v>0</v>
      </c>
    </row>
    <row r="22" spans="1:10" x14ac:dyDescent="0.3">
      <c r="A22">
        <v>2</v>
      </c>
      <c r="B22">
        <v>2</v>
      </c>
      <c r="C22" s="1" t="s">
        <v>27</v>
      </c>
      <c r="D22">
        <v>20</v>
      </c>
      <c r="E22" s="1" t="s">
        <v>27</v>
      </c>
      <c r="F22">
        <v>28</v>
      </c>
      <c r="G22">
        <f>IF(summary__2[[#This Row],[first_points]]&gt;summary__2[[#This Row],[second_points]],0,IF(summary__2[[#This Row],[first_points]]&lt;summary__2[[#This Row],[second_points]],1,2))</f>
        <v>1</v>
      </c>
    </row>
    <row r="23" spans="1:10" x14ac:dyDescent="0.3">
      <c r="A23">
        <v>1</v>
      </c>
      <c r="B23">
        <v>2</v>
      </c>
      <c r="C23" s="1" t="s">
        <v>27</v>
      </c>
      <c r="D23">
        <v>19</v>
      </c>
      <c r="E23" s="1" t="s">
        <v>27</v>
      </c>
      <c r="F23">
        <v>29</v>
      </c>
      <c r="G23">
        <f>IF(summary__2[[#This Row],[first_points]]&gt;summary__2[[#This Row],[second_points]],0,IF(summary__2[[#This Row],[first_points]]&lt;summary__2[[#This Row],[second_points]],1,2))</f>
        <v>1</v>
      </c>
    </row>
    <row r="24" spans="1:10" x14ac:dyDescent="0.3">
      <c r="A24">
        <v>2</v>
      </c>
      <c r="B24">
        <v>2</v>
      </c>
      <c r="C24" s="1" t="s">
        <v>27</v>
      </c>
      <c r="D24">
        <v>36</v>
      </c>
      <c r="E24" s="1" t="s">
        <v>28</v>
      </c>
      <c r="F24">
        <v>12</v>
      </c>
      <c r="G24">
        <f>IF(summary__2[[#This Row],[first_points]]&gt;summary__2[[#This Row],[second_points]],0,IF(summary__2[[#This Row],[first_points]]&lt;summary__2[[#This Row],[second_points]],1,2))</f>
        <v>0</v>
      </c>
    </row>
    <row r="25" spans="1:10" x14ac:dyDescent="0.3">
      <c r="A25">
        <v>1</v>
      </c>
      <c r="B25">
        <v>2</v>
      </c>
      <c r="C25" s="1" t="s">
        <v>27</v>
      </c>
      <c r="D25">
        <v>34</v>
      </c>
      <c r="E25" s="1" t="s">
        <v>28</v>
      </c>
      <c r="F25">
        <v>14</v>
      </c>
      <c r="G25">
        <f>IF(summary__2[[#This Row],[first_points]]&gt;summary__2[[#This Row],[second_points]],0,IF(summary__2[[#This Row],[first_points]]&lt;summary__2[[#This Row],[second_points]],1,2))</f>
        <v>0</v>
      </c>
    </row>
    <row r="26" spans="1:10" x14ac:dyDescent="0.3">
      <c r="A26">
        <v>3</v>
      </c>
      <c r="B26">
        <v>2</v>
      </c>
      <c r="C26" s="1" t="s">
        <v>28</v>
      </c>
      <c r="D26">
        <v>29</v>
      </c>
      <c r="E26" s="1" t="s">
        <v>9</v>
      </c>
      <c r="F26">
        <v>19</v>
      </c>
      <c r="G26">
        <f>IF(summary__2[[#This Row],[first_points]]&gt;summary__2[[#This Row],[second_points]],0,IF(summary__2[[#This Row],[first_points]]&lt;summary__2[[#This Row],[second_points]],1,2))</f>
        <v>0</v>
      </c>
    </row>
    <row r="27" spans="1:10" x14ac:dyDescent="0.3">
      <c r="A27">
        <v>1</v>
      </c>
      <c r="B27">
        <v>2</v>
      </c>
      <c r="C27" s="1" t="s">
        <v>28</v>
      </c>
      <c r="D27">
        <v>12</v>
      </c>
      <c r="E27" s="1" t="s">
        <v>9</v>
      </c>
      <c r="F27">
        <v>36</v>
      </c>
      <c r="G27">
        <f>IF(summary__2[[#This Row],[first_points]]&gt;summary__2[[#This Row],[second_points]],0,IF(summary__2[[#This Row],[first_points]]&lt;summary__2[[#This Row],[second_points]],1,2))</f>
        <v>1</v>
      </c>
    </row>
    <row r="28" spans="1:10" x14ac:dyDescent="0.3">
      <c r="A28">
        <v>4</v>
      </c>
      <c r="B28">
        <v>2</v>
      </c>
      <c r="C28" s="1" t="s">
        <v>28</v>
      </c>
      <c r="D28">
        <v>12</v>
      </c>
      <c r="E28" s="1" t="s">
        <v>26</v>
      </c>
      <c r="F28">
        <v>36</v>
      </c>
      <c r="G28">
        <f>IF(summary__2[[#This Row],[first_points]]&gt;summary__2[[#This Row],[second_points]],0,IF(summary__2[[#This Row],[first_points]]&lt;summary__2[[#This Row],[second_points]],1,2))</f>
        <v>1</v>
      </c>
    </row>
    <row r="29" spans="1:10" x14ac:dyDescent="0.3">
      <c r="A29">
        <v>1</v>
      </c>
      <c r="B29">
        <v>2</v>
      </c>
      <c r="C29" s="1" t="s">
        <v>28</v>
      </c>
      <c r="D29">
        <v>9</v>
      </c>
      <c r="E29" s="1" t="s">
        <v>26</v>
      </c>
      <c r="F29">
        <v>39</v>
      </c>
      <c r="G29">
        <f>IF(summary__2[[#This Row],[first_points]]&gt;summary__2[[#This Row],[second_points]],0,IF(summary__2[[#This Row],[first_points]]&lt;summary__2[[#This Row],[second_points]],1,2))</f>
        <v>1</v>
      </c>
    </row>
    <row r="30" spans="1:10" x14ac:dyDescent="0.3">
      <c r="A30">
        <v>5</v>
      </c>
      <c r="B30">
        <v>2</v>
      </c>
      <c r="C30" s="1" t="s">
        <v>28</v>
      </c>
      <c r="D30">
        <v>13</v>
      </c>
      <c r="E30" s="1" t="s">
        <v>27</v>
      </c>
      <c r="F30">
        <v>35</v>
      </c>
      <c r="G30">
        <f>IF(summary__2[[#This Row],[first_points]]&gt;summary__2[[#This Row],[second_points]],0,IF(summary__2[[#This Row],[first_points]]&lt;summary__2[[#This Row],[second_points]],1,2))</f>
        <v>1</v>
      </c>
    </row>
    <row r="31" spans="1:10" x14ac:dyDescent="0.3">
      <c r="A31">
        <v>6</v>
      </c>
      <c r="B31">
        <v>2</v>
      </c>
      <c r="C31" s="1" t="s">
        <v>28</v>
      </c>
      <c r="D31">
        <v>15</v>
      </c>
      <c r="E31" s="1" t="s">
        <v>27</v>
      </c>
      <c r="F31">
        <v>33</v>
      </c>
      <c r="G31">
        <f>IF(summary__2[[#This Row],[first_points]]&gt;summary__2[[#This Row],[second_points]],0,IF(summary__2[[#This Row],[first_points]]&lt;summary__2[[#This Row],[second_points]],1,2))</f>
        <v>1</v>
      </c>
    </row>
    <row r="32" spans="1:10" x14ac:dyDescent="0.3">
      <c r="A32">
        <v>4</v>
      </c>
      <c r="B32">
        <v>2</v>
      </c>
      <c r="C32" s="1" t="s">
        <v>28</v>
      </c>
      <c r="D32">
        <v>19</v>
      </c>
      <c r="E32" s="1" t="s">
        <v>28</v>
      </c>
      <c r="F32">
        <v>29</v>
      </c>
      <c r="G32">
        <f>IF(summary__2[[#This Row],[first_points]]&gt;summary__2[[#This Row],[second_points]],0,IF(summary__2[[#This Row],[first_points]]&lt;summary__2[[#This Row],[second_points]],1,2))</f>
        <v>1</v>
      </c>
    </row>
    <row r="33" spans="1:7" x14ac:dyDescent="0.3">
      <c r="A33">
        <v>1</v>
      </c>
      <c r="B33">
        <v>2</v>
      </c>
      <c r="C33" s="1" t="s">
        <v>28</v>
      </c>
      <c r="D33">
        <v>26</v>
      </c>
      <c r="E33" s="1" t="s">
        <v>28</v>
      </c>
      <c r="F33">
        <v>22</v>
      </c>
      <c r="G33">
        <f>IF(summary__2[[#This Row],[first_points]]&gt;summary__2[[#This Row],[second_points]],0,IF(summary__2[[#This Row],[first_points]]&lt;summary__2[[#This Row],[second_points]],1,2))</f>
        <v>0</v>
      </c>
    </row>
    <row r="34" spans="1:7" x14ac:dyDescent="0.3">
      <c r="A34">
        <v>1</v>
      </c>
      <c r="B34">
        <v>3</v>
      </c>
      <c r="C34" s="1" t="s">
        <v>9</v>
      </c>
      <c r="D34">
        <v>12</v>
      </c>
      <c r="E34" s="1" t="s">
        <v>9</v>
      </c>
      <c r="F34">
        <v>36</v>
      </c>
      <c r="G34">
        <f>IF(summary__2[[#This Row],[first_points]]&gt;summary__2[[#This Row],[second_points]],0,IF(summary__2[[#This Row],[first_points]]&lt;summary__2[[#This Row],[second_points]],1,2))</f>
        <v>1</v>
      </c>
    </row>
    <row r="35" spans="1:7" x14ac:dyDescent="0.3">
      <c r="A35">
        <v>1</v>
      </c>
      <c r="B35">
        <v>3</v>
      </c>
      <c r="C35" s="1" t="s">
        <v>9</v>
      </c>
      <c r="D35">
        <v>12</v>
      </c>
      <c r="E35" s="1" t="s">
        <v>9</v>
      </c>
      <c r="F35">
        <v>36</v>
      </c>
      <c r="G35">
        <f>IF(summary__2[[#This Row],[first_points]]&gt;summary__2[[#This Row],[second_points]],0,IF(summary__2[[#This Row],[first_points]]&lt;summary__2[[#This Row],[second_points]],1,2))</f>
        <v>1</v>
      </c>
    </row>
    <row r="36" spans="1:7" x14ac:dyDescent="0.3">
      <c r="A36">
        <v>6</v>
      </c>
      <c r="B36">
        <v>3</v>
      </c>
      <c r="C36" s="1" t="s">
        <v>9</v>
      </c>
      <c r="D36">
        <v>39</v>
      </c>
      <c r="E36" s="1" t="s">
        <v>26</v>
      </c>
      <c r="F36">
        <v>9</v>
      </c>
      <c r="G36">
        <f>IF(summary__2[[#This Row],[first_points]]&gt;summary__2[[#This Row],[second_points]],0,IF(summary__2[[#This Row],[first_points]]&lt;summary__2[[#This Row],[second_points]],1,2))</f>
        <v>0</v>
      </c>
    </row>
    <row r="37" spans="1:7" x14ac:dyDescent="0.3">
      <c r="A37">
        <v>4</v>
      </c>
      <c r="B37">
        <v>3</v>
      </c>
      <c r="C37" s="1" t="s">
        <v>9</v>
      </c>
      <c r="D37">
        <v>19</v>
      </c>
      <c r="E37" s="1" t="s">
        <v>26</v>
      </c>
      <c r="F37">
        <v>29</v>
      </c>
      <c r="G37">
        <f>IF(summary__2[[#This Row],[first_points]]&gt;summary__2[[#This Row],[second_points]],0,IF(summary__2[[#This Row],[first_points]]&lt;summary__2[[#This Row],[second_points]],1,2))</f>
        <v>1</v>
      </c>
    </row>
    <row r="38" spans="1:7" x14ac:dyDescent="0.3">
      <c r="A38">
        <v>5</v>
      </c>
      <c r="B38">
        <v>3</v>
      </c>
      <c r="C38" s="1" t="s">
        <v>9</v>
      </c>
      <c r="D38">
        <v>13</v>
      </c>
      <c r="E38" s="1" t="s">
        <v>27</v>
      </c>
      <c r="F38">
        <v>35</v>
      </c>
      <c r="G38">
        <f>IF(summary__2[[#This Row],[first_points]]&gt;summary__2[[#This Row],[second_points]],0,IF(summary__2[[#This Row],[first_points]]&lt;summary__2[[#This Row],[second_points]],1,2))</f>
        <v>1</v>
      </c>
    </row>
    <row r="39" spans="1:7" x14ac:dyDescent="0.3">
      <c r="A39">
        <v>1</v>
      </c>
      <c r="B39">
        <v>3</v>
      </c>
      <c r="C39" s="1" t="s">
        <v>9</v>
      </c>
      <c r="D39">
        <v>5</v>
      </c>
      <c r="E39" s="1" t="s">
        <v>27</v>
      </c>
      <c r="F39">
        <v>43</v>
      </c>
      <c r="G39">
        <f>IF(summary__2[[#This Row],[first_points]]&gt;summary__2[[#This Row],[second_points]],0,IF(summary__2[[#This Row],[first_points]]&lt;summary__2[[#This Row],[second_points]],1,2))</f>
        <v>1</v>
      </c>
    </row>
    <row r="40" spans="1:7" x14ac:dyDescent="0.3">
      <c r="A40">
        <v>3</v>
      </c>
      <c r="B40">
        <v>3</v>
      </c>
      <c r="C40" s="1" t="s">
        <v>9</v>
      </c>
      <c r="D40">
        <v>25</v>
      </c>
      <c r="E40" s="1" t="s">
        <v>28</v>
      </c>
      <c r="F40">
        <v>23</v>
      </c>
      <c r="G40">
        <f>IF(summary__2[[#This Row],[first_points]]&gt;summary__2[[#This Row],[second_points]],0,IF(summary__2[[#This Row],[first_points]]&lt;summary__2[[#This Row],[second_points]],1,2))</f>
        <v>0</v>
      </c>
    </row>
    <row r="41" spans="1:7" x14ac:dyDescent="0.3">
      <c r="A41">
        <v>1</v>
      </c>
      <c r="B41">
        <v>3</v>
      </c>
      <c r="C41" s="1" t="s">
        <v>9</v>
      </c>
      <c r="D41">
        <v>24</v>
      </c>
      <c r="E41" s="1" t="s">
        <v>28</v>
      </c>
      <c r="F41">
        <v>24</v>
      </c>
      <c r="G41">
        <f>IF(summary__2[[#This Row],[first_points]]&gt;summary__2[[#This Row],[second_points]],0,IF(summary__2[[#This Row],[first_points]]&lt;summary__2[[#This Row],[second_points]],1,2))</f>
        <v>2</v>
      </c>
    </row>
    <row r="42" spans="1:7" x14ac:dyDescent="0.3">
      <c r="A42">
        <v>2</v>
      </c>
      <c r="B42">
        <v>3</v>
      </c>
      <c r="C42" s="1" t="s">
        <v>26</v>
      </c>
      <c r="D42">
        <v>38</v>
      </c>
      <c r="E42" s="1" t="s">
        <v>9</v>
      </c>
      <c r="F42">
        <v>10</v>
      </c>
      <c r="G42">
        <f>IF(summary__2[[#This Row],[first_points]]&gt;summary__2[[#This Row],[second_points]],0,IF(summary__2[[#This Row],[first_points]]&lt;summary__2[[#This Row],[second_points]],1,2))</f>
        <v>0</v>
      </c>
    </row>
    <row r="43" spans="1:7" x14ac:dyDescent="0.3">
      <c r="A43">
        <v>4</v>
      </c>
      <c r="B43">
        <v>3</v>
      </c>
      <c r="C43" s="1" t="s">
        <v>26</v>
      </c>
      <c r="D43">
        <v>42</v>
      </c>
      <c r="E43" s="1" t="s">
        <v>9</v>
      </c>
      <c r="F43">
        <v>6</v>
      </c>
      <c r="G43">
        <f>IF(summary__2[[#This Row],[first_points]]&gt;summary__2[[#This Row],[second_points]],0,IF(summary__2[[#This Row],[first_points]]&lt;summary__2[[#This Row],[second_points]],1,2))</f>
        <v>0</v>
      </c>
    </row>
    <row r="44" spans="1:7" x14ac:dyDescent="0.3">
      <c r="A44">
        <v>6</v>
      </c>
      <c r="B44">
        <v>3</v>
      </c>
      <c r="C44" s="1" t="s">
        <v>26</v>
      </c>
      <c r="D44">
        <v>27</v>
      </c>
      <c r="E44" s="1" t="s">
        <v>26</v>
      </c>
      <c r="F44">
        <v>21</v>
      </c>
      <c r="G44">
        <f>IF(summary__2[[#This Row],[first_points]]&gt;summary__2[[#This Row],[second_points]],0,IF(summary__2[[#This Row],[first_points]]&lt;summary__2[[#This Row],[second_points]],1,2))</f>
        <v>0</v>
      </c>
    </row>
    <row r="45" spans="1:7" x14ac:dyDescent="0.3">
      <c r="A45">
        <v>2</v>
      </c>
      <c r="B45">
        <v>3</v>
      </c>
      <c r="C45" s="1" t="s">
        <v>26</v>
      </c>
      <c r="D45">
        <v>22</v>
      </c>
      <c r="E45" s="1" t="s">
        <v>26</v>
      </c>
      <c r="F45">
        <v>26</v>
      </c>
      <c r="G45">
        <f>IF(summary__2[[#This Row],[first_points]]&gt;summary__2[[#This Row],[second_points]],0,IF(summary__2[[#This Row],[first_points]]&lt;summary__2[[#This Row],[second_points]],1,2))</f>
        <v>1</v>
      </c>
    </row>
    <row r="46" spans="1:7" x14ac:dyDescent="0.3">
      <c r="A46">
        <v>5</v>
      </c>
      <c r="B46">
        <v>3</v>
      </c>
      <c r="C46" s="1" t="s">
        <v>26</v>
      </c>
      <c r="D46">
        <v>16</v>
      </c>
      <c r="E46" s="1" t="s">
        <v>27</v>
      </c>
      <c r="F46">
        <v>32</v>
      </c>
      <c r="G46">
        <f>IF(summary__2[[#This Row],[first_points]]&gt;summary__2[[#This Row],[second_points]],0,IF(summary__2[[#This Row],[first_points]]&lt;summary__2[[#This Row],[second_points]],1,2))</f>
        <v>1</v>
      </c>
    </row>
    <row r="47" spans="1:7" x14ac:dyDescent="0.3">
      <c r="A47">
        <v>1</v>
      </c>
      <c r="B47">
        <v>3</v>
      </c>
      <c r="C47" s="1" t="s">
        <v>26</v>
      </c>
      <c r="D47">
        <v>19</v>
      </c>
      <c r="E47" s="1" t="s">
        <v>27</v>
      </c>
      <c r="F47">
        <v>29</v>
      </c>
      <c r="G47">
        <f>IF(summary__2[[#This Row],[first_points]]&gt;summary__2[[#This Row],[second_points]],0,IF(summary__2[[#This Row],[first_points]]&lt;summary__2[[#This Row],[second_points]],1,2))</f>
        <v>1</v>
      </c>
    </row>
    <row r="48" spans="1:7" x14ac:dyDescent="0.3">
      <c r="A48">
        <v>3</v>
      </c>
      <c r="B48">
        <v>3</v>
      </c>
      <c r="C48" s="1" t="s">
        <v>26</v>
      </c>
      <c r="D48">
        <v>36</v>
      </c>
      <c r="E48" s="1" t="s">
        <v>28</v>
      </c>
      <c r="F48">
        <v>12</v>
      </c>
      <c r="G48">
        <f>IF(summary__2[[#This Row],[first_points]]&gt;summary__2[[#This Row],[second_points]],0,IF(summary__2[[#This Row],[first_points]]&lt;summary__2[[#This Row],[second_points]],1,2))</f>
        <v>0</v>
      </c>
    </row>
    <row r="49" spans="1:7" x14ac:dyDescent="0.3">
      <c r="A49">
        <v>6</v>
      </c>
      <c r="B49">
        <v>3</v>
      </c>
      <c r="C49" s="1" t="s">
        <v>26</v>
      </c>
      <c r="D49">
        <v>38</v>
      </c>
      <c r="E49" s="1" t="s">
        <v>28</v>
      </c>
      <c r="F49">
        <v>10</v>
      </c>
      <c r="G49">
        <f>IF(summary__2[[#This Row],[first_points]]&gt;summary__2[[#This Row],[second_points]],0,IF(summary__2[[#This Row],[first_points]]&lt;summary__2[[#This Row],[second_points]],1,2))</f>
        <v>0</v>
      </c>
    </row>
    <row r="50" spans="1:7" x14ac:dyDescent="0.3">
      <c r="A50">
        <v>4</v>
      </c>
      <c r="B50">
        <v>3</v>
      </c>
      <c r="C50" s="1" t="s">
        <v>27</v>
      </c>
      <c r="D50">
        <v>42</v>
      </c>
      <c r="E50" s="1" t="s">
        <v>9</v>
      </c>
      <c r="F50">
        <v>6</v>
      </c>
      <c r="G50">
        <f>IF(summary__2[[#This Row],[first_points]]&gt;summary__2[[#This Row],[second_points]],0,IF(summary__2[[#This Row],[first_points]]&lt;summary__2[[#This Row],[second_points]],1,2))</f>
        <v>0</v>
      </c>
    </row>
    <row r="51" spans="1:7" x14ac:dyDescent="0.3">
      <c r="A51">
        <v>2</v>
      </c>
      <c r="B51">
        <v>3</v>
      </c>
      <c r="C51" s="1" t="s">
        <v>27</v>
      </c>
      <c r="D51">
        <v>42</v>
      </c>
      <c r="E51" s="1" t="s">
        <v>9</v>
      </c>
      <c r="F51">
        <v>6</v>
      </c>
      <c r="G51">
        <f>IF(summary__2[[#This Row],[first_points]]&gt;summary__2[[#This Row],[second_points]],0,IF(summary__2[[#This Row],[first_points]]&lt;summary__2[[#This Row],[second_points]],1,2))</f>
        <v>0</v>
      </c>
    </row>
    <row r="52" spans="1:7" x14ac:dyDescent="0.3">
      <c r="A52">
        <v>6</v>
      </c>
      <c r="B52">
        <v>3</v>
      </c>
      <c r="C52" s="1" t="s">
        <v>27</v>
      </c>
      <c r="D52">
        <v>29</v>
      </c>
      <c r="E52" s="1" t="s">
        <v>26</v>
      </c>
      <c r="F52">
        <v>19</v>
      </c>
      <c r="G52">
        <f>IF(summary__2[[#This Row],[first_points]]&gt;summary__2[[#This Row],[second_points]],0,IF(summary__2[[#This Row],[first_points]]&lt;summary__2[[#This Row],[second_points]],1,2))</f>
        <v>0</v>
      </c>
    </row>
    <row r="53" spans="1:7" x14ac:dyDescent="0.3">
      <c r="A53">
        <v>4</v>
      </c>
      <c r="B53">
        <v>3</v>
      </c>
      <c r="C53" s="1" t="s">
        <v>27</v>
      </c>
      <c r="D53">
        <v>10</v>
      </c>
      <c r="E53" s="1" t="s">
        <v>26</v>
      </c>
      <c r="F53">
        <v>38</v>
      </c>
      <c r="G53">
        <f>IF(summary__2[[#This Row],[first_points]]&gt;summary__2[[#This Row],[second_points]],0,IF(summary__2[[#This Row],[first_points]]&lt;summary__2[[#This Row],[second_points]],1,2))</f>
        <v>1</v>
      </c>
    </row>
    <row r="54" spans="1:7" x14ac:dyDescent="0.3">
      <c r="A54">
        <v>5</v>
      </c>
      <c r="B54">
        <v>3</v>
      </c>
      <c r="C54" s="1" t="s">
        <v>27</v>
      </c>
      <c r="D54">
        <v>13</v>
      </c>
      <c r="E54" s="1" t="s">
        <v>27</v>
      </c>
      <c r="F54">
        <v>35</v>
      </c>
      <c r="G54">
        <f>IF(summary__2[[#This Row],[first_points]]&gt;summary__2[[#This Row],[second_points]],0,IF(summary__2[[#This Row],[first_points]]&lt;summary__2[[#This Row],[second_points]],1,2))</f>
        <v>1</v>
      </c>
    </row>
    <row r="55" spans="1:7" x14ac:dyDescent="0.3">
      <c r="A55">
        <v>4</v>
      </c>
      <c r="B55">
        <v>3</v>
      </c>
      <c r="C55" s="1" t="s">
        <v>27</v>
      </c>
      <c r="D55">
        <v>15</v>
      </c>
      <c r="E55" s="1" t="s">
        <v>27</v>
      </c>
      <c r="F55">
        <v>33</v>
      </c>
      <c r="G55">
        <f>IF(summary__2[[#This Row],[first_points]]&gt;summary__2[[#This Row],[second_points]],0,IF(summary__2[[#This Row],[first_points]]&lt;summary__2[[#This Row],[second_points]],1,2))</f>
        <v>1</v>
      </c>
    </row>
    <row r="56" spans="1:7" x14ac:dyDescent="0.3">
      <c r="A56">
        <v>2</v>
      </c>
      <c r="B56">
        <v>3</v>
      </c>
      <c r="C56" s="1" t="s">
        <v>27</v>
      </c>
      <c r="D56">
        <v>43</v>
      </c>
      <c r="E56" s="1" t="s">
        <v>28</v>
      </c>
      <c r="F56">
        <v>5</v>
      </c>
      <c r="G56">
        <f>IF(summary__2[[#This Row],[first_points]]&gt;summary__2[[#This Row],[second_points]],0,IF(summary__2[[#This Row],[first_points]]&lt;summary__2[[#This Row],[second_points]],1,2))</f>
        <v>0</v>
      </c>
    </row>
    <row r="57" spans="1:7" x14ac:dyDescent="0.3">
      <c r="A57">
        <v>4</v>
      </c>
      <c r="B57">
        <v>3</v>
      </c>
      <c r="C57" s="1" t="s">
        <v>27</v>
      </c>
      <c r="D57">
        <v>32</v>
      </c>
      <c r="E57" s="1" t="s">
        <v>28</v>
      </c>
      <c r="F57">
        <v>16</v>
      </c>
      <c r="G57">
        <f>IF(summary__2[[#This Row],[first_points]]&gt;summary__2[[#This Row],[second_points]],0,IF(summary__2[[#This Row],[first_points]]&lt;summary__2[[#This Row],[second_points]],1,2))</f>
        <v>0</v>
      </c>
    </row>
    <row r="58" spans="1:7" x14ac:dyDescent="0.3">
      <c r="A58">
        <v>5</v>
      </c>
      <c r="B58">
        <v>3</v>
      </c>
      <c r="C58" s="1" t="s">
        <v>28</v>
      </c>
      <c r="D58">
        <v>11</v>
      </c>
      <c r="E58" s="1" t="s">
        <v>9</v>
      </c>
      <c r="F58">
        <v>37</v>
      </c>
      <c r="G58">
        <f>IF(summary__2[[#This Row],[first_points]]&gt;summary__2[[#This Row],[second_points]],0,IF(summary__2[[#This Row],[first_points]]&lt;summary__2[[#This Row],[second_points]],1,2))</f>
        <v>1</v>
      </c>
    </row>
    <row r="59" spans="1:7" x14ac:dyDescent="0.3">
      <c r="A59">
        <v>6</v>
      </c>
      <c r="B59">
        <v>3</v>
      </c>
      <c r="C59" s="1" t="s">
        <v>28</v>
      </c>
      <c r="D59">
        <v>22</v>
      </c>
      <c r="E59" s="1" t="s">
        <v>9</v>
      </c>
      <c r="F59">
        <v>26</v>
      </c>
      <c r="G59">
        <f>IF(summary__2[[#This Row],[first_points]]&gt;summary__2[[#This Row],[second_points]],0,IF(summary__2[[#This Row],[first_points]]&lt;summary__2[[#This Row],[second_points]],1,2))</f>
        <v>1</v>
      </c>
    </row>
    <row r="60" spans="1:7" x14ac:dyDescent="0.3">
      <c r="A60">
        <v>4</v>
      </c>
      <c r="B60">
        <v>3</v>
      </c>
      <c r="C60" s="1" t="s">
        <v>28</v>
      </c>
      <c r="D60">
        <v>9</v>
      </c>
      <c r="E60" s="1" t="s">
        <v>26</v>
      </c>
      <c r="F60">
        <v>39</v>
      </c>
      <c r="G60">
        <f>IF(summary__2[[#This Row],[first_points]]&gt;summary__2[[#This Row],[second_points]],0,IF(summary__2[[#This Row],[first_points]]&lt;summary__2[[#This Row],[second_points]],1,2))</f>
        <v>1</v>
      </c>
    </row>
    <row r="61" spans="1:7" x14ac:dyDescent="0.3">
      <c r="A61">
        <v>5</v>
      </c>
      <c r="B61">
        <v>3</v>
      </c>
      <c r="C61" s="1" t="s">
        <v>28</v>
      </c>
      <c r="D61">
        <v>15</v>
      </c>
      <c r="E61" s="1" t="s">
        <v>26</v>
      </c>
      <c r="F61">
        <v>33</v>
      </c>
      <c r="G61">
        <f>IF(summary__2[[#This Row],[first_points]]&gt;summary__2[[#This Row],[second_points]],0,IF(summary__2[[#This Row],[first_points]]&lt;summary__2[[#This Row],[second_points]],1,2))</f>
        <v>1</v>
      </c>
    </row>
    <row r="62" spans="1:7" x14ac:dyDescent="0.3">
      <c r="A62">
        <v>2</v>
      </c>
      <c r="B62">
        <v>3</v>
      </c>
      <c r="C62" s="1" t="s">
        <v>28</v>
      </c>
      <c r="D62">
        <v>11</v>
      </c>
      <c r="E62" s="1" t="s">
        <v>27</v>
      </c>
      <c r="F62">
        <v>37</v>
      </c>
      <c r="G62">
        <f>IF(summary__2[[#This Row],[first_points]]&gt;summary__2[[#This Row],[second_points]],0,IF(summary__2[[#This Row],[first_points]]&lt;summary__2[[#This Row],[second_points]],1,2))</f>
        <v>1</v>
      </c>
    </row>
    <row r="63" spans="1:7" x14ac:dyDescent="0.3">
      <c r="A63">
        <v>4</v>
      </c>
      <c r="B63">
        <v>3</v>
      </c>
      <c r="C63" s="1" t="s">
        <v>28</v>
      </c>
      <c r="D63">
        <v>10</v>
      </c>
      <c r="E63" s="1" t="s">
        <v>27</v>
      </c>
      <c r="F63">
        <v>38</v>
      </c>
      <c r="G63">
        <f>IF(summary__2[[#This Row],[first_points]]&gt;summary__2[[#This Row],[second_points]],0,IF(summary__2[[#This Row],[first_points]]&lt;summary__2[[#This Row],[second_points]],1,2))</f>
        <v>1</v>
      </c>
    </row>
    <row r="64" spans="1:7" x14ac:dyDescent="0.3">
      <c r="A64">
        <v>1</v>
      </c>
      <c r="B64">
        <v>3</v>
      </c>
      <c r="C64" s="1" t="s">
        <v>28</v>
      </c>
      <c r="D64">
        <v>24</v>
      </c>
      <c r="E64" s="1" t="s">
        <v>28</v>
      </c>
      <c r="F64">
        <v>24</v>
      </c>
      <c r="G64">
        <f>IF(summary__2[[#This Row],[first_points]]&gt;summary__2[[#This Row],[second_points]],0,IF(summary__2[[#This Row],[first_points]]&lt;summary__2[[#This Row],[second_points]],1,2))</f>
        <v>2</v>
      </c>
    </row>
    <row r="65" spans="1:7" x14ac:dyDescent="0.3">
      <c r="A65">
        <v>3</v>
      </c>
      <c r="B65">
        <v>3</v>
      </c>
      <c r="C65" s="1" t="s">
        <v>28</v>
      </c>
      <c r="D65">
        <v>26</v>
      </c>
      <c r="E65" s="1" t="s">
        <v>28</v>
      </c>
      <c r="F65">
        <v>22</v>
      </c>
      <c r="G65">
        <f>IF(summary__2[[#This Row],[first_points]]&gt;summary__2[[#This Row],[second_points]],0,IF(summary__2[[#This Row],[first_points]]&lt;summary__2[[#This Row],[second_points]],1,2))</f>
        <v>0</v>
      </c>
    </row>
    <row r="66" spans="1:7" x14ac:dyDescent="0.3">
      <c r="A66">
        <v>6</v>
      </c>
      <c r="B66">
        <v>4</v>
      </c>
      <c r="C66" s="1" t="s">
        <v>9</v>
      </c>
      <c r="D66">
        <v>34</v>
      </c>
      <c r="E66" s="1" t="s">
        <v>9</v>
      </c>
      <c r="F66">
        <v>14</v>
      </c>
      <c r="G66">
        <f>IF(summary__2[[#This Row],[first_points]]&gt;summary__2[[#This Row],[second_points]],0,IF(summary__2[[#This Row],[first_points]]&lt;summary__2[[#This Row],[second_points]],1,2))</f>
        <v>0</v>
      </c>
    </row>
    <row r="67" spans="1:7" x14ac:dyDescent="0.3">
      <c r="A67">
        <v>3</v>
      </c>
      <c r="B67">
        <v>4</v>
      </c>
      <c r="C67" s="1" t="s">
        <v>9</v>
      </c>
      <c r="D67">
        <v>44</v>
      </c>
      <c r="E67" s="1" t="s">
        <v>9</v>
      </c>
      <c r="F67">
        <v>4</v>
      </c>
      <c r="G67">
        <f>IF(summary__2[[#This Row],[first_points]]&gt;summary__2[[#This Row],[second_points]],0,IF(summary__2[[#This Row],[first_points]]&lt;summary__2[[#This Row],[second_points]],1,2))</f>
        <v>0</v>
      </c>
    </row>
    <row r="68" spans="1:7" x14ac:dyDescent="0.3">
      <c r="A68">
        <v>1</v>
      </c>
      <c r="B68">
        <v>4</v>
      </c>
      <c r="C68" s="1" t="s">
        <v>9</v>
      </c>
      <c r="D68">
        <v>5</v>
      </c>
      <c r="E68" s="1" t="s">
        <v>26</v>
      </c>
      <c r="F68">
        <v>43</v>
      </c>
      <c r="G68">
        <f>IF(summary__2[[#This Row],[first_points]]&gt;summary__2[[#This Row],[second_points]],0,IF(summary__2[[#This Row],[first_points]]&lt;summary__2[[#This Row],[second_points]],1,2))</f>
        <v>1</v>
      </c>
    </row>
    <row r="69" spans="1:7" x14ac:dyDescent="0.3">
      <c r="A69">
        <v>1</v>
      </c>
      <c r="B69">
        <v>4</v>
      </c>
      <c r="C69" s="1" t="s">
        <v>9</v>
      </c>
      <c r="D69">
        <v>5</v>
      </c>
      <c r="E69" s="1" t="s">
        <v>26</v>
      </c>
      <c r="F69">
        <v>43</v>
      </c>
      <c r="G69">
        <f>IF(summary__2[[#This Row],[first_points]]&gt;summary__2[[#This Row],[second_points]],0,IF(summary__2[[#This Row],[first_points]]&lt;summary__2[[#This Row],[second_points]],1,2))</f>
        <v>1</v>
      </c>
    </row>
    <row r="70" spans="1:7" x14ac:dyDescent="0.3">
      <c r="A70">
        <v>5</v>
      </c>
      <c r="B70">
        <v>4</v>
      </c>
      <c r="C70" s="1" t="s">
        <v>9</v>
      </c>
      <c r="D70">
        <v>13</v>
      </c>
      <c r="E70" s="1" t="s">
        <v>27</v>
      </c>
      <c r="F70">
        <v>35</v>
      </c>
      <c r="G70">
        <f>IF(summary__2[[#This Row],[first_points]]&gt;summary__2[[#This Row],[second_points]],0,IF(summary__2[[#This Row],[first_points]]&lt;summary__2[[#This Row],[second_points]],1,2))</f>
        <v>1</v>
      </c>
    </row>
    <row r="71" spans="1:7" x14ac:dyDescent="0.3">
      <c r="A71">
        <v>6</v>
      </c>
      <c r="B71">
        <v>4</v>
      </c>
      <c r="C71" s="1" t="s">
        <v>9</v>
      </c>
      <c r="D71">
        <v>23</v>
      </c>
      <c r="E71" s="1" t="s">
        <v>27</v>
      </c>
      <c r="F71">
        <v>25</v>
      </c>
      <c r="G71">
        <f>IF(summary__2[[#This Row],[first_points]]&gt;summary__2[[#This Row],[second_points]],0,IF(summary__2[[#This Row],[first_points]]&lt;summary__2[[#This Row],[second_points]],1,2))</f>
        <v>1</v>
      </c>
    </row>
    <row r="72" spans="1:7" x14ac:dyDescent="0.3">
      <c r="A72">
        <v>5</v>
      </c>
      <c r="B72">
        <v>4</v>
      </c>
      <c r="C72" s="1" t="s">
        <v>9</v>
      </c>
      <c r="D72">
        <v>35</v>
      </c>
      <c r="E72" s="1" t="s">
        <v>28</v>
      </c>
      <c r="F72">
        <v>13</v>
      </c>
      <c r="G72">
        <f>IF(summary__2[[#This Row],[first_points]]&gt;summary__2[[#This Row],[second_points]],0,IF(summary__2[[#This Row],[first_points]]&lt;summary__2[[#This Row],[second_points]],1,2))</f>
        <v>0</v>
      </c>
    </row>
    <row r="73" spans="1:7" x14ac:dyDescent="0.3">
      <c r="A73">
        <v>3</v>
      </c>
      <c r="B73">
        <v>4</v>
      </c>
      <c r="C73" s="1" t="s">
        <v>9</v>
      </c>
      <c r="D73">
        <v>26</v>
      </c>
      <c r="E73" s="1" t="s">
        <v>28</v>
      </c>
      <c r="F73">
        <v>22</v>
      </c>
      <c r="G73">
        <f>IF(summary__2[[#This Row],[first_points]]&gt;summary__2[[#This Row],[second_points]],0,IF(summary__2[[#This Row],[first_points]]&lt;summary__2[[#This Row],[second_points]],1,2))</f>
        <v>0</v>
      </c>
    </row>
    <row r="74" spans="1:7" x14ac:dyDescent="0.3">
      <c r="A74">
        <v>6</v>
      </c>
      <c r="B74">
        <v>4</v>
      </c>
      <c r="C74" s="1" t="s">
        <v>26</v>
      </c>
      <c r="D74">
        <v>31</v>
      </c>
      <c r="E74" s="1" t="s">
        <v>9</v>
      </c>
      <c r="F74">
        <v>17</v>
      </c>
      <c r="G74">
        <f>IF(summary__2[[#This Row],[first_points]]&gt;summary__2[[#This Row],[second_points]],0,IF(summary__2[[#This Row],[first_points]]&lt;summary__2[[#This Row],[second_points]],1,2))</f>
        <v>0</v>
      </c>
    </row>
    <row r="75" spans="1:7" x14ac:dyDescent="0.3">
      <c r="A75">
        <v>4</v>
      </c>
      <c r="B75">
        <v>4</v>
      </c>
      <c r="C75" s="1" t="s">
        <v>26</v>
      </c>
      <c r="D75">
        <v>42</v>
      </c>
      <c r="E75" s="1" t="s">
        <v>9</v>
      </c>
      <c r="F75">
        <v>6</v>
      </c>
      <c r="G75">
        <f>IF(summary__2[[#This Row],[first_points]]&gt;summary__2[[#This Row],[second_points]],0,IF(summary__2[[#This Row],[first_points]]&lt;summary__2[[#This Row],[second_points]],1,2))</f>
        <v>0</v>
      </c>
    </row>
    <row r="76" spans="1:7" x14ac:dyDescent="0.3">
      <c r="A76">
        <v>2</v>
      </c>
      <c r="B76">
        <v>4</v>
      </c>
      <c r="C76" s="1" t="s">
        <v>26</v>
      </c>
      <c r="D76">
        <v>22</v>
      </c>
      <c r="E76" s="1" t="s">
        <v>26</v>
      </c>
      <c r="F76">
        <v>26</v>
      </c>
      <c r="G76">
        <f>IF(summary__2[[#This Row],[first_points]]&gt;summary__2[[#This Row],[second_points]],0,IF(summary__2[[#This Row],[first_points]]&lt;summary__2[[#This Row],[second_points]],1,2))</f>
        <v>1</v>
      </c>
    </row>
    <row r="77" spans="1:7" x14ac:dyDescent="0.3">
      <c r="A77">
        <v>1</v>
      </c>
      <c r="B77">
        <v>4</v>
      </c>
      <c r="C77" s="1" t="s">
        <v>26</v>
      </c>
      <c r="D77">
        <v>15</v>
      </c>
      <c r="E77" s="1" t="s">
        <v>26</v>
      </c>
      <c r="F77">
        <v>33</v>
      </c>
      <c r="G77">
        <f>IF(summary__2[[#This Row],[first_points]]&gt;summary__2[[#This Row],[second_points]],0,IF(summary__2[[#This Row],[first_points]]&lt;summary__2[[#This Row],[second_points]],1,2))</f>
        <v>1</v>
      </c>
    </row>
    <row r="78" spans="1:7" x14ac:dyDescent="0.3">
      <c r="A78">
        <v>2</v>
      </c>
      <c r="B78">
        <v>4</v>
      </c>
      <c r="C78" s="1" t="s">
        <v>26</v>
      </c>
      <c r="D78">
        <v>12</v>
      </c>
      <c r="E78" s="1" t="s">
        <v>27</v>
      </c>
      <c r="F78">
        <v>36</v>
      </c>
      <c r="G78">
        <f>IF(summary__2[[#This Row],[first_points]]&gt;summary__2[[#This Row],[second_points]],0,IF(summary__2[[#This Row],[first_points]]&lt;summary__2[[#This Row],[second_points]],1,2))</f>
        <v>1</v>
      </c>
    </row>
    <row r="79" spans="1:7" x14ac:dyDescent="0.3">
      <c r="A79">
        <v>5</v>
      </c>
      <c r="B79">
        <v>4</v>
      </c>
      <c r="C79" s="1" t="s">
        <v>26</v>
      </c>
      <c r="D79">
        <v>14</v>
      </c>
      <c r="E79" s="1" t="s">
        <v>27</v>
      </c>
      <c r="F79">
        <v>34</v>
      </c>
      <c r="G79">
        <f>IF(summary__2[[#This Row],[first_points]]&gt;summary__2[[#This Row],[second_points]],0,IF(summary__2[[#This Row],[first_points]]&lt;summary__2[[#This Row],[second_points]],1,2))</f>
        <v>1</v>
      </c>
    </row>
    <row r="80" spans="1:7" x14ac:dyDescent="0.3">
      <c r="A80">
        <v>6</v>
      </c>
      <c r="B80">
        <v>4</v>
      </c>
      <c r="C80" s="1" t="s">
        <v>26</v>
      </c>
      <c r="D80">
        <v>36</v>
      </c>
      <c r="E80" s="1" t="s">
        <v>28</v>
      </c>
      <c r="F80">
        <v>12</v>
      </c>
      <c r="G80">
        <f>IF(summary__2[[#This Row],[first_points]]&gt;summary__2[[#This Row],[second_points]],0,IF(summary__2[[#This Row],[first_points]]&lt;summary__2[[#This Row],[second_points]],1,2))</f>
        <v>0</v>
      </c>
    </row>
    <row r="81" spans="1:7" x14ac:dyDescent="0.3">
      <c r="A81">
        <v>5</v>
      </c>
      <c r="B81">
        <v>4</v>
      </c>
      <c r="C81" s="1" t="s">
        <v>26</v>
      </c>
      <c r="D81">
        <v>36</v>
      </c>
      <c r="E81" s="1" t="s">
        <v>28</v>
      </c>
      <c r="F81">
        <v>12</v>
      </c>
      <c r="G81">
        <f>IF(summary__2[[#This Row],[first_points]]&gt;summary__2[[#This Row],[second_points]],0,IF(summary__2[[#This Row],[first_points]]&lt;summary__2[[#This Row],[second_points]],1,2))</f>
        <v>0</v>
      </c>
    </row>
    <row r="82" spans="1:7" x14ac:dyDescent="0.3">
      <c r="A82">
        <v>5</v>
      </c>
      <c r="B82">
        <v>4</v>
      </c>
      <c r="C82" s="1" t="s">
        <v>27</v>
      </c>
      <c r="D82">
        <v>28</v>
      </c>
      <c r="E82" s="1" t="s">
        <v>9</v>
      </c>
      <c r="F82">
        <v>20</v>
      </c>
      <c r="G82">
        <f>IF(summary__2[[#This Row],[first_points]]&gt;summary__2[[#This Row],[second_points]],0,IF(summary__2[[#This Row],[first_points]]&lt;summary__2[[#This Row],[second_points]],1,2))</f>
        <v>0</v>
      </c>
    </row>
    <row r="83" spans="1:7" x14ac:dyDescent="0.3">
      <c r="A83">
        <v>4</v>
      </c>
      <c r="B83">
        <v>4</v>
      </c>
      <c r="C83" s="1" t="s">
        <v>27</v>
      </c>
      <c r="D83">
        <v>42</v>
      </c>
      <c r="E83" s="1" t="s">
        <v>9</v>
      </c>
      <c r="F83">
        <v>6</v>
      </c>
      <c r="G83">
        <f>IF(summary__2[[#This Row],[first_points]]&gt;summary__2[[#This Row],[second_points]],0,IF(summary__2[[#This Row],[first_points]]&lt;summary__2[[#This Row],[second_points]],1,2))</f>
        <v>0</v>
      </c>
    </row>
    <row r="84" spans="1:7" x14ac:dyDescent="0.3">
      <c r="A84">
        <v>1</v>
      </c>
      <c r="B84">
        <v>4</v>
      </c>
      <c r="C84" s="1" t="s">
        <v>27</v>
      </c>
      <c r="D84">
        <v>28</v>
      </c>
      <c r="E84" s="1" t="s">
        <v>26</v>
      </c>
      <c r="F84">
        <v>20</v>
      </c>
      <c r="G84">
        <f>IF(summary__2[[#This Row],[first_points]]&gt;summary__2[[#This Row],[second_points]],0,IF(summary__2[[#This Row],[first_points]]&lt;summary__2[[#This Row],[second_points]],1,2))</f>
        <v>0</v>
      </c>
    </row>
    <row r="85" spans="1:7" x14ac:dyDescent="0.3">
      <c r="A85">
        <v>5</v>
      </c>
      <c r="B85">
        <v>4</v>
      </c>
      <c r="C85" s="1" t="s">
        <v>27</v>
      </c>
      <c r="D85">
        <v>26</v>
      </c>
      <c r="E85" s="1" t="s">
        <v>26</v>
      </c>
      <c r="F85">
        <v>22</v>
      </c>
      <c r="G85">
        <f>IF(summary__2[[#This Row],[first_points]]&gt;summary__2[[#This Row],[second_points]],0,IF(summary__2[[#This Row],[first_points]]&lt;summary__2[[#This Row],[second_points]],1,2))</f>
        <v>0</v>
      </c>
    </row>
    <row r="86" spans="1:7" x14ac:dyDescent="0.3">
      <c r="A86">
        <v>4</v>
      </c>
      <c r="B86">
        <v>4</v>
      </c>
      <c r="C86" s="1" t="s">
        <v>27</v>
      </c>
      <c r="D86">
        <v>16</v>
      </c>
      <c r="E86" s="1" t="s">
        <v>27</v>
      </c>
      <c r="F86">
        <v>32</v>
      </c>
      <c r="G86">
        <f>IF(summary__2[[#This Row],[first_points]]&gt;summary__2[[#This Row],[second_points]],0,IF(summary__2[[#This Row],[first_points]]&lt;summary__2[[#This Row],[second_points]],1,2))</f>
        <v>1</v>
      </c>
    </row>
    <row r="87" spans="1:7" x14ac:dyDescent="0.3">
      <c r="A87">
        <v>3</v>
      </c>
      <c r="B87">
        <v>4</v>
      </c>
      <c r="C87" s="1" t="s">
        <v>27</v>
      </c>
      <c r="D87">
        <v>32</v>
      </c>
      <c r="E87" s="1" t="s">
        <v>27</v>
      </c>
      <c r="F87">
        <v>16</v>
      </c>
      <c r="G87">
        <f>IF(summary__2[[#This Row],[first_points]]&gt;summary__2[[#This Row],[second_points]],0,IF(summary__2[[#This Row],[first_points]]&lt;summary__2[[#This Row],[second_points]],1,2))</f>
        <v>0</v>
      </c>
    </row>
    <row r="88" spans="1:7" x14ac:dyDescent="0.3">
      <c r="A88">
        <v>3</v>
      </c>
      <c r="B88">
        <v>4</v>
      </c>
      <c r="C88" s="1" t="s">
        <v>27</v>
      </c>
      <c r="D88">
        <v>36</v>
      </c>
      <c r="E88" s="1" t="s">
        <v>28</v>
      </c>
      <c r="F88">
        <v>12</v>
      </c>
      <c r="G88">
        <f>IF(summary__2[[#This Row],[first_points]]&gt;summary__2[[#This Row],[second_points]],0,IF(summary__2[[#This Row],[first_points]]&lt;summary__2[[#This Row],[second_points]],1,2))</f>
        <v>0</v>
      </c>
    </row>
    <row r="89" spans="1:7" x14ac:dyDescent="0.3">
      <c r="A89">
        <v>6</v>
      </c>
      <c r="B89">
        <v>4</v>
      </c>
      <c r="C89" s="1" t="s">
        <v>27</v>
      </c>
      <c r="D89">
        <v>42</v>
      </c>
      <c r="E89" s="1" t="s">
        <v>28</v>
      </c>
      <c r="F89">
        <v>6</v>
      </c>
      <c r="G89">
        <f>IF(summary__2[[#This Row],[first_points]]&gt;summary__2[[#This Row],[second_points]],0,IF(summary__2[[#This Row],[first_points]]&lt;summary__2[[#This Row],[second_points]],1,2))</f>
        <v>0</v>
      </c>
    </row>
    <row r="90" spans="1:7" x14ac:dyDescent="0.3">
      <c r="A90">
        <v>5</v>
      </c>
      <c r="B90">
        <v>4</v>
      </c>
      <c r="C90" s="1" t="s">
        <v>28</v>
      </c>
      <c r="D90">
        <v>24</v>
      </c>
      <c r="E90" s="1" t="s">
        <v>9</v>
      </c>
      <c r="F90">
        <v>24</v>
      </c>
      <c r="G90">
        <f>IF(summary__2[[#This Row],[first_points]]&gt;summary__2[[#This Row],[second_points]],0,IF(summary__2[[#This Row],[first_points]]&lt;summary__2[[#This Row],[second_points]],1,2))</f>
        <v>2</v>
      </c>
    </row>
    <row r="91" spans="1:7" x14ac:dyDescent="0.3">
      <c r="A91">
        <v>4</v>
      </c>
      <c r="B91">
        <v>4</v>
      </c>
      <c r="C91" s="1" t="s">
        <v>28</v>
      </c>
      <c r="D91">
        <v>17</v>
      </c>
      <c r="E91" s="1" t="s">
        <v>9</v>
      </c>
      <c r="F91">
        <v>31</v>
      </c>
      <c r="G91">
        <f>IF(summary__2[[#This Row],[first_points]]&gt;summary__2[[#This Row],[second_points]],0,IF(summary__2[[#This Row],[first_points]]&lt;summary__2[[#This Row],[second_points]],1,2))</f>
        <v>1</v>
      </c>
    </row>
    <row r="92" spans="1:7" x14ac:dyDescent="0.3">
      <c r="A92">
        <v>3</v>
      </c>
      <c r="B92">
        <v>4</v>
      </c>
      <c r="C92" s="1" t="s">
        <v>28</v>
      </c>
      <c r="D92">
        <v>25</v>
      </c>
      <c r="E92" s="1" t="s">
        <v>26</v>
      </c>
      <c r="F92">
        <v>23</v>
      </c>
      <c r="G92">
        <f>IF(summary__2[[#This Row],[first_points]]&gt;summary__2[[#This Row],[second_points]],0,IF(summary__2[[#This Row],[first_points]]&lt;summary__2[[#This Row],[second_points]],1,2))</f>
        <v>0</v>
      </c>
    </row>
    <row r="93" spans="1:7" x14ac:dyDescent="0.3">
      <c r="A93">
        <v>6</v>
      </c>
      <c r="B93">
        <v>4</v>
      </c>
      <c r="C93" s="1" t="s">
        <v>28</v>
      </c>
      <c r="D93">
        <v>12</v>
      </c>
      <c r="E93" s="1" t="s">
        <v>26</v>
      </c>
      <c r="F93">
        <v>36</v>
      </c>
      <c r="G93">
        <f>IF(summary__2[[#This Row],[first_points]]&gt;summary__2[[#This Row],[second_points]],0,IF(summary__2[[#This Row],[first_points]]&lt;summary__2[[#This Row],[second_points]],1,2))</f>
        <v>1</v>
      </c>
    </row>
    <row r="94" spans="1:7" x14ac:dyDescent="0.3">
      <c r="A94">
        <v>2</v>
      </c>
      <c r="B94">
        <v>4</v>
      </c>
      <c r="C94" s="1" t="s">
        <v>28</v>
      </c>
      <c r="D94">
        <v>10</v>
      </c>
      <c r="E94" s="1" t="s">
        <v>27</v>
      </c>
      <c r="F94">
        <v>38</v>
      </c>
      <c r="G94">
        <f>IF(summary__2[[#This Row],[first_points]]&gt;summary__2[[#This Row],[second_points]],0,IF(summary__2[[#This Row],[first_points]]&lt;summary__2[[#This Row],[second_points]],1,2))</f>
        <v>1</v>
      </c>
    </row>
    <row r="95" spans="1:7" x14ac:dyDescent="0.3">
      <c r="A95">
        <v>1</v>
      </c>
      <c r="B95">
        <v>4</v>
      </c>
      <c r="C95" s="1" t="s">
        <v>28</v>
      </c>
      <c r="D95">
        <v>6</v>
      </c>
      <c r="E95" s="1" t="s">
        <v>27</v>
      </c>
      <c r="F95">
        <v>42</v>
      </c>
      <c r="G95">
        <f>IF(summary__2[[#This Row],[first_points]]&gt;summary__2[[#This Row],[second_points]],0,IF(summary__2[[#This Row],[first_points]]&lt;summary__2[[#This Row],[second_points]],1,2))</f>
        <v>1</v>
      </c>
    </row>
    <row r="96" spans="1:7" x14ac:dyDescent="0.3">
      <c r="A96">
        <v>4</v>
      </c>
      <c r="B96">
        <v>4</v>
      </c>
      <c r="C96" s="1" t="s">
        <v>28</v>
      </c>
      <c r="D96">
        <v>26</v>
      </c>
      <c r="E96" s="1" t="s">
        <v>28</v>
      </c>
      <c r="F96">
        <v>22</v>
      </c>
      <c r="G96">
        <f>IF(summary__2[[#This Row],[first_points]]&gt;summary__2[[#This Row],[second_points]],0,IF(summary__2[[#This Row],[first_points]]&lt;summary__2[[#This Row],[second_points]],1,2))</f>
        <v>0</v>
      </c>
    </row>
    <row r="97" spans="1:7" x14ac:dyDescent="0.3">
      <c r="A97">
        <v>4</v>
      </c>
      <c r="B97">
        <v>4</v>
      </c>
      <c r="C97" s="1" t="s">
        <v>28</v>
      </c>
      <c r="D97">
        <v>26</v>
      </c>
      <c r="E97" s="1" t="s">
        <v>28</v>
      </c>
      <c r="F97">
        <v>22</v>
      </c>
      <c r="G97">
        <f>IF(summary__2[[#This Row],[first_points]]&gt;summary__2[[#This Row],[second_points]],0,IF(summary__2[[#This Row],[first_points]]&lt;summary__2[[#This Row],[second_points]],1,2))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H24" sqref="H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d 9 9 6 6 3 - b d c 7 - 4 6 7 9 - 8 8 0 0 - 6 a 7 c c 4 6 4 8 0 e f "   x m l n s = " h t t p : / / s c h e m a s . m i c r o s o f t . c o m / D a t a M a s h u p " > A A A A A M 4 E A A B Q S w M E F A A C A A g A q g m u U h t d 5 Q O i A A A A 9 Q A A A B I A H A B D b 2 5 m a W c v U G F j a 2 F n Z S 5 4 b W w g o h g A K K A U A A A A A A A A A A A A A A A A A A A A A A A A A A A A h Y 8 x D o I w G I W v Q r r T F n Q g 5 K c M r p C Q m B j X p l R o L I X Q Y r m b g 0 f y C m I U d X N 8 7 / u G 9 + 7 X G + R z p 4 O L H K 3 q T Y Y i T F E g j e h r Z Z o M T e 4 U J i h n U H F x 5 o 0 M F t n Y d L Z 1 h l r n h p Q Q 7 z 3 2 G 9 y P D Y k p j c i x L P a i l R 1 H H 1 n 9 l 0 N l r O N G S M T g 8 B r D Y p x s c U K X S U D W D k p l v j x e 2 J P + l L C b t J t G y Q Y d V g W Q N Q J 5 X 2 A P U E s D B B Q A A g A I A K o J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C a 5 S 5 q f 1 3 s o B A A A H C A A A E w A c A E Z v c m 1 1 b G F z L 1 N l Y 3 R p b 2 4 x L m 0 g o h g A K K A U A A A A A A A A A A A A A A A A A A A A A A A A A A A A 7 Z T N b h M x E M f v k f I O l n v Z S N a q W b V B g P a A U h A c q E o T L n R R Z X a n j c H 2 r D x 2 y j b q p a / U E x K 3 K u + F Q 0 J S q Q k E I c G B 7 s U 7 M 5 r / f P g n E 5 R e o W W D + d l 9 2 m 6 1 W z S S D i p G w R j p G p Y z D b 7 d Y v G b f n G 3 N 9 X 0 G q O z T + P 0 A M t g w P r k h d K Q 9 t H 6 a F D C + 0 + K t w S O i o E P V X R l e 7 1 H + 1 l x 1 J R R 2 h w 5 / B j r U f F a 2 l J q W R w D B R 3 t E Q S n y K u S i k X x t K Q x 7 4 i T A 9 D K K A 8 u 5 4 I L 1 k c d j K X 8 s W D P b Y m V s u d 5 N 9 v f F e x N Q A 8 D 3 2 j I V 7 / p I V p 4 3 x H z I X b 4 o T y f X t / e X H x S D F m N 1 U U z / U q X a B s T r U u F R g G P E w 7 l h 5 g b u z V R 6 C X I K k 6 U L F c g 2 M k i 9 E z r w W w O R 7 l 3 4 W 6 h d 1 H J x r 0 i 8 0 2 9 k h w 6 a e k M n Z n P M W x q o G S 7 t s R k w s + U I 3 9 q c B x N 9 s r 6 3 l 4 6 k 7 g S b M I r q P 3 o v n u e 4 p W Z p c R e g H n 4 7 L + H C E q 0 1 f r Y q h L d 1 1 w k b o g u 7 3 K D a I 0 q o r J R d V 3 4 q t N u K b t + t 3 f B 3 e E / 0 E 2 y D v + L / H o M z s q Z 4 J b 8 9 h 7 4 3 Y 7 f J U 2 n 3 d / k a Z W Z b U L / T 1 h b 3 H P 2 T 1 / J 7 B e Y d X f / S 8 4 M V j 9 7 0 h 4 e z y X Q 3 w B Q S w E C L Q A U A A I A C A C q C a 5 S G 1 3 l A 6 I A A A D 1 A A A A E g A A A A A A A A A A A A A A A A A A A A A A Q 2 9 u Z m l n L 1 B h Y 2 t h Z 2 U u e G 1 s U E s B A i 0 A F A A C A A g A q g m u U g / K 6 a u k A A A A 6 Q A A A B M A A A A A A A A A A A A A A A A A 7 g A A A F t D b 2 5 0 Z W 5 0 X 1 R 5 c G V z X S 5 4 b W x Q S w E C L Q A U A A I A C A C q C a 5 S 5 q f 1 3 s o B A A A H C A A A E w A A A A A A A A A A A A A A A A D f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I w A A A A A A A M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t b W F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1 p t a W V u a W 9 u b y B 0 e X A u e 2 Z p c n N 0 X 2 1 v d m U s M H 0 m c X V v d D s s J n F 1 b 3 Q 7 U 2 V j d G l v b j E v c 3 V t b W F y e S 9 a b W l l b m l v b m 8 g d H l w L n t k Z X B 0 a C w x f S Z x d W 9 0 O y w m c X V v d D t T Z W N 0 a W 9 u M S 9 z d W 1 t Y X J 5 L 1 p t a W V u a W 9 u b y B 0 e X A u e 2 Z p c n N 0 X 3 R p b W U s M n 0 m c X V v d D s s J n F 1 b 3 Q 7 U 2 V j d G l v b j E v c 3 V t b W F y e S 9 a b W l l b m l v b m 8 g d H l w L n t z Z W N v b m R f d G l t Z S w z f S Z x d W 9 0 O y w m c X V v d D t T Z W N 0 a W 9 u M S 9 z d W 1 t Y X J 5 L 1 p t a W V u a W 9 u b y B 0 e X A u e 2 Z p c n N 0 X 2 1 v d m V z L D R 9 J n F 1 b 3 Q 7 L C Z x d W 9 0 O 1 N l Y 3 R p b 2 4 x L 3 N 1 b W 1 h c n k v W m 1 p Z W 5 p b 2 5 v I H R 5 c C 5 7 c 2 V j b 2 5 k X 2 1 v d m V z L D V 9 J n F 1 b 3 Q 7 L C Z x d W 9 0 O 1 N l Y 3 R p b 2 4 x L 3 N 1 b W 1 h c n k v W m 1 p Z W 5 p b 2 5 v I H R 5 c C 5 7 a G V 1 c m l z d G l j L D Z 9 J n F 1 b 3 Q 7 L C Z x d W 9 0 O 1 N l Y 3 R p b 2 4 x L 3 N 1 b W 1 h c n k v W m 1 p Z W 5 p b 2 5 v I H R 5 c C 5 7 Z m l y c 3 R f c G 9 p b n R z L D d 9 J n F 1 b 3 Q 7 L C Z x d W 9 0 O 1 N l Y 3 R p b 2 4 x L 3 N 1 b W 1 h c n k v W m 1 p Z W 5 p b 2 5 v I H R 5 c C 5 7 c 2 V j b 2 5 k X 3 B v a W 5 0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d W 1 t Y X J 5 L 1 p t a W V u a W 9 u b y B 0 e X A u e 2 Z p c n N 0 X 2 1 v d m U s M H 0 m c X V v d D s s J n F 1 b 3 Q 7 U 2 V j d G l v b j E v c 3 V t b W F y e S 9 a b W l l b m l v b m 8 g d H l w L n t k Z X B 0 a C w x f S Z x d W 9 0 O y w m c X V v d D t T Z W N 0 a W 9 u M S 9 z d W 1 t Y X J 5 L 1 p t a W V u a W 9 u b y B 0 e X A u e 2 Z p c n N 0 X 3 R p b W U s M n 0 m c X V v d D s s J n F 1 b 3 Q 7 U 2 V j d G l v b j E v c 3 V t b W F y e S 9 a b W l l b m l v b m 8 g d H l w L n t z Z W N v b m R f d G l t Z S w z f S Z x d W 9 0 O y w m c X V v d D t T Z W N 0 a W 9 u M S 9 z d W 1 t Y X J 5 L 1 p t a W V u a W 9 u b y B 0 e X A u e 2 Z p c n N 0 X 2 1 v d m V z L D R 9 J n F 1 b 3 Q 7 L C Z x d W 9 0 O 1 N l Y 3 R p b 2 4 x L 3 N 1 b W 1 h c n k v W m 1 p Z W 5 p b 2 5 v I H R 5 c C 5 7 c 2 V j b 2 5 k X 2 1 v d m V z L D V 9 J n F 1 b 3 Q 7 L C Z x d W 9 0 O 1 N l Y 3 R p b 2 4 x L 3 N 1 b W 1 h c n k v W m 1 p Z W 5 p b 2 5 v I H R 5 c C 5 7 a G V 1 c m l z d G l j L D Z 9 J n F 1 b 3 Q 7 L C Z x d W 9 0 O 1 N l Y 3 R p b 2 4 x L 3 N 1 b W 1 h c n k v W m 1 p Z W 5 p b 2 5 v I H R 5 c C 5 7 Z m l y c 3 R f c G 9 p b n R z L D d 9 J n F 1 b 3 Q 7 L C Z x d W 9 0 O 1 N l Y 3 R p b 2 4 x L 3 N 1 b W 1 h c n k v W m 1 p Z W 5 p b 2 5 v I H R 5 c C 5 7 c 2 V j b 2 5 k X 3 B v a W 5 0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y c 3 R f b W 9 2 Z S Z x d W 9 0 O y w m c X V v d D t k Z X B 0 a C Z x d W 9 0 O y w m c X V v d D t m a X J z d F 9 0 a W 1 l J n F 1 b 3 Q 7 L C Z x d W 9 0 O 3 N l Y 2 9 u Z F 9 0 a W 1 l J n F 1 b 3 Q 7 L C Z x d W 9 0 O 2 Z p c n N 0 X 2 1 v d m V z J n F 1 b 3 Q 7 L C Z x d W 9 0 O 3 N l Y 2 9 u Z F 9 t b 3 Z l c y Z x d W 9 0 O y w m c X V v d D t o Z X V y a X N 0 a W M m c X V v d D s s J n F 1 b 3 Q 7 Z m l y c 3 R f c G 9 p b n R z J n F 1 b 3 Q 7 L C Z x d W 9 0 O 3 N l Y 2 9 u Z F 9 w b 2 l u d H M m c X V v d D t d I i A v P j x F b n R y e S B U e X B l P S J G a W x s Q 2 9 s d W 1 u V H l w Z X M i I F Z h b H V l P S J z Q X d N R 0 J n T U R C Z 0 1 E I i A v P j x F b n R y e S B U e X B l P S J G a W x s T G F z d F V w Z G F 0 Z W Q i I F Z h b H V l P S J k M j A y M S 0 w N S 0 x M 1 Q y M j o 0 N j o x N C 4 x N j k 0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I i A v P j x F b n R y e S B U e X B l P S J B Z G R l Z F R v R G F 0 Y U 1 v Z G V s I i B W Y W x 1 Z T 0 i b D A i I C 8 + P E V u d H J 5 I F R 5 c G U 9 I l F 1 Z X J 5 S U Q i I F Z h b H V l P S J z Z T k 5 N T Y y Z G M t N G N j M C 0 0 N W U x L W E z N D c t O G I 4 N j I 4 N 2 M 4 N z R l I i A v P j w v U 3 R h Y m x l R W 5 0 c m l l c z 4 8 L 0 l 0 Z W 0 + P E l 0 Z W 0 + P E l 0 Z W 1 M b 2 N h d G l v b j 4 8 S X R l b V R 5 c G U + R m 9 y b X V s Y T w v S X R l b V R 5 c G U + P E l 0 Z W 1 Q Y X R o P l N l Y 3 R p b 2 4 x L 3 N 1 b W 1 h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S A o M i k v W m 1 p Z W 5 p b 2 5 v I H R 5 c C 5 7 Z m l y c 3 R f b W 9 2 Z S w w f S Z x d W 9 0 O y w m c X V v d D t T Z W N 0 a W 9 u M S 9 z d W 1 t Y X J 5 I C g y K S 9 a b W l l b m l v b m 8 g d H l w L n t k Z X B 0 a C w x f S Z x d W 9 0 O y w m c X V v d D t T Z W N 0 a W 9 u M S 9 z d W 1 t Y X J 5 I C g y K S 9 a b W l l b m l v b m 8 g d H l w L n t o Z X V y a X N 0 a W N f M S w y f S Z x d W 9 0 O y w m c X V v d D t T Z W N 0 a W 9 u M S 9 z d W 1 t Y X J 5 I C g y K S 9 a b W l l b m l v b m 8 g d H l w L n t m a X J z d F 9 w b 2 l u d H M s M 3 0 m c X V v d D s s J n F 1 b 3 Q 7 U 2 V j d G l v b j E v c 3 V t b W F y e S A o M i k v W m 1 p Z W 5 p b 2 5 v I H R 5 c C 5 7 a G V 1 c m l z d G l j X z I s N H 0 m c X V v d D s s J n F 1 b 3 Q 7 U 2 V j d G l v b j E v c 3 V t b W F y e S A o M i k v W m 1 p Z W 5 p b 2 5 v I H R 5 c C 5 7 c 2 V j b 2 5 k X 3 B v a W 5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1 t Y X J 5 I C g y K S 9 a b W l l b m l v b m 8 g d H l w L n t m a X J z d F 9 t b 3 Z l L D B 9 J n F 1 b 3 Q 7 L C Z x d W 9 0 O 1 N l Y 3 R p b 2 4 x L 3 N 1 b W 1 h c n k g K D I p L 1 p t a W V u a W 9 u b y B 0 e X A u e 2 R l c H R o L D F 9 J n F 1 b 3 Q 7 L C Z x d W 9 0 O 1 N l Y 3 R p b 2 4 x L 3 N 1 b W 1 h c n k g K D I p L 1 p t a W V u a W 9 u b y B 0 e X A u e 2 h l d X J p c 3 R p Y 1 8 x L D J 9 J n F 1 b 3 Q 7 L C Z x d W 9 0 O 1 N l Y 3 R p b 2 4 x L 3 N 1 b W 1 h c n k g K D I p L 1 p t a W V u a W 9 u b y B 0 e X A u e 2 Z p c n N 0 X 3 B v a W 5 0 c y w z f S Z x d W 9 0 O y w m c X V v d D t T Z W N 0 a W 9 u M S 9 z d W 1 t Y X J 5 I C g y K S 9 a b W l l b m l v b m 8 g d H l w L n t o Z X V y a X N 0 a W N f M i w 0 f S Z x d W 9 0 O y w m c X V v d D t T Z W N 0 a W 9 u M S 9 z d W 1 t Y X J 5 I C g y K S 9 a b W l l b m l v b m 8 g d H l w L n t z Z W N v b m R f c G 9 p b n R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X J z d F 9 t b 3 Z l J n F 1 b 3 Q 7 L C Z x d W 9 0 O 2 R l c H R o J n F 1 b 3 Q 7 L C Z x d W 9 0 O 2 h l d X J p c 3 R p Y 1 8 x J n F 1 b 3 Q 7 L C Z x d W 9 0 O 2 Z p c n N 0 X 3 B v a W 5 0 c y Z x d W 9 0 O y w m c X V v d D t o Z X V y a X N 0 a W N f M i Z x d W 9 0 O y w m c X V v d D t z Z W N v b m R f c G 9 p b n R z J n F 1 b 3 Q 7 X S I g L z 4 8 R W 5 0 c n k g V H l w Z T 0 i R m l s b E N v b H V t b l R 5 c G V z I i B W Y W x 1 Z T 0 i c 0 F 3 T U d B d 1 l E I i A v P j x F b n R y e S B U e X B l P S J G a W x s T G F z d F V w Z G F 0 Z W Q i I F Z h b H V l P S J k M j A y M S 0 w N S 0 x M 1 Q y M j o 0 N j o x N C 4 x O D I 0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N h Y T Y 5 N z Q w N S 1 k M G J l L T Q w O D k t O T M 1 Z C 0 w N D A y Z D Q 2 Z T c x O W M i I C 8 + P C 9 T d G F i b G V F b n R y a W V z P j w v S X R l b T 4 8 S X R l b T 4 8 S X R l b U x v Y 2 F 0 a W 9 u P j x J d G V t V H l w Z T 5 G b 3 J t d W x h P C 9 J d G V t V H l w Z T 4 8 S X R l b V B h d G g + U 2 V j d G l v b j E v c 3 V t b W F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1 Q y M z o x M z o y M S 4 0 N T A x O D U 5 W i I g L z 4 8 R W 5 0 c n k g V H l w Z T 0 i R m l s b E N v b H V t b l R 5 c G V z I i B W Y W x 1 Z T 0 i c 0 J n T U R C Z 1 l E Q X d Z R E F 3 P T 0 i I C 8 + P E V u d H J 5 I F R 5 c G U 9 I k Z p b G x D b 2 x 1 b W 5 O Y W 1 l c y I g V m F s d W U 9 I n N b J n F 1 b 3 Q 7 b W 9 k Z S Z x d W 9 0 O y w m c X V v d D t m a X J z d F 9 t b 3 Z l J n F 1 b 3 Q 7 L C Z x d W 9 0 O 2 R l c H R o J n F 1 b 3 Q 7 L C Z x d W 9 0 O 2 Z p c n N 0 X 3 R p b W U m c X V v d D s s J n F 1 b 3 Q 7 c 2 V j b 2 5 k X 3 R p b W U m c X V v d D s s J n F 1 b 3 Q 7 Z m l y c 3 R f b W 9 2 Z X M m c X V v d D s s J n F 1 b 3 Q 7 c 2 V j b 2 5 k X 2 1 v d m V z J n F 1 b 3 Q 7 L C Z x d W 9 0 O 2 h l d X J p c 3 R p Y y Z x d W 9 0 O y w m c X V v d D t m a X J z d F 9 w b 2 l u d H M m c X V v d D s s J n F 1 b 3 Q 7 c 2 V j b 2 5 k X 3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M i 9 a b W l l b m l v b m 8 g d H l w L n t t b 2 R l L D B 9 J n F 1 b 3 Q 7 L C Z x d W 9 0 O 1 N l Y 3 R p b 2 4 x L 3 N 1 b W 1 h c n k y L 1 p t a W V u a W 9 u b y B 0 e X A u e 2 Z p c n N 0 X 2 1 v d m U s M X 0 m c X V v d D s s J n F 1 b 3 Q 7 U 2 V j d G l v b j E v c 3 V t b W F y e T I v W m 1 p Z W 5 p b 2 5 v I H R 5 c C 5 7 Z G V w d G g s M n 0 m c X V v d D s s J n F 1 b 3 Q 7 U 2 V j d G l v b j E v c 3 V t b W F y e T I v W m 1 p Z W 5 p b 2 5 v I H R 5 c C 5 7 Z m l y c 3 R f d G l t Z S w z f S Z x d W 9 0 O y w m c X V v d D t T Z W N 0 a W 9 u M S 9 z d W 1 t Y X J 5 M i 9 a b W l l b m l v b m 8 g d H l w L n t z Z W N v b m R f d G l t Z S w 0 f S Z x d W 9 0 O y w m c X V v d D t T Z W N 0 a W 9 u M S 9 z d W 1 t Y X J 5 M i 9 a b W l l b m l v b m 8 g d H l w L n t m a X J z d F 9 t b 3 Z l c y w 1 f S Z x d W 9 0 O y w m c X V v d D t T Z W N 0 a W 9 u M S 9 z d W 1 t Y X J 5 M i 9 a b W l l b m l v b m 8 g d H l w L n t z Z W N v b m R f b W 9 2 Z X M s N n 0 m c X V v d D s s J n F 1 b 3 Q 7 U 2 V j d G l v b j E v c 3 V t b W F y e T I v W m 1 p Z W 5 p b 2 5 v I H R 5 c C 5 7 a G V 1 c m l z d G l j L D d 9 J n F 1 b 3 Q 7 L C Z x d W 9 0 O 1 N l Y 3 R p b 2 4 x L 3 N 1 b W 1 h c n k y L 1 p t a W V u a W 9 u b y B 0 e X A u e 2 Z p c n N 0 X 3 B v a W 5 0 c y w 4 f S Z x d W 9 0 O y w m c X V v d D t T Z W N 0 a W 9 u M S 9 z d W 1 t Y X J 5 M i 9 a b W l l b m l v b m 8 g d H l w L n t z Z W N v b m R f c G 9 p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d W 1 t Y X J 5 M i 9 a b W l l b m l v b m 8 g d H l w L n t t b 2 R l L D B 9 J n F 1 b 3 Q 7 L C Z x d W 9 0 O 1 N l Y 3 R p b 2 4 x L 3 N 1 b W 1 h c n k y L 1 p t a W V u a W 9 u b y B 0 e X A u e 2 Z p c n N 0 X 2 1 v d m U s M X 0 m c X V v d D s s J n F 1 b 3 Q 7 U 2 V j d G l v b j E v c 3 V t b W F y e T I v W m 1 p Z W 5 p b 2 5 v I H R 5 c C 5 7 Z G V w d G g s M n 0 m c X V v d D s s J n F 1 b 3 Q 7 U 2 V j d G l v b j E v c 3 V t b W F y e T I v W m 1 p Z W 5 p b 2 5 v I H R 5 c C 5 7 Z m l y c 3 R f d G l t Z S w z f S Z x d W 9 0 O y w m c X V v d D t T Z W N 0 a W 9 u M S 9 z d W 1 t Y X J 5 M i 9 a b W l l b m l v b m 8 g d H l w L n t z Z W N v b m R f d G l t Z S w 0 f S Z x d W 9 0 O y w m c X V v d D t T Z W N 0 a W 9 u M S 9 z d W 1 t Y X J 5 M i 9 a b W l l b m l v b m 8 g d H l w L n t m a X J z d F 9 t b 3 Z l c y w 1 f S Z x d W 9 0 O y w m c X V v d D t T Z W N 0 a W 9 u M S 9 z d W 1 t Y X J 5 M i 9 a b W l l b m l v b m 8 g d H l w L n t z Z W N v b m R f b W 9 2 Z X M s N n 0 m c X V v d D s s J n F 1 b 3 Q 7 U 2 V j d G l v b j E v c 3 V t b W F y e T I v W m 1 p Z W 5 p b 2 5 v I H R 5 c C 5 7 a G V 1 c m l z d G l j L D d 9 J n F 1 b 3 Q 7 L C Z x d W 9 0 O 1 N l Y 3 R p b 2 4 x L 3 N 1 b W 1 h c n k y L 1 p t a W V u a W 9 u b y B 0 e X A u e 2 Z p c n N 0 X 3 B v a W 5 0 c y w 4 f S Z x d W 9 0 O y w m c X V v d D t T Z W N 0 a W 9 u M S 9 z d W 1 t Y X J 5 M i 9 a b W l l b m l v b m 8 g d H l w L n t z Z W N v b m R f c G 9 p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y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j v O f 8 f B S Q Z v 2 0 N 9 / t L 7 5 A A A A A A I A A A A A A B B m A A A A A Q A A I A A A A L V 4 5 y J 8 K q 1 g + 2 K x E 5 E 9 2 z q g e R t H 8 b 0 7 m v W R j T 5 F f R e + A A A A A A 6 A A A A A A g A A I A A A A N P k 7 w j q + j g q 7 8 s n l Q X E 5 S l i P C D E o e s l F v D v E I n p O i u S U A A A A G V I / J C M G h N E S I 6 W r p L t I 3 A S y R z 0 V K 1 K 3 X u G f c V E u r a r A h Y 9 J W l i W C G n a T S f r j 7 z 4 k K h e 3 l 2 q q Q h H s Q r q m K i S Y z f Z T o N U P 7 w 4 B T 7 M + F f b e H u Q A A A A E T o b b A 8 J n W L Q A l t j N n + A y d e G U g M X k p m / 0 7 j 0 t Q I o z J o x m c P y a d Q 5 G u d J V 6 / t 0 + f R H L H H + u z A Y y e Q m J y q a 9 T z d U = < / D a t a M a s h u p > 
</file>

<file path=customXml/itemProps1.xml><?xml version="1.0" encoding="utf-8"?>
<ds:datastoreItem xmlns:ds="http://schemas.openxmlformats.org/officeDocument/2006/customXml" ds:itemID="{D0BA4AAF-0B93-4D97-BD5C-90423C2F1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Time</vt:lpstr>
      <vt:lpstr>Moves</vt:lpstr>
      <vt:lpstr>New_Time_Moves</vt:lpstr>
      <vt:lpstr>Time_moves</vt:lpstr>
      <vt:lpstr>Turniej</vt:lpstr>
      <vt:lpstr>Tournament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Liuras (246752)</dc:creator>
  <cp:lastModifiedBy>Student 246752</cp:lastModifiedBy>
  <dcterms:created xsi:type="dcterms:W3CDTF">2021-05-13T23:19:28Z</dcterms:created>
  <dcterms:modified xsi:type="dcterms:W3CDTF">2021-05-13T23:19:44Z</dcterms:modified>
</cp:coreProperties>
</file>