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E:\Your Excel Guy\Product\Excel\Version 4\English\Practice Files\"/>
    </mc:Choice>
  </mc:AlternateContent>
  <xr:revisionPtr revIDLastSave="0" documentId="13_ncr:1_{0609B1DB-B560-4AAE-8F8C-42A6A3FC5B49}" xr6:coauthVersionLast="47" xr6:coauthVersionMax="47" xr10:uidLastSave="{00000000-0000-0000-0000-000000000000}"/>
  <bookViews>
    <workbookView xWindow="-120" yWindow="-120" windowWidth="20730" windowHeight="11760" activeTab="1" xr2:uid="{AC3D9971-87E5-4802-8C05-F7A646114B98}"/>
  </bookViews>
  <sheets>
    <sheet name="Customer Service" sheetId="2" r:id="rId1"/>
    <sheet name="Finance" sheetId="3" r:id="rId2"/>
  </sheets>
  <definedNames>
    <definedName name="_xlnm._FilterDatabase" localSheetId="0" hidden="1">'Customer Service'!$A$1:$J$101</definedName>
    <definedName name="_xlnm._FilterDatabase" localSheetId="1" hidden="1">Finance!$A$1:$D$97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3" l="1"/>
  <c r="O39" i="3"/>
  <c r="L43" i="3"/>
  <c r="L42" i="3"/>
  <c r="L41" i="3"/>
  <c r="L40" i="3"/>
  <c r="L39" i="3"/>
  <c r="L14" i="3"/>
  <c r="N14" i="3"/>
  <c r="M14" i="3"/>
  <c r="O15" i="3"/>
  <c r="O16" i="3"/>
  <c r="O17" i="3"/>
  <c r="O19" i="3"/>
  <c r="O14" i="3"/>
  <c r="O38" i="3"/>
  <c r="O37" i="3"/>
  <c r="M39" i="3"/>
  <c r="N39" i="3" s="1"/>
  <c r="M38" i="3"/>
  <c r="N38" i="3" s="1"/>
  <c r="N37" i="3"/>
  <c r="M37" i="3"/>
  <c r="O34" i="3"/>
  <c r="M34" i="3"/>
  <c r="O18" i="3"/>
  <c r="M15" i="3"/>
  <c r="M16" i="3"/>
  <c r="M17" i="3"/>
  <c r="M18" i="3"/>
  <c r="M19" i="3"/>
  <c r="N19" i="3"/>
  <c r="N18" i="3"/>
  <c r="N17" i="3"/>
  <c r="N16" i="3"/>
  <c r="N15" i="3"/>
  <c r="R20" i="2"/>
  <c r="R18" i="2"/>
  <c r="R16" i="2"/>
  <c r="R14" i="2"/>
</calcChain>
</file>

<file path=xl/sharedStrings.xml><?xml version="1.0" encoding="utf-8"?>
<sst xmlns="http://schemas.openxmlformats.org/spreadsheetml/2006/main" count="933" uniqueCount="328">
  <si>
    <t>S.No</t>
  </si>
  <si>
    <t>Customer Name</t>
  </si>
  <si>
    <t>Customer ID</t>
  </si>
  <si>
    <t>Contact Type</t>
  </si>
  <si>
    <t>Is It for an Order ?</t>
  </si>
  <si>
    <t>Ticket ID</t>
  </si>
  <si>
    <t>PB000001</t>
  </si>
  <si>
    <t>PB000002</t>
  </si>
  <si>
    <t>PB000003</t>
  </si>
  <si>
    <t>PB000004</t>
  </si>
  <si>
    <t>PB000005</t>
  </si>
  <si>
    <t>PB000006</t>
  </si>
  <si>
    <t>PB000007</t>
  </si>
  <si>
    <t>PB000008</t>
  </si>
  <si>
    <t>PB000009</t>
  </si>
  <si>
    <t>PB000010</t>
  </si>
  <si>
    <t>PB000011</t>
  </si>
  <si>
    <t>PB000012</t>
  </si>
  <si>
    <t>PB000013</t>
  </si>
  <si>
    <t>PB000014</t>
  </si>
  <si>
    <t>PB000015</t>
  </si>
  <si>
    <t>PB000016</t>
  </si>
  <si>
    <t>PB000017</t>
  </si>
  <si>
    <t>PB000018</t>
  </si>
  <si>
    <t>PB000019</t>
  </si>
  <si>
    <t>PB000020</t>
  </si>
  <si>
    <t>PB000021</t>
  </si>
  <si>
    <t>PB000022</t>
  </si>
  <si>
    <t>PB000023</t>
  </si>
  <si>
    <t>PB000024</t>
  </si>
  <si>
    <t>PB000025</t>
  </si>
  <si>
    <t>PB000026</t>
  </si>
  <si>
    <t>PB000027</t>
  </si>
  <si>
    <t>PB000028</t>
  </si>
  <si>
    <t>PB000029</t>
  </si>
  <si>
    <t>PB000030</t>
  </si>
  <si>
    <t>PB000031</t>
  </si>
  <si>
    <t>PB000032</t>
  </si>
  <si>
    <t>PB000033</t>
  </si>
  <si>
    <t>PB000037</t>
  </si>
  <si>
    <t>PB000040</t>
  </si>
  <si>
    <t>PB000041</t>
  </si>
  <si>
    <t>PB000042</t>
  </si>
  <si>
    <t>PB000043</t>
  </si>
  <si>
    <t>PB000044</t>
  </si>
  <si>
    <t>PB000045</t>
  </si>
  <si>
    <t>PB000046</t>
  </si>
  <si>
    <t>PB000047</t>
  </si>
  <si>
    <t>PB000048</t>
  </si>
  <si>
    <t>PB000049</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</si>
  <si>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</si>
  <si>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</si>
  <si>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</si>
  <si>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</si>
  <si>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</si>
  <si>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</si>
  <si>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</si>
  <si>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</si>
  <si>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</si>
  <si>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</si>
  <si>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</si>
  <si>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</si>
  <si>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</si>
  <si>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</si>
  <si>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</si>
  <si>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Sathwik Lata</t>
  </si>
  <si>
    <t>Pallav Desai</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</si>
  <si>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</si>
  <si>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</si>
  <si>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</si>
  <si>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</si>
  <si>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</si>
  <si>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</si>
  <si>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</si>
  <si>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</si>
  <si>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</si>
  <si>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</si>
  <si>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</si>
  <si>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</si>
  <si>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</si>
  <si>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</si>
  <si>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</si>
  <si>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</si>
  <si>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</si>
  <si>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</si>
  <si>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</si>
  <si>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</si>
  <si>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</si>
  <si>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</si>
  <si>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</si>
  <si>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</si>
  <si>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</si>
  <si>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</si>
  <si>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</si>
  <si>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</si>
  <si>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</si>
  <si>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</si>
  <si>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</si>
  <si>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</si>
  <si>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</si>
  <si>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</si>
  <si>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</si>
  <si>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</si>
  <si>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</si>
  <si>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</si>
  <si>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</si>
  <si>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</si>
  <si>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</si>
  <si>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</si>
  <si>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</si>
  <si>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</si>
  <si>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</si>
  <si>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</si>
  <si>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</si>
  <si>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</si>
  <si>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</si>
  <si>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</si>
  <si>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</si>
  <si>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</si>
  <si>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</si>
  <si>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</si>
  <si>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</si>
  <si>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</si>
  <si>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</si>
  <si>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</si>
  <si>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</si>
  <si>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</si>
  <si>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</si>
  <si>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</si>
  <si>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</si>
  <si>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</si>
  <si>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</si>
  <si>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</si>
  <si>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</si>
  <si>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</si>
  <si>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</si>
  <si>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</si>
  <si>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</si>
  <si>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</si>
  <si>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</si>
  <si>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</si>
  <si>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</si>
  <si>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</si>
  <si>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</si>
  <si>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</si>
  <si>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</si>
  <si>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</si>
  <si>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</si>
  <si>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</si>
  <si>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</si>
  <si>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</si>
  <si>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</si>
  <si>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</si>
  <si>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</si>
  <si>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</si>
  <si>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</si>
  <si>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</si>
  <si>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</si>
  <si>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</si>
  <si>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</si>
  <si>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</si>
  <si>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</si>
  <si>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</si>
  <si>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</si>
  <si>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</si>
  <si>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</si>
  <si>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</si>
  <si>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</si>
  <si>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</si>
  <si>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</si>
  <si>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</si>
  <si>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</si>
  <si>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</si>
  <si>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</si>
  <si>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</si>
  <si>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</si>
  <si>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</si>
  <si>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</si>
  <si>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</si>
  <si>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</si>
  <si>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</si>
  <si>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</si>
  <si>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</si>
  <si>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</si>
  <si>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</si>
  <si>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</si>
  <si>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</si>
  <si>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</si>
  <si>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</si>
  <si>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</si>
  <si>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</si>
  <si>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</si>
  <si>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</si>
  <si>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</si>
  <si>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</si>
  <si>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</si>
  <si>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</si>
  <si>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</si>
  <si>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</si>
  <si>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</si>
  <si>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Sale Date</t>
  </si>
  <si>
    <t>Amount in Sales</t>
  </si>
  <si>
    <t>PIZB0001</t>
  </si>
  <si>
    <t>PIZB0002</t>
  </si>
  <si>
    <t>PIZB0003</t>
  </si>
  <si>
    <t>PIZB0004</t>
  </si>
  <si>
    <t>PIZB0005</t>
  </si>
  <si>
    <t>PIZB0006</t>
  </si>
  <si>
    <t>PB000050</t>
  </si>
  <si>
    <t>PB000051</t>
  </si>
  <si>
    <t>PB000052</t>
  </si>
  <si>
    <t>PB000053</t>
  </si>
  <si>
    <t>PB000054</t>
  </si>
  <si>
    <t>PB000055</t>
  </si>
  <si>
    <t>PB000056</t>
  </si>
  <si>
    <t>PB000057</t>
  </si>
  <si>
    <t>PB000058</t>
  </si>
  <si>
    <t>PB000059</t>
  </si>
  <si>
    <t>PB000060</t>
  </si>
  <si>
    <t>PB000061</t>
  </si>
  <si>
    <t>PB000062</t>
  </si>
  <si>
    <t>PB000063</t>
  </si>
  <si>
    <t>PB000064</t>
  </si>
  <si>
    <t>PB000065</t>
  </si>
  <si>
    <t>PB000066</t>
  </si>
  <si>
    <t>PB000067</t>
  </si>
  <si>
    <t>PB000068</t>
  </si>
  <si>
    <t>PB000069</t>
  </si>
  <si>
    <t>PB000070</t>
  </si>
  <si>
    <t>PB000071</t>
  </si>
  <si>
    <t>PB000072</t>
  </si>
  <si>
    <t>PB000073</t>
  </si>
  <si>
    <t>PB000074</t>
  </si>
  <si>
    <t>PB000075</t>
  </si>
  <si>
    <t>PB000076</t>
  </si>
  <si>
    <t>PB000077</t>
  </si>
  <si>
    <t>PB000078</t>
  </si>
  <si>
    <t>PB000079</t>
  </si>
  <si>
    <t>PB000080</t>
  </si>
  <si>
    <t>PB000081</t>
  </si>
  <si>
    <t>PB000082</t>
  </si>
  <si>
    <t>PB000083</t>
  </si>
  <si>
    <t>PB000084</t>
  </si>
  <si>
    <t>PB000085</t>
  </si>
  <si>
    <t>PB000086</t>
  </si>
  <si>
    <t>PB000087</t>
  </si>
  <si>
    <t>PB000088</t>
  </si>
  <si>
    <t>PB000089</t>
  </si>
  <si>
    <t>PB000090</t>
  </si>
  <si>
    <t>PB000091</t>
  </si>
  <si>
    <t>PB000092</t>
  </si>
  <si>
    <t>PB000093</t>
  </si>
  <si>
    <t>PB000094</t>
  </si>
  <si>
    <t>PB000095</t>
  </si>
  <si>
    <t>PB000096</t>
  </si>
  <si>
    <t>PB000097</t>
  </si>
  <si>
    <t>PB000098</t>
  </si>
  <si>
    <t>PB000099</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</si>
  <si>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</si>
  <si>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</si>
  <si>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</si>
  <si>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</si>
  <si>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</si>
  <si>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</si>
  <si>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</si>
  <si>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</si>
  <si>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</si>
  <si>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</si>
  <si>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</si>
  <si>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</si>
  <si>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</si>
  <si>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</si>
  <si>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</si>
  <si>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</si>
  <si>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</si>
  <si>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</si>
  <si>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</si>
  <si>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</si>
  <si>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</si>
  <si>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</si>
  <si>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</si>
  <si>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</si>
  <si>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</si>
  <si>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</si>
  <si>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</si>
  <si>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</si>
  <si>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</si>
  <si>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</si>
  <si>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</si>
  <si>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</si>
  <si>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</si>
  <si>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</si>
  <si>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</si>
  <si>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</si>
  <si>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</si>
  <si>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</si>
  <si>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</si>
  <si>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</si>
  <si>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</si>
  <si>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</si>
  <si>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</si>
  <si>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</si>
  <si>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</si>
  <si>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</si>
  <si>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</si>
  <si>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</si>
  <si>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</si>
  <si>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</si>
  <si>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Overall Number of Customer Interactions</t>
  </si>
  <si>
    <t>Average Satisfaction of Customers</t>
  </si>
  <si>
    <t>How Many interactions were made for an Order</t>
  </si>
  <si>
    <t>How Many Interactions were made after 15th June'2022</t>
  </si>
  <si>
    <t>No of Sales</t>
  </si>
  <si>
    <t>Overall Sales</t>
  </si>
  <si>
    <t>% of Contribution</t>
  </si>
  <si>
    <t>Additionally, the Finance team would also like to know the sale volumes for each Week and understand the business trend.
Fill the details as below. First Get the First and Last Day of the month's Data so you would know exactly how many days were the business operational days</t>
  </si>
  <si>
    <r>
      <t xml:space="preserve">Business Situation </t>
    </r>
    <r>
      <rPr>
        <b/>
        <sz val="9"/>
        <color theme="0"/>
        <rFont val="Calibri"/>
        <family val="2"/>
        <scheme val="minor"/>
      </rPr>
      <t>(7 to 10)</t>
    </r>
  </si>
  <si>
    <t>Dana, Customer Service Vertical head has to go for her performance Review and she needs Data to showcase the management of her performance.
Below are the Key Metrics she is responsible for. Let us help her out with finding the answers for each of the Metrics.
Fill the answers in the light red box below.</t>
  </si>
  <si>
    <t>Sale Start Date</t>
  </si>
  <si>
    <t>Last Sale Day</t>
  </si>
  <si>
    <t>Lowest Sale Amount</t>
  </si>
  <si>
    <t>Highest Sale Amount</t>
  </si>
  <si>
    <t>Average Sales Value for all Orders</t>
  </si>
  <si>
    <r>
      <t xml:space="preserve">Business Situation </t>
    </r>
    <r>
      <rPr>
        <b/>
        <sz val="10"/>
        <color theme="0"/>
        <rFont val="Calibri"/>
        <family val="2"/>
        <scheme val="minor"/>
      </rPr>
      <t>(11 to 14)</t>
    </r>
  </si>
  <si>
    <r>
      <t>Business Situation</t>
    </r>
    <r>
      <rPr>
        <b/>
        <sz val="8"/>
        <color theme="0"/>
        <rFont val="Calibri"/>
        <family val="2"/>
        <scheme val="minor"/>
      </rPr>
      <t xml:space="preserve"> (15 to 19)</t>
    </r>
  </si>
  <si>
    <t>Is the Average Sale value Higher than 650 ? Yes or No</t>
  </si>
  <si>
    <t>Overall Sales of All Products</t>
  </si>
  <si>
    <t>Some of the Products are really doing good sales, but some of them are not doing so great.
To analyse we will understand their no of Sales, Sales Amount and % of their contribution towards the overall sales.
The cells won't turn to green color to validate your Answer for the first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</si>
</sst>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sz val="8"/>
      <name val="Calibri"/>
      <family val="2"/>
      <scheme val="minor"/>
    </font>
    <font>
      <b/>
      <sz val="14"/>
      <color theme="0"/>
      <name val="Calibri"/>
      <family val="2"/>
      <scheme val="minor"/>
    </font>
    <font>
      <b/>
      <sz val="10"/>
      <color theme="0"/>
      <name val="Calibri"/>
      <family val="2"/>
      <scheme val="minor"/>
    </font>
    <font>
      <b/>
      <sz val="9"/>
      <color theme="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4"/>
      <color theme="1"/>
      <name val="Calibri"/>
      <family val="2"/>
      <scheme val="minor"/>
    </font>
    <font>
      <b/>
      <sz val="12"/>
      <color theme="1"/>
      <name val="Calibri"/>
      <family val="2"/>
      <scheme val="minor"/>
    </font>
    <font>
      <b/>
      <sz val="8"/>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s>
  <borders count="9">
    <border>
      <left/>
      <right/>
      <top/>
      <bottom/>
      <diagonal/>
    </border>
    <border>
      <left style="thin">
        <color theme="2"/>
      </left>
      <right style="thin">
        <color theme="2"/>
      </right>
      <top style="thin">
        <color theme="2"/>
      </top>
      <bottom style="thin">
        <color theme="2"/>
      </bottom>
      <diagonal/>
    </border>
    <border>
      <left style="medium">
        <color theme="2"/>
      </left>
      <right/>
      <top style="medium">
        <color theme="2"/>
      </top>
      <bottom/>
      <diagonal/>
    </border>
    <border>
      <left/>
      <right/>
      <top style="medium">
        <color theme="2"/>
      </top>
      <bottom/>
      <diagonal/>
    </border>
    <border>
      <left style="medium">
        <color theme="2"/>
      </left>
      <right/>
      <top/>
      <bottom/>
      <diagonal/>
    </border>
    <border>
      <left style="medium">
        <color theme="2"/>
      </left>
      <right/>
      <top/>
      <bottom style="medium">
        <color theme="2"/>
      </bottom>
      <diagonal/>
    </border>
    <border>
      <left/>
      <right/>
      <top/>
      <bottom style="medium">
        <color theme="2"/>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thin">
        <color theme="0"/>
      </left>
      <right style="thin">
        <color theme="0"/>
      </right>
      <top style="thin">
        <color theme="0"/>
      </top>
      <bottom style="thin">
        <color theme="0"/>
      </bottom>
      <diagonal/>
    </border>
  </borders>
  <cellStyleXfs count="1">
    <xf numFmtId="0" fontId="0" fillId="0" borderId="0"/>
  </cellStyleXfs>
  <cellXfs count="34">
    <xf numFmtId="0" fontId="0" fillId="0" borderId="0" xfId="0"/>
    <xf numFmtId="15" fontId="0" fillId="0" borderId="0" xfId="0" applyNumberFormat="1" applyAlignment="1">
      <alignment horizont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4" fontId="0" fillId="0" borderId="1" xfId="0" applyNumberFormat="1" applyBorder="1"/>
    <xf numFmtId="0" fontId="6" fillId="0" borderId="0" xfId="0" applyFont="1"/>
    <xf numFmtId="0" fontId="2" fillId="0" borderId="8" xfId="0" applyFont="1" applyBorder="1" applyAlignment="1">
      <alignment vertical="center"/>
    </xf>
    <xf numFmtId="9" fontId="2" fillId="0" borderId="8" xfId="0" applyNumberFormat="1" applyFont="1" applyBorder="1" applyAlignment="1">
      <alignment vertical="center"/>
    </xf>
    <xf numFmtId="0" fontId="9" fillId="0" borderId="8" xfId="0" applyFont="1" applyBorder="1" applyAlignment="1">
      <alignment horizontal="center" vertical="center"/>
    </xf>
    <xf numFmtId="9" fontId="9" fillId="0" borderId="8" xfId="0" applyNumberFormat="1" applyFont="1" applyBorder="1" applyAlignment="1">
      <alignment horizontal="center" vertical="center"/>
    </xf>
    <xf numFmtId="0" fontId="5" fillId="4" borderId="0" xfId="0" applyFont="1" applyFill="1" applyAlignment="1">
      <alignment horizontal="center" vertical="center"/>
    </xf>
    <xf numFmtId="15" fontId="0" fillId="0" borderId="0" xfId="0" applyNumberFormat="1"/>
    <xf numFmtId="15" fontId="6" fillId="0" borderId="0" xfId="0" applyNumberFormat="1" applyFont="1"/>
    <xf numFmtId="0" fontId="6" fillId="0" borderId="0" xfId="0" applyFont="1" applyAlignment="1">
      <alignment horizontal="center" vertical="center"/>
    </xf>
    <xf numFmtId="15" fontId="6" fillId="0" borderId="0" xfId="0" applyNumberFormat="1" applyFont="1" applyAlignment="1">
      <alignment horizontal="center" vertical="center"/>
    </xf>
    <xf numFmtId="0" fontId="5" fillId="4" borderId="0" xfId="0" applyFont="1" applyFill="1" applyAlignment="1">
      <alignment horizontal="center" vertical="center" wrapText="1"/>
    </xf>
    <xf numFmtId="15" fontId="9" fillId="0" borderId="8" xfId="0" applyNumberFormat="1" applyFont="1" applyBorder="1" applyAlignment="1">
      <alignment horizontal="center" vertical="center"/>
    </xf>
    <xf numFmtId="4" fontId="9" fillId="0" borderId="8" xfId="0" applyNumberFormat="1" applyFont="1" applyBorder="1" applyAlignment="1">
      <alignment horizontal="center" vertical="center"/>
    </xf>
    <xf numFmtId="0" fontId="0" fillId="3" borderId="8" xfId="0" applyFill="1" applyBorder="1" applyAlignment="1">
      <alignment horizontal="left" wrapText="1"/>
    </xf>
    <xf numFmtId="0" fontId="8" fillId="0" borderId="8" xfId="0" applyFont="1" applyBorder="1" applyAlignment="1">
      <alignment horizontal="center" vertical="center"/>
    </xf>
    <xf numFmtId="0" fontId="2" fillId="2"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2" fillId="2" borderId="0" xfId="0" applyFont="1" applyFill="1" applyAlignment="1">
      <alignment horizontal="center" vertical="center" wrapText="1"/>
    </xf>
    <xf numFmtId="0" fontId="2" fillId="2" borderId="6"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1" fontId="0" fillId="0" borderId="0" xfId="0" applyNumberFormat="1" applyAlignment="1">
      <alignment horizontal="center" vertical="center"/>
    </xf>
    <xf numFmtId="0" fontId="9" fillId="5" borderId="8" xfId="0" applyFont="1" applyFill="1" applyBorder="1" applyAlignment="1">
      <alignment horizontal="center" vertical="center"/>
    </xf>
    <xf numFmtId="9" fontId="9" fillId="5" borderId="8" xfId="0" applyNumberFormat="1" applyFont="1" applyFill="1" applyBorder="1" applyAlignment="1">
      <alignment horizontal="center" vertical="center"/>
    </xf>
  </cellXfs>
  <cellStyles count="1">
    <cellStyle name="Normal" xfId="0" builtinId="0"/>
  </cellStyles>
  <dxfs count="62">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
      <fill>
        <patternFill>
          <bgColor theme="5" tint="0.59996337778862885"/>
        </patternFill>
      </fill>
    </dxf>
    <dxf>
      <font>
        <b/>
        <i val="0"/>
        <color theme="0"/>
      </font>
      <fill>
        <patternFill>
          <bgColor rgb="FF00B050"/>
        </patternFill>
      </fill>
    </dxf>
  </dxfs>
  <tableStyles count="1" defaultTableStyle="TableStyleMedium2" defaultPivotStyle="PivotStyleLight16">
    <tableStyle name="Invisible" pivot="0" table="0" count="0" xr9:uid="{9141D9DC-5AB2-4AB1-95FE-57CE9E911C2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sheetPr codeName="Sheet1"/>
  <dimension ref="A1:R101"/>
  <sheetViews>
    <sheetView showGridLines="0" topLeftCell="C1" zoomScale="110" zoomScaleNormal="110" workbookViewId="0">
      <selection activeCell="D5" sqref="D5"/>
    </sheetView>
  </sheetViews>
  <sheetFormatPr defaultRowHeight="15" x14ac:dyDescent="0.25"/>
  <cols>
    <col min="1" max="1" width="5.140625" bestFit="1" customWidth="1"/>
    <col min="2" max="2" width="11.85546875" bestFit="1" customWidth="1"/>
    <col min="3" max="3" width="10.85546875" bestFit="1" customWidth="1"/>
    <col min="4" max="4" width="20.7109375" bestFit="1" customWidth="1"/>
    <col min="5" max="5" width="12.28515625" bestFit="1" customWidth="1"/>
    <col min="6" max="6" width="12.42578125" bestFit="1" customWidth="1"/>
    <col min="7" max="7" width="16.85546875" bestFit="1" customWidth="1"/>
    <col min="8" max="8" width="9.42578125" bestFit="1" customWidth="1"/>
    <col min="9" max="9" width="15.28515625" bestFit="1" customWidth="1"/>
    <col min="10" max="10" width="12.140625" bestFit="1" customWidth="1"/>
    <col min="18" max="18" width="9.140625" customWidth="1"/>
  </cols>
  <sheetData>
    <row r="1" spans="1:18" ht="15.75" thickBot="1" x14ac:dyDescent="0.3">
      <c r="A1" s="2" t="s">
        <v>0</v>
      </c>
      <c r="B1" s="2" t="s">
        <v>2</v>
      </c>
      <c r="C1" s="2" t="s">
        <v>152</v>
      </c>
      <c r="D1" s="2" t="s">
        <v>1</v>
      </c>
      <c r="E1" s="2" t="s">
        <v>91</v>
      </c>
      <c r="F1" s="2" t="s">
        <v>3</v>
      </c>
      <c r="G1" s="2" t="s">
        <v>4</v>
      </c>
      <c r="H1" s="2" t="s">
        <v>5</v>
      </c>
      <c r="I1" s="2" t="s">
        <v>148</v>
      </c>
      <c r="J1" s="2" t="s">
        <v>92</v>
      </c>
    </row>
    <row r="2" spans="1:18" ht="15.75" thickBot="1" x14ac:dyDescent="0.3">
      <c r="A2" s="3">
        <v>1</v>
      </c>
      <c r="B2" s="2" t="s">
        <v>6</v>
      </c>
      <c r="C2" s="2" t="s">
        <v>153</v>
      </c>
      <c r="D2" s="2" t="s">
        <v>50</v>
      </c>
      <c r="E2" s="4">
        <v>44739</v>
      </c>
      <c r="F2" s="5" t="s">
        <v>93</v>
      </c>
      <c r="G2" s="5" t="s">
        <v>95</v>
      </c>
      <c r="H2" s="2" t="s">
        <v>98</v>
      </c>
      <c r="I2" s="2" t="s">
        <v>149</v>
      </c>
      <c r="J2" s="3">
        <v>9</v>
      </c>
      <c r="L2" s="21" t="s">
        <v>316</v>
      </c>
      <c r="M2" s="21"/>
      <c r="N2" s="21"/>
      <c r="O2" s="21"/>
      <c r="P2" s="21"/>
    </row>
    <row r="3" spans="1:18" ht="15.75" thickBot="1" x14ac:dyDescent="0.3">
      <c r="A3" s="3">
        <v>2</v>
      </c>
      <c r="B3" s="2" t="s">
        <v>7</v>
      </c>
      <c r="C3" s="2" t="s">
        <v>154</v>
      </c>
      <c r="D3" s="2" t="s">
        <v>51</v>
      </c>
      <c r="E3" s="4">
        <v>44740</v>
      </c>
      <c r="F3" s="2" t="s">
        <v>94</v>
      </c>
      <c r="G3" s="2" t="s">
        <v>95</v>
      </c>
      <c r="H3" s="2" t="s">
        <v>99</v>
      </c>
      <c r="I3" s="2" t="s">
        <v>150</v>
      </c>
      <c r="J3" s="3">
        <v>7</v>
      </c>
      <c r="L3" s="21"/>
      <c r="M3" s="21"/>
      <c r="N3" s="21"/>
      <c r="O3" s="21"/>
      <c r="P3" s="21"/>
    </row>
    <row r="4" spans="1:18" ht="15.75" thickBot="1" x14ac:dyDescent="0.3">
      <c r="A4" s="3">
        <v>3</v>
      </c>
      <c r="B4" s="2" t="s">
        <v>8</v>
      </c>
      <c r="C4" s="2" t="s">
        <v>155</v>
      </c>
      <c r="D4" s="2" t="s">
        <v>52</v>
      </c>
      <c r="E4" s="4">
        <v>44734</v>
      </c>
      <c r="F4" s="2" t="s">
        <v>96</v>
      </c>
      <c r="G4" s="2" t="s">
        <v>97</v>
      </c>
      <c r="H4" s="2" t="s">
        <v>100</v>
      </c>
      <c r="I4" s="2" t="s">
        <v>151</v>
      </c>
      <c r="J4" s="3">
        <v>8</v>
      </c>
      <c r="L4" s="22" t="s">
        <v>317</v>
      </c>
      <c r="M4" s="22"/>
      <c r="N4" s="22"/>
      <c r="O4" s="22"/>
      <c r="P4" s="22"/>
    </row>
    <row r="5" spans="1:18" ht="15" customHeight="1" thickBot="1" x14ac:dyDescent="0.3">
      <c r="A5" s="3">
        <v>4</v>
      </c>
      <c r="B5" s="2" t="s">
        <v>9</v>
      </c>
      <c r="C5" s="2" t="s">
        <v>156</v>
      </c>
      <c r="D5" s="2" t="s">
        <v>53</v>
      </c>
      <c r="E5" s="4">
        <v>44737</v>
      </c>
      <c r="F5" s="5" t="s">
        <v>93</v>
      </c>
      <c r="G5" s="5" t="s">
        <v>95</v>
      </c>
      <c r="H5" s="2" t="s">
        <v>101</v>
      </c>
      <c r="I5" s="2" t="s">
        <v>149</v>
      </c>
      <c r="J5" s="3">
        <v>6</v>
      </c>
      <c r="L5" s="22"/>
      <c r="M5" s="22"/>
      <c r="N5" s="22"/>
      <c r="O5" s="22"/>
      <c r="P5" s="22"/>
    </row>
    <row r="6" spans="1:18" ht="15.75" customHeight="1" thickBot="1" x14ac:dyDescent="0.3">
      <c r="A6" s="3">
        <v>5</v>
      </c>
      <c r="B6" s="2" t="s">
        <v>10</v>
      </c>
      <c r="C6" s="2" t="s">
        <v>157</v>
      </c>
      <c r="D6" s="2" t="s">
        <v>54</v>
      </c>
      <c r="E6" s="4">
        <v>44735</v>
      </c>
      <c r="F6" s="2" t="s">
        <v>94</v>
      </c>
      <c r="G6" s="2" t="s">
        <v>95</v>
      </c>
      <c r="H6" s="2" t="s">
        <v>102</v>
      </c>
      <c r="I6" s="2" t="s">
        <v>150</v>
      </c>
      <c r="J6" s="3">
        <v>2</v>
      </c>
      <c r="L6" s="22"/>
      <c r="M6" s="22"/>
      <c r="N6" s="22"/>
      <c r="O6" s="22"/>
      <c r="P6" s="22"/>
    </row>
    <row r="7" spans="1:18" ht="15" customHeight="1" thickBot="1" x14ac:dyDescent="0.3">
      <c r="A7" s="3">
        <v>6</v>
      </c>
      <c r="B7" s="2" t="s">
        <v>11</v>
      </c>
      <c r="C7" s="2" t="s">
        <v>158</v>
      </c>
      <c r="D7" s="2" t="s">
        <v>55</v>
      </c>
      <c r="E7" s="4">
        <v>44727</v>
      </c>
      <c r="F7" s="2" t="s">
        <v>96</v>
      </c>
      <c r="G7" s="2" t="s">
        <v>95</v>
      </c>
      <c r="H7" s="2" t="s">
        <v>103</v>
      </c>
      <c r="I7" s="2" t="s">
        <v>151</v>
      </c>
      <c r="J7" s="3">
        <v>4</v>
      </c>
      <c r="L7" s="22"/>
      <c r="M7" s="22"/>
      <c r="N7" s="22"/>
      <c r="O7" s="22"/>
      <c r="P7" s="22"/>
    </row>
    <row r="8" spans="1:18" ht="15.75" thickBot="1" x14ac:dyDescent="0.3">
      <c r="A8" s="3">
        <v>7</v>
      </c>
      <c r="B8" s="2" t="s">
        <v>12</v>
      </c>
      <c r="C8" s="2" t="s">
        <v>159</v>
      </c>
      <c r="D8" s="2" t="s">
        <v>56</v>
      </c>
      <c r="E8" s="4">
        <v>44740</v>
      </c>
      <c r="F8" s="5" t="s">
        <v>93</v>
      </c>
      <c r="G8" s="5" t="s">
        <v>95</v>
      </c>
      <c r="H8" s="2" t="s">
        <v>104</v>
      </c>
      <c r="I8" s="2" t="s">
        <v>149</v>
      </c>
      <c r="J8" s="3">
        <v>1</v>
      </c>
      <c r="L8" s="22"/>
      <c r="M8" s="22"/>
      <c r="N8" s="22"/>
      <c r="O8" s="22"/>
      <c r="P8" s="22"/>
    </row>
    <row r="9" spans="1:18" ht="15.75" thickBot="1" x14ac:dyDescent="0.3">
      <c r="A9" s="3">
        <v>8</v>
      </c>
      <c r="B9" s="2" t="s">
        <v>13</v>
      </c>
      <c r="C9" s="2" t="s">
        <v>159</v>
      </c>
      <c r="D9" s="2" t="s">
        <v>56</v>
      </c>
      <c r="E9" s="4">
        <v>44725</v>
      </c>
      <c r="F9" s="2" t="s">
        <v>94</v>
      </c>
      <c r="G9" s="2" t="s">
        <v>95</v>
      </c>
      <c r="H9" s="2" t="s">
        <v>105</v>
      </c>
      <c r="I9" s="2" t="s">
        <v>150</v>
      </c>
      <c r="J9" s="3">
        <v>9</v>
      </c>
      <c r="L9" s="22"/>
      <c r="M9" s="22"/>
      <c r="N9" s="22"/>
      <c r="O9" s="22"/>
      <c r="P9" s="22"/>
    </row>
    <row r="10" spans="1:18" ht="15.75" thickBot="1" x14ac:dyDescent="0.3">
      <c r="A10" s="3">
        <v>9</v>
      </c>
      <c r="B10" s="2" t="s">
        <v>14</v>
      </c>
      <c r="C10" s="2" t="s">
        <v>160</v>
      </c>
      <c r="D10" s="2" t="s">
        <v>57</v>
      </c>
      <c r="E10" s="4">
        <v>44736</v>
      </c>
      <c r="F10" s="2" t="s">
        <v>96</v>
      </c>
      <c r="G10" s="2" t="s">
        <v>97</v>
      </c>
      <c r="H10" s="2" t="s">
        <v>106</v>
      </c>
      <c r="I10" s="2" t="s">
        <v>151</v>
      </c>
      <c r="J10" s="3">
        <v>6</v>
      </c>
      <c r="L10" s="22"/>
      <c r="M10" s="22"/>
      <c r="N10" s="22"/>
      <c r="O10" s="22"/>
      <c r="P10" s="22"/>
    </row>
    <row r="11" spans="1:18" ht="15.75" thickBot="1" x14ac:dyDescent="0.3">
      <c r="A11" s="3">
        <v>10</v>
      </c>
      <c r="B11" s="2" t="s">
        <v>15</v>
      </c>
      <c r="C11" s="2" t="s">
        <v>161</v>
      </c>
      <c r="D11" s="2" t="s">
        <v>58</v>
      </c>
      <c r="E11" s="4">
        <v>44725</v>
      </c>
      <c r="F11" s="5" t="s">
        <v>93</v>
      </c>
      <c r="G11" s="2" t="s">
        <v>97</v>
      </c>
      <c r="H11" s="2" t="s">
        <v>107</v>
      </c>
      <c r="I11" s="2" t="s">
        <v>149</v>
      </c>
      <c r="J11" s="3">
        <v>9</v>
      </c>
      <c r="L11" s="22"/>
      <c r="M11" s="22"/>
      <c r="N11" s="22"/>
      <c r="O11" s="22"/>
      <c r="P11" s="22"/>
    </row>
    <row r="12" spans="1:18" x14ac:dyDescent="0.25">
      <c r="A12" s="3">
        <v>11</v>
      </c>
      <c r="B12" s="2" t="s">
        <v>16</v>
      </c>
      <c r="C12" s="2" t="s">
        <v>162</v>
      </c>
      <c r="D12" s="2" t="s">
        <v>59</v>
      </c>
      <c r="E12" s="4">
        <v>44734</v>
      </c>
      <c r="F12" s="2" t="s">
        <v>94</v>
      </c>
      <c r="G12" s="2" t="s">
        <v>97</v>
      </c>
      <c r="H12" s="2" t="s">
        <v>108</v>
      </c>
      <c r="I12" s="2" t="s">
        <v>150</v>
      </c>
      <c r="J12" s="3">
        <v>9</v>
      </c>
    </row>
    <row r="13" spans="1:18" x14ac:dyDescent="0.25">
      <c r="A13" s="3">
        <v>12</v>
      </c>
      <c r="B13" s="2" t="s">
        <v>17</v>
      </c>
      <c r="C13" s="2" t="s">
        <v>163</v>
      </c>
      <c r="D13" s="2" t="s">
        <v>60</v>
      </c>
      <c r="E13" s="4">
        <v>44731</v>
      </c>
      <c r="F13" s="2" t="s">
        <v>96</v>
      </c>
      <c r="G13" s="2" t="s">
        <v>97</v>
      </c>
      <c r="H13" s="2" t="s">
        <v>109</v>
      </c>
      <c r="I13" s="2" t="s">
        <v>151</v>
      </c>
      <c r="J13" s="3">
        <v>3</v>
      </c>
    </row>
    <row r="14" spans="1:18" x14ac:dyDescent="0.25">
      <c r="A14" s="3">
        <v>13</v>
      </c>
      <c r="B14" s="2" t="s">
        <v>18</v>
      </c>
      <c r="C14" s="2" t="s">
        <v>164</v>
      </c>
      <c r="D14" s="2" t="s">
        <v>61</v>
      </c>
      <c r="E14" s="4">
        <v>44730</v>
      </c>
      <c r="F14" s="5" t="s">
        <v>93</v>
      </c>
      <c r="G14" s="2" t="s">
        <v>97</v>
      </c>
      <c r="H14" s="2" t="s">
        <v>110</v>
      </c>
      <c r="I14" s="2" t="s">
        <v>149</v>
      </c>
      <c r="J14" s="3">
        <v>2</v>
      </c>
      <c r="L14" s="19" t="s">
        <v>308</v>
      </c>
      <c r="M14" s="19"/>
      <c r="N14" s="19"/>
      <c r="O14" s="20"/>
      <c r="P14" s="20"/>
      <c r="R14" s="6">
        <f>COUNTA(B2:B101)</f>
        <v>100</v>
      </c>
    </row>
    <row r="15" spans="1:18" x14ac:dyDescent="0.25">
      <c r="A15" s="3">
        <v>14</v>
      </c>
      <c r="B15" s="2" t="s">
        <v>19</v>
      </c>
      <c r="C15" s="2" t="s">
        <v>165</v>
      </c>
      <c r="D15" s="2" t="s">
        <v>62</v>
      </c>
      <c r="E15" s="4">
        <v>44735</v>
      </c>
      <c r="F15" s="2" t="s">
        <v>94</v>
      </c>
      <c r="G15" s="2" t="s">
        <v>97</v>
      </c>
      <c r="H15" s="2" t="s">
        <v>111</v>
      </c>
      <c r="I15" s="2" t="s">
        <v>150</v>
      </c>
      <c r="J15" s="3">
        <v>3</v>
      </c>
      <c r="L15" s="19"/>
      <c r="M15" s="19"/>
      <c r="N15" s="19"/>
      <c r="O15" s="20"/>
      <c r="P15" s="20"/>
    </row>
    <row r="16" spans="1:18" ht="15" customHeight="1" x14ac:dyDescent="0.25">
      <c r="A16" s="3">
        <v>15</v>
      </c>
      <c r="B16" s="2" t="s">
        <v>20</v>
      </c>
      <c r="C16" s="2" t="s">
        <v>166</v>
      </c>
      <c r="D16" s="2" t="s">
        <v>63</v>
      </c>
      <c r="E16" s="4">
        <v>44738</v>
      </c>
      <c r="F16" s="2" t="s">
        <v>96</v>
      </c>
      <c r="G16" s="2" t="s">
        <v>97</v>
      </c>
      <c r="H16" s="2" t="s">
        <v>112</v>
      </c>
      <c r="I16" s="2" t="s">
        <v>151</v>
      </c>
      <c r="J16" s="3">
        <v>10</v>
      </c>
      <c r="L16" s="19" t="s">
        <v>309</v>
      </c>
      <c r="M16" s="19"/>
      <c r="N16" s="19"/>
      <c r="O16" s="20"/>
      <c r="P16" s="20"/>
      <c r="R16" s="6">
        <f>AVERAGE(J2:J101)</f>
        <v>6.49</v>
      </c>
    </row>
    <row r="17" spans="1:18" ht="15" customHeight="1" x14ac:dyDescent="0.25">
      <c r="A17" s="3">
        <v>16</v>
      </c>
      <c r="B17" s="2" t="s">
        <v>21</v>
      </c>
      <c r="C17" s="2" t="s">
        <v>167</v>
      </c>
      <c r="D17" s="2" t="s">
        <v>64</v>
      </c>
      <c r="E17" s="4">
        <v>44738</v>
      </c>
      <c r="F17" s="5" t="s">
        <v>93</v>
      </c>
      <c r="G17" s="2" t="s">
        <v>97</v>
      </c>
      <c r="H17" s="2" t="s">
        <v>113</v>
      </c>
      <c r="I17" s="2" t="s">
        <v>149</v>
      </c>
      <c r="J17" s="3">
        <v>3</v>
      </c>
      <c r="L17" s="19"/>
      <c r="M17" s="19"/>
      <c r="N17" s="19"/>
      <c r="O17" s="20"/>
      <c r="P17" s="20"/>
    </row>
    <row r="18" spans="1:18" x14ac:dyDescent="0.25">
      <c r="A18" s="3">
        <v>17</v>
      </c>
      <c r="B18" s="2" t="s">
        <v>22</v>
      </c>
      <c r="C18" s="2" t="s">
        <v>168</v>
      </c>
      <c r="D18" s="2" t="s">
        <v>65</v>
      </c>
      <c r="E18" s="4">
        <v>44725</v>
      </c>
      <c r="F18" s="2" t="s">
        <v>94</v>
      </c>
      <c r="G18" s="2" t="s">
        <v>97</v>
      </c>
      <c r="H18" s="2" t="s">
        <v>114</v>
      </c>
      <c r="I18" s="2" t="s">
        <v>150</v>
      </c>
      <c r="J18" s="3">
        <v>1</v>
      </c>
      <c r="L18" s="19" t="s">
        <v>310</v>
      </c>
      <c r="M18" s="19"/>
      <c r="N18" s="19"/>
      <c r="O18" s="20"/>
      <c r="P18" s="20"/>
      <c r="R18" s="6">
        <f>COUNTIF(G:G,"Yes")</f>
        <v>7</v>
      </c>
    </row>
    <row r="19" spans="1:18" x14ac:dyDescent="0.25">
      <c r="A19" s="3">
        <v>18</v>
      </c>
      <c r="B19" s="2" t="s">
        <v>23</v>
      </c>
      <c r="C19" s="2" t="s">
        <v>169</v>
      </c>
      <c r="D19" s="2" t="s">
        <v>66</v>
      </c>
      <c r="E19" s="4">
        <v>44730</v>
      </c>
      <c r="F19" s="2" t="s">
        <v>96</v>
      </c>
      <c r="G19" s="2" t="s">
        <v>97</v>
      </c>
      <c r="H19" s="2" t="s">
        <v>115</v>
      </c>
      <c r="I19" s="2" t="s">
        <v>151</v>
      </c>
      <c r="J19" s="3">
        <v>5</v>
      </c>
      <c r="L19" s="19"/>
      <c r="M19" s="19"/>
      <c r="N19" s="19"/>
      <c r="O19" s="20"/>
      <c r="P19" s="20"/>
    </row>
    <row r="20" spans="1:18" x14ac:dyDescent="0.25">
      <c r="A20" s="3">
        <v>19</v>
      </c>
      <c r="B20" s="2" t="s">
        <v>24</v>
      </c>
      <c r="C20" s="2" t="s">
        <v>170</v>
      </c>
      <c r="D20" s="2" t="s">
        <v>67</v>
      </c>
      <c r="E20" s="4">
        <v>44738</v>
      </c>
      <c r="F20" s="5" t="s">
        <v>93</v>
      </c>
      <c r="G20" s="2" t="s">
        <v>97</v>
      </c>
      <c r="H20" s="2" t="s">
        <v>116</v>
      </c>
      <c r="I20" s="2" t="s">
        <v>149</v>
      </c>
      <c r="J20" s="3">
        <v>1</v>
      </c>
      <c r="L20" s="19" t="s">
        <v>311</v>
      </c>
      <c r="M20" s="19"/>
      <c r="N20" s="19"/>
      <c r="O20" s="20"/>
      <c r="P20" s="20"/>
      <c r="R20" s="6">
        <f>COUNTIF(E:E,"&gt;15-Jun-2022")</f>
        <v>91</v>
      </c>
    </row>
    <row r="21" spans="1:18" x14ac:dyDescent="0.25">
      <c r="A21" s="3">
        <v>20</v>
      </c>
      <c r="B21" s="2" t="s">
        <v>25</v>
      </c>
      <c r="C21" s="2" t="s">
        <v>171</v>
      </c>
      <c r="D21" s="2" t="s">
        <v>68</v>
      </c>
      <c r="E21" s="4">
        <v>44730</v>
      </c>
      <c r="F21" s="2" t="s">
        <v>94</v>
      </c>
      <c r="G21" s="2" t="s">
        <v>97</v>
      </c>
      <c r="H21" s="2" t="s">
        <v>117</v>
      </c>
      <c r="I21" s="2" t="s">
        <v>150</v>
      </c>
      <c r="J21" s="3">
        <v>5</v>
      </c>
      <c r="L21" s="19"/>
      <c r="M21" s="19"/>
      <c r="N21" s="19"/>
      <c r="O21" s="20"/>
      <c r="P21" s="20"/>
    </row>
    <row r="22" spans="1:18" ht="15" customHeight="1" x14ac:dyDescent="0.25">
      <c r="A22" s="3">
        <v>21</v>
      </c>
      <c r="B22" s="2" t="s">
        <v>26</v>
      </c>
      <c r="C22" s="2" t="s">
        <v>172</v>
      </c>
      <c r="D22" s="2" t="s">
        <v>69</v>
      </c>
      <c r="E22" s="4">
        <v>44738</v>
      </c>
      <c r="F22" s="2" t="s">
        <v>96</v>
      </c>
      <c r="G22" s="2" t="s">
        <v>97</v>
      </c>
      <c r="H22" s="2" t="s">
        <v>118</v>
      </c>
      <c r="I22" s="2" t="s">
        <v>151</v>
      </c>
      <c r="J22" s="3">
        <v>5</v>
      </c>
    </row>
    <row r="23" spans="1:18" ht="15" customHeight="1" x14ac:dyDescent="0.25">
      <c r="A23" s="3">
        <v>22</v>
      </c>
      <c r="B23" s="2" t="s">
        <v>27</v>
      </c>
      <c r="C23" s="2" t="s">
        <v>173</v>
      </c>
      <c r="D23" s="2" t="s">
        <v>70</v>
      </c>
      <c r="E23" s="4">
        <v>44734</v>
      </c>
      <c r="F23" s="5" t="s">
        <v>93</v>
      </c>
      <c r="G23" s="2" t="s">
        <v>97</v>
      </c>
      <c r="H23" s="2" t="s">
        <v>119</v>
      </c>
      <c r="I23" s="2" t="s">
        <v>149</v>
      </c>
      <c r="J23" s="3">
        <v>3</v>
      </c>
    </row>
    <row r="24" spans="1:18" x14ac:dyDescent="0.25">
      <c r="A24" s="3">
        <v>23</v>
      </c>
      <c r="B24" s="2" t="s">
        <v>28</v>
      </c>
      <c r="C24" s="2" t="s">
        <v>174</v>
      </c>
      <c r="D24" s="2" t="s">
        <v>71</v>
      </c>
      <c r="E24" s="4">
        <v>44729</v>
      </c>
      <c r="F24" s="2" t="s">
        <v>94</v>
      </c>
      <c r="G24" s="2" t="s">
        <v>97</v>
      </c>
      <c r="H24" s="2" t="s">
        <v>120</v>
      </c>
      <c r="I24" s="2" t="s">
        <v>150</v>
      </c>
      <c r="J24" s="3">
        <v>3</v>
      </c>
    </row>
    <row r="25" spans="1:18" x14ac:dyDescent="0.25">
      <c r="A25" s="3">
        <v>24</v>
      </c>
      <c r="B25" s="2" t="s">
        <v>29</v>
      </c>
      <c r="C25" s="2" t="s">
        <v>175</v>
      </c>
      <c r="D25" s="2" t="s">
        <v>72</v>
      </c>
      <c r="E25" s="4">
        <v>44730</v>
      </c>
      <c r="F25" s="2" t="s">
        <v>96</v>
      </c>
      <c r="G25" s="2" t="s">
        <v>97</v>
      </c>
      <c r="H25" s="2" t="s">
        <v>121</v>
      </c>
      <c r="I25" s="2" t="s">
        <v>151</v>
      </c>
      <c r="J25" s="3">
        <v>7</v>
      </c>
    </row>
    <row r="26" spans="1:18" x14ac:dyDescent="0.25">
      <c r="A26" s="3">
        <v>25</v>
      </c>
      <c r="B26" s="2" t="s">
        <v>30</v>
      </c>
      <c r="C26" s="2" t="s">
        <v>176</v>
      </c>
      <c r="D26" s="2" t="s">
        <v>73</v>
      </c>
      <c r="E26" s="4">
        <v>44728</v>
      </c>
      <c r="F26" s="5" t="s">
        <v>93</v>
      </c>
      <c r="G26" s="2" t="s">
        <v>97</v>
      </c>
      <c r="H26" s="2" t="s">
        <v>122</v>
      </c>
      <c r="I26" s="2" t="s">
        <v>149</v>
      </c>
      <c r="J26" s="3">
        <v>4</v>
      </c>
    </row>
    <row r="27" spans="1:18" x14ac:dyDescent="0.25">
      <c r="A27" s="3">
        <v>26</v>
      </c>
      <c r="B27" s="2" t="s">
        <v>31</v>
      </c>
      <c r="C27" s="2" t="s">
        <v>177</v>
      </c>
      <c r="D27" s="2" t="s">
        <v>74</v>
      </c>
      <c r="E27" s="4">
        <v>44735</v>
      </c>
      <c r="F27" s="2" t="s">
        <v>94</v>
      </c>
      <c r="G27" s="2" t="s">
        <v>97</v>
      </c>
      <c r="H27" s="2" t="s">
        <v>123</v>
      </c>
      <c r="I27" s="2" t="s">
        <v>150</v>
      </c>
      <c r="J27" s="3">
        <v>3</v>
      </c>
    </row>
    <row r="28" spans="1:18" x14ac:dyDescent="0.25">
      <c r="A28" s="3">
        <v>27</v>
      </c>
      <c r="B28" s="2" t="s">
        <v>32</v>
      </c>
      <c r="C28" s="2" t="s">
        <v>178</v>
      </c>
      <c r="D28" s="2" t="s">
        <v>75</v>
      </c>
      <c r="E28" s="4">
        <v>44738</v>
      </c>
      <c r="F28" s="2" t="s">
        <v>96</v>
      </c>
      <c r="G28" s="2" t="s">
        <v>97</v>
      </c>
      <c r="H28" s="2" t="s">
        <v>124</v>
      </c>
      <c r="I28" s="2" t="s">
        <v>151</v>
      </c>
      <c r="J28" s="3">
        <v>8</v>
      </c>
    </row>
    <row r="29" spans="1:18" x14ac:dyDescent="0.25">
      <c r="A29" s="3">
        <v>28</v>
      </c>
      <c r="B29" s="2" t="s">
        <v>33</v>
      </c>
      <c r="C29" s="2" t="s">
        <v>184</v>
      </c>
      <c r="D29" s="2" t="s">
        <v>76</v>
      </c>
      <c r="E29" s="4">
        <v>44738</v>
      </c>
      <c r="F29" s="5" t="s">
        <v>93</v>
      </c>
      <c r="G29" s="2" t="s">
        <v>97</v>
      </c>
      <c r="H29" s="2" t="s">
        <v>125</v>
      </c>
      <c r="I29" s="2" t="s">
        <v>149</v>
      </c>
      <c r="J29" s="3">
        <v>2</v>
      </c>
    </row>
    <row r="30" spans="1:18" x14ac:dyDescent="0.25">
      <c r="A30" s="3">
        <v>29</v>
      </c>
      <c r="B30" s="2" t="s">
        <v>34</v>
      </c>
      <c r="C30" s="2" t="s">
        <v>179</v>
      </c>
      <c r="D30" s="2" t="s">
        <v>77</v>
      </c>
      <c r="E30" s="4">
        <v>44734</v>
      </c>
      <c r="F30" s="2" t="s">
        <v>94</v>
      </c>
      <c r="G30" s="2" t="s">
        <v>97</v>
      </c>
      <c r="H30" s="2" t="s">
        <v>126</v>
      </c>
      <c r="I30" s="2" t="s">
        <v>150</v>
      </c>
      <c r="J30" s="3">
        <v>9</v>
      </c>
    </row>
    <row r="31" spans="1:18" x14ac:dyDescent="0.25">
      <c r="A31" s="3">
        <v>30</v>
      </c>
      <c r="B31" s="2" t="s">
        <v>35</v>
      </c>
      <c r="C31" s="2" t="s">
        <v>180</v>
      </c>
      <c r="D31" s="2" t="s">
        <v>78</v>
      </c>
      <c r="E31" s="4">
        <v>44727</v>
      </c>
      <c r="F31" s="2" t="s">
        <v>96</v>
      </c>
      <c r="G31" s="2" t="s">
        <v>97</v>
      </c>
      <c r="H31" s="2" t="s">
        <v>127</v>
      </c>
      <c r="I31" s="2" t="s">
        <v>151</v>
      </c>
      <c r="J31" s="3">
        <v>6</v>
      </c>
    </row>
    <row r="32" spans="1:18" x14ac:dyDescent="0.25">
      <c r="A32" s="3">
        <v>31</v>
      </c>
      <c r="B32" s="2" t="s">
        <v>36</v>
      </c>
      <c r="C32" s="2" t="s">
        <v>181</v>
      </c>
      <c r="D32" s="2" t="s">
        <v>79</v>
      </c>
      <c r="E32" s="4">
        <v>44729</v>
      </c>
      <c r="F32" s="5" t="s">
        <v>93</v>
      </c>
      <c r="G32" s="2" t="s">
        <v>97</v>
      </c>
      <c r="H32" s="2" t="s">
        <v>128</v>
      </c>
      <c r="I32" s="2" t="s">
        <v>149</v>
      </c>
      <c r="J32" s="3">
        <v>7</v>
      </c>
    </row>
    <row r="33" spans="1:10" x14ac:dyDescent="0.25">
      <c r="A33" s="3">
        <v>32</v>
      </c>
      <c r="B33" s="2" t="s">
        <v>37</v>
      </c>
      <c r="C33" s="2" t="s">
        <v>182</v>
      </c>
      <c r="D33" s="2" t="s">
        <v>80</v>
      </c>
      <c r="E33" s="4">
        <v>44726</v>
      </c>
      <c r="F33" s="2" t="s">
        <v>94</v>
      </c>
      <c r="G33" s="2" t="s">
        <v>97</v>
      </c>
      <c r="H33" s="2" t="s">
        <v>129</v>
      </c>
      <c r="I33" s="2" t="s">
        <v>150</v>
      </c>
      <c r="J33" s="3">
        <v>9</v>
      </c>
    </row>
    <row r="34" spans="1:10" x14ac:dyDescent="0.25">
      <c r="A34" s="3">
        <v>33</v>
      </c>
      <c r="B34" s="2" t="s">
        <v>38</v>
      </c>
      <c r="C34" s="2" t="s">
        <v>183</v>
      </c>
      <c r="D34" s="2" t="s">
        <v>62</v>
      </c>
      <c r="E34" s="4">
        <v>44733</v>
      </c>
      <c r="F34" s="2" t="s">
        <v>96</v>
      </c>
      <c r="G34" s="2" t="s">
        <v>97</v>
      </c>
      <c r="H34" s="2" t="s">
        <v>130</v>
      </c>
      <c r="I34" s="2" t="s">
        <v>151</v>
      </c>
      <c r="J34" s="3">
        <v>2</v>
      </c>
    </row>
    <row r="35" spans="1:10" x14ac:dyDescent="0.25">
      <c r="A35" s="3">
        <v>34</v>
      </c>
      <c r="B35" s="2" t="s">
        <v>28</v>
      </c>
      <c r="C35" s="2" t="s">
        <v>174</v>
      </c>
      <c r="D35" s="2" t="s">
        <v>71</v>
      </c>
      <c r="E35" s="4">
        <v>44730</v>
      </c>
      <c r="F35" s="5" t="s">
        <v>93</v>
      </c>
      <c r="G35" s="2" t="s">
        <v>97</v>
      </c>
      <c r="H35" s="2" t="s">
        <v>131</v>
      </c>
      <c r="I35" s="2" t="s">
        <v>149</v>
      </c>
      <c r="J35" s="3">
        <v>9</v>
      </c>
    </row>
    <row r="36" spans="1:10" x14ac:dyDescent="0.25">
      <c r="A36" s="3">
        <v>35</v>
      </c>
      <c r="B36" s="2" t="s">
        <v>33</v>
      </c>
      <c r="C36" s="2" t="s">
        <v>184</v>
      </c>
      <c r="D36" s="2" t="s">
        <v>76</v>
      </c>
      <c r="E36" s="4">
        <v>44736</v>
      </c>
      <c r="F36" s="2" t="s">
        <v>94</v>
      </c>
      <c r="G36" s="2" t="s">
        <v>97</v>
      </c>
      <c r="H36" s="2" t="s">
        <v>132</v>
      </c>
      <c r="I36" s="2" t="s">
        <v>150</v>
      </c>
      <c r="J36" s="3">
        <v>10</v>
      </c>
    </row>
    <row r="37" spans="1:10" x14ac:dyDescent="0.25">
      <c r="A37" s="3">
        <v>36</v>
      </c>
      <c r="B37" s="2" t="s">
        <v>10</v>
      </c>
      <c r="C37" s="2" t="s">
        <v>185</v>
      </c>
      <c r="D37" s="2" t="s">
        <v>54</v>
      </c>
      <c r="E37" s="4">
        <v>44732</v>
      </c>
      <c r="F37" s="2" t="s">
        <v>96</v>
      </c>
      <c r="G37" s="2" t="s">
        <v>97</v>
      </c>
      <c r="H37" s="2" t="s">
        <v>133</v>
      </c>
      <c r="I37" s="2" t="s">
        <v>151</v>
      </c>
      <c r="J37" s="3">
        <v>9</v>
      </c>
    </row>
    <row r="38" spans="1:10" x14ac:dyDescent="0.25">
      <c r="A38" s="3">
        <v>37</v>
      </c>
      <c r="B38" s="2" t="s">
        <v>39</v>
      </c>
      <c r="C38" s="2" t="s">
        <v>186</v>
      </c>
      <c r="D38" s="2" t="s">
        <v>64</v>
      </c>
      <c r="E38" s="4">
        <v>44732</v>
      </c>
      <c r="F38" s="5" t="s">
        <v>93</v>
      </c>
      <c r="G38" s="2" t="s">
        <v>97</v>
      </c>
      <c r="H38" s="2" t="s">
        <v>134</v>
      </c>
      <c r="I38" s="2" t="s">
        <v>149</v>
      </c>
      <c r="J38" s="3">
        <v>8</v>
      </c>
    </row>
    <row r="39" spans="1:10" x14ac:dyDescent="0.25">
      <c r="A39" s="3">
        <v>38</v>
      </c>
      <c r="B39" s="2" t="s">
        <v>35</v>
      </c>
      <c r="C39" s="2" t="s">
        <v>187</v>
      </c>
      <c r="D39" s="2" t="s">
        <v>78</v>
      </c>
      <c r="E39" s="4">
        <v>44731</v>
      </c>
      <c r="F39" s="2" t="s">
        <v>94</v>
      </c>
      <c r="G39" s="2" t="s">
        <v>97</v>
      </c>
      <c r="H39" s="2" t="s">
        <v>135</v>
      </c>
      <c r="I39" s="2" t="s">
        <v>150</v>
      </c>
      <c r="J39" s="3">
        <v>10</v>
      </c>
    </row>
    <row r="40" spans="1:10" x14ac:dyDescent="0.25">
      <c r="A40" s="3">
        <v>39</v>
      </c>
      <c r="B40" s="2" t="s">
        <v>36</v>
      </c>
      <c r="C40" s="2" t="s">
        <v>181</v>
      </c>
      <c r="D40" s="2" t="s">
        <v>79</v>
      </c>
      <c r="E40" s="4">
        <v>44735</v>
      </c>
      <c r="F40" s="2" t="s">
        <v>96</v>
      </c>
      <c r="G40" s="2" t="s">
        <v>97</v>
      </c>
      <c r="H40" s="2" t="s">
        <v>136</v>
      </c>
      <c r="I40" s="2" t="s">
        <v>151</v>
      </c>
      <c r="J40" s="3">
        <v>4</v>
      </c>
    </row>
    <row r="41" spans="1:10" x14ac:dyDescent="0.25">
      <c r="A41" s="3">
        <v>40</v>
      </c>
      <c r="B41" s="2" t="s">
        <v>40</v>
      </c>
      <c r="C41" s="2" t="s">
        <v>188</v>
      </c>
      <c r="D41" s="2" t="s">
        <v>81</v>
      </c>
      <c r="E41" s="4">
        <v>44728</v>
      </c>
      <c r="F41" s="5" t="s">
        <v>93</v>
      </c>
      <c r="G41" s="2" t="s">
        <v>97</v>
      </c>
      <c r="H41" s="2" t="s">
        <v>137</v>
      </c>
      <c r="I41" s="2" t="s">
        <v>149</v>
      </c>
      <c r="J41" s="3">
        <v>7</v>
      </c>
    </row>
    <row r="42" spans="1:10" x14ac:dyDescent="0.25">
      <c r="A42" s="3">
        <v>41</v>
      </c>
      <c r="B42" s="2" t="s">
        <v>41</v>
      </c>
      <c r="C42" s="2" t="s">
        <v>189</v>
      </c>
      <c r="D42" s="2" t="s">
        <v>82</v>
      </c>
      <c r="E42" s="4">
        <v>44727</v>
      </c>
      <c r="F42" s="2" t="s">
        <v>94</v>
      </c>
      <c r="G42" s="2" t="s">
        <v>97</v>
      </c>
      <c r="H42" s="2" t="s">
        <v>138</v>
      </c>
      <c r="I42" s="2" t="s">
        <v>150</v>
      </c>
      <c r="J42" s="3">
        <v>3</v>
      </c>
    </row>
    <row r="43" spans="1:10" x14ac:dyDescent="0.25">
      <c r="A43" s="3">
        <v>42</v>
      </c>
      <c r="B43" s="2" t="s">
        <v>42</v>
      </c>
      <c r="C43" s="2" t="s">
        <v>190</v>
      </c>
      <c r="D43" s="2" t="s">
        <v>83</v>
      </c>
      <c r="E43" s="4">
        <v>44731</v>
      </c>
      <c r="F43" s="2" t="s">
        <v>96</v>
      </c>
      <c r="G43" s="2" t="s">
        <v>97</v>
      </c>
      <c r="H43" s="2" t="s">
        <v>139</v>
      </c>
      <c r="I43" s="2" t="s">
        <v>151</v>
      </c>
      <c r="J43" s="3">
        <v>6</v>
      </c>
    </row>
    <row r="44" spans="1:10" x14ac:dyDescent="0.25">
      <c r="A44" s="3">
        <v>43</v>
      </c>
      <c r="B44" s="2" t="s">
        <v>43</v>
      </c>
      <c r="C44" s="2" t="s">
        <v>191</v>
      </c>
      <c r="D44" s="2" t="s">
        <v>84</v>
      </c>
      <c r="E44" s="4">
        <v>44732</v>
      </c>
      <c r="F44" s="5" t="s">
        <v>93</v>
      </c>
      <c r="G44" s="2" t="s">
        <v>97</v>
      </c>
      <c r="H44" s="2" t="s">
        <v>140</v>
      </c>
      <c r="I44" s="2" t="s">
        <v>149</v>
      </c>
      <c r="J44" s="3">
        <v>6</v>
      </c>
    </row>
    <row r="45" spans="1:10" x14ac:dyDescent="0.25">
      <c r="A45" s="3">
        <v>44</v>
      </c>
      <c r="B45" s="2" t="s">
        <v>44</v>
      </c>
      <c r="C45" s="2" t="s">
        <v>192</v>
      </c>
      <c r="D45" s="2" t="s">
        <v>85</v>
      </c>
      <c r="E45" s="4">
        <v>44738</v>
      </c>
      <c r="F45" s="2" t="s">
        <v>94</v>
      </c>
      <c r="G45" s="2" t="s">
        <v>97</v>
      </c>
      <c r="H45" s="2" t="s">
        <v>141</v>
      </c>
      <c r="I45" s="2" t="s">
        <v>150</v>
      </c>
      <c r="J45" s="3">
        <v>5</v>
      </c>
    </row>
    <row r="46" spans="1:10" x14ac:dyDescent="0.25">
      <c r="A46" s="3">
        <v>45</v>
      </c>
      <c r="B46" s="2" t="s">
        <v>45</v>
      </c>
      <c r="C46" s="2" t="s">
        <v>193</v>
      </c>
      <c r="D46" s="2" t="s">
        <v>86</v>
      </c>
      <c r="E46" s="4">
        <v>44730</v>
      </c>
      <c r="F46" s="2" t="s">
        <v>96</v>
      </c>
      <c r="G46" s="2" t="s">
        <v>97</v>
      </c>
      <c r="H46" s="2" t="s">
        <v>142</v>
      </c>
      <c r="I46" s="2" t="s">
        <v>151</v>
      </c>
      <c r="J46" s="3">
        <v>9</v>
      </c>
    </row>
    <row r="47" spans="1:10" x14ac:dyDescent="0.25">
      <c r="A47" s="3">
        <v>46</v>
      </c>
      <c r="B47" s="2" t="s">
        <v>46</v>
      </c>
      <c r="C47" s="2" t="s">
        <v>194</v>
      </c>
      <c r="D47" s="2" t="s">
        <v>87</v>
      </c>
      <c r="E47" s="4">
        <v>44736</v>
      </c>
      <c r="F47" s="5" t="s">
        <v>93</v>
      </c>
      <c r="G47" s="2" t="s">
        <v>97</v>
      </c>
      <c r="H47" s="2" t="s">
        <v>143</v>
      </c>
      <c r="I47" s="2" t="s">
        <v>149</v>
      </c>
      <c r="J47" s="3">
        <v>9</v>
      </c>
    </row>
    <row r="48" spans="1:10" x14ac:dyDescent="0.25">
      <c r="A48" s="3">
        <v>47</v>
      </c>
      <c r="B48" s="2" t="s">
        <v>47</v>
      </c>
      <c r="C48" s="2" t="s">
        <v>195</v>
      </c>
      <c r="D48" s="2" t="s">
        <v>88</v>
      </c>
      <c r="E48" s="4">
        <v>44731</v>
      </c>
      <c r="F48" s="2" t="s">
        <v>94</v>
      </c>
      <c r="G48" s="2" t="s">
        <v>97</v>
      </c>
      <c r="H48" s="2" t="s">
        <v>144</v>
      </c>
      <c r="I48" s="2" t="s">
        <v>150</v>
      </c>
      <c r="J48" s="3">
        <v>3</v>
      </c>
    </row>
    <row r="49" spans="1:10" x14ac:dyDescent="0.25">
      <c r="A49" s="3">
        <v>48</v>
      </c>
      <c r="B49" s="2" t="s">
        <v>48</v>
      </c>
      <c r="C49" s="2" t="s">
        <v>196</v>
      </c>
      <c r="D49" s="2" t="s">
        <v>89</v>
      </c>
      <c r="E49" s="4">
        <v>44737</v>
      </c>
      <c r="F49" s="2" t="s">
        <v>96</v>
      </c>
      <c r="G49" s="2" t="s">
        <v>97</v>
      </c>
      <c r="H49" s="2" t="s">
        <v>145</v>
      </c>
      <c r="I49" s="2" t="s">
        <v>151</v>
      </c>
      <c r="J49" s="3">
        <v>4</v>
      </c>
    </row>
    <row r="50" spans="1:10" x14ac:dyDescent="0.25">
      <c r="A50" s="3">
        <v>49</v>
      </c>
      <c r="B50" s="2" t="s">
        <v>49</v>
      </c>
      <c r="C50" s="2" t="s">
        <v>197</v>
      </c>
      <c r="D50" s="2" t="s">
        <v>90</v>
      </c>
      <c r="E50" s="4">
        <v>44726</v>
      </c>
      <c r="F50" s="5" t="s">
        <v>93</v>
      </c>
      <c r="G50" s="2" t="s">
        <v>97</v>
      </c>
      <c r="H50" s="2" t="s">
        <v>146</v>
      </c>
      <c r="I50" s="2" t="s">
        <v>149</v>
      </c>
      <c r="J50" s="3">
        <v>8</v>
      </c>
    </row>
    <row r="51" spans="1:10" x14ac:dyDescent="0.25">
      <c r="A51" s="3">
        <v>50</v>
      </c>
      <c r="B51" s="2" t="s">
        <v>208</v>
      </c>
      <c r="C51" s="2" t="s">
        <v>198</v>
      </c>
      <c r="D51" s="2" t="s">
        <v>63</v>
      </c>
      <c r="E51" s="4">
        <v>44725</v>
      </c>
      <c r="F51" s="2" t="s">
        <v>94</v>
      </c>
      <c r="G51" s="2" t="s">
        <v>97</v>
      </c>
      <c r="H51" s="2" t="s">
        <v>147</v>
      </c>
      <c r="I51" s="2" t="s">
        <v>149</v>
      </c>
      <c r="J51" s="3">
        <v>6</v>
      </c>
    </row>
    <row r="52" spans="1:10" x14ac:dyDescent="0.25">
      <c r="A52" s="3">
        <v>51</v>
      </c>
      <c r="B52" s="2" t="s">
        <v>209</v>
      </c>
      <c r="C52" s="2" t="s">
        <v>258</v>
      </c>
      <c r="D52" s="2" t="s">
        <v>58</v>
      </c>
      <c r="E52" s="4">
        <v>44741</v>
      </c>
      <c r="F52" s="5" t="s">
        <v>93</v>
      </c>
      <c r="G52" s="2" t="s">
        <v>97</v>
      </c>
      <c r="H52" s="2" t="s">
        <v>98</v>
      </c>
      <c r="I52" s="2" t="s">
        <v>149</v>
      </c>
      <c r="J52" s="3">
        <v>9</v>
      </c>
    </row>
    <row r="53" spans="1:10" x14ac:dyDescent="0.25">
      <c r="A53" s="3">
        <v>52</v>
      </c>
      <c r="B53" s="2" t="s">
        <v>210</v>
      </c>
      <c r="C53" s="2" t="s">
        <v>259</v>
      </c>
      <c r="D53" s="2" t="s">
        <v>59</v>
      </c>
      <c r="E53" s="4">
        <v>44742</v>
      </c>
      <c r="F53" s="2" t="s">
        <v>94</v>
      </c>
      <c r="G53" s="2" t="s">
        <v>97</v>
      </c>
      <c r="H53" s="2" t="s">
        <v>99</v>
      </c>
      <c r="I53" s="2" t="s">
        <v>150</v>
      </c>
      <c r="J53" s="3">
        <v>7</v>
      </c>
    </row>
    <row r="54" spans="1:10" x14ac:dyDescent="0.25">
      <c r="A54" s="3">
        <v>53</v>
      </c>
      <c r="B54" s="2" t="s">
        <v>211</v>
      </c>
      <c r="C54" s="2" t="s">
        <v>260</v>
      </c>
      <c r="D54" s="2" t="s">
        <v>60</v>
      </c>
      <c r="E54" s="4">
        <v>44743</v>
      </c>
      <c r="F54" s="2" t="s">
        <v>96</v>
      </c>
      <c r="G54" s="2" t="s">
        <v>97</v>
      </c>
      <c r="H54" s="2" t="s">
        <v>100</v>
      </c>
      <c r="I54" s="2" t="s">
        <v>151</v>
      </c>
      <c r="J54" s="3">
        <v>8</v>
      </c>
    </row>
    <row r="55" spans="1:10" x14ac:dyDescent="0.25">
      <c r="A55" s="3">
        <v>54</v>
      </c>
      <c r="B55" s="2" t="s">
        <v>212</v>
      </c>
      <c r="C55" s="2" t="s">
        <v>261</v>
      </c>
      <c r="D55" s="2" t="s">
        <v>61</v>
      </c>
      <c r="E55" s="4">
        <v>44744</v>
      </c>
      <c r="F55" s="5" t="s">
        <v>93</v>
      </c>
      <c r="G55" s="2" t="s">
        <v>97</v>
      </c>
      <c r="H55" s="2" t="s">
        <v>101</v>
      </c>
      <c r="I55" s="2" t="s">
        <v>149</v>
      </c>
      <c r="J55" s="3">
        <v>6</v>
      </c>
    </row>
    <row r="56" spans="1:10" x14ac:dyDescent="0.25">
      <c r="A56" s="3">
        <v>55</v>
      </c>
      <c r="B56" s="2" t="s">
        <v>213</v>
      </c>
      <c r="C56" s="2" t="s">
        <v>262</v>
      </c>
      <c r="D56" s="2" t="s">
        <v>62</v>
      </c>
      <c r="E56" s="4">
        <v>44745</v>
      </c>
      <c r="F56" s="2" t="s">
        <v>94</v>
      </c>
      <c r="G56" s="2" t="s">
        <v>97</v>
      </c>
      <c r="H56" s="2" t="s">
        <v>102</v>
      </c>
      <c r="I56" s="2" t="s">
        <v>150</v>
      </c>
      <c r="J56" s="3">
        <v>6</v>
      </c>
    </row>
    <row r="57" spans="1:10" x14ac:dyDescent="0.25">
      <c r="A57" s="3">
        <v>56</v>
      </c>
      <c r="B57" s="2" t="s">
        <v>214</v>
      </c>
      <c r="C57" s="2" t="s">
        <v>263</v>
      </c>
      <c r="D57" s="2" t="s">
        <v>63</v>
      </c>
      <c r="E57" s="4">
        <v>44746</v>
      </c>
      <c r="F57" s="2" t="s">
        <v>96</v>
      </c>
      <c r="G57" s="2" t="s">
        <v>97</v>
      </c>
      <c r="H57" s="2" t="s">
        <v>103</v>
      </c>
      <c r="I57" s="2" t="s">
        <v>151</v>
      </c>
      <c r="J57" s="3">
        <v>4</v>
      </c>
    </row>
    <row r="58" spans="1:10" x14ac:dyDescent="0.25">
      <c r="A58" s="3">
        <v>57</v>
      </c>
      <c r="B58" s="2" t="s">
        <v>215</v>
      </c>
      <c r="C58" s="2" t="s">
        <v>264</v>
      </c>
      <c r="D58" s="2" t="s">
        <v>64</v>
      </c>
      <c r="E58" s="4">
        <v>44747</v>
      </c>
      <c r="F58" s="5" t="s">
        <v>93</v>
      </c>
      <c r="G58" s="2" t="s">
        <v>97</v>
      </c>
      <c r="H58" s="2" t="s">
        <v>104</v>
      </c>
      <c r="I58" s="2" t="s">
        <v>149</v>
      </c>
      <c r="J58" s="3">
        <v>9</v>
      </c>
    </row>
    <row r="59" spans="1:10" x14ac:dyDescent="0.25">
      <c r="A59" s="3">
        <v>58</v>
      </c>
      <c r="B59" s="2" t="s">
        <v>216</v>
      </c>
      <c r="C59" s="2" t="s">
        <v>265</v>
      </c>
      <c r="D59" s="2" t="s">
        <v>65</v>
      </c>
      <c r="E59" s="4">
        <v>44749</v>
      </c>
      <c r="F59" s="2" t="s">
        <v>94</v>
      </c>
      <c r="G59" s="2" t="s">
        <v>97</v>
      </c>
      <c r="H59" s="2" t="s">
        <v>105</v>
      </c>
      <c r="I59" s="2" t="s">
        <v>150</v>
      </c>
      <c r="J59" s="3">
        <v>9</v>
      </c>
    </row>
    <row r="60" spans="1:10" x14ac:dyDescent="0.25">
      <c r="A60" s="3">
        <v>59</v>
      </c>
      <c r="B60" s="2" t="s">
        <v>217</v>
      </c>
      <c r="C60" s="2" t="s">
        <v>266</v>
      </c>
      <c r="D60" s="2" t="s">
        <v>66</v>
      </c>
      <c r="E60" s="4">
        <v>44741</v>
      </c>
      <c r="F60" s="2" t="s">
        <v>96</v>
      </c>
      <c r="G60" s="2" t="s">
        <v>97</v>
      </c>
      <c r="H60" s="2" t="s">
        <v>106</v>
      </c>
      <c r="I60" s="2" t="s">
        <v>151</v>
      </c>
      <c r="J60" s="3">
        <v>6</v>
      </c>
    </row>
    <row r="61" spans="1:10" x14ac:dyDescent="0.25">
      <c r="A61" s="3">
        <v>60</v>
      </c>
      <c r="B61" s="2" t="s">
        <v>218</v>
      </c>
      <c r="C61" s="2" t="s">
        <v>267</v>
      </c>
      <c r="D61" s="2" t="s">
        <v>67</v>
      </c>
      <c r="E61" s="4">
        <v>44742</v>
      </c>
      <c r="F61" s="5" t="s">
        <v>93</v>
      </c>
      <c r="G61" s="2" t="s">
        <v>97</v>
      </c>
      <c r="H61" s="2" t="s">
        <v>107</v>
      </c>
      <c r="I61" s="2" t="s">
        <v>149</v>
      </c>
      <c r="J61" s="3">
        <v>9</v>
      </c>
    </row>
    <row r="62" spans="1:10" x14ac:dyDescent="0.25">
      <c r="A62" s="3">
        <v>61</v>
      </c>
      <c r="B62" s="2" t="s">
        <v>219</v>
      </c>
      <c r="C62" s="2" t="s">
        <v>268</v>
      </c>
      <c r="D62" s="2" t="s">
        <v>68</v>
      </c>
      <c r="E62" s="4">
        <v>44743</v>
      </c>
      <c r="F62" s="2" t="s">
        <v>94</v>
      </c>
      <c r="G62" s="2" t="s">
        <v>97</v>
      </c>
      <c r="H62" s="2" t="s">
        <v>108</v>
      </c>
      <c r="I62" s="2" t="s">
        <v>150</v>
      </c>
      <c r="J62" s="3">
        <v>9</v>
      </c>
    </row>
    <row r="63" spans="1:10" x14ac:dyDescent="0.25">
      <c r="A63" s="3">
        <v>62</v>
      </c>
      <c r="B63" s="2" t="s">
        <v>220</v>
      </c>
      <c r="C63" s="2" t="s">
        <v>269</v>
      </c>
      <c r="D63" s="2" t="s">
        <v>69</v>
      </c>
      <c r="E63" s="4">
        <v>44744</v>
      </c>
      <c r="F63" s="2" t="s">
        <v>96</v>
      </c>
      <c r="G63" s="2" t="s">
        <v>97</v>
      </c>
      <c r="H63" s="2" t="s">
        <v>109</v>
      </c>
      <c r="I63" s="2" t="s">
        <v>151</v>
      </c>
      <c r="J63" s="3">
        <v>8</v>
      </c>
    </row>
    <row r="64" spans="1:10" x14ac:dyDescent="0.25">
      <c r="A64" s="3">
        <v>63</v>
      </c>
      <c r="B64" s="2" t="s">
        <v>221</v>
      </c>
      <c r="C64" s="2" t="s">
        <v>270</v>
      </c>
      <c r="D64" s="2" t="s">
        <v>70</v>
      </c>
      <c r="E64" s="4">
        <v>44745</v>
      </c>
      <c r="F64" s="5" t="s">
        <v>93</v>
      </c>
      <c r="G64" s="2" t="s">
        <v>97</v>
      </c>
      <c r="H64" s="2" t="s">
        <v>110</v>
      </c>
      <c r="I64" s="2" t="s">
        <v>149</v>
      </c>
      <c r="J64" s="3">
        <v>7</v>
      </c>
    </row>
    <row r="65" spans="1:10" x14ac:dyDescent="0.25">
      <c r="A65" s="3">
        <v>64</v>
      </c>
      <c r="B65" s="2" t="s">
        <v>222</v>
      </c>
      <c r="C65" s="2" t="s">
        <v>271</v>
      </c>
      <c r="D65" s="2" t="s">
        <v>71</v>
      </c>
      <c r="E65" s="4">
        <v>44746</v>
      </c>
      <c r="F65" s="2" t="s">
        <v>94</v>
      </c>
      <c r="G65" s="2" t="s">
        <v>97</v>
      </c>
      <c r="H65" s="2" t="s">
        <v>111</v>
      </c>
      <c r="I65" s="2" t="s">
        <v>150</v>
      </c>
      <c r="J65" s="3">
        <v>8</v>
      </c>
    </row>
    <row r="66" spans="1:10" x14ac:dyDescent="0.25">
      <c r="A66" s="3">
        <v>65</v>
      </c>
      <c r="B66" s="2" t="s">
        <v>223</v>
      </c>
      <c r="C66" s="2" t="s">
        <v>272</v>
      </c>
      <c r="D66" s="2" t="s">
        <v>72</v>
      </c>
      <c r="E66" s="4">
        <v>44747</v>
      </c>
      <c r="F66" s="2" t="s">
        <v>96</v>
      </c>
      <c r="G66" s="2" t="s">
        <v>97</v>
      </c>
      <c r="H66" s="2" t="s">
        <v>112</v>
      </c>
      <c r="I66" s="2" t="s">
        <v>151</v>
      </c>
      <c r="J66" s="3">
        <v>10</v>
      </c>
    </row>
    <row r="67" spans="1:10" x14ac:dyDescent="0.25">
      <c r="A67" s="3">
        <v>66</v>
      </c>
      <c r="B67" s="2" t="s">
        <v>224</v>
      </c>
      <c r="C67" s="2" t="s">
        <v>273</v>
      </c>
      <c r="D67" s="2" t="s">
        <v>73</v>
      </c>
      <c r="E67" s="4">
        <v>44749</v>
      </c>
      <c r="F67" s="5" t="s">
        <v>93</v>
      </c>
      <c r="G67" s="2" t="s">
        <v>97</v>
      </c>
      <c r="H67" s="2" t="s">
        <v>113</v>
      </c>
      <c r="I67" s="2" t="s">
        <v>149</v>
      </c>
      <c r="J67" s="3">
        <v>8</v>
      </c>
    </row>
    <row r="68" spans="1:10" x14ac:dyDescent="0.25">
      <c r="A68" s="3">
        <v>67</v>
      </c>
      <c r="B68" s="2" t="s">
        <v>225</v>
      </c>
      <c r="C68" s="2" t="s">
        <v>274</v>
      </c>
      <c r="D68" s="2" t="s">
        <v>74</v>
      </c>
      <c r="E68" s="4">
        <v>44741</v>
      </c>
      <c r="F68" s="2" t="s">
        <v>94</v>
      </c>
      <c r="G68" s="2" t="s">
        <v>97</v>
      </c>
      <c r="H68" s="2" t="s">
        <v>114</v>
      </c>
      <c r="I68" s="2" t="s">
        <v>150</v>
      </c>
      <c r="J68" s="3">
        <v>8</v>
      </c>
    </row>
    <row r="69" spans="1:10" x14ac:dyDescent="0.25">
      <c r="A69" s="3">
        <v>68</v>
      </c>
      <c r="B69" s="2" t="s">
        <v>226</v>
      </c>
      <c r="C69" s="2" t="s">
        <v>275</v>
      </c>
      <c r="D69" s="2" t="s">
        <v>75</v>
      </c>
      <c r="E69" s="4">
        <v>44742</v>
      </c>
      <c r="F69" s="2" t="s">
        <v>96</v>
      </c>
      <c r="G69" s="2" t="s">
        <v>97</v>
      </c>
      <c r="H69" s="2" t="s">
        <v>115</v>
      </c>
      <c r="I69" s="2" t="s">
        <v>151</v>
      </c>
      <c r="J69" s="3">
        <v>5</v>
      </c>
    </row>
    <row r="70" spans="1:10" x14ac:dyDescent="0.25">
      <c r="A70" s="3">
        <v>69</v>
      </c>
      <c r="B70" s="2" t="s">
        <v>227</v>
      </c>
      <c r="C70" s="2" t="s">
        <v>276</v>
      </c>
      <c r="D70" s="2" t="s">
        <v>76</v>
      </c>
      <c r="E70" s="4">
        <v>44743</v>
      </c>
      <c r="F70" s="5" t="s">
        <v>93</v>
      </c>
      <c r="G70" s="2" t="s">
        <v>97</v>
      </c>
      <c r="H70" s="2" t="s">
        <v>116</v>
      </c>
      <c r="I70" s="2" t="s">
        <v>149</v>
      </c>
      <c r="J70" s="3">
        <v>8</v>
      </c>
    </row>
    <row r="71" spans="1:10" x14ac:dyDescent="0.25">
      <c r="A71" s="3">
        <v>70</v>
      </c>
      <c r="B71" s="2" t="s">
        <v>228</v>
      </c>
      <c r="C71" s="2" t="s">
        <v>277</v>
      </c>
      <c r="D71" s="2" t="s">
        <v>77</v>
      </c>
      <c r="E71" s="4">
        <v>44744</v>
      </c>
      <c r="F71" s="2" t="s">
        <v>94</v>
      </c>
      <c r="G71" s="2" t="s">
        <v>97</v>
      </c>
      <c r="H71" s="2" t="s">
        <v>117</v>
      </c>
      <c r="I71" s="2" t="s">
        <v>150</v>
      </c>
      <c r="J71" s="3">
        <v>5</v>
      </c>
    </row>
    <row r="72" spans="1:10" x14ac:dyDescent="0.25">
      <c r="A72" s="3">
        <v>71</v>
      </c>
      <c r="B72" s="2" t="s">
        <v>229</v>
      </c>
      <c r="C72" s="2" t="s">
        <v>278</v>
      </c>
      <c r="D72" s="2" t="s">
        <v>78</v>
      </c>
      <c r="E72" s="4">
        <v>44745</v>
      </c>
      <c r="F72" s="2" t="s">
        <v>96</v>
      </c>
      <c r="G72" s="2" t="s">
        <v>97</v>
      </c>
      <c r="H72" s="2" t="s">
        <v>118</v>
      </c>
      <c r="I72" s="2" t="s">
        <v>151</v>
      </c>
      <c r="J72" s="3">
        <v>5</v>
      </c>
    </row>
    <row r="73" spans="1:10" x14ac:dyDescent="0.25">
      <c r="A73" s="3">
        <v>72</v>
      </c>
      <c r="B73" s="2" t="s">
        <v>230</v>
      </c>
      <c r="C73" s="2" t="s">
        <v>279</v>
      </c>
      <c r="D73" s="2" t="s">
        <v>79</v>
      </c>
      <c r="E73" s="4">
        <v>44746</v>
      </c>
      <c r="F73" s="5" t="s">
        <v>93</v>
      </c>
      <c r="G73" s="2" t="s">
        <v>97</v>
      </c>
      <c r="H73" s="2" t="s">
        <v>119</v>
      </c>
      <c r="I73" s="2" t="s">
        <v>149</v>
      </c>
      <c r="J73" s="3">
        <v>9</v>
      </c>
    </row>
    <row r="74" spans="1:10" x14ac:dyDescent="0.25">
      <c r="A74" s="3">
        <v>73</v>
      </c>
      <c r="B74" s="2" t="s">
        <v>231</v>
      </c>
      <c r="C74" s="2" t="s">
        <v>280</v>
      </c>
      <c r="D74" s="2" t="s">
        <v>80</v>
      </c>
      <c r="E74" s="4">
        <v>44747</v>
      </c>
      <c r="F74" s="2" t="s">
        <v>94</v>
      </c>
      <c r="G74" s="2" t="s">
        <v>97</v>
      </c>
      <c r="H74" s="2" t="s">
        <v>120</v>
      </c>
      <c r="I74" s="2" t="s">
        <v>150</v>
      </c>
      <c r="J74" s="3">
        <v>9</v>
      </c>
    </row>
    <row r="75" spans="1:10" x14ac:dyDescent="0.25">
      <c r="A75" s="3">
        <v>74</v>
      </c>
      <c r="B75" s="2" t="s">
        <v>232</v>
      </c>
      <c r="C75" s="2" t="s">
        <v>281</v>
      </c>
      <c r="D75" s="2" t="s">
        <v>62</v>
      </c>
      <c r="E75" s="4">
        <v>44749</v>
      </c>
      <c r="F75" s="2" t="s">
        <v>96</v>
      </c>
      <c r="G75" s="2" t="s">
        <v>97</v>
      </c>
      <c r="H75" s="2" t="s">
        <v>121</v>
      </c>
      <c r="I75" s="2" t="s">
        <v>151</v>
      </c>
      <c r="J75" s="3">
        <v>7</v>
      </c>
    </row>
    <row r="76" spans="1:10" x14ac:dyDescent="0.25">
      <c r="A76" s="3">
        <v>75</v>
      </c>
      <c r="B76" s="2" t="s">
        <v>233</v>
      </c>
      <c r="C76" s="2" t="s">
        <v>282</v>
      </c>
      <c r="D76" s="2" t="s">
        <v>71</v>
      </c>
      <c r="E76" s="4">
        <v>44741</v>
      </c>
      <c r="F76" s="5" t="s">
        <v>93</v>
      </c>
      <c r="G76" s="2" t="s">
        <v>97</v>
      </c>
      <c r="H76" s="2" t="s">
        <v>122</v>
      </c>
      <c r="I76" s="2" t="s">
        <v>149</v>
      </c>
      <c r="J76" s="3">
        <v>4</v>
      </c>
    </row>
    <row r="77" spans="1:10" x14ac:dyDescent="0.25">
      <c r="A77" s="3">
        <v>76</v>
      </c>
      <c r="B77" s="2" t="s">
        <v>234</v>
      </c>
      <c r="C77" s="2" t="s">
        <v>283</v>
      </c>
      <c r="D77" s="2" t="s">
        <v>76</v>
      </c>
      <c r="E77" s="4">
        <v>44742</v>
      </c>
      <c r="F77" s="2" t="s">
        <v>94</v>
      </c>
      <c r="G77" s="2" t="s">
        <v>97</v>
      </c>
      <c r="H77" s="2" t="s">
        <v>123</v>
      </c>
      <c r="I77" s="2" t="s">
        <v>150</v>
      </c>
      <c r="J77" s="3">
        <v>3</v>
      </c>
    </row>
    <row r="78" spans="1:10" x14ac:dyDescent="0.25">
      <c r="A78" s="3">
        <v>77</v>
      </c>
      <c r="B78" s="2" t="s">
        <v>235</v>
      </c>
      <c r="C78" s="2" t="s">
        <v>284</v>
      </c>
      <c r="D78" s="2" t="s">
        <v>54</v>
      </c>
      <c r="E78" s="4">
        <v>44743</v>
      </c>
      <c r="F78" s="2" t="s">
        <v>96</v>
      </c>
      <c r="G78" s="2" t="s">
        <v>97</v>
      </c>
      <c r="H78" s="2" t="s">
        <v>124</v>
      </c>
      <c r="I78" s="2" t="s">
        <v>151</v>
      </c>
      <c r="J78" s="3">
        <v>8</v>
      </c>
    </row>
    <row r="79" spans="1:10" x14ac:dyDescent="0.25">
      <c r="A79" s="3">
        <v>78</v>
      </c>
      <c r="B79" s="2" t="s">
        <v>236</v>
      </c>
      <c r="C79" s="2" t="s">
        <v>285</v>
      </c>
      <c r="D79" s="2" t="s">
        <v>64</v>
      </c>
      <c r="E79" s="4">
        <v>44744</v>
      </c>
      <c r="F79" s="5" t="s">
        <v>93</v>
      </c>
      <c r="G79" s="2" t="s">
        <v>97</v>
      </c>
      <c r="H79" s="2" t="s">
        <v>125</v>
      </c>
      <c r="I79" s="2" t="s">
        <v>149</v>
      </c>
      <c r="J79" s="3">
        <v>6</v>
      </c>
    </row>
    <row r="80" spans="1:10" x14ac:dyDescent="0.25">
      <c r="A80" s="3">
        <v>79</v>
      </c>
      <c r="B80" s="2" t="s">
        <v>237</v>
      </c>
      <c r="C80" s="2" t="s">
        <v>286</v>
      </c>
      <c r="D80" s="2" t="s">
        <v>78</v>
      </c>
      <c r="E80" s="4">
        <v>44745</v>
      </c>
      <c r="F80" s="2" t="s">
        <v>94</v>
      </c>
      <c r="G80" s="2" t="s">
        <v>97</v>
      </c>
      <c r="H80" s="2" t="s">
        <v>126</v>
      </c>
      <c r="I80" s="2" t="s">
        <v>150</v>
      </c>
      <c r="J80" s="3">
        <v>9</v>
      </c>
    </row>
    <row r="81" spans="1:10" x14ac:dyDescent="0.25">
      <c r="A81" s="3">
        <v>80</v>
      </c>
      <c r="B81" s="2" t="s">
        <v>238</v>
      </c>
      <c r="C81" s="2" t="s">
        <v>287</v>
      </c>
      <c r="D81" s="2" t="s">
        <v>79</v>
      </c>
      <c r="E81" s="4">
        <v>44746</v>
      </c>
      <c r="F81" s="2" t="s">
        <v>96</v>
      </c>
      <c r="G81" s="2" t="s">
        <v>97</v>
      </c>
      <c r="H81" s="2" t="s">
        <v>127</v>
      </c>
      <c r="I81" s="2" t="s">
        <v>151</v>
      </c>
      <c r="J81" s="3">
        <v>6</v>
      </c>
    </row>
    <row r="82" spans="1:10" x14ac:dyDescent="0.25">
      <c r="A82" s="3">
        <v>81</v>
      </c>
      <c r="B82" s="2" t="s">
        <v>239</v>
      </c>
      <c r="C82" s="2" t="s">
        <v>288</v>
      </c>
      <c r="D82" s="2" t="s">
        <v>81</v>
      </c>
      <c r="E82" s="4">
        <v>44747</v>
      </c>
      <c r="F82" s="5" t="s">
        <v>93</v>
      </c>
      <c r="G82" s="2" t="s">
        <v>97</v>
      </c>
      <c r="H82" s="2" t="s">
        <v>128</v>
      </c>
      <c r="I82" s="2" t="s">
        <v>149</v>
      </c>
      <c r="J82" s="3">
        <v>7</v>
      </c>
    </row>
    <row r="83" spans="1:10" x14ac:dyDescent="0.25">
      <c r="A83" s="3">
        <v>82</v>
      </c>
      <c r="B83" s="2" t="s">
        <v>240</v>
      </c>
      <c r="C83" s="2" t="s">
        <v>289</v>
      </c>
      <c r="D83" s="2" t="s">
        <v>82</v>
      </c>
      <c r="E83" s="4">
        <v>44749</v>
      </c>
      <c r="F83" s="2" t="s">
        <v>94</v>
      </c>
      <c r="G83" s="2" t="s">
        <v>97</v>
      </c>
      <c r="H83" s="2" t="s">
        <v>129</v>
      </c>
      <c r="I83" s="2" t="s">
        <v>150</v>
      </c>
      <c r="J83" s="3">
        <v>9</v>
      </c>
    </row>
    <row r="84" spans="1:10" x14ac:dyDescent="0.25">
      <c r="A84" s="3">
        <v>83</v>
      </c>
      <c r="B84" s="2" t="s">
        <v>241</v>
      </c>
      <c r="C84" s="2" t="s">
        <v>290</v>
      </c>
      <c r="D84" s="2" t="s">
        <v>83</v>
      </c>
      <c r="E84" s="4">
        <v>44741</v>
      </c>
      <c r="F84" s="2" t="s">
        <v>96</v>
      </c>
      <c r="G84" s="2" t="s">
        <v>97</v>
      </c>
      <c r="H84" s="2" t="s">
        <v>130</v>
      </c>
      <c r="I84" s="2" t="s">
        <v>151</v>
      </c>
      <c r="J84" s="3">
        <v>7</v>
      </c>
    </row>
    <row r="85" spans="1:10" x14ac:dyDescent="0.25">
      <c r="A85" s="3">
        <v>84</v>
      </c>
      <c r="B85" s="2" t="s">
        <v>242</v>
      </c>
      <c r="C85" s="2" t="s">
        <v>291</v>
      </c>
      <c r="D85" s="2" t="s">
        <v>84</v>
      </c>
      <c r="E85" s="4">
        <v>44742</v>
      </c>
      <c r="F85" s="5" t="s">
        <v>93</v>
      </c>
      <c r="G85" s="2" t="s">
        <v>97</v>
      </c>
      <c r="H85" s="2" t="s">
        <v>131</v>
      </c>
      <c r="I85" s="2" t="s">
        <v>149</v>
      </c>
      <c r="J85" s="3">
        <v>9</v>
      </c>
    </row>
    <row r="86" spans="1:10" x14ac:dyDescent="0.25">
      <c r="A86" s="3">
        <v>85</v>
      </c>
      <c r="B86" s="2" t="s">
        <v>243</v>
      </c>
      <c r="C86" s="2" t="s">
        <v>292</v>
      </c>
      <c r="D86" s="2" t="s">
        <v>85</v>
      </c>
      <c r="E86" s="4">
        <v>44743</v>
      </c>
      <c r="F86" s="2" t="s">
        <v>94</v>
      </c>
      <c r="G86" s="2" t="s">
        <v>97</v>
      </c>
      <c r="H86" s="2" t="s">
        <v>132</v>
      </c>
      <c r="I86" s="2" t="s">
        <v>150</v>
      </c>
      <c r="J86" s="3">
        <v>10</v>
      </c>
    </row>
    <row r="87" spans="1:10" x14ac:dyDescent="0.25">
      <c r="A87" s="3">
        <v>86</v>
      </c>
      <c r="B87" s="2" t="s">
        <v>244</v>
      </c>
      <c r="C87" s="2" t="s">
        <v>293</v>
      </c>
      <c r="D87" s="2" t="s">
        <v>86</v>
      </c>
      <c r="E87" s="4">
        <v>44744</v>
      </c>
      <c r="F87" s="2" t="s">
        <v>96</v>
      </c>
      <c r="G87" s="2" t="s">
        <v>97</v>
      </c>
      <c r="H87" s="2" t="s">
        <v>133</v>
      </c>
      <c r="I87" s="2" t="s">
        <v>151</v>
      </c>
      <c r="J87" s="3">
        <v>8</v>
      </c>
    </row>
    <row r="88" spans="1:10" x14ac:dyDescent="0.25">
      <c r="A88" s="3">
        <v>87</v>
      </c>
      <c r="B88" s="2" t="s">
        <v>245</v>
      </c>
      <c r="C88" s="2" t="s">
        <v>294</v>
      </c>
      <c r="D88" s="2" t="s">
        <v>87</v>
      </c>
      <c r="E88" s="4">
        <v>44745</v>
      </c>
      <c r="F88" s="5" t="s">
        <v>93</v>
      </c>
      <c r="G88" s="2" t="s">
        <v>97</v>
      </c>
      <c r="H88" s="2" t="s">
        <v>134</v>
      </c>
      <c r="I88" s="2" t="s">
        <v>149</v>
      </c>
      <c r="J88" s="3">
        <v>8</v>
      </c>
    </row>
    <row r="89" spans="1:10" x14ac:dyDescent="0.25">
      <c r="A89" s="3">
        <v>88</v>
      </c>
      <c r="B89" s="2" t="s">
        <v>246</v>
      </c>
      <c r="C89" s="2" t="s">
        <v>295</v>
      </c>
      <c r="D89" s="2" t="s">
        <v>88</v>
      </c>
      <c r="E89" s="4">
        <v>44746</v>
      </c>
      <c r="F89" s="2" t="s">
        <v>94</v>
      </c>
      <c r="G89" s="2" t="s">
        <v>97</v>
      </c>
      <c r="H89" s="2" t="s">
        <v>135</v>
      </c>
      <c r="I89" s="2" t="s">
        <v>150</v>
      </c>
      <c r="J89" s="3">
        <v>10</v>
      </c>
    </row>
    <row r="90" spans="1:10" x14ac:dyDescent="0.25">
      <c r="A90" s="3">
        <v>89</v>
      </c>
      <c r="B90" s="2" t="s">
        <v>247</v>
      </c>
      <c r="C90" s="2" t="s">
        <v>296</v>
      </c>
      <c r="D90" s="2" t="s">
        <v>89</v>
      </c>
      <c r="E90" s="4">
        <v>44747</v>
      </c>
      <c r="F90" s="2" t="s">
        <v>96</v>
      </c>
      <c r="G90" s="2" t="s">
        <v>97</v>
      </c>
      <c r="H90" s="2" t="s">
        <v>136</v>
      </c>
      <c r="I90" s="2" t="s">
        <v>151</v>
      </c>
      <c r="J90" s="3">
        <v>6</v>
      </c>
    </row>
    <row r="91" spans="1:10" x14ac:dyDescent="0.25">
      <c r="A91" s="3">
        <v>90</v>
      </c>
      <c r="B91" s="2" t="s">
        <v>248</v>
      </c>
      <c r="C91" s="2" t="s">
        <v>297</v>
      </c>
      <c r="D91" s="2" t="s">
        <v>90</v>
      </c>
      <c r="E91" s="4">
        <v>44749</v>
      </c>
      <c r="F91" s="5" t="s">
        <v>93</v>
      </c>
      <c r="G91" s="2" t="s">
        <v>97</v>
      </c>
      <c r="H91" s="2" t="s">
        <v>137</v>
      </c>
      <c r="I91" s="2" t="s">
        <v>149</v>
      </c>
      <c r="J91" s="3">
        <v>7</v>
      </c>
    </row>
    <row r="92" spans="1:10" x14ac:dyDescent="0.25">
      <c r="A92" s="3">
        <v>91</v>
      </c>
      <c r="B92" s="2" t="s">
        <v>249</v>
      </c>
      <c r="C92" s="2" t="s">
        <v>298</v>
      </c>
      <c r="D92" s="2" t="s">
        <v>63</v>
      </c>
      <c r="E92" s="4">
        <v>44741</v>
      </c>
      <c r="F92" s="2" t="s">
        <v>94</v>
      </c>
      <c r="G92" s="2" t="s">
        <v>97</v>
      </c>
      <c r="H92" s="2" t="s">
        <v>138</v>
      </c>
      <c r="I92" s="2" t="s">
        <v>150</v>
      </c>
      <c r="J92" s="3">
        <v>7</v>
      </c>
    </row>
    <row r="93" spans="1:10" x14ac:dyDescent="0.25">
      <c r="A93" s="3">
        <v>92</v>
      </c>
      <c r="B93" s="2" t="s">
        <v>250</v>
      </c>
      <c r="C93" s="2" t="s">
        <v>299</v>
      </c>
      <c r="D93" s="2" t="s">
        <v>58</v>
      </c>
      <c r="E93" s="4">
        <v>44742</v>
      </c>
      <c r="F93" s="2" t="s">
        <v>96</v>
      </c>
      <c r="G93" s="2" t="s">
        <v>97</v>
      </c>
      <c r="H93" s="2" t="s">
        <v>139</v>
      </c>
      <c r="I93" s="2" t="s">
        <v>151</v>
      </c>
      <c r="J93" s="3">
        <v>6</v>
      </c>
    </row>
    <row r="94" spans="1:10" x14ac:dyDescent="0.25">
      <c r="A94" s="3">
        <v>93</v>
      </c>
      <c r="B94" s="2" t="s">
        <v>251</v>
      </c>
      <c r="C94" s="2" t="s">
        <v>300</v>
      </c>
      <c r="D94" s="2" t="s">
        <v>59</v>
      </c>
      <c r="E94" s="4">
        <v>44743</v>
      </c>
      <c r="F94" s="5" t="s">
        <v>93</v>
      </c>
      <c r="G94" s="2" t="s">
        <v>97</v>
      </c>
      <c r="H94" s="2" t="s">
        <v>140</v>
      </c>
      <c r="I94" s="2" t="s">
        <v>149</v>
      </c>
      <c r="J94" s="3">
        <v>6</v>
      </c>
    </row>
    <row r="95" spans="1:10" x14ac:dyDescent="0.25">
      <c r="A95" s="3">
        <v>94</v>
      </c>
      <c r="B95" s="2" t="s">
        <v>252</v>
      </c>
      <c r="C95" s="2" t="s">
        <v>301</v>
      </c>
      <c r="D95" s="2" t="s">
        <v>60</v>
      </c>
      <c r="E95" s="4">
        <v>44744</v>
      </c>
      <c r="F95" s="2" t="s">
        <v>94</v>
      </c>
      <c r="G95" s="2" t="s">
        <v>97</v>
      </c>
      <c r="H95" s="2" t="s">
        <v>141</v>
      </c>
      <c r="I95" s="2" t="s">
        <v>150</v>
      </c>
      <c r="J95" s="3">
        <v>5</v>
      </c>
    </row>
    <row r="96" spans="1:10" x14ac:dyDescent="0.25">
      <c r="A96" s="3">
        <v>95</v>
      </c>
      <c r="B96" s="2" t="s">
        <v>253</v>
      </c>
      <c r="C96" s="2" t="s">
        <v>302</v>
      </c>
      <c r="D96" s="2" t="s">
        <v>61</v>
      </c>
      <c r="E96" s="4">
        <v>44745</v>
      </c>
      <c r="F96" s="2" t="s">
        <v>96</v>
      </c>
      <c r="G96" s="2" t="s">
        <v>97</v>
      </c>
      <c r="H96" s="2" t="s">
        <v>142</v>
      </c>
      <c r="I96" s="2" t="s">
        <v>151</v>
      </c>
      <c r="J96" s="3">
        <v>9</v>
      </c>
    </row>
    <row r="97" spans="1:10" x14ac:dyDescent="0.25">
      <c r="A97" s="3">
        <v>96</v>
      </c>
      <c r="B97" s="2" t="s">
        <v>254</v>
      </c>
      <c r="C97" s="2" t="s">
        <v>303</v>
      </c>
      <c r="D97" s="2" t="s">
        <v>62</v>
      </c>
      <c r="E97" s="4">
        <v>44746</v>
      </c>
      <c r="F97" s="5" t="s">
        <v>93</v>
      </c>
      <c r="G97" s="2" t="s">
        <v>97</v>
      </c>
      <c r="H97" s="2" t="s">
        <v>143</v>
      </c>
      <c r="I97" s="2" t="s">
        <v>149</v>
      </c>
      <c r="J97" s="3">
        <v>9</v>
      </c>
    </row>
    <row r="98" spans="1:10" x14ac:dyDescent="0.25">
      <c r="A98" s="3">
        <v>97</v>
      </c>
      <c r="B98" s="2" t="s">
        <v>255</v>
      </c>
      <c r="C98" s="2" t="s">
        <v>304</v>
      </c>
      <c r="D98" s="2" t="s">
        <v>63</v>
      </c>
      <c r="E98" s="4">
        <v>44747</v>
      </c>
      <c r="F98" s="2" t="s">
        <v>94</v>
      </c>
      <c r="G98" s="2" t="s">
        <v>97</v>
      </c>
      <c r="H98" s="2" t="s">
        <v>144</v>
      </c>
      <c r="I98" s="2" t="s">
        <v>150</v>
      </c>
      <c r="J98" s="3">
        <v>6</v>
      </c>
    </row>
    <row r="99" spans="1:10" x14ac:dyDescent="0.25">
      <c r="A99" s="3">
        <v>98</v>
      </c>
      <c r="B99" s="2" t="s">
        <v>256</v>
      </c>
      <c r="C99" s="2" t="s">
        <v>305</v>
      </c>
      <c r="D99" s="2" t="s">
        <v>64</v>
      </c>
      <c r="E99" s="4">
        <v>44749</v>
      </c>
      <c r="F99" s="2" t="s">
        <v>96</v>
      </c>
      <c r="G99" s="2" t="s">
        <v>97</v>
      </c>
      <c r="H99" s="2" t="s">
        <v>145</v>
      </c>
      <c r="I99" s="2" t="s">
        <v>151</v>
      </c>
      <c r="J99" s="3">
        <v>4</v>
      </c>
    </row>
    <row r="100" spans="1:10" x14ac:dyDescent="0.25">
      <c r="A100" s="3">
        <v>99</v>
      </c>
      <c r="B100" s="2" t="s">
        <v>257</v>
      </c>
      <c r="C100" s="2" t="s">
        <v>306</v>
      </c>
      <c r="D100" s="2" t="s">
        <v>65</v>
      </c>
      <c r="E100" s="4">
        <v>44749</v>
      </c>
      <c r="F100" s="5" t="s">
        <v>93</v>
      </c>
      <c r="G100" s="2" t="s">
        <v>97</v>
      </c>
      <c r="H100" s="2" t="s">
        <v>146</v>
      </c>
      <c r="I100" s="2" t="s">
        <v>149</v>
      </c>
      <c r="J100" s="3">
        <v>8</v>
      </c>
    </row>
    <row r="101" spans="1:10" x14ac:dyDescent="0.25">
      <c r="A101" s="3">
        <v>100</v>
      </c>
      <c r="B101" s="2" t="s">
        <v>20</v>
      </c>
      <c r="C101" s="2" t="s">
        <v>307</v>
      </c>
      <c r="D101" s="2" t="s">
        <v>66</v>
      </c>
      <c r="E101" s="4">
        <v>44749</v>
      </c>
      <c r="F101" s="2" t="s">
        <v>94</v>
      </c>
      <c r="G101" s="2" t="s">
        <v>97</v>
      </c>
      <c r="H101" s="2" t="s">
        <v>147</v>
      </c>
      <c r="I101" s="2" t="s">
        <v>149</v>
      </c>
      <c r="J101" s="3">
        <v>6</v>
      </c>
    </row>
  </sheetData>
  <sortState xmlns:xlrd2="http://schemas.microsoft.com/office/spreadsheetml/2017/richdata2" ref="A2:J51">
    <sortCondition ref="A2:A51"/>
  </sortState>
  <mergeCells count="10">
    <mergeCell ref="L18:N19"/>
    <mergeCell ref="O18:P19"/>
    <mergeCell ref="L20:N21"/>
    <mergeCell ref="O20:P21"/>
    <mergeCell ref="L2:P3"/>
    <mergeCell ref="L14:N15"/>
    <mergeCell ref="O14:P15"/>
    <mergeCell ref="L16:N17"/>
    <mergeCell ref="O16:P17"/>
    <mergeCell ref="L4:P11"/>
  </mergeCells>
  <phoneticPr fontId="1" type="noConversion"/>
  <conditionalFormatting sqref="O14:P15">
    <cfRule type="expression" dxfId="61" priority="11">
      <formula>$O$14=$R$14</formula>
    </cfRule>
    <cfRule type="containsBlanks" dxfId="60" priority="12">
      <formula>LEN(TRIM(O14))=0</formula>
    </cfRule>
  </conditionalFormatting>
  <conditionalFormatting sqref="O18:P19">
    <cfRule type="expression" dxfId="59" priority="7">
      <formula>$O$18=$R$18</formula>
    </cfRule>
    <cfRule type="containsBlanks" dxfId="58" priority="8">
      <formula>LEN(TRIM(O18))=0</formula>
    </cfRule>
  </conditionalFormatting>
  <conditionalFormatting sqref="O20:P21">
    <cfRule type="expression" dxfId="57" priority="5">
      <formula>$O$20=$R$20</formula>
    </cfRule>
    <cfRule type="containsBlanks" dxfId="56" priority="6">
      <formula>LEN(TRIM(O20))=0</formula>
    </cfRule>
  </conditionalFormatting>
  <conditionalFormatting sqref="O16:P17">
    <cfRule type="expression" dxfId="55" priority="1">
      <formula>$O$16=$R$16</formula>
    </cfRule>
    <cfRule type="containsBlanks" dxfId="54" priority="2">
      <formula>LEN(TRIM(O16))=0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sheetPr codeName="Sheet2"/>
  <dimension ref="A1:O97"/>
  <sheetViews>
    <sheetView showGridLines="0" tabSelected="1" workbookViewId="0"/>
  </sheetViews>
  <sheetFormatPr defaultRowHeight="15" x14ac:dyDescent="0.25"/>
  <cols>
    <col min="1" max="1" width="10.85546875" bestFit="1" customWidth="1"/>
    <col min="2" max="2" width="10.140625" bestFit="1" customWidth="1"/>
    <col min="3" max="3" width="9.42578125" bestFit="1" customWidth="1"/>
    <col min="4" max="4" width="15.42578125" bestFit="1" customWidth="1"/>
    <col min="7" max="7" width="10.140625" bestFit="1" customWidth="1"/>
    <col min="8" max="8" width="40.85546875" customWidth="1"/>
    <col min="9" max="9" width="13.85546875" bestFit="1" customWidth="1"/>
    <col min="10" max="10" width="12.42578125" bestFit="1" customWidth="1"/>
    <col min="11" max="11" width="16.7109375" bestFit="1" customWidth="1"/>
    <col min="12" max="12" width="26.28515625" bestFit="1" customWidth="1"/>
    <col min="13" max="13" width="9.42578125" bestFit="1" customWidth="1"/>
    <col min="14" max="14" width="17.140625" bestFit="1" customWidth="1"/>
    <col min="15" max="15" width="8.85546875" bestFit="1" customWidth="1"/>
  </cols>
  <sheetData>
    <row r="1" spans="1:15" x14ac:dyDescent="0.25">
      <c r="A1" t="s">
        <v>152</v>
      </c>
      <c r="B1" t="s">
        <v>199</v>
      </c>
      <c r="C1" t="s">
        <v>200</v>
      </c>
      <c r="D1" t="s">
        <v>201</v>
      </c>
    </row>
    <row r="2" spans="1:15" x14ac:dyDescent="0.25">
      <c r="A2" t="s">
        <v>153</v>
      </c>
      <c r="B2" t="s">
        <v>202</v>
      </c>
      <c r="C2" s="1">
        <v>44739</v>
      </c>
      <c r="D2">
        <v>1065.3821039148443</v>
      </c>
      <c r="H2" s="23" t="s">
        <v>323</v>
      </c>
      <c r="I2" s="23"/>
      <c r="J2" s="23"/>
      <c r="K2" s="23"/>
    </row>
    <row r="3" spans="1:15" ht="15.75" thickBot="1" x14ac:dyDescent="0.3">
      <c r="A3" t="s">
        <v>154</v>
      </c>
      <c r="B3" t="s">
        <v>203</v>
      </c>
      <c r="C3" s="1">
        <v>44740</v>
      </c>
      <c r="D3">
        <v>381.57338886974941</v>
      </c>
      <c r="H3" s="24"/>
      <c r="I3" s="24"/>
      <c r="J3" s="24"/>
      <c r="K3" s="24"/>
    </row>
    <row r="4" spans="1:15" x14ac:dyDescent="0.25">
      <c r="A4" t="s">
        <v>155</v>
      </c>
      <c r="B4" t="s">
        <v>204</v>
      </c>
      <c r="C4" s="1">
        <v>44734</v>
      </c>
      <c r="D4">
        <v>388.91877291930052</v>
      </c>
      <c r="H4" s="25" t="s">
        <v>327</v>
      </c>
      <c r="I4" s="26"/>
      <c r="J4" s="26"/>
      <c r="K4" s="26"/>
    </row>
    <row r="5" spans="1:15" x14ac:dyDescent="0.25">
      <c r="A5" t="s">
        <v>156</v>
      </c>
      <c r="B5" t="s">
        <v>205</v>
      </c>
      <c r="C5" s="1">
        <v>44737</v>
      </c>
      <c r="D5">
        <v>967.01919932990631</v>
      </c>
      <c r="H5" s="27"/>
      <c r="I5" s="28"/>
      <c r="J5" s="28"/>
      <c r="K5" s="28"/>
    </row>
    <row r="6" spans="1:15" x14ac:dyDescent="0.25">
      <c r="A6" t="s">
        <v>157</v>
      </c>
      <c r="B6" t="s">
        <v>202</v>
      </c>
      <c r="C6" s="1">
        <v>44735</v>
      </c>
      <c r="D6">
        <v>911.89786648444021</v>
      </c>
      <c r="H6" s="27"/>
      <c r="I6" s="28"/>
      <c r="J6" s="28"/>
      <c r="K6" s="28"/>
    </row>
    <row r="7" spans="1:15" ht="15" customHeight="1" x14ac:dyDescent="0.25">
      <c r="A7" t="s">
        <v>158</v>
      </c>
      <c r="B7" t="s">
        <v>203</v>
      </c>
      <c r="C7" s="1">
        <v>44727</v>
      </c>
      <c r="D7">
        <v>701.78956021719318</v>
      </c>
      <c r="H7" s="27"/>
      <c r="I7" s="28"/>
      <c r="J7" s="28"/>
      <c r="K7" s="28"/>
    </row>
    <row r="8" spans="1:15" ht="15.75" customHeight="1" x14ac:dyDescent="0.25">
      <c r="A8" t="s">
        <v>159</v>
      </c>
      <c r="B8" t="s">
        <v>204</v>
      </c>
      <c r="C8" s="1">
        <v>44740</v>
      </c>
      <c r="D8">
        <v>479.88658034447212</v>
      </c>
      <c r="H8" s="27"/>
      <c r="I8" s="28"/>
      <c r="J8" s="28"/>
      <c r="K8" s="28"/>
    </row>
    <row r="9" spans="1:15" ht="15" customHeight="1" x14ac:dyDescent="0.25">
      <c r="A9" t="s">
        <v>160</v>
      </c>
      <c r="B9" t="s">
        <v>205</v>
      </c>
      <c r="C9" s="1">
        <v>44725</v>
      </c>
      <c r="D9">
        <v>756.26129046676067</v>
      </c>
      <c r="H9" s="27"/>
      <c r="I9" s="28"/>
      <c r="J9" s="28"/>
      <c r="K9" s="28"/>
    </row>
    <row r="10" spans="1:15" x14ac:dyDescent="0.25">
      <c r="A10" t="s">
        <v>161</v>
      </c>
      <c r="B10" t="s">
        <v>206</v>
      </c>
      <c r="C10" s="1">
        <v>44736</v>
      </c>
      <c r="D10">
        <v>436.19346453298721</v>
      </c>
      <c r="H10" s="27"/>
      <c r="I10" s="28"/>
      <c r="J10" s="28"/>
      <c r="K10" s="28"/>
    </row>
    <row r="11" spans="1:15" ht="15.75" thickBot="1" x14ac:dyDescent="0.3">
      <c r="A11" t="s">
        <v>162</v>
      </c>
      <c r="B11" t="s">
        <v>202</v>
      </c>
      <c r="C11" s="1">
        <v>44725</v>
      </c>
      <c r="D11">
        <v>721.73008309265401</v>
      </c>
      <c r="H11" s="29"/>
      <c r="I11" s="30"/>
      <c r="J11" s="30"/>
      <c r="K11" s="30"/>
      <c r="L11" s="11" t="s">
        <v>326</v>
      </c>
    </row>
    <row r="12" spans="1:15" x14ac:dyDescent="0.25">
      <c r="A12" t="s">
        <v>163</v>
      </c>
      <c r="B12" t="s">
        <v>203</v>
      </c>
      <c r="C12" s="1">
        <v>44734</v>
      </c>
      <c r="D12">
        <v>365.06742804332742</v>
      </c>
      <c r="L12" s="31">
        <f>SUM(D:D)</f>
        <v>104588.84828742314</v>
      </c>
    </row>
    <row r="13" spans="1:15" x14ac:dyDescent="0.25">
      <c r="A13" t="s">
        <v>164</v>
      </c>
      <c r="B13" t="s">
        <v>204</v>
      </c>
      <c r="C13" s="1">
        <v>44731</v>
      </c>
      <c r="D13">
        <v>737.58749195231678</v>
      </c>
      <c r="G13" s="11" t="s">
        <v>199</v>
      </c>
      <c r="H13" s="11" t="s">
        <v>318</v>
      </c>
      <c r="I13" s="11" t="s">
        <v>312</v>
      </c>
      <c r="J13" s="11" t="s">
        <v>313</v>
      </c>
      <c r="K13" s="11" t="s">
        <v>314</v>
      </c>
    </row>
    <row r="14" spans="1:15" ht="18.75" x14ac:dyDescent="0.25">
      <c r="A14" t="s">
        <v>165</v>
      </c>
      <c r="B14" t="s">
        <v>205</v>
      </c>
      <c r="C14" s="1">
        <v>44730</v>
      </c>
      <c r="D14">
        <v>1231.631284578343</v>
      </c>
      <c r="G14" s="11" t="s">
        <v>202</v>
      </c>
      <c r="H14" s="32"/>
      <c r="I14" s="32"/>
      <c r="J14" s="32"/>
      <c r="K14" s="33"/>
      <c r="L14" s="13">
        <f>MIN(C1:C97)</f>
        <v>44725</v>
      </c>
      <c r="M14" s="7">
        <f>COUNTA($B:$B)-1</f>
        <v>96</v>
      </c>
      <c r="N14" s="7">
        <f>SUM($D:$D)</f>
        <v>104588.84828742314</v>
      </c>
      <c r="O14" s="8">
        <f>$J14/SUM($D:$D)</f>
        <v>0</v>
      </c>
    </row>
    <row r="15" spans="1:15" ht="18.75" x14ac:dyDescent="0.25">
      <c r="A15" t="s">
        <v>166</v>
      </c>
      <c r="B15" t="s">
        <v>202</v>
      </c>
      <c r="C15" s="1">
        <v>44735</v>
      </c>
      <c r="D15">
        <v>890.71175350651413</v>
      </c>
      <c r="G15" s="11" t="s">
        <v>203</v>
      </c>
      <c r="H15" s="32"/>
      <c r="I15" s="32"/>
      <c r="J15" s="32"/>
      <c r="K15" s="33"/>
      <c r="M15" s="7">
        <f t="shared" ref="M15:M19" si="0">COUNTIF($B:$B,$H15)</f>
        <v>0</v>
      </c>
      <c r="N15" s="7">
        <f t="shared" ref="N15:N19" si="1">SUMIF($B:$B,$H15,$D:$D)</f>
        <v>0</v>
      </c>
      <c r="O15" s="8">
        <f t="shared" ref="O15:O19" si="2">$J15/SUM($D:$D)</f>
        <v>0</v>
      </c>
    </row>
    <row r="16" spans="1:15" ht="18.75" x14ac:dyDescent="0.25">
      <c r="A16" t="s">
        <v>167</v>
      </c>
      <c r="B16" t="s">
        <v>203</v>
      </c>
      <c r="C16" s="1">
        <v>44738</v>
      </c>
      <c r="D16">
        <v>1054.1085860216892</v>
      </c>
      <c r="G16" s="11" t="s">
        <v>204</v>
      </c>
      <c r="H16" s="32"/>
      <c r="I16" s="32"/>
      <c r="J16" s="32"/>
      <c r="K16" s="33"/>
      <c r="M16" s="7">
        <f t="shared" si="0"/>
        <v>0</v>
      </c>
      <c r="N16" s="7">
        <f t="shared" si="1"/>
        <v>0</v>
      </c>
      <c r="O16" s="8">
        <f t="shared" si="2"/>
        <v>0</v>
      </c>
    </row>
    <row r="17" spans="1:15" ht="18.75" x14ac:dyDescent="0.25">
      <c r="A17" t="s">
        <v>168</v>
      </c>
      <c r="B17" t="s">
        <v>204</v>
      </c>
      <c r="C17" s="1">
        <v>44738</v>
      </c>
      <c r="D17">
        <v>976.51482555058408</v>
      </c>
      <c r="G17" s="11" t="s">
        <v>205</v>
      </c>
      <c r="H17" s="32"/>
      <c r="I17" s="32"/>
      <c r="J17" s="32"/>
      <c r="K17" s="33"/>
      <c r="M17" s="7">
        <f t="shared" si="0"/>
        <v>0</v>
      </c>
      <c r="N17" s="7">
        <f t="shared" si="1"/>
        <v>0</v>
      </c>
      <c r="O17" s="8">
        <f t="shared" si="2"/>
        <v>0</v>
      </c>
    </row>
    <row r="18" spans="1:15" ht="18.75" x14ac:dyDescent="0.25">
      <c r="A18" t="s">
        <v>169</v>
      </c>
      <c r="B18" t="s">
        <v>205</v>
      </c>
      <c r="C18" s="1">
        <v>44725</v>
      </c>
      <c r="D18">
        <v>1127.6939411947988</v>
      </c>
      <c r="G18" s="11" t="s">
        <v>206</v>
      </c>
      <c r="H18" s="32"/>
      <c r="I18" s="32"/>
      <c r="J18" s="32"/>
      <c r="K18" s="33"/>
      <c r="M18" s="7">
        <f t="shared" si="0"/>
        <v>0</v>
      </c>
      <c r="N18" s="7">
        <f t="shared" si="1"/>
        <v>0</v>
      </c>
      <c r="O18" s="8">
        <f t="shared" si="2"/>
        <v>0</v>
      </c>
    </row>
    <row r="19" spans="1:15" ht="18.75" x14ac:dyDescent="0.25">
      <c r="A19" t="s">
        <v>170</v>
      </c>
      <c r="B19" t="s">
        <v>206</v>
      </c>
      <c r="C19" s="1">
        <v>44730</v>
      </c>
      <c r="D19">
        <v>878.10164658744611</v>
      </c>
      <c r="G19" s="11" t="s">
        <v>207</v>
      </c>
      <c r="H19" s="32"/>
      <c r="I19" s="32"/>
      <c r="J19" s="32"/>
      <c r="K19" s="33"/>
      <c r="M19" s="7">
        <f t="shared" si="0"/>
        <v>0</v>
      </c>
      <c r="N19" s="7">
        <f t="shared" si="1"/>
        <v>0</v>
      </c>
      <c r="O19" s="8">
        <f t="shared" si="2"/>
        <v>0</v>
      </c>
    </row>
    <row r="20" spans="1:15" x14ac:dyDescent="0.25">
      <c r="A20" t="s">
        <v>171</v>
      </c>
      <c r="B20" t="s">
        <v>207</v>
      </c>
      <c r="C20" s="1">
        <v>44738</v>
      </c>
      <c r="D20">
        <v>564.28749648903772</v>
      </c>
      <c r="M20" s="6"/>
      <c r="N20" s="6"/>
      <c r="O20" s="6"/>
    </row>
    <row r="21" spans="1:15" x14ac:dyDescent="0.25">
      <c r="A21" t="s">
        <v>172</v>
      </c>
      <c r="B21" t="s">
        <v>202</v>
      </c>
      <c r="C21" s="1">
        <v>44730</v>
      </c>
      <c r="D21">
        <v>1146.0031573562619</v>
      </c>
    </row>
    <row r="22" spans="1:15" x14ac:dyDescent="0.25">
      <c r="A22" t="s">
        <v>173</v>
      </c>
      <c r="B22" t="s">
        <v>203</v>
      </c>
      <c r="C22" s="1">
        <v>44738</v>
      </c>
      <c r="D22">
        <v>913.80951512574029</v>
      </c>
    </row>
    <row r="23" spans="1:15" x14ac:dyDescent="0.25">
      <c r="A23" t="s">
        <v>174</v>
      </c>
      <c r="B23" t="s">
        <v>204</v>
      </c>
      <c r="C23" s="1">
        <v>44734</v>
      </c>
      <c r="D23">
        <v>1100.1038646627512</v>
      </c>
      <c r="H23" s="23" t="s">
        <v>324</v>
      </c>
      <c r="I23" s="23"/>
      <c r="J23" s="23"/>
      <c r="K23" s="23"/>
    </row>
    <row r="24" spans="1:15" ht="15.75" thickBot="1" x14ac:dyDescent="0.3">
      <c r="A24" t="s">
        <v>175</v>
      </c>
      <c r="B24" t="s">
        <v>205</v>
      </c>
      <c r="C24" s="1">
        <v>44729</v>
      </c>
      <c r="D24">
        <v>1192.283035256115</v>
      </c>
      <c r="H24" s="24"/>
      <c r="I24" s="24"/>
      <c r="J24" s="24"/>
      <c r="K24" s="24"/>
    </row>
    <row r="25" spans="1:15" x14ac:dyDescent="0.25">
      <c r="A25" t="s">
        <v>176</v>
      </c>
      <c r="B25" t="s">
        <v>202</v>
      </c>
      <c r="C25" s="1">
        <v>44730</v>
      </c>
      <c r="D25">
        <v>712.35816988481008</v>
      </c>
      <c r="H25" s="25" t="s">
        <v>315</v>
      </c>
      <c r="I25" s="26"/>
      <c r="J25" s="26"/>
      <c r="K25" s="26"/>
    </row>
    <row r="26" spans="1:15" x14ac:dyDescent="0.25">
      <c r="A26" t="s">
        <v>177</v>
      </c>
      <c r="B26" t="s">
        <v>203</v>
      </c>
      <c r="C26" s="1">
        <v>44728</v>
      </c>
      <c r="D26">
        <v>702.40059070538132</v>
      </c>
      <c r="H26" s="27"/>
      <c r="I26" s="28"/>
      <c r="J26" s="28"/>
      <c r="K26" s="28"/>
    </row>
    <row r="27" spans="1:15" x14ac:dyDescent="0.25">
      <c r="A27" t="s">
        <v>178</v>
      </c>
      <c r="B27" t="s">
        <v>204</v>
      </c>
      <c r="C27" s="1">
        <v>44735</v>
      </c>
      <c r="D27">
        <v>715.10355018970665</v>
      </c>
      <c r="H27" s="27"/>
      <c r="I27" s="28"/>
      <c r="J27" s="28"/>
      <c r="K27" s="28"/>
    </row>
    <row r="28" spans="1:15" x14ac:dyDescent="0.25">
      <c r="A28" t="s">
        <v>184</v>
      </c>
      <c r="B28" t="s">
        <v>205</v>
      </c>
      <c r="C28" s="1">
        <v>44738</v>
      </c>
      <c r="D28">
        <v>1219.8983610726016</v>
      </c>
      <c r="H28" s="27"/>
      <c r="I28" s="28"/>
      <c r="J28" s="28"/>
      <c r="K28" s="28"/>
    </row>
    <row r="29" spans="1:15" x14ac:dyDescent="0.25">
      <c r="A29" t="s">
        <v>179</v>
      </c>
      <c r="B29" t="s">
        <v>206</v>
      </c>
      <c r="C29" s="1">
        <v>44738</v>
      </c>
      <c r="D29">
        <v>836.39583226134164</v>
      </c>
      <c r="H29" s="27"/>
      <c r="I29" s="28"/>
      <c r="J29" s="28"/>
      <c r="K29" s="28"/>
    </row>
    <row r="30" spans="1:15" x14ac:dyDescent="0.25">
      <c r="A30" t="s">
        <v>180</v>
      </c>
      <c r="B30" t="s">
        <v>202</v>
      </c>
      <c r="C30" s="1">
        <v>44734</v>
      </c>
      <c r="D30">
        <v>963.80585295182641</v>
      </c>
      <c r="H30" s="27"/>
      <c r="I30" s="28"/>
      <c r="J30" s="28"/>
      <c r="K30" s="28"/>
    </row>
    <row r="31" spans="1:15" x14ac:dyDescent="0.25">
      <c r="A31" t="s">
        <v>181</v>
      </c>
      <c r="B31" t="s">
        <v>203</v>
      </c>
      <c r="C31" s="1">
        <v>44727</v>
      </c>
      <c r="D31">
        <v>449.01925098530552</v>
      </c>
      <c r="H31" s="27"/>
      <c r="I31" s="28"/>
      <c r="J31" s="28"/>
      <c r="K31" s="28"/>
    </row>
    <row r="32" spans="1:15" ht="15.75" thickBot="1" x14ac:dyDescent="0.3">
      <c r="A32" t="s">
        <v>182</v>
      </c>
      <c r="B32" t="s">
        <v>204</v>
      </c>
      <c r="C32" s="1">
        <v>44729</v>
      </c>
      <c r="D32">
        <v>1060.8066397333646</v>
      </c>
      <c r="H32" s="29"/>
      <c r="I32" s="30"/>
      <c r="J32" s="30"/>
      <c r="K32" s="30"/>
    </row>
    <row r="33" spans="1:15" x14ac:dyDescent="0.25">
      <c r="A33" t="s">
        <v>183</v>
      </c>
      <c r="B33" t="s">
        <v>205</v>
      </c>
      <c r="C33" s="1">
        <v>44726</v>
      </c>
      <c r="D33">
        <v>1162.8365015209247</v>
      </c>
    </row>
    <row r="34" spans="1:15" x14ac:dyDescent="0.25">
      <c r="A34" t="s">
        <v>185</v>
      </c>
      <c r="B34" t="s">
        <v>202</v>
      </c>
      <c r="C34" s="1">
        <v>44733</v>
      </c>
      <c r="D34">
        <v>1172.893522015298</v>
      </c>
      <c r="M34" s="13">
        <f>MIN(C:C)</f>
        <v>44725</v>
      </c>
      <c r="N34" s="13"/>
      <c r="O34" s="13">
        <f>MAX(C:C)</f>
        <v>44749</v>
      </c>
    </row>
    <row r="35" spans="1:15" x14ac:dyDescent="0.25">
      <c r="A35" t="s">
        <v>186</v>
      </c>
      <c r="B35" t="s">
        <v>203</v>
      </c>
      <c r="C35" s="1">
        <v>44730</v>
      </c>
      <c r="D35">
        <v>602.8879543124765</v>
      </c>
    </row>
    <row r="36" spans="1:15" x14ac:dyDescent="0.25">
      <c r="A36" t="s">
        <v>187</v>
      </c>
      <c r="B36" t="s">
        <v>204</v>
      </c>
      <c r="C36" s="1">
        <v>44736</v>
      </c>
      <c r="D36">
        <v>958.10029344278337</v>
      </c>
    </row>
    <row r="37" spans="1:15" x14ac:dyDescent="0.25">
      <c r="A37" t="s">
        <v>188</v>
      </c>
      <c r="B37" t="s">
        <v>205</v>
      </c>
      <c r="C37" s="1">
        <v>44732</v>
      </c>
      <c r="D37">
        <v>1024.6945444997</v>
      </c>
      <c r="M37" s="13">
        <f>MIN(C:C)</f>
        <v>44725</v>
      </c>
      <c r="N37" s="13">
        <f>M37+7</f>
        <v>44732</v>
      </c>
      <c r="O37" s="14">
        <f>SUMIFS(D:D,C:C,"&gt;="&amp;I37,C:C,"&lt;="&amp;J37)</f>
        <v>0</v>
      </c>
    </row>
    <row r="38" spans="1:15" x14ac:dyDescent="0.25">
      <c r="A38" t="s">
        <v>189</v>
      </c>
      <c r="B38" t="s">
        <v>206</v>
      </c>
      <c r="C38" s="1">
        <v>44732</v>
      </c>
      <c r="D38">
        <v>751.70646508876052</v>
      </c>
      <c r="M38" s="13">
        <f>J37+1</f>
        <v>1</v>
      </c>
      <c r="N38" s="13">
        <f>M38+7</f>
        <v>8</v>
      </c>
      <c r="O38" s="14">
        <f>SUMIFS(D:D,C:C,"&gt;="&amp;I38,C:C,"&lt;="&amp;J38)</f>
        <v>0</v>
      </c>
    </row>
    <row r="39" spans="1:15" ht="15.75" x14ac:dyDescent="0.25">
      <c r="A39" t="s">
        <v>190</v>
      </c>
      <c r="B39" t="s">
        <v>207</v>
      </c>
      <c r="C39" s="1">
        <v>44731</v>
      </c>
      <c r="D39">
        <v>491.26620318811814</v>
      </c>
      <c r="H39" s="11" t="s">
        <v>319</v>
      </c>
      <c r="I39" s="17"/>
      <c r="L39" s="15">
        <f>MAX(C2:C97)</f>
        <v>44749</v>
      </c>
      <c r="M39" s="13">
        <f>J38+1</f>
        <v>1</v>
      </c>
      <c r="N39" s="13">
        <f>M39+7</f>
        <v>8</v>
      </c>
      <c r="O39" s="14">
        <f>SUMIFS(D:D,C:C,"&gt;="&amp;I39,C:C,"&lt;="&amp;J39)</f>
        <v>0</v>
      </c>
    </row>
    <row r="40" spans="1:15" ht="15.75" x14ac:dyDescent="0.25">
      <c r="A40" t="s">
        <v>191</v>
      </c>
      <c r="B40" t="s">
        <v>202</v>
      </c>
      <c r="C40" s="1">
        <v>44735</v>
      </c>
      <c r="D40">
        <v>833.37011895831995</v>
      </c>
      <c r="H40" s="11" t="s">
        <v>320</v>
      </c>
      <c r="I40" s="9"/>
      <c r="L40" s="14">
        <f>MIN(D2:D97)</f>
        <v>365.06742804332742</v>
      </c>
      <c r="M40" s="12"/>
      <c r="N40" s="12"/>
    </row>
    <row r="41" spans="1:15" ht="15.75" x14ac:dyDescent="0.25">
      <c r="A41" t="s">
        <v>192</v>
      </c>
      <c r="B41" t="s">
        <v>203</v>
      </c>
      <c r="C41" s="1">
        <v>44728</v>
      </c>
      <c r="D41">
        <v>1218.2341318589445</v>
      </c>
      <c r="H41" s="11" t="s">
        <v>321</v>
      </c>
      <c r="I41" s="9"/>
      <c r="L41" s="14">
        <f>MAX(D2:D97)</f>
        <v>1879</v>
      </c>
    </row>
    <row r="42" spans="1:15" ht="15.75" x14ac:dyDescent="0.25">
      <c r="A42" t="s">
        <v>193</v>
      </c>
      <c r="B42" t="s">
        <v>204</v>
      </c>
      <c r="C42" s="1">
        <v>44727</v>
      </c>
      <c r="D42">
        <v>1081.9669186703891</v>
      </c>
      <c r="H42" s="11" t="s">
        <v>322</v>
      </c>
      <c r="I42" s="18"/>
      <c r="L42" s="14">
        <f>AVERAGE(D2:D97)</f>
        <v>1089.4671696606576</v>
      </c>
    </row>
    <row r="43" spans="1:15" ht="30" x14ac:dyDescent="0.25">
      <c r="A43" t="s">
        <v>194</v>
      </c>
      <c r="B43" t="s">
        <v>205</v>
      </c>
      <c r="C43" s="1">
        <v>44731</v>
      </c>
      <c r="D43">
        <v>623.44174041277051</v>
      </c>
      <c r="H43" s="16" t="s">
        <v>325</v>
      </c>
      <c r="I43" s="10"/>
      <c r="L43" s="14" t="str">
        <f>IF(L42&gt;650,"Yes","No")</f>
        <v>Yes</v>
      </c>
    </row>
    <row r="44" spans="1:15" x14ac:dyDescent="0.25">
      <c r="A44" t="s">
        <v>195</v>
      </c>
      <c r="B44" t="s">
        <v>202</v>
      </c>
      <c r="C44" s="1">
        <v>44732</v>
      </c>
      <c r="D44">
        <v>914.48568917853345</v>
      </c>
    </row>
    <row r="45" spans="1:15" x14ac:dyDescent="0.25">
      <c r="A45" t="s">
        <v>196</v>
      </c>
      <c r="B45" t="s">
        <v>203</v>
      </c>
      <c r="C45" s="1">
        <v>44738</v>
      </c>
      <c r="D45">
        <v>996.90035251700954</v>
      </c>
    </row>
    <row r="46" spans="1:15" x14ac:dyDescent="0.25">
      <c r="A46" t="s">
        <v>197</v>
      </c>
      <c r="B46" t="s">
        <v>204</v>
      </c>
      <c r="C46" s="1">
        <v>44730</v>
      </c>
      <c r="D46">
        <v>854.75046365080641</v>
      </c>
    </row>
    <row r="47" spans="1:15" x14ac:dyDescent="0.25">
      <c r="A47" t="s">
        <v>198</v>
      </c>
      <c r="B47" t="s">
        <v>205</v>
      </c>
      <c r="C47" s="1">
        <v>44736</v>
      </c>
      <c r="D47">
        <v>549.96880382674601</v>
      </c>
    </row>
    <row r="48" spans="1:15" x14ac:dyDescent="0.25">
      <c r="A48" s="2" t="s">
        <v>258</v>
      </c>
      <c r="B48" t="s">
        <v>202</v>
      </c>
      <c r="C48" s="4">
        <v>44741</v>
      </c>
      <c r="D48">
        <v>1870</v>
      </c>
    </row>
    <row r="49" spans="1:4" x14ac:dyDescent="0.25">
      <c r="A49" s="2" t="s">
        <v>259</v>
      </c>
      <c r="B49" t="s">
        <v>203</v>
      </c>
      <c r="C49" s="4">
        <v>44742</v>
      </c>
      <c r="D49">
        <v>1788</v>
      </c>
    </row>
    <row r="50" spans="1:4" x14ac:dyDescent="0.25">
      <c r="A50" s="2" t="s">
        <v>260</v>
      </c>
      <c r="B50" t="s">
        <v>204</v>
      </c>
      <c r="C50" s="4">
        <v>44743</v>
      </c>
      <c r="D50">
        <v>1750</v>
      </c>
    </row>
    <row r="51" spans="1:4" x14ac:dyDescent="0.25">
      <c r="A51" s="2" t="s">
        <v>261</v>
      </c>
      <c r="B51" t="s">
        <v>205</v>
      </c>
      <c r="C51" s="4">
        <v>44744</v>
      </c>
      <c r="D51">
        <v>1728</v>
      </c>
    </row>
    <row r="52" spans="1:4" x14ac:dyDescent="0.25">
      <c r="A52" s="2" t="s">
        <v>262</v>
      </c>
      <c r="B52" t="s">
        <v>202</v>
      </c>
      <c r="C52" s="4">
        <v>44745</v>
      </c>
      <c r="D52">
        <v>749</v>
      </c>
    </row>
    <row r="53" spans="1:4" x14ac:dyDescent="0.25">
      <c r="A53" s="2" t="s">
        <v>263</v>
      </c>
      <c r="B53" t="s">
        <v>203</v>
      </c>
      <c r="C53" s="4">
        <v>44746</v>
      </c>
      <c r="D53">
        <v>729</v>
      </c>
    </row>
    <row r="54" spans="1:4" x14ac:dyDescent="0.25">
      <c r="A54" s="2" t="s">
        <v>264</v>
      </c>
      <c r="B54" t="s">
        <v>204</v>
      </c>
      <c r="C54" s="4">
        <v>44747</v>
      </c>
      <c r="D54">
        <v>896</v>
      </c>
    </row>
    <row r="55" spans="1:4" x14ac:dyDescent="0.25">
      <c r="A55" s="2" t="s">
        <v>265</v>
      </c>
      <c r="B55" t="s">
        <v>205</v>
      </c>
      <c r="C55" s="4">
        <v>44749</v>
      </c>
      <c r="D55">
        <v>714</v>
      </c>
    </row>
    <row r="56" spans="1:4" x14ac:dyDescent="0.25">
      <c r="A56" s="2" t="s">
        <v>266</v>
      </c>
      <c r="B56" t="s">
        <v>206</v>
      </c>
      <c r="C56" s="4">
        <v>44741</v>
      </c>
      <c r="D56">
        <v>1505</v>
      </c>
    </row>
    <row r="57" spans="1:4" x14ac:dyDescent="0.25">
      <c r="A57" s="2" t="s">
        <v>267</v>
      </c>
      <c r="B57" t="s">
        <v>202</v>
      </c>
      <c r="C57" s="4">
        <v>44742</v>
      </c>
      <c r="D57">
        <v>1219</v>
      </c>
    </row>
    <row r="58" spans="1:4" x14ac:dyDescent="0.25">
      <c r="A58" s="2" t="s">
        <v>268</v>
      </c>
      <c r="B58" t="s">
        <v>203</v>
      </c>
      <c r="C58" s="4">
        <v>44743</v>
      </c>
      <c r="D58">
        <v>1364</v>
      </c>
    </row>
    <row r="59" spans="1:4" x14ac:dyDescent="0.25">
      <c r="A59" s="2" t="s">
        <v>269</v>
      </c>
      <c r="B59" t="s">
        <v>204</v>
      </c>
      <c r="C59" s="4">
        <v>44744</v>
      </c>
      <c r="D59">
        <v>1879</v>
      </c>
    </row>
    <row r="60" spans="1:4" x14ac:dyDescent="0.25">
      <c r="A60" s="2" t="s">
        <v>270</v>
      </c>
      <c r="B60" t="s">
        <v>205</v>
      </c>
      <c r="C60" s="4">
        <v>44745</v>
      </c>
      <c r="D60">
        <v>1205</v>
      </c>
    </row>
    <row r="61" spans="1:4" x14ac:dyDescent="0.25">
      <c r="A61" s="2" t="s">
        <v>271</v>
      </c>
      <c r="B61" t="s">
        <v>202</v>
      </c>
      <c r="C61" s="4">
        <v>44746</v>
      </c>
      <c r="D61">
        <v>1150</v>
      </c>
    </row>
    <row r="62" spans="1:4" x14ac:dyDescent="0.25">
      <c r="A62" s="2" t="s">
        <v>272</v>
      </c>
      <c r="B62" t="s">
        <v>203</v>
      </c>
      <c r="C62" s="4">
        <v>44747</v>
      </c>
      <c r="D62">
        <v>697</v>
      </c>
    </row>
    <row r="63" spans="1:4" x14ac:dyDescent="0.25">
      <c r="A63" s="2" t="s">
        <v>273</v>
      </c>
      <c r="B63" t="s">
        <v>204</v>
      </c>
      <c r="C63" s="4">
        <v>44749</v>
      </c>
      <c r="D63">
        <v>1829</v>
      </c>
    </row>
    <row r="64" spans="1:4" x14ac:dyDescent="0.25">
      <c r="A64" s="2" t="s">
        <v>274</v>
      </c>
      <c r="B64" t="s">
        <v>205</v>
      </c>
      <c r="C64" s="4">
        <v>44741</v>
      </c>
      <c r="D64">
        <v>827</v>
      </c>
    </row>
    <row r="65" spans="1:4" x14ac:dyDescent="0.25">
      <c r="A65" s="2" t="s">
        <v>275</v>
      </c>
      <c r="B65" t="s">
        <v>206</v>
      </c>
      <c r="C65" s="4">
        <v>44742</v>
      </c>
      <c r="D65">
        <v>1801</v>
      </c>
    </row>
    <row r="66" spans="1:4" x14ac:dyDescent="0.25">
      <c r="A66" s="2" t="s">
        <v>276</v>
      </c>
      <c r="B66" t="s">
        <v>207</v>
      </c>
      <c r="C66" s="4">
        <v>44743</v>
      </c>
      <c r="D66">
        <v>858</v>
      </c>
    </row>
    <row r="67" spans="1:4" x14ac:dyDescent="0.25">
      <c r="A67" s="2" t="s">
        <v>277</v>
      </c>
      <c r="B67" t="s">
        <v>202</v>
      </c>
      <c r="C67" s="4">
        <v>44744</v>
      </c>
      <c r="D67">
        <v>1721</v>
      </c>
    </row>
    <row r="68" spans="1:4" x14ac:dyDescent="0.25">
      <c r="A68" s="2" t="s">
        <v>278</v>
      </c>
      <c r="B68" t="s">
        <v>203</v>
      </c>
      <c r="C68" s="4">
        <v>44745</v>
      </c>
      <c r="D68">
        <v>1408</v>
      </c>
    </row>
    <row r="69" spans="1:4" x14ac:dyDescent="0.25">
      <c r="A69" s="2" t="s">
        <v>279</v>
      </c>
      <c r="B69" t="s">
        <v>204</v>
      </c>
      <c r="C69" s="4">
        <v>44746</v>
      </c>
      <c r="D69">
        <v>1581</v>
      </c>
    </row>
    <row r="70" spans="1:4" x14ac:dyDescent="0.25">
      <c r="A70" s="2" t="s">
        <v>280</v>
      </c>
      <c r="B70" t="s">
        <v>205</v>
      </c>
      <c r="C70" s="4">
        <v>44747</v>
      </c>
      <c r="D70">
        <v>1088</v>
      </c>
    </row>
    <row r="71" spans="1:4" x14ac:dyDescent="0.25">
      <c r="A71" s="2" t="s">
        <v>281</v>
      </c>
      <c r="B71" t="s">
        <v>202</v>
      </c>
      <c r="C71" s="4">
        <v>44749</v>
      </c>
      <c r="D71">
        <v>803</v>
      </c>
    </row>
    <row r="72" spans="1:4" x14ac:dyDescent="0.25">
      <c r="A72" s="2" t="s">
        <v>282</v>
      </c>
      <c r="B72" t="s">
        <v>203</v>
      </c>
      <c r="C72" s="4">
        <v>44741</v>
      </c>
      <c r="D72">
        <v>802</v>
      </c>
    </row>
    <row r="73" spans="1:4" x14ac:dyDescent="0.25">
      <c r="A73" s="2" t="s">
        <v>283</v>
      </c>
      <c r="B73" t="s">
        <v>204</v>
      </c>
      <c r="C73" s="4">
        <v>44742</v>
      </c>
      <c r="D73">
        <v>1356</v>
      </c>
    </row>
    <row r="74" spans="1:4" x14ac:dyDescent="0.25">
      <c r="A74" s="2" t="s">
        <v>284</v>
      </c>
      <c r="B74" t="s">
        <v>205</v>
      </c>
      <c r="C74" s="4">
        <v>44743</v>
      </c>
      <c r="D74">
        <v>1251</v>
      </c>
    </row>
    <row r="75" spans="1:4" x14ac:dyDescent="0.25">
      <c r="A75" s="2" t="s">
        <v>285</v>
      </c>
      <c r="B75" t="s">
        <v>206</v>
      </c>
      <c r="C75" s="4">
        <v>44744</v>
      </c>
      <c r="D75">
        <v>1341</v>
      </c>
    </row>
    <row r="76" spans="1:4" x14ac:dyDescent="0.25">
      <c r="A76" s="2" t="s">
        <v>286</v>
      </c>
      <c r="B76" t="s">
        <v>202</v>
      </c>
      <c r="C76" s="4">
        <v>44745</v>
      </c>
      <c r="D76">
        <v>1572</v>
      </c>
    </row>
    <row r="77" spans="1:4" x14ac:dyDescent="0.25">
      <c r="A77" s="2" t="s">
        <v>287</v>
      </c>
      <c r="B77" t="s">
        <v>203</v>
      </c>
      <c r="C77" s="4">
        <v>44746</v>
      </c>
      <c r="D77">
        <v>1376</v>
      </c>
    </row>
    <row r="78" spans="1:4" x14ac:dyDescent="0.25">
      <c r="A78" s="2" t="s">
        <v>288</v>
      </c>
      <c r="B78" t="s">
        <v>204</v>
      </c>
      <c r="C78" s="4">
        <v>44747</v>
      </c>
      <c r="D78">
        <v>687</v>
      </c>
    </row>
    <row r="79" spans="1:4" x14ac:dyDescent="0.25">
      <c r="A79" s="2" t="s">
        <v>289</v>
      </c>
      <c r="B79" t="s">
        <v>205</v>
      </c>
      <c r="C79" s="4">
        <v>44749</v>
      </c>
      <c r="D79">
        <v>1410</v>
      </c>
    </row>
    <row r="80" spans="1:4" x14ac:dyDescent="0.25">
      <c r="A80" s="2" t="s">
        <v>290</v>
      </c>
      <c r="B80" t="s">
        <v>202</v>
      </c>
      <c r="C80" s="4">
        <v>44741</v>
      </c>
      <c r="D80">
        <v>1014</v>
      </c>
    </row>
    <row r="81" spans="1:4" x14ac:dyDescent="0.25">
      <c r="A81" s="2" t="s">
        <v>291</v>
      </c>
      <c r="B81" t="s">
        <v>203</v>
      </c>
      <c r="C81" s="4">
        <v>44742</v>
      </c>
      <c r="D81">
        <v>1203</v>
      </c>
    </row>
    <row r="82" spans="1:4" x14ac:dyDescent="0.25">
      <c r="A82" s="2" t="s">
        <v>292</v>
      </c>
      <c r="B82" t="s">
        <v>204</v>
      </c>
      <c r="C82" s="4">
        <v>44743</v>
      </c>
      <c r="D82">
        <v>1362</v>
      </c>
    </row>
    <row r="83" spans="1:4" x14ac:dyDescent="0.25">
      <c r="A83" s="2" t="s">
        <v>293</v>
      </c>
      <c r="B83" t="s">
        <v>205</v>
      </c>
      <c r="C83" s="4">
        <v>44744</v>
      </c>
      <c r="D83">
        <v>806</v>
      </c>
    </row>
    <row r="84" spans="1:4" x14ac:dyDescent="0.25">
      <c r="A84" s="2" t="s">
        <v>294</v>
      </c>
      <c r="B84" t="s">
        <v>206</v>
      </c>
      <c r="C84" s="4">
        <v>44745</v>
      </c>
      <c r="D84">
        <v>1686</v>
      </c>
    </row>
    <row r="85" spans="1:4" x14ac:dyDescent="0.25">
      <c r="A85" s="2" t="s">
        <v>295</v>
      </c>
      <c r="B85" t="s">
        <v>207</v>
      </c>
      <c r="C85" s="4">
        <v>44746</v>
      </c>
      <c r="D85">
        <v>1741</v>
      </c>
    </row>
    <row r="86" spans="1:4" x14ac:dyDescent="0.25">
      <c r="A86" s="2" t="s">
        <v>296</v>
      </c>
      <c r="B86" t="s">
        <v>202</v>
      </c>
      <c r="C86" s="4">
        <v>44747</v>
      </c>
      <c r="D86">
        <v>969</v>
      </c>
    </row>
    <row r="87" spans="1:4" x14ac:dyDescent="0.25">
      <c r="A87" s="2" t="s">
        <v>297</v>
      </c>
      <c r="B87" t="s">
        <v>203</v>
      </c>
      <c r="C87" s="4">
        <v>44749</v>
      </c>
      <c r="D87">
        <v>1406</v>
      </c>
    </row>
    <row r="88" spans="1:4" x14ac:dyDescent="0.25">
      <c r="A88" s="2" t="s">
        <v>298</v>
      </c>
      <c r="B88" t="s">
        <v>204</v>
      </c>
      <c r="C88" s="4">
        <v>44741</v>
      </c>
      <c r="D88">
        <v>1251</v>
      </c>
    </row>
    <row r="89" spans="1:4" x14ac:dyDescent="0.25">
      <c r="A89" s="2" t="s">
        <v>299</v>
      </c>
      <c r="B89" t="s">
        <v>205</v>
      </c>
      <c r="C89" s="4">
        <v>44742</v>
      </c>
      <c r="D89">
        <v>1281</v>
      </c>
    </row>
    <row r="90" spans="1:4" x14ac:dyDescent="0.25">
      <c r="A90" s="2" t="s">
        <v>300</v>
      </c>
      <c r="B90" t="s">
        <v>202</v>
      </c>
      <c r="C90" s="4">
        <v>44743</v>
      </c>
      <c r="D90">
        <v>1458</v>
      </c>
    </row>
    <row r="91" spans="1:4" x14ac:dyDescent="0.25">
      <c r="A91" s="2" t="s">
        <v>301</v>
      </c>
      <c r="B91" t="s">
        <v>203</v>
      </c>
      <c r="C91" s="4">
        <v>44744</v>
      </c>
      <c r="D91">
        <v>1573</v>
      </c>
    </row>
    <row r="92" spans="1:4" x14ac:dyDescent="0.25">
      <c r="A92" s="2" t="s">
        <v>302</v>
      </c>
      <c r="B92" t="s">
        <v>204</v>
      </c>
      <c r="C92" s="4">
        <v>44745</v>
      </c>
      <c r="D92">
        <v>1457</v>
      </c>
    </row>
    <row r="93" spans="1:4" x14ac:dyDescent="0.25">
      <c r="A93" s="2" t="s">
        <v>303</v>
      </c>
      <c r="B93" t="s">
        <v>205</v>
      </c>
      <c r="C93" s="4">
        <v>44746</v>
      </c>
      <c r="D93">
        <v>1879</v>
      </c>
    </row>
    <row r="94" spans="1:4" x14ac:dyDescent="0.25">
      <c r="A94" s="2" t="s">
        <v>304</v>
      </c>
      <c r="B94" t="s">
        <v>202</v>
      </c>
      <c r="C94" s="4">
        <v>44747</v>
      </c>
      <c r="D94">
        <v>822</v>
      </c>
    </row>
    <row r="95" spans="1:4" x14ac:dyDescent="0.25">
      <c r="A95" s="2" t="s">
        <v>305</v>
      </c>
      <c r="B95" t="s">
        <v>203</v>
      </c>
      <c r="C95" s="4">
        <v>44749</v>
      </c>
      <c r="D95">
        <v>1664</v>
      </c>
    </row>
    <row r="96" spans="1:4" x14ac:dyDescent="0.25">
      <c r="A96" s="2" t="s">
        <v>306</v>
      </c>
      <c r="B96" t="s">
        <v>204</v>
      </c>
      <c r="C96" s="4">
        <v>44749</v>
      </c>
      <c r="D96">
        <v>1850</v>
      </c>
    </row>
    <row r="97" spans="1:4" x14ac:dyDescent="0.25">
      <c r="A97" s="2" t="s">
        <v>307</v>
      </c>
      <c r="B97" t="s">
        <v>205</v>
      </c>
      <c r="C97" s="4">
        <v>44749</v>
      </c>
      <c r="D97">
        <v>1327</v>
      </c>
    </row>
  </sheetData>
  <mergeCells count="4">
    <mergeCell ref="H2:K3"/>
    <mergeCell ref="H23:K24"/>
    <mergeCell ref="H25:K32"/>
    <mergeCell ref="H4:K11"/>
  </mergeCells>
  <conditionalFormatting sqref="I39:I40 I42:I43">
    <cfRule type="containsBlanks" dxfId="20" priority="9">
      <formula>LEN(TRIM(I39))=0</formula>
    </cfRule>
  </conditionalFormatting>
  <conditionalFormatting sqref="I40">
    <cfRule type="expression" dxfId="19" priority="8">
      <formula>$I$40=$L$40</formula>
    </cfRule>
  </conditionalFormatting>
  <conditionalFormatting sqref="I41">
    <cfRule type="containsBlanks" dxfId="18" priority="7">
      <formula>LEN(TRIM(I41))=0</formula>
    </cfRule>
  </conditionalFormatting>
  <conditionalFormatting sqref="I41">
    <cfRule type="expression" dxfId="17" priority="6">
      <formula>$I$41=$L$41</formula>
    </cfRule>
  </conditionalFormatting>
  <conditionalFormatting sqref="I42">
    <cfRule type="expression" dxfId="16" priority="5">
      <formula>$I$42=$L$42</formula>
    </cfRule>
  </conditionalFormatting>
  <conditionalFormatting sqref="I39">
    <cfRule type="expression" dxfId="15" priority="3">
      <formula>$I$39=$L$39</formula>
    </cfRule>
  </conditionalFormatting>
  <conditionalFormatting sqref="I43">
    <cfRule type="expression" dxfId="14" priority="2">
      <formula>$I$43=$L$43</formula>
    </cfRule>
  </conditionalFormatting>
  <conditionalFormatting sqref="H1:K3">
    <cfRule type="expression" dxfId="13" priority="1">
      <formula>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Customer Service</vt:lpstr>
      <vt:lpstr>Finance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k</cp:lastModifiedBy>
  <dcterms:created xsi:type="dcterms:W3CDTF">2022-06-24T09:46:13Z</dcterms:created>
  <dcterms:modified xsi:type="dcterms:W3CDTF">2023-04-04T13:22:25Z</dcterms:modified>
</cp:coreProperties>
</file>