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Your Excel Guy\Product\Excel\Version 4\English\Practice Files\"/>
    </mc:Choice>
  </mc:AlternateContent>
  <xr:revisionPtr revIDLastSave="0" documentId="13_ncr:1_{7F073248-C970-460C-85F5-E90F06D95185}" xr6:coauthVersionLast="47" xr6:coauthVersionMax="47" xr10:uidLastSave="{00000000-0000-0000-0000-000000000000}"/>
  <bookViews>
    <workbookView xWindow="-120" yWindow="-120" windowWidth="20730" windowHeight="11760" xr2:uid="{AC3D9971-87E5-4802-8C05-F7A646114B98}"/>
  </bookViews>
  <sheets>
    <sheet name="Customer Service" sheetId="2" r:id="rId1"/>
    <sheet name="Finance" sheetId="3" r:id="rId2"/>
    <sheet name="Products" sheetId="8" r:id="rId3"/>
    <sheet name="Orders Part 1" sheetId="9" r:id="rId4"/>
    <sheet name="Orders Part 2" sheetId="7" r:id="rId5"/>
  </sheets>
  <externalReferences>
    <externalReference r:id="rId6"/>
  </externalReferences>
  <definedNames>
    <definedName name="_xlnm._FilterDatabase" localSheetId="0" hidden="1">'Customer Service'!$A$1:$I$362</definedName>
    <definedName name="_xlnm._FilterDatabase" localSheetId="1" hidden="1">Finance!$A$1:$D$97</definedName>
    <definedName name="_xlnm._FilterDatabase" localSheetId="3" hidden="1">'Orders Part 1'!$A$1:$K$98</definedName>
    <definedName name="_xlnm._FilterDatabase" localSheetId="4" hidden="1">'Orders Part 2'!$A$1:$K$98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2" i="2"/>
  <c r="U62" i="9"/>
  <c r="U61" i="9"/>
  <c r="U60" i="9"/>
  <c r="U59" i="9"/>
  <c r="U58" i="9"/>
  <c r="U57" i="9"/>
  <c r="U56" i="9"/>
  <c r="U55" i="9"/>
  <c r="U54" i="9"/>
  <c r="U53" i="9"/>
  <c r="U52" i="9"/>
  <c r="U47" i="9"/>
  <c r="U46" i="9"/>
  <c r="U45" i="9"/>
  <c r="U44" i="9"/>
  <c r="U43" i="9"/>
  <c r="U42" i="9"/>
  <c r="U41" i="9"/>
  <c r="U40" i="9"/>
  <c r="U39" i="9"/>
  <c r="U38" i="9"/>
  <c r="U37" i="9"/>
  <c r="U32" i="9"/>
  <c r="U31" i="9"/>
  <c r="U30" i="9"/>
  <c r="U29" i="9"/>
  <c r="U28" i="9"/>
  <c r="U27" i="9"/>
  <c r="U26" i="9"/>
  <c r="U25" i="9"/>
  <c r="U24" i="9"/>
  <c r="U23" i="9"/>
  <c r="U22" i="9"/>
  <c r="N16" i="8"/>
  <c r="P16" i="8"/>
  <c r="N17" i="8"/>
  <c r="P17" i="8"/>
  <c r="N18" i="8"/>
  <c r="P18" i="8"/>
  <c r="N19" i="8"/>
  <c r="P19" i="8"/>
  <c r="N20" i="8"/>
  <c r="P20" i="8"/>
  <c r="N21" i="8"/>
  <c r="P21" i="8"/>
  <c r="N22" i="8"/>
  <c r="P22" i="8"/>
  <c r="N23" i="8"/>
  <c r="P23" i="8"/>
  <c r="X16" i="7"/>
  <c r="X17" i="7" s="1"/>
  <c r="X18" i="7" s="1"/>
  <c r="X19" i="7" s="1"/>
  <c r="X15" i="7"/>
  <c r="P13" i="7"/>
  <c r="Q13" i="7" s="1"/>
  <c r="R13" i="7" s="1"/>
  <c r="S13" i="7" s="1"/>
  <c r="T13" i="7" s="1"/>
  <c r="S17" i="2"/>
  <c r="S18" i="2" s="1"/>
  <c r="S19" i="2" s="1"/>
  <c r="S20" i="2" s="1"/>
  <c r="S21" i="2" s="1"/>
  <c r="M25" i="3"/>
  <c r="M26" i="3" s="1"/>
  <c r="M27" i="3" s="1"/>
  <c r="M28" i="3" s="1"/>
  <c r="M29" i="3" s="1"/>
  <c r="H25" i="3"/>
  <c r="H26" i="3" s="1"/>
  <c r="H27" i="3" s="1"/>
  <c r="H28" i="3" s="1"/>
  <c r="H29" i="3" s="1"/>
  <c r="L17" i="2"/>
  <c r="L18" i="2" s="1"/>
  <c r="L19" i="2" s="1"/>
  <c r="L20" i="2" s="1"/>
  <c r="L21" i="2" s="1"/>
  <c r="O15" i="3"/>
  <c r="O16" i="3"/>
  <c r="O17" i="3"/>
  <c r="O19" i="3"/>
  <c r="O14" i="3"/>
  <c r="O39" i="3"/>
  <c r="O38" i="3"/>
  <c r="O37" i="3"/>
  <c r="O34" i="3"/>
  <c r="M34" i="3"/>
  <c r="O18" i="3"/>
  <c r="M14" i="3"/>
  <c r="M15" i="3"/>
  <c r="M16" i="3"/>
  <c r="M17" i="3"/>
  <c r="M18" i="3"/>
  <c r="M19" i="3"/>
  <c r="N19" i="3"/>
  <c r="N18" i="3"/>
  <c r="N17" i="3"/>
  <c r="N16" i="3"/>
  <c r="N15" i="3"/>
  <c r="N14" i="3"/>
</calcChain>
</file>

<file path=xl/sharedStrings.xml><?xml version="1.0" encoding="utf-8"?>
<sst xmlns="http://schemas.openxmlformats.org/spreadsheetml/2006/main" count="5399" uniqueCount="845">
  <si>
    <t>S.No</t>
  </si>
  <si>
    <t>Customer Name</t>
  </si>
  <si>
    <t>Customer ID</t>
  </si>
  <si>
    <t>Contact Type</t>
  </si>
  <si>
    <t>Is It for an Order ?</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</si>
  <si>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</si>
  <si>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</si>
  <si>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</si>
  <si>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</si>
  <si>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</si>
  <si>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</si>
  <si>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</si>
  <si>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</si>
  <si>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</si>
  <si>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</si>
  <si>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</si>
  <si>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</si>
  <si>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</si>
  <si>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</si>
  <si>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</si>
  <si>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</si>
  <si>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</si>
  <si>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</si>
  <si>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</si>
  <si>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</si>
  <si>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</si>
  <si>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</si>
  <si>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</si>
  <si>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</si>
  <si>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</si>
  <si>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</si>
  <si>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</si>
  <si>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</si>
  <si>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</si>
  <si>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</si>
  <si>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</si>
  <si>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</si>
  <si>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</si>
  <si>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</si>
  <si>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</si>
  <si>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</si>
  <si>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</si>
  <si>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</si>
  <si>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</si>
  <si>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</si>
  <si>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</si>
  <si>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</si>
  <si>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</si>
  <si>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</si>
  <si>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</si>
  <si>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</si>
  <si>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</si>
  <si>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</si>
  <si>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</si>
  <si>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</si>
  <si>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</si>
  <si>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</si>
  <si>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</si>
  <si>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</si>
  <si>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</si>
  <si>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</si>
  <si>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</si>
  <si>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</si>
  <si>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</si>
  <si>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</si>
  <si>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</si>
  <si>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</si>
  <si>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</si>
  <si>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</si>
  <si>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</si>
  <si>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</si>
  <si>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</si>
  <si>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</si>
  <si>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</si>
  <si>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</si>
  <si>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</si>
  <si>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</si>
  <si>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</si>
  <si>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</si>
  <si>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</si>
  <si>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</si>
  <si>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</si>
  <si>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</si>
  <si>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</si>
  <si>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</si>
  <si>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</si>
  <si>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</si>
  <si>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</si>
  <si>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</si>
  <si>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</si>
  <si>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</si>
  <si>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</si>
  <si>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</si>
  <si>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</si>
  <si>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</si>
  <si>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</si>
  <si>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</si>
  <si>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</si>
  <si>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</si>
  <si>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</si>
  <si>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</si>
  <si>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</si>
  <si>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</si>
  <si>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</si>
  <si>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</si>
  <si>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</si>
  <si>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</si>
  <si>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</si>
  <si>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</si>
  <si>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</si>
  <si>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</si>
  <si>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</si>
  <si>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</si>
  <si>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</si>
  <si>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</si>
  <si>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</si>
  <si>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</si>
  <si>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</si>
  <si>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</si>
  <si>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</si>
  <si>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</si>
  <si>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</si>
  <si>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</si>
  <si>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</si>
  <si>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</si>
  <si>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</si>
  <si>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</si>
  <si>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</si>
  <si>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</si>
  <si>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</si>
  <si>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</si>
  <si>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</si>
  <si>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</si>
  <si>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</si>
  <si>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</si>
  <si>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</si>
  <si>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</si>
  <si>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</si>
  <si>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</si>
  <si>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</si>
  <si>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</si>
  <si>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</si>
  <si>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</si>
  <si>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</si>
  <si>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</si>
  <si>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</si>
  <si>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</si>
  <si>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</si>
  <si>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</si>
  <si>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Sale Date</t>
  </si>
  <si>
    <t>Amount in Sales</t>
  </si>
  <si>
    <t>PIZB0001</t>
  </si>
  <si>
    <t>PIZB0002</t>
  </si>
  <si>
    <t>PIZB0003</t>
  </si>
  <si>
    <t>PIZB0004</t>
  </si>
  <si>
    <t>PIZB0005</t>
  </si>
  <si>
    <t>PIZB0006</t>
  </si>
  <si>
    <t>Product Name</t>
  </si>
  <si>
    <t>Paneer Tikka Pizzabun</t>
  </si>
  <si>
    <t>Crispy Chole Pizzabun</t>
  </si>
  <si>
    <t>Large Paneer Tikka Pizzabun</t>
  </si>
  <si>
    <t>Medium Crispy Chole Pizzabun</t>
  </si>
  <si>
    <t>Minty Pizzabun</t>
  </si>
  <si>
    <t>Aloo Shots Pizzabun</t>
  </si>
  <si>
    <t>Order Type</t>
  </si>
  <si>
    <t>Price of One Product</t>
  </si>
  <si>
    <t>Agent</t>
  </si>
  <si>
    <t>No of Products in one Sale</t>
  </si>
  <si>
    <t>Discount %</t>
  </si>
  <si>
    <t>Online</t>
  </si>
  <si>
    <t>Physical Visit</t>
  </si>
  <si>
    <t>PB000050</t>
  </si>
  <si>
    <t>PB000051</t>
  </si>
  <si>
    <t>PB000052</t>
  </si>
  <si>
    <t>PB000053</t>
  </si>
  <si>
    <t>PB000054</t>
  </si>
  <si>
    <t>PB000055</t>
  </si>
  <si>
    <t>PB000056</t>
  </si>
  <si>
    <t>PB000057</t>
  </si>
  <si>
    <t>PB000058</t>
  </si>
  <si>
    <t>PB000059</t>
  </si>
  <si>
    <t>PB000060</t>
  </si>
  <si>
    <t>PB000061</t>
  </si>
  <si>
    <t>PB000062</t>
  </si>
  <si>
    <t>PB000063</t>
  </si>
  <si>
    <t>PB000064</t>
  </si>
  <si>
    <t>PB000065</t>
  </si>
  <si>
    <t>PB000066</t>
  </si>
  <si>
    <t>PB000067</t>
  </si>
  <si>
    <t>PB000068</t>
  </si>
  <si>
    <t>PB000069</t>
  </si>
  <si>
    <t>PB000070</t>
  </si>
  <si>
    <t>PB000071</t>
  </si>
  <si>
    <t>PB000072</t>
  </si>
  <si>
    <t>PB000073</t>
  </si>
  <si>
    <t>PB000074</t>
  </si>
  <si>
    <t>PB000075</t>
  </si>
  <si>
    <t>PB000076</t>
  </si>
  <si>
    <t>PB000077</t>
  </si>
  <si>
    <t>PB000078</t>
  </si>
  <si>
    <t>PB000079</t>
  </si>
  <si>
    <t>PB000080</t>
  </si>
  <si>
    <t>PB000081</t>
  </si>
  <si>
    <t>PB000082</t>
  </si>
  <si>
    <t>PB000083</t>
  </si>
  <si>
    <t>PB000084</t>
  </si>
  <si>
    <t>PB000085</t>
  </si>
  <si>
    <t>PB000086</t>
  </si>
  <si>
    <t>PB000087</t>
  </si>
  <si>
    <t>PB000088</t>
  </si>
  <si>
    <t>PB000089</t>
  </si>
  <si>
    <t>PB000090</t>
  </si>
  <si>
    <t>PB000091</t>
  </si>
  <si>
    <t>PB000092</t>
  </si>
  <si>
    <t>PB000093</t>
  </si>
  <si>
    <t>PB000094</t>
  </si>
  <si>
    <t>PB000095</t>
  </si>
  <si>
    <t>PB000096</t>
  </si>
  <si>
    <t>PB000097</t>
  </si>
  <si>
    <t>PB000098</t>
  </si>
  <si>
    <t>PB000099</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</si>
  <si>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</si>
  <si>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</si>
  <si>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</si>
  <si>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</si>
  <si>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</si>
  <si>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</si>
  <si>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</si>
  <si>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</si>
  <si>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</si>
  <si>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</si>
  <si>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</si>
  <si>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</si>
  <si>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</si>
  <si>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</si>
  <si>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</si>
  <si>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</si>
  <si>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</si>
  <si>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</si>
  <si>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</si>
  <si>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</si>
  <si>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</si>
  <si>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</si>
  <si>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</si>
  <si>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</si>
  <si>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</si>
  <si>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</si>
  <si>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</si>
  <si>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</si>
  <si>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</si>
  <si>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</si>
  <si>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</si>
  <si>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</si>
  <si>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</si>
  <si>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</si>
  <si>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</si>
  <si>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</si>
  <si>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</si>
  <si>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</si>
  <si>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</si>
  <si>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</si>
  <si>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</si>
  <si>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</si>
  <si>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</si>
  <si>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</si>
  <si>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</si>
  <si>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</si>
  <si>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</si>
  <si>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</si>
  <si>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</si>
  <si>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</si>
  <si>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PIZB0008</t>
  </si>
  <si>
    <t>Extra Large Crazzzy Pizzabun</t>
  </si>
  <si>
    <t>No of Sales</t>
  </si>
  <si>
    <t>Overall Sales</t>
  </si>
  <si>
    <t>% of Contribution</t>
  </si>
  <si>
    <t>Week Number</t>
  </si>
  <si>
    <t>Weekly Sale Value</t>
  </si>
  <si>
    <t>PB000100</t>
  </si>
  <si>
    <t>PB000101</t>
  </si>
  <si>
    <t>PB000102</t>
  </si>
  <si>
    <t>PB000103</t>
  </si>
  <si>
    <t>PB000104</t>
  </si>
  <si>
    <t>PB000105</t>
  </si>
  <si>
    <t>PB000106</t>
  </si>
  <si>
    <t>PB000107</t>
  </si>
  <si>
    <t>PB000108</t>
  </si>
  <si>
    <t>PB000109</t>
  </si>
  <si>
    <t>PB000110</t>
  </si>
  <si>
    <t>PB000111</t>
  </si>
  <si>
    <t>PB000112</t>
  </si>
  <si>
    <t>PB000113</t>
  </si>
  <si>
    <t>PB000114</t>
  </si>
  <si>
    <t>PB000115</t>
  </si>
  <si>
    <t>PB000116</t>
  </si>
  <si>
    <t>PB000117</t>
  </si>
  <si>
    <t>PB000118</t>
  </si>
  <si>
    <t>PB000119</t>
  </si>
  <si>
    <t>PB000120</t>
  </si>
  <si>
    <t>PB000121</t>
  </si>
  <si>
    <t>PB000122</t>
  </si>
  <si>
    <t>PB000123</t>
  </si>
  <si>
    <t>PB000124</t>
  </si>
  <si>
    <t>PB000125</t>
  </si>
  <si>
    <t>PB000126</t>
  </si>
  <si>
    <t>PB000127</t>
  </si>
  <si>
    <t>PB000128</t>
  </si>
  <si>
    <t>PB000129</t>
  </si>
  <si>
    <t>PB000130</t>
  </si>
  <si>
    <t>PB000131</t>
  </si>
  <si>
    <t>PB000132</t>
  </si>
  <si>
    <t>PB000133</t>
  </si>
  <si>
    <t>PB000134</t>
  </si>
  <si>
    <t>PB000135</t>
  </si>
  <si>
    <t>PB000136</t>
  </si>
  <si>
    <t>PB000137</t>
  </si>
  <si>
    <t>PB000138</t>
  </si>
  <si>
    <t>PB000139</t>
  </si>
  <si>
    <t>PB000140</t>
  </si>
  <si>
    <t>PB000141</t>
  </si>
  <si>
    <t>PB000142</t>
  </si>
  <si>
    <t>PB000143</t>
  </si>
  <si>
    <t>PB000144</t>
  </si>
  <si>
    <t>PB000145</t>
  </si>
  <si>
    <t>PB000146</t>
  </si>
  <si>
    <t>PB000147</t>
  </si>
  <si>
    <t>PB000148</t>
  </si>
  <si>
    <t>PB000149</t>
  </si>
  <si>
    <t>PB000150</t>
  </si>
  <si>
    <t>PB000151</t>
  </si>
  <si>
    <t>PB000152</t>
  </si>
  <si>
    <t>PB000153</t>
  </si>
  <si>
    <t>PB000154</t>
  </si>
  <si>
    <t>PB000155</t>
  </si>
  <si>
    <t>PB000156</t>
  </si>
  <si>
    <t>PB000157</t>
  </si>
  <si>
    <t>PB000158</t>
  </si>
  <si>
    <t>PB000159</t>
  </si>
  <si>
    <t>PB000160</t>
  </si>
  <si>
    <t>PB000161</t>
  </si>
  <si>
    <t>PB000162</t>
  </si>
  <si>
    <t>PB000163</t>
  </si>
  <si>
    <t>PB000164</t>
  </si>
  <si>
    <t>PB000165</t>
  </si>
  <si>
    <t>PB000166</t>
  </si>
  <si>
    <t>PB000167</t>
  </si>
  <si>
    <t>PB000168</t>
  </si>
  <si>
    <t>PB000169</t>
  </si>
  <si>
    <t>PB000170</t>
  </si>
  <si>
    <t>PB000171</t>
  </si>
  <si>
    <t>PB000172</t>
  </si>
  <si>
    <t>PB000173</t>
  </si>
  <si>
    <t>PB000174</t>
  </si>
  <si>
    <t>PB000175</t>
  </si>
  <si>
    <t>PB000176</t>
  </si>
  <si>
    <t>PB000177</t>
  </si>
  <si>
    <t>PB000178</t>
  </si>
  <si>
    <t>PB000179</t>
  </si>
  <si>
    <t>PB000180</t>
  </si>
  <si>
    <t>PB000181</t>
  </si>
  <si>
    <t>PB000182</t>
  </si>
  <si>
    <t>PB000183</t>
  </si>
  <si>
    <t>PB000184</t>
  </si>
  <si>
    <t>PB000185</t>
  </si>
  <si>
    <t>PB000186</t>
  </si>
  <si>
    <t>PB000187</t>
  </si>
  <si>
    <t>PB000188</t>
  </si>
  <si>
    <t>PB000189</t>
  </si>
  <si>
    <t>PB000190</t>
  </si>
  <si>
    <t>PB000191</t>
  </si>
  <si>
    <t>PB000192</t>
  </si>
  <si>
    <t>PB000193</t>
  </si>
  <si>
    <t>PB000194</t>
  </si>
  <si>
    <t>PB000195</t>
  </si>
  <si>
    <t>PB000196</t>
  </si>
  <si>
    <t>PB000197</t>
  </si>
  <si>
    <t>PB000198</t>
  </si>
  <si>
    <t>PB000199</t>
  </si>
  <si>
    <t>PB000200</t>
  </si>
  <si>
    <t>PB000201</t>
  </si>
  <si>
    <t>PB000202</t>
  </si>
  <si>
    <t>PB000203</t>
  </si>
  <si>
    <t>PB000204</t>
  </si>
  <si>
    <t>PB000205</t>
  </si>
  <si>
    <t>PB000206</t>
  </si>
  <si>
    <t>PB000207</t>
  </si>
  <si>
    <t>PB000208</t>
  </si>
  <si>
    <t>PB000209</t>
  </si>
  <si>
    <t>PB000210</t>
  </si>
  <si>
    <t>PB000211</t>
  </si>
  <si>
    <t>PB000212</t>
  </si>
  <si>
    <t>PB000213</t>
  </si>
  <si>
    <t>PB000214</t>
  </si>
  <si>
    <t>PB000215</t>
  </si>
  <si>
    <t>PB000216</t>
  </si>
  <si>
    <t>PB000217</t>
  </si>
  <si>
    <t>PB000218</t>
  </si>
  <si>
    <t>PB000219</t>
  </si>
  <si>
    <t>PB000220</t>
  </si>
  <si>
    <t>PB000221</t>
  </si>
  <si>
    <t>PB000222</t>
  </si>
  <si>
    <t>PB000223</t>
  </si>
  <si>
    <t>PB000224</t>
  </si>
  <si>
    <t>PB000225</t>
  </si>
  <si>
    <t>PB000226</t>
  </si>
  <si>
    <t>PB000227</t>
  </si>
  <si>
    <t>PB000228</t>
  </si>
  <si>
    <t>PB000229</t>
  </si>
  <si>
    <t>PB000230</t>
  </si>
  <si>
    <t>PB000231</t>
  </si>
  <si>
    <t>PB000232</t>
  </si>
  <si>
    <t>PB000233</t>
  </si>
  <si>
    <t>PB000234</t>
  </si>
  <si>
    <t>PB000235</t>
  </si>
  <si>
    <t>PB000236</t>
  </si>
  <si>
    <t>PB000237</t>
  </si>
  <si>
    <t>PB000238</t>
  </si>
  <si>
    <t>PB000239</t>
  </si>
  <si>
    <t>PB000240</t>
  </si>
  <si>
    <t>PB000241</t>
  </si>
  <si>
    <t>PB000242</t>
  </si>
  <si>
    <t>PB000243</t>
  </si>
  <si>
    <t>PB000244</t>
  </si>
  <si>
    <t>PB000245</t>
  </si>
  <si>
    <t>PB000246</t>
  </si>
  <si>
    <t>PB000247</t>
  </si>
  <si>
    <t>PB000248</t>
  </si>
  <si>
    <t>PB000249</t>
  </si>
  <si>
    <t>PB000250</t>
  </si>
  <si>
    <t>PB000251</t>
  </si>
  <si>
    <t>PB000252</t>
  </si>
  <si>
    <t>PB000253</t>
  </si>
  <si>
    <t>PB000254</t>
  </si>
  <si>
    <t>PB000255</t>
  </si>
  <si>
    <t>PB000256</t>
  </si>
  <si>
    <t>PB000257</t>
  </si>
  <si>
    <t>PB000258</t>
  </si>
  <si>
    <t>PB000259</t>
  </si>
  <si>
    <t>PB000260</t>
  </si>
  <si>
    <t>PB000261</t>
  </si>
  <si>
    <t>PB000262</t>
  </si>
  <si>
    <t>PB000263</t>
  </si>
  <si>
    <t>PB000264</t>
  </si>
  <si>
    <t>PB000265</t>
  </si>
  <si>
    <t>PB000266</t>
  </si>
  <si>
    <t>PB000267</t>
  </si>
  <si>
    <t>PB000268</t>
  </si>
  <si>
    <t>PB000269</t>
  </si>
  <si>
    <t>PB000270</t>
  </si>
  <si>
    <t>PB000271</t>
  </si>
  <si>
    <t>PB000272</t>
  </si>
  <si>
    <t>PB000273</t>
  </si>
  <si>
    <t>PB000274</t>
  </si>
  <si>
    <t>PB000275</t>
  </si>
  <si>
    <t>PB000276</t>
  </si>
  <si>
    <t>PB000277</t>
  </si>
  <si>
    <t>PB000278</t>
  </si>
  <si>
    <t>PB000279</t>
  </si>
  <si>
    <t>PB000280</t>
  </si>
  <si>
    <t>PB000281</t>
  </si>
  <si>
    <t>PB000282</t>
  </si>
  <si>
    <t>PB000283</t>
  </si>
  <si>
    <t>PB000284</t>
  </si>
  <si>
    <t>PB000285</t>
  </si>
  <si>
    <t>PB000286</t>
  </si>
  <si>
    <t>PB000287</t>
  </si>
  <si>
    <t>PB000288</t>
  </si>
  <si>
    <t>PB000289</t>
  </si>
  <si>
    <t>PB000290</t>
  </si>
  <si>
    <t>PB000291</t>
  </si>
  <si>
    <t>PB000292</t>
  </si>
  <si>
    <t>PB000293</t>
  </si>
  <si>
    <t>PB000294</t>
  </si>
  <si>
    <t>PB000295</t>
  </si>
  <si>
    <t>PB000296</t>
  </si>
  <si>
    <t>PB000297</t>
  </si>
  <si>
    <t>PB000298</t>
  </si>
  <si>
    <t>PB000299</t>
  </si>
  <si>
    <t>PB000300</t>
  </si>
  <si>
    <t>PB000301</t>
  </si>
  <si>
    <t>PB000302</t>
  </si>
  <si>
    <t>PB000303</t>
  </si>
  <si>
    <t>PB000304</t>
  </si>
  <si>
    <t>PB000305</t>
  </si>
  <si>
    <t>PB000306</t>
  </si>
  <si>
    <t>PB000307</t>
  </si>
  <si>
    <t>PB000308</t>
  </si>
  <si>
    <t>PB000309</t>
  </si>
  <si>
    <t>PB000310</t>
  </si>
  <si>
    <t>PB000311</t>
  </si>
  <si>
    <t>PB000312</t>
  </si>
  <si>
    <t>PB000313</t>
  </si>
  <si>
    <t>PB000314</t>
  </si>
  <si>
    <t>PB000315</t>
  </si>
  <si>
    <t>PB000316</t>
  </si>
  <si>
    <t>PB000317</t>
  </si>
  <si>
    <t>PB000318</t>
  </si>
  <si>
    <t>PB000319</t>
  </si>
  <si>
    <t>PB000320</t>
  </si>
  <si>
    <t>PB000321</t>
  </si>
  <si>
    <t>PB000322</t>
  </si>
  <si>
    <t>PB000323</t>
  </si>
  <si>
    <t>PB000324</t>
  </si>
  <si>
    <t>PB000325</t>
  </si>
  <si>
    <t>PB000326</t>
  </si>
  <si>
    <t>PB000327</t>
  </si>
  <si>
    <t>PB000328</t>
  </si>
  <si>
    <t>PB000329</t>
  </si>
  <si>
    <t>PB000330</t>
  </si>
  <si>
    <t>PB000331</t>
  </si>
  <si>
    <t>PB000332</t>
  </si>
  <si>
    <t>PB000333</t>
  </si>
  <si>
    <t>PB000334</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</si>
  <si>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</si>
  <si>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</si>
  <si>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</si>
  <si>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</si>
  <si>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</si>
  <si>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</si>
  <si>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</si>
  <si>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</si>
  <si>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</si>
  <si>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</si>
  <si>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</si>
  <si>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</si>
  <si>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</si>
  <si>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</si>
  <si>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</si>
  <si>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</si>
  <si>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</si>
  <si>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</si>
  <si>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</si>
  <si>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</si>
  <si>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</si>
  <si>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</si>
  <si>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</si>
  <si>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</si>
  <si>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</si>
  <si>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</si>
  <si>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</si>
  <si>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</si>
  <si>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</si>
  <si>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</si>
  <si>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</si>
  <si>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</si>
  <si>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</si>
  <si>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</si>
  <si>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</si>
  <si>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</si>
  <si>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</si>
  <si>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</si>
  <si>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</si>
  <si>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</si>
  <si>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</si>
  <si>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</si>
  <si>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</si>
  <si>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</si>
  <si>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</si>
  <si>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</si>
  <si>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</si>
  <si>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</si>
  <si>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</si>
  <si>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</si>
  <si>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</si>
  <si>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</si>
  <si>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</si>
  <si>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</si>
  <si>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</si>
  <si>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</si>
  <si>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</si>
  <si>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</si>
  <si>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</si>
  <si>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</si>
  <si>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</si>
  <si>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</si>
  <si>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</si>
  <si>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</si>
  <si>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</si>
  <si>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</si>
  <si>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</si>
  <si>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</si>
  <si>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</si>
  <si>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</si>
  <si>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</si>
  <si>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</si>
  <si>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</si>
  <si>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</si>
  <si>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</si>
  <si>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</si>
  <si>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</si>
  <si>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</si>
  <si>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</si>
  <si>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</si>
  <si>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</si>
  <si>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</si>
  <si>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</si>
  <si>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</si>
  <si>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</si>
  <si>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</si>
  <si>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</si>
  <si>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</si>
  <si>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</si>
  <si>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</si>
  <si>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</si>
  <si>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</si>
  <si>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</si>
  <si>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</si>
  <si>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</si>
  <si>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</si>
  <si>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</si>
  <si>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</si>
  <si>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</si>
  <si>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</si>
  <si>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</si>
  <si>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</si>
  <si>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</si>
  <si>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</si>
  <si>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</si>
  <si>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</si>
  <si>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</si>
  <si>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</si>
  <si>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</si>
  <si>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</si>
  <si>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</si>
  <si>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</si>
  <si>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</si>
  <si>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</si>
  <si>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</si>
  <si>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</si>
  <si>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</si>
  <si>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</si>
  <si>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</si>
  <si>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</si>
  <si>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</si>
  <si>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</si>
  <si>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</si>
  <si>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</si>
  <si>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</si>
  <si>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</si>
  <si>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</si>
  <si>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</si>
  <si>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</si>
  <si>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</si>
  <si>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</si>
  <si>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</si>
  <si>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</si>
  <si>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</si>
  <si>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</si>
  <si>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</si>
  <si>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</si>
  <si>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</si>
  <si>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</si>
  <si>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</si>
  <si>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</si>
  <si>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</si>
  <si>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</si>
  <si>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</si>
  <si>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</si>
  <si>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</si>
  <si>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</si>
  <si>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</si>
  <si>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</si>
  <si>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</si>
  <si>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</si>
  <si>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</si>
  <si>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</si>
  <si>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</si>
  <si>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</si>
  <si>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</si>
  <si>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</si>
  <si>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</si>
  <si>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</si>
  <si>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</si>
  <si>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</si>
  <si>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</si>
  <si>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</si>
  <si>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</si>
  <si>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</si>
  <si>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</si>
  <si>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</si>
  <si>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</si>
  <si>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</si>
  <si>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</si>
  <si>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</si>
  <si>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</si>
  <si>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</si>
  <si>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</si>
  <si>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</si>
  <si>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</si>
  <si>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</si>
  <si>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</si>
  <si>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</si>
  <si>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</si>
  <si>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</si>
  <si>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</si>
  <si>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</si>
  <si>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</si>
  <si>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</si>
  <si>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</si>
  <si>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</si>
  <si>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</si>
  <si>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</si>
  <si>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</si>
  <si>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</si>
  <si>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</si>
  <si>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</si>
  <si>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</si>
  <si>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</si>
  <si>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</si>
  <si>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</si>
  <si>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</si>
  <si>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</si>
  <si>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</si>
  <si>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</si>
  <si>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</si>
  <si>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</si>
  <si>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</si>
  <si>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</si>
  <si>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</si>
  <si>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</si>
  <si>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</si>
  <si>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</si>
  <si>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</si>
  <si>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</si>
  <si>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</si>
  <si>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</si>
  <si>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</si>
  <si>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</si>
  <si>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</si>
  <si>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</si>
  <si>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</si>
  <si>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</si>
  <si>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</si>
  <si>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</si>
  <si>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</si>
  <si>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</si>
  <si>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</si>
  <si>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</si>
  <si>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</si>
  <si>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</si>
  <si>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</si>
  <si>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</si>
  <si>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</si>
  <si>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</si>
  <si>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</si>
  <si>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</si>
  <si>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</si>
  <si>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</si>
  <si>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</si>
  <si>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</si>
  <si>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</si>
  <si>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</si>
  <si>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</si>
  <si>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</si>
  <si>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</si>
  <si>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</si>
  <si>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</si>
  <si>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</si>
  <si>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</si>
  <si>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</si>
  <si>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</si>
  <si>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</si>
  <si>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</si>
  <si>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</si>
  <si>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</si>
  <si>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</si>
  <si>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</si>
  <si>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</si>
  <si>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</si>
  <si>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</si>
  <si>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</si>
  <si>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</si>
  <si>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</si>
  <si>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</si>
  <si>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 xml:space="preserve">Week Number </t>
  </si>
  <si>
    <t>No of Customer Interactions</t>
  </si>
  <si>
    <t>Average Rating</t>
  </si>
  <si>
    <t>No of Compliants</t>
  </si>
  <si>
    <t>No of Requests</t>
  </si>
  <si>
    <t>The business now has been run for another month or so. Its time we look at the customer satisfaction a little seriously and determine if the business is on the right track. Answer the below tables.
To our Ease, the Week Numbers are already given.</t>
  </si>
  <si>
    <t>Days</t>
  </si>
  <si>
    <t>Monday</t>
  </si>
  <si>
    <t>Tuesday</t>
  </si>
  <si>
    <t>Wednesday</t>
  </si>
  <si>
    <t>Thursday</t>
  </si>
  <si>
    <t>Friday</t>
  </si>
  <si>
    <t>Saturday</t>
  </si>
  <si>
    <t>Sunday</t>
  </si>
  <si>
    <t>Discounted Value</t>
  </si>
  <si>
    <t>Let's take a deeper Look at the Sales volumes and finances.
Complete the below tables and understand the business from the perspective of Finance. 
Also Decide on the products that needs to be discountinued at the end</t>
  </si>
  <si>
    <t>Average Weekly Sale Value</t>
  </si>
  <si>
    <t>Week Start Date</t>
  </si>
  <si>
    <t>Week End Date</t>
  </si>
  <si>
    <t>Helper Table</t>
  </si>
  <si>
    <t>Daily Sale Value</t>
  </si>
  <si>
    <t>Daily Average Sale Value</t>
  </si>
  <si>
    <t>Its time we take a deeper look into the orders Data and understand how the customers are ordering, Like the number of Orders of Each product, Revenue Generated by Each product, Average Discount for Each Product, Average Amount Lost due to Discounts, etc etc
Fill the below tables for understanding the Business in Context</t>
  </si>
  <si>
    <t>Product Name/ Week Number</t>
  </si>
  <si>
    <t>Product Name/ Days</t>
  </si>
  <si>
    <t>Product Name/ Discount Buckets</t>
  </si>
  <si>
    <t>Find the Overall Sales for Each product - Day Wise</t>
  </si>
  <si>
    <t>Find the Overall Sales for Each product - Week Wise</t>
  </si>
  <si>
    <t>0 to 5%</t>
  </si>
  <si>
    <t>6% to 10%</t>
  </si>
  <si>
    <t>11% to 20%</t>
  </si>
  <si>
    <t>21% to 30%</t>
  </si>
  <si>
    <t>31% to 50%</t>
  </si>
  <si>
    <t>51% to 75%</t>
  </si>
  <si>
    <t>76% to 100%</t>
  </si>
  <si>
    <t>Find the No of Sales for Each product - Discount % Wise</t>
  </si>
  <si>
    <r>
      <t xml:space="preserve">Business Situation </t>
    </r>
    <r>
      <rPr>
        <b/>
        <sz val="9"/>
        <color theme="0"/>
        <rFont val="Calibri"/>
        <family val="2"/>
        <scheme val="minor"/>
      </rPr>
      <t>(41 to 51 )</t>
    </r>
  </si>
  <si>
    <r>
      <t xml:space="preserve">Business Situation </t>
    </r>
    <r>
      <rPr>
        <b/>
        <sz val="10"/>
        <color theme="0"/>
        <rFont val="Calibri"/>
        <family val="2"/>
        <scheme val="minor"/>
      </rPr>
      <t>(52 to 60)</t>
    </r>
  </si>
  <si>
    <t>Bun Butter Pizzabun</t>
  </si>
  <si>
    <t>PIZB0007</t>
  </si>
  <si>
    <t>Each Product Price</t>
  </si>
  <si>
    <t>Sale Value</t>
  </si>
  <si>
    <t>Sales Value Identiication for Products</t>
  </si>
  <si>
    <t>Sales Value Identiication</t>
  </si>
  <si>
    <t>Extra Large</t>
  </si>
  <si>
    <t>Small</t>
  </si>
  <si>
    <t>Medium</t>
  </si>
  <si>
    <t>Large</t>
  </si>
  <si>
    <t>The product Team would like to know their Sale for Each of the products sold some other business metrics from the Product.
But to identify these metrics, we have to take help of the Finance Sheet's Data too.
Solve the below Tables and identify the solutions</t>
  </si>
  <si>
    <t>Pizza Price</t>
  </si>
  <si>
    <t>Bun Size</t>
  </si>
  <si>
    <r>
      <t xml:space="preserve">Business Situation </t>
    </r>
    <r>
      <rPr>
        <b/>
        <sz val="9"/>
        <color theme="0"/>
        <rFont val="Calibri"/>
        <family val="2"/>
        <scheme val="minor"/>
      </rPr>
      <t>(61 to 65)</t>
    </r>
  </si>
  <si>
    <t>Original Price</t>
  </si>
  <si>
    <r>
      <t xml:space="preserve">Business Situation </t>
    </r>
    <r>
      <rPr>
        <b/>
        <sz val="10"/>
        <color theme="0"/>
        <rFont val="Calibri"/>
        <family val="2"/>
        <scheme val="minor"/>
      </rPr>
      <t>(20 to 40)</t>
    </r>
  </si>
  <si>
    <t>The Orders Department Would Like to understand their Metrics as well, but this time though the agents of that department are going through the performance review.
So Let's Help each of them out with their Key Performanace Indicators.
Fill Each of the report card made for each of the Agents and Overall too</t>
  </si>
  <si>
    <t>Agent Name</t>
  </si>
  <si>
    <t>No of Online Orders Handled</t>
  </si>
  <si>
    <t>No of Physical Orders Handled</t>
  </si>
  <si>
    <t>Report Card for :</t>
  </si>
  <si>
    <t>Total No of Orders Handled</t>
  </si>
  <si>
    <t>Sales Driven From Online Orders</t>
  </si>
  <si>
    <t>Sales Driven From Physical Orders</t>
  </si>
  <si>
    <t>Average Discount % Given</t>
  </si>
  <si>
    <t>Highest Sale Value</t>
  </si>
  <si>
    <t>Lowest Sale Value</t>
  </si>
  <si>
    <t>Highest No of Products Sold</t>
  </si>
  <si>
    <t>Lowest No of Products Sold</t>
  </si>
  <si>
    <t>Average Sale Amount</t>
  </si>
  <si>
    <t>Average Discount % for Online Sales</t>
  </si>
  <si>
    <t>Average Discount % for Physical Sales</t>
  </si>
  <si>
    <r>
      <t xml:space="preserve">Business Situation </t>
    </r>
    <r>
      <rPr>
        <b/>
        <sz val="10"/>
        <color theme="0"/>
        <rFont val="Calibri"/>
        <family val="2"/>
        <scheme val="minor"/>
      </rPr>
      <t>(86 - 90)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</si>
</sst>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Red]&quot;₹&quot;\ \-#,##0.00"/>
  </numFmts>
  <fonts count="12" x14ac:knownFonts="1">
    <font>
      <sz val="11"/>
      <color theme="1"/>
      <name val="Calibri"/>
      <family val="2"/>
      <scheme val="minor"/>
    </font>
    <font>
      <sz val="8"/>
      <name val="Calibri"/>
      <family val="2"/>
      <scheme val="minor"/>
    </font>
    <font>
      <b/>
      <sz val="14"/>
      <color theme="0"/>
      <name val="Calibri"/>
      <family val="2"/>
      <scheme val="minor"/>
    </font>
    <font>
      <b/>
      <sz val="10"/>
      <color theme="0"/>
      <name val="Calibri"/>
      <family val="2"/>
      <scheme val="minor"/>
    </font>
    <font>
      <b/>
      <sz val="9"/>
      <color theme="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rgb="FF0070C0"/>
        <bgColor indexed="64"/>
      </patternFill>
    </fill>
    <fill>
      <patternFill patternType="solid">
        <fgColor theme="4" tint="0.39997558519241921"/>
        <bgColor indexed="64"/>
      </patternFill>
    </fill>
    <fill>
      <patternFill patternType="solid">
        <fgColor theme="7"/>
        <bgColor indexed="64"/>
      </patternFill>
    </fill>
  </fills>
  <borders count="23">
    <border>
      <left/>
      <right/>
      <top/>
      <bottom/>
      <diagonal/>
    </border>
    <border>
      <left style="thin">
        <color theme="2"/>
      </left>
      <right style="thin">
        <color theme="2"/>
      </right>
      <top style="thin">
        <color theme="2"/>
      </top>
      <bottom style="thin">
        <color theme="2"/>
      </bottom>
      <diagonal/>
    </border>
    <border>
      <left style="medium">
        <color theme="2"/>
      </left>
      <right/>
      <top style="medium">
        <color theme="2"/>
      </top>
      <bottom/>
      <diagonal/>
    </border>
    <border>
      <left/>
      <right/>
      <top style="medium">
        <color theme="2"/>
      </top>
      <bottom/>
      <diagonal/>
    </border>
    <border>
      <left/>
      <right style="medium">
        <color theme="2"/>
      </right>
      <top style="medium">
        <color theme="2"/>
      </top>
      <bottom/>
      <diagonal/>
    </border>
    <border>
      <left style="medium">
        <color theme="2"/>
      </left>
      <right/>
      <top/>
      <bottom/>
      <diagonal/>
    </border>
    <border>
      <left/>
      <right style="medium">
        <color theme="2"/>
      </right>
      <top/>
      <bottom/>
      <diagonal/>
    </border>
    <border>
      <left style="medium">
        <color theme="2"/>
      </left>
      <right/>
      <top/>
      <bottom style="medium">
        <color theme="2"/>
      </bottom>
      <diagonal/>
    </border>
    <border>
      <left/>
      <right/>
      <top/>
      <bottom style="medium">
        <color theme="2"/>
      </bottom>
      <diagonal/>
    </border>
    <border>
      <left/>
      <right style="medium">
        <color theme="2"/>
      </right>
      <top/>
      <bottom style="medium">
        <color theme="2"/>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hair">
        <color theme="0"/>
      </left>
      <right style="hair">
        <color theme="0"/>
      </right>
      <top style="hair">
        <color theme="0"/>
      </top>
      <bottom style="hair">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hair">
        <color theme="0"/>
      </left>
      <right/>
      <top/>
      <bottom style="thin">
        <color theme="0" tint="-0.14999847407452621"/>
      </bottom>
      <diagonal/>
    </border>
    <border>
      <left/>
      <right/>
      <top/>
      <bottom style="thin">
        <color theme="0" tint="-0.14999847407452621"/>
      </bottom>
      <diagonal/>
    </border>
    <border>
      <left style="thin">
        <color theme="2"/>
      </left>
      <right/>
      <top/>
      <bottom/>
      <diagonal/>
    </border>
    <border>
      <left/>
      <right style="thin">
        <color theme="0"/>
      </right>
      <top style="thin">
        <color theme="0"/>
      </top>
      <bottom style="thin">
        <color theme="0"/>
      </bottom>
      <diagonal/>
    </border>
    <border>
      <left style="thin">
        <color theme="2"/>
      </left>
      <right/>
      <top style="thin">
        <color theme="2"/>
      </top>
      <bottom style="thin">
        <color theme="2"/>
      </bottom>
      <diagonal/>
    </border>
    <border>
      <left/>
      <right/>
      <top/>
      <bottom style="thin">
        <color theme="0"/>
      </bottom>
      <diagonal/>
    </border>
    <border>
      <left style="thin">
        <color theme="2"/>
      </left>
      <right style="thin">
        <color theme="2"/>
      </right>
      <top/>
      <bottom/>
      <diagonal/>
    </border>
  </borders>
  <cellStyleXfs count="1">
    <xf numFmtId="0" fontId="0" fillId="0" borderId="0"/>
  </cellStyleXfs>
  <cellXfs count="78">
    <xf numFmtId="0" fontId="0" fillId="0" borderId="0" xfId="0"/>
    <xf numFmtId="15" fontId="0" fillId="0" borderId="0" xfId="0" applyNumberFormat="1" applyAlignment="1">
      <alignment horizontal="center"/>
    </xf>
    <xf numFmtId="0" fontId="0" fillId="0" borderId="1" xfId="0" applyBorder="1"/>
    <xf numFmtId="0" fontId="0" fillId="0" borderId="1" xfId="0" applyBorder="1" applyAlignment="1">
      <alignment horizontal="center"/>
    </xf>
    <xf numFmtId="15" fontId="0" fillId="0" borderId="1" xfId="0" applyNumberFormat="1" applyBorder="1" applyAlignment="1">
      <alignment horizontal="center"/>
    </xf>
    <xf numFmtId="4" fontId="0" fillId="0" borderId="1" xfId="0" applyNumberFormat="1" applyBorder="1"/>
    <xf numFmtId="9" fontId="0" fillId="0" borderId="1" xfId="0" applyNumberFormat="1" applyBorder="1"/>
    <xf numFmtId="0" fontId="7" fillId="0" borderId="0" xfId="0" applyFont="1"/>
    <xf numFmtId="0" fontId="2" fillId="0" borderId="11" xfId="0" applyFont="1" applyBorder="1" applyAlignment="1">
      <alignment vertical="center"/>
    </xf>
    <xf numFmtId="9" fontId="2" fillId="0" borderId="11" xfId="0" applyNumberFormat="1" applyFont="1" applyBorder="1" applyAlignment="1">
      <alignment vertical="center"/>
    </xf>
    <xf numFmtId="0" fontId="10" fillId="0" borderId="11" xfId="0" applyFont="1" applyBorder="1" applyAlignment="1">
      <alignment horizontal="center" vertical="center"/>
    </xf>
    <xf numFmtId="9" fontId="10" fillId="0" borderId="11" xfId="0" applyNumberFormat="1" applyFont="1" applyBorder="1" applyAlignment="1">
      <alignment horizontal="center" vertical="center"/>
    </xf>
    <xf numFmtId="0" fontId="6" fillId="3" borderId="0" xfId="0" applyFont="1" applyFill="1" applyAlignment="1">
      <alignment horizontal="center" vertical="center"/>
    </xf>
    <xf numFmtId="15" fontId="0" fillId="0" borderId="0" xfId="0" applyNumberFormat="1"/>
    <xf numFmtId="15" fontId="7" fillId="0" borderId="0" xfId="0" applyNumberFormat="1" applyFont="1"/>
    <xf numFmtId="0" fontId="7" fillId="0" borderId="0" xfId="0" applyFont="1" applyAlignment="1">
      <alignment horizontal="center" vertical="center"/>
    </xf>
    <xf numFmtId="9" fontId="7" fillId="0" borderId="0" xfId="0" applyNumberFormat="1" applyFont="1"/>
    <xf numFmtId="0" fontId="3" fillId="4" borderId="13" xfId="0" applyFont="1" applyFill="1" applyBorder="1" applyAlignment="1">
      <alignment horizontal="center" vertical="center"/>
    </xf>
    <xf numFmtId="0" fontId="8" fillId="0" borderId="13" xfId="0" applyFont="1" applyBorder="1" applyAlignment="1">
      <alignment horizontal="center" vertical="center"/>
    </xf>
    <xf numFmtId="9" fontId="0" fillId="0" borderId="0" xfId="0" applyNumberFormat="1"/>
    <xf numFmtId="0" fontId="9" fillId="3" borderId="12" xfId="0" applyFont="1" applyFill="1" applyBorder="1" applyAlignment="1">
      <alignment horizontal="center" vertical="center" wrapText="1"/>
    </xf>
    <xf numFmtId="0" fontId="0" fillId="0" borderId="15" xfId="0" applyBorder="1"/>
    <xf numFmtId="0" fontId="9" fillId="3" borderId="0" xfId="0" applyFont="1" applyFill="1" applyAlignment="1">
      <alignment horizontal="center" vertical="center"/>
    </xf>
    <xf numFmtId="0" fontId="8" fillId="0" borderId="0" xfId="0" applyFont="1"/>
    <xf numFmtId="0" fontId="5" fillId="0" borderId="0" xfId="0" applyFont="1"/>
    <xf numFmtId="0" fontId="8" fillId="0" borderId="14" xfId="0" applyFont="1" applyBorder="1"/>
    <xf numFmtId="0" fontId="0" fillId="0" borderId="11" xfId="0" applyBorder="1" applyAlignment="1">
      <alignment horizontal="center" vertical="center"/>
    </xf>
    <xf numFmtId="164" fontId="0" fillId="0" borderId="11" xfId="0" applyNumberFormat="1" applyBorder="1" applyAlignment="1">
      <alignment horizontal="center" vertical="center"/>
    </xf>
    <xf numFmtId="0" fontId="0" fillId="5" borderId="18" xfId="0" applyFill="1" applyBorder="1"/>
    <xf numFmtId="0" fontId="0" fillId="5" borderId="1" xfId="0" applyFill="1" applyBorder="1"/>
    <xf numFmtId="0" fontId="0" fillId="5" borderId="20" xfId="0" applyFill="1" applyBorder="1"/>
    <xf numFmtId="0" fontId="0" fillId="5" borderId="0" xfId="0" applyFill="1"/>
    <xf numFmtId="0" fontId="0" fillId="5" borderId="19" xfId="0" applyFill="1" applyBorder="1"/>
    <xf numFmtId="0" fontId="0" fillId="5" borderId="12" xfId="0" applyFill="1" applyBorder="1"/>
    <xf numFmtId="0" fontId="0" fillId="0" borderId="22" xfId="0" applyBorder="1"/>
    <xf numFmtId="0" fontId="0" fillId="5" borderId="11" xfId="0" applyFill="1" applyBorder="1"/>
    <xf numFmtId="0" fontId="0" fillId="0" borderId="0" xfId="0" applyAlignment="1">
      <alignment horizontal="center"/>
    </xf>
    <xf numFmtId="0" fontId="2" fillId="2" borderId="10" xfId="0" applyFont="1" applyFill="1"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center" vertical="center" wrapText="1"/>
    </xf>
    <xf numFmtId="0" fontId="2" fillId="2" borderId="8"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5" borderId="12" xfId="0" applyFill="1" applyBorder="1" applyAlignment="1">
      <alignment horizontal="center"/>
    </xf>
    <xf numFmtId="0" fontId="0" fillId="5" borderId="19" xfId="0" applyFill="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vertical="center" wrapText="1"/>
    </xf>
    <xf numFmtId="0" fontId="0" fillId="0" borderId="13" xfId="0" applyBorder="1" applyAlignment="1">
      <alignment horizontal="center" vertical="center"/>
    </xf>
    <xf numFmtId="0" fontId="11" fillId="4" borderId="21" xfId="0" applyFont="1" applyFill="1" applyBorder="1" applyAlignment="1">
      <alignment horizontal="center"/>
    </xf>
    <xf numFmtId="0" fontId="7" fillId="0" borderId="11" xfId="0" applyFont="1" applyBorder="1" applyAlignment="1">
      <alignment horizont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0" fillId="5" borderId="11" xfId="0" applyFill="1" applyBorder="1" applyAlignment="1">
      <alignment horizontal="center"/>
    </xf>
    <xf numFmtId="0" fontId="0" fillId="0" borderId="12" xfId="0" applyBorder="1" applyAlignment="1">
      <alignment horizontal="center"/>
    </xf>
    <xf numFmtId="0" fontId="0" fillId="0" borderId="19" xfId="0" applyBorder="1" applyAlignment="1">
      <alignment horizontal="center"/>
    </xf>
    <xf numFmtId="0" fontId="5" fillId="4" borderId="0" xfId="0" applyFont="1" applyFill="1" applyAlignment="1">
      <alignment horizontal="center"/>
    </xf>
    <xf numFmtId="0" fontId="8" fillId="6" borderId="14" xfId="0" applyFont="1" applyFill="1" applyBorder="1" applyAlignment="1">
      <alignment horizontal="center"/>
    </xf>
    <xf numFmtId="0" fontId="0" fillId="0" borderId="14" xfId="0" applyBorder="1" applyAlignment="1">
      <alignment horizontal="center"/>
    </xf>
    <xf numFmtId="164" fontId="0" fillId="0" borderId="14" xfId="0" applyNumberFormat="1" applyBorder="1" applyAlignment="1">
      <alignment horizontal="center"/>
    </xf>
    <xf numFmtId="10" fontId="0" fillId="0" borderId="14" xfId="0" applyNumberFormat="1" applyBorder="1" applyAlignment="1">
      <alignment horizontal="center"/>
    </xf>
    <xf numFmtId="0" fontId="6" fillId="4" borderId="16" xfId="0" applyFont="1" applyFill="1" applyBorder="1" applyAlignment="1">
      <alignment horizontal="center"/>
    </xf>
    <xf numFmtId="0" fontId="6" fillId="4" borderId="17" xfId="0" applyFont="1" applyFill="1" applyBorder="1" applyAlignment="1">
      <alignment horizontal="center"/>
    </xf>
    <xf numFmtId="0" fontId="8" fillId="0" borderId="14" xfId="0" applyFont="1" applyBorder="1" applyAlignment="1">
      <alignment horizontal="center"/>
    </xf>
    <xf numFmtId="0" fontId="5" fillId="0" borderId="0" xfId="0" applyFont="1" applyAlignment="1">
      <alignment horizontal="center"/>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cellXfs>
  <cellStyles count="1">
    <cellStyle name="Normal" xfId="0" builtinId="0"/>
  </cellStyles>
  <dxfs count="139">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ill>
        <patternFill>
          <bgColor theme="5" tint="0.59996337778862885"/>
        </patternFill>
      </fill>
    </dxf>
  </dxfs>
  <tableStyles count="1" defaultTableStyle="TableStyleMedium2" defaultPivotStyle="PivotStyleLight16">
    <tableStyle name="Invisible" pivot="0" table="0" count="0" xr9:uid="{43EF1A06-071C-4787-85D7-BCC7E207C3C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Your%20Excel%20Guy\Product\Excel\Version%204\English\Practice%20Files\2%20-%20Applying%20Basic%20Formulas%20on%20Real%20World%20Dataset%20-%20Question.xlsx" TargetMode="External"/><Relationship Id="rId1" Type="http://schemas.openxmlformats.org/officeDocument/2006/relationships/externalLinkPath" Target="2%20-%20Applying%20Basic%20Formulas%20on%20Real%20World%20Dataset%20-%20Ques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ustomer Service"/>
      <sheetName val="Finance"/>
    </sheetNames>
    <sheetDataSet>
      <sheetData sheetId="0"/>
      <sheetData sheetId="1">
        <row r="1">
          <cell r="B1" t="str">
            <v>Product ID</v>
          </cell>
          <cell r="D1" t="str">
            <v>Amount in Sales</v>
          </cell>
        </row>
        <row r="2">
          <cell r="B2" t="str">
            <v>PIZB0001</v>
          </cell>
          <cell r="D2">
            <v>1065.3821039148443</v>
          </cell>
        </row>
        <row r="3">
          <cell r="B3" t="str">
            <v>PIZB0002</v>
          </cell>
          <cell r="D3">
            <v>381.57338886974941</v>
          </cell>
        </row>
        <row r="4">
          <cell r="B4" t="str">
            <v>PIZB0003</v>
          </cell>
          <cell r="D4">
            <v>388.91877291930052</v>
          </cell>
        </row>
        <row r="5">
          <cell r="B5" t="str">
            <v>PIZB0004</v>
          </cell>
          <cell r="D5">
            <v>967.01919932990631</v>
          </cell>
        </row>
        <row r="6">
          <cell r="B6" t="str">
            <v>PIZB0001</v>
          </cell>
          <cell r="D6">
            <v>911.89786648444021</v>
          </cell>
        </row>
        <row r="7">
          <cell r="B7" t="str">
            <v>PIZB0002</v>
          </cell>
          <cell r="D7">
            <v>701.78956021719318</v>
          </cell>
        </row>
        <row r="8">
          <cell r="B8" t="str">
            <v>PIZB0003</v>
          </cell>
          <cell r="D8">
            <v>479.88658034447212</v>
          </cell>
        </row>
        <row r="9">
          <cell r="B9" t="str">
            <v>PIZB0004</v>
          </cell>
          <cell r="D9">
            <v>756.26129046676067</v>
          </cell>
        </row>
        <row r="10">
          <cell r="B10" t="str">
            <v>PIZB0005</v>
          </cell>
          <cell r="D10">
            <v>436.19346453298721</v>
          </cell>
        </row>
        <row r="11">
          <cell r="B11" t="str">
            <v>PIZB0001</v>
          </cell>
          <cell r="D11">
            <v>721.73008309265401</v>
          </cell>
        </row>
        <row r="12">
          <cell r="B12" t="str">
            <v>PIZB0002</v>
          </cell>
          <cell r="D12">
            <v>365.06742804332742</v>
          </cell>
        </row>
        <row r="13">
          <cell r="B13" t="str">
            <v>PIZB0003</v>
          </cell>
          <cell r="D13">
            <v>737.58749195231678</v>
          </cell>
        </row>
        <row r="14">
          <cell r="B14" t="str">
            <v>PIZB0004</v>
          </cell>
          <cell r="D14">
            <v>1231.631284578343</v>
          </cell>
        </row>
        <row r="15">
          <cell r="B15" t="str">
            <v>PIZB0001</v>
          </cell>
          <cell r="D15">
            <v>890.71175350651413</v>
          </cell>
        </row>
        <row r="16">
          <cell r="B16" t="str">
            <v>PIZB0002</v>
          </cell>
          <cell r="D16">
            <v>1054.1085860216892</v>
          </cell>
        </row>
        <row r="17">
          <cell r="B17" t="str">
            <v>PIZB0003</v>
          </cell>
          <cell r="D17">
            <v>976.51482555058408</v>
          </cell>
        </row>
        <row r="18">
          <cell r="B18" t="str">
            <v>PIZB0004</v>
          </cell>
          <cell r="D18">
            <v>1127.6939411947988</v>
          </cell>
        </row>
        <row r="19">
          <cell r="B19" t="str">
            <v>PIZB0005</v>
          </cell>
          <cell r="D19">
            <v>878.10164658744611</v>
          </cell>
        </row>
        <row r="20">
          <cell r="B20" t="str">
            <v>PIZB0006</v>
          </cell>
          <cell r="D20">
            <v>564.28749648903772</v>
          </cell>
        </row>
        <row r="21">
          <cell r="B21" t="str">
            <v>PIZB0001</v>
          </cell>
          <cell r="D21">
            <v>1146.0031573562619</v>
          </cell>
        </row>
        <row r="22">
          <cell r="B22" t="str">
            <v>PIZB0002</v>
          </cell>
          <cell r="D22">
            <v>913.80951512574029</v>
          </cell>
        </row>
        <row r="23">
          <cell r="B23" t="str">
            <v>PIZB0003</v>
          </cell>
          <cell r="D23">
            <v>1100.1038646627512</v>
          </cell>
        </row>
        <row r="24">
          <cell r="B24" t="str">
            <v>PIZB0004</v>
          </cell>
          <cell r="D24">
            <v>1192.283035256115</v>
          </cell>
        </row>
        <row r="25">
          <cell r="B25" t="str">
            <v>PIZB0001</v>
          </cell>
          <cell r="D25">
            <v>712.35816988481008</v>
          </cell>
        </row>
        <row r="26">
          <cell r="B26" t="str">
            <v>PIZB0002</v>
          </cell>
          <cell r="D26">
            <v>702.40059070538132</v>
          </cell>
        </row>
        <row r="27">
          <cell r="B27" t="str">
            <v>PIZB0003</v>
          </cell>
          <cell r="D27">
            <v>715.10355018970665</v>
          </cell>
        </row>
        <row r="28">
          <cell r="B28" t="str">
            <v>PIZB0004</v>
          </cell>
          <cell r="D28">
            <v>1219.8983610726016</v>
          </cell>
        </row>
        <row r="29">
          <cell r="B29" t="str">
            <v>PIZB0005</v>
          </cell>
          <cell r="D29">
            <v>836.39583226134164</v>
          </cell>
        </row>
        <row r="30">
          <cell r="B30" t="str">
            <v>PIZB0001</v>
          </cell>
          <cell r="D30">
            <v>963.80585295182641</v>
          </cell>
        </row>
        <row r="31">
          <cell r="B31" t="str">
            <v>PIZB0002</v>
          </cell>
          <cell r="D31">
            <v>449.01925098530552</v>
          </cell>
        </row>
        <row r="32">
          <cell r="B32" t="str">
            <v>PIZB0003</v>
          </cell>
          <cell r="D32">
            <v>1060.8066397333646</v>
          </cell>
        </row>
        <row r="33">
          <cell r="B33" t="str">
            <v>PIZB0004</v>
          </cell>
          <cell r="D33">
            <v>1162.8365015209247</v>
          </cell>
        </row>
        <row r="34">
          <cell r="B34" t="str">
            <v>PIZB0001</v>
          </cell>
          <cell r="D34">
            <v>1172.893522015298</v>
          </cell>
        </row>
        <row r="35">
          <cell r="B35" t="str">
            <v>PIZB0002</v>
          </cell>
          <cell r="D35">
            <v>602.8879543124765</v>
          </cell>
        </row>
        <row r="36">
          <cell r="B36" t="str">
            <v>PIZB0003</v>
          </cell>
          <cell r="D36">
            <v>958.10029344278337</v>
          </cell>
        </row>
        <row r="37">
          <cell r="B37" t="str">
            <v>PIZB0004</v>
          </cell>
          <cell r="D37">
            <v>1024.6945444997</v>
          </cell>
        </row>
        <row r="38">
          <cell r="B38" t="str">
            <v>PIZB0005</v>
          </cell>
          <cell r="D38">
            <v>751.70646508876052</v>
          </cell>
        </row>
        <row r="39">
          <cell r="B39" t="str">
            <v>PIZB0006</v>
          </cell>
          <cell r="D39">
            <v>491.26620318811814</v>
          </cell>
        </row>
        <row r="40">
          <cell r="B40" t="str">
            <v>PIZB0001</v>
          </cell>
          <cell r="D40">
            <v>833.37011895831995</v>
          </cell>
        </row>
        <row r="41">
          <cell r="B41" t="str">
            <v>PIZB0002</v>
          </cell>
          <cell r="D41">
            <v>1218.2341318589445</v>
          </cell>
        </row>
        <row r="42">
          <cell r="B42" t="str">
            <v>PIZB0003</v>
          </cell>
          <cell r="D42">
            <v>1081.9669186703891</v>
          </cell>
        </row>
        <row r="43">
          <cell r="B43" t="str">
            <v>PIZB0004</v>
          </cell>
          <cell r="D43">
            <v>623.44174041277051</v>
          </cell>
        </row>
        <row r="44">
          <cell r="B44" t="str">
            <v>PIZB0001</v>
          </cell>
          <cell r="D44">
            <v>914.48568917853345</v>
          </cell>
        </row>
        <row r="45">
          <cell r="B45" t="str">
            <v>PIZB0002</v>
          </cell>
          <cell r="D45">
            <v>996.90035251700954</v>
          </cell>
        </row>
        <row r="46">
          <cell r="B46" t="str">
            <v>PIZB0003</v>
          </cell>
          <cell r="D46">
            <v>854.75046365080641</v>
          </cell>
        </row>
        <row r="47">
          <cell r="B47" t="str">
            <v>PIZB0004</v>
          </cell>
          <cell r="D47">
            <v>549.96880382674601</v>
          </cell>
        </row>
        <row r="48">
          <cell r="B48" t="str">
            <v>PIZB0001</v>
          </cell>
          <cell r="D48">
            <v>1870</v>
          </cell>
        </row>
        <row r="49">
          <cell r="B49" t="str">
            <v>PIZB0002</v>
          </cell>
          <cell r="D49">
            <v>1788</v>
          </cell>
        </row>
        <row r="50">
          <cell r="B50" t="str">
            <v>PIZB0003</v>
          </cell>
          <cell r="D50">
            <v>1750</v>
          </cell>
        </row>
        <row r="51">
          <cell r="B51" t="str">
            <v>PIZB0004</v>
          </cell>
          <cell r="D51">
            <v>1728</v>
          </cell>
        </row>
        <row r="52">
          <cell r="B52" t="str">
            <v>PIZB0001</v>
          </cell>
          <cell r="D52">
            <v>749</v>
          </cell>
        </row>
        <row r="53">
          <cell r="B53" t="str">
            <v>PIZB0002</v>
          </cell>
          <cell r="D53">
            <v>729</v>
          </cell>
        </row>
        <row r="54">
          <cell r="B54" t="str">
            <v>PIZB0003</v>
          </cell>
          <cell r="D54">
            <v>896</v>
          </cell>
        </row>
        <row r="55">
          <cell r="B55" t="str">
            <v>PIZB0004</v>
          </cell>
          <cell r="D55">
            <v>714</v>
          </cell>
        </row>
        <row r="56">
          <cell r="B56" t="str">
            <v>PIZB0005</v>
          </cell>
          <cell r="D56">
            <v>1505</v>
          </cell>
        </row>
        <row r="57">
          <cell r="B57" t="str">
            <v>PIZB0001</v>
          </cell>
          <cell r="D57">
            <v>1219</v>
          </cell>
        </row>
        <row r="58">
          <cell r="B58" t="str">
            <v>PIZB0002</v>
          </cell>
          <cell r="D58">
            <v>1364</v>
          </cell>
        </row>
        <row r="59">
          <cell r="B59" t="str">
            <v>PIZB0003</v>
          </cell>
          <cell r="D59">
            <v>1879</v>
          </cell>
        </row>
        <row r="60">
          <cell r="B60" t="str">
            <v>PIZB0004</v>
          </cell>
          <cell r="D60">
            <v>1205</v>
          </cell>
        </row>
        <row r="61">
          <cell r="B61" t="str">
            <v>PIZB0001</v>
          </cell>
          <cell r="D61">
            <v>1150</v>
          </cell>
        </row>
        <row r="62">
          <cell r="B62" t="str">
            <v>PIZB0002</v>
          </cell>
          <cell r="D62">
            <v>697</v>
          </cell>
        </row>
        <row r="63">
          <cell r="B63" t="str">
            <v>PIZB0003</v>
          </cell>
          <cell r="D63">
            <v>1829</v>
          </cell>
        </row>
        <row r="64">
          <cell r="B64" t="str">
            <v>PIZB0004</v>
          </cell>
          <cell r="D64">
            <v>827</v>
          </cell>
        </row>
        <row r="65">
          <cell r="B65" t="str">
            <v>PIZB0005</v>
          </cell>
          <cell r="D65">
            <v>1801</v>
          </cell>
        </row>
        <row r="66">
          <cell r="B66" t="str">
            <v>PIZB0006</v>
          </cell>
          <cell r="D66">
            <v>858</v>
          </cell>
        </row>
        <row r="67">
          <cell r="B67" t="str">
            <v>PIZB0001</v>
          </cell>
          <cell r="D67">
            <v>1721</v>
          </cell>
        </row>
        <row r="68">
          <cell r="B68" t="str">
            <v>PIZB0002</v>
          </cell>
          <cell r="D68">
            <v>1408</v>
          </cell>
        </row>
        <row r="69">
          <cell r="B69" t="str">
            <v>PIZB0003</v>
          </cell>
          <cell r="D69">
            <v>1581</v>
          </cell>
        </row>
        <row r="70">
          <cell r="B70" t="str">
            <v>PIZB0004</v>
          </cell>
          <cell r="D70">
            <v>1088</v>
          </cell>
        </row>
        <row r="71">
          <cell r="B71" t="str">
            <v>PIZB0001</v>
          </cell>
          <cell r="D71">
            <v>803</v>
          </cell>
        </row>
        <row r="72">
          <cell r="B72" t="str">
            <v>PIZB0002</v>
          </cell>
          <cell r="D72">
            <v>802</v>
          </cell>
        </row>
        <row r="73">
          <cell r="B73" t="str">
            <v>PIZB0003</v>
          </cell>
          <cell r="D73">
            <v>1356</v>
          </cell>
        </row>
        <row r="74">
          <cell r="B74" t="str">
            <v>PIZB0004</v>
          </cell>
          <cell r="D74">
            <v>1251</v>
          </cell>
        </row>
        <row r="75">
          <cell r="B75" t="str">
            <v>PIZB0005</v>
          </cell>
          <cell r="D75">
            <v>1341</v>
          </cell>
        </row>
        <row r="76">
          <cell r="B76" t="str">
            <v>PIZB0001</v>
          </cell>
          <cell r="D76">
            <v>1572</v>
          </cell>
        </row>
        <row r="77">
          <cell r="B77" t="str">
            <v>PIZB0002</v>
          </cell>
          <cell r="D77">
            <v>1376</v>
          </cell>
        </row>
        <row r="78">
          <cell r="B78" t="str">
            <v>PIZB0003</v>
          </cell>
          <cell r="D78">
            <v>687</v>
          </cell>
        </row>
        <row r="79">
          <cell r="B79" t="str">
            <v>PIZB0004</v>
          </cell>
          <cell r="D79">
            <v>1410</v>
          </cell>
        </row>
        <row r="80">
          <cell r="B80" t="str">
            <v>PIZB0001</v>
          </cell>
          <cell r="D80">
            <v>1014</v>
          </cell>
        </row>
        <row r="81">
          <cell r="B81" t="str">
            <v>PIZB0002</v>
          </cell>
          <cell r="D81">
            <v>1203</v>
          </cell>
        </row>
        <row r="82">
          <cell r="B82" t="str">
            <v>PIZB0003</v>
          </cell>
          <cell r="D82">
            <v>1362</v>
          </cell>
        </row>
        <row r="83">
          <cell r="B83" t="str">
            <v>PIZB0004</v>
          </cell>
          <cell r="D83">
            <v>806</v>
          </cell>
        </row>
        <row r="84">
          <cell r="B84" t="str">
            <v>PIZB0005</v>
          </cell>
          <cell r="D84">
            <v>1686</v>
          </cell>
        </row>
        <row r="85">
          <cell r="B85" t="str">
            <v>PIZB0006</v>
          </cell>
          <cell r="D85">
            <v>1741</v>
          </cell>
        </row>
        <row r="86">
          <cell r="B86" t="str">
            <v>PIZB0001</v>
          </cell>
          <cell r="D86">
            <v>969</v>
          </cell>
        </row>
        <row r="87">
          <cell r="B87" t="str">
            <v>PIZB0002</v>
          </cell>
          <cell r="D87">
            <v>1406</v>
          </cell>
        </row>
        <row r="88">
          <cell r="B88" t="str">
            <v>PIZB0003</v>
          </cell>
          <cell r="D88">
            <v>1251</v>
          </cell>
        </row>
        <row r="89">
          <cell r="B89" t="str">
            <v>PIZB0004</v>
          </cell>
          <cell r="D89">
            <v>1281</v>
          </cell>
        </row>
        <row r="90">
          <cell r="B90" t="str">
            <v>PIZB0001</v>
          </cell>
          <cell r="D90">
            <v>1458</v>
          </cell>
        </row>
        <row r="91">
          <cell r="B91" t="str">
            <v>PIZB0002</v>
          </cell>
          <cell r="D91">
            <v>1573</v>
          </cell>
        </row>
        <row r="92">
          <cell r="B92" t="str">
            <v>PIZB0003</v>
          </cell>
          <cell r="D92">
            <v>1457</v>
          </cell>
        </row>
        <row r="93">
          <cell r="B93" t="str">
            <v>PIZB0004</v>
          </cell>
          <cell r="D93">
            <v>1879</v>
          </cell>
        </row>
        <row r="94">
          <cell r="B94" t="str">
            <v>PIZB0001</v>
          </cell>
          <cell r="D94">
            <v>822</v>
          </cell>
        </row>
        <row r="95">
          <cell r="B95" t="str">
            <v>PIZB0002</v>
          </cell>
          <cell r="D95">
            <v>1664</v>
          </cell>
        </row>
        <row r="96">
          <cell r="B96" t="str">
            <v>PIZB0003</v>
          </cell>
          <cell r="D96">
            <v>1850</v>
          </cell>
        </row>
        <row r="97">
          <cell r="B97" t="str">
            <v>PIZB0004</v>
          </cell>
          <cell r="D97">
            <v>1327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U362"/>
  <sheetViews>
    <sheetView showGridLines="0" tabSelected="1" workbookViewId="0"/>
  </sheetViews>
  <sheetFormatPr defaultRowHeight="15" x14ac:dyDescent="0.25"/>
  <cols>
    <col min="1" max="1" width="5.140625" bestFit="1" customWidth="1"/>
    <col min="2" max="2" width="11.85546875" bestFit="1" customWidth="1"/>
    <col min="3" max="3" width="10.85546875" bestFit="1" customWidth="1"/>
    <col min="4" max="4" width="20.7109375" bestFit="1" customWidth="1"/>
    <col min="5" max="5" width="12.28515625" bestFit="1" customWidth="1"/>
    <col min="6" max="6" width="12.42578125" bestFit="1" customWidth="1"/>
    <col min="7" max="7" width="16.85546875" bestFit="1" customWidth="1"/>
    <col min="8" max="8" width="15.28515625" bestFit="1" customWidth="1"/>
    <col min="9" max="9" width="12.140625" bestFit="1" customWidth="1"/>
    <col min="10" max="10" width="14" bestFit="1" customWidth="1"/>
    <col min="12" max="12" width="14.42578125" bestFit="1" customWidth="1"/>
    <col min="13" max="13" width="26.42578125" bestFit="1" customWidth="1"/>
    <col min="14" max="14" width="16.42578125" bestFit="1" customWidth="1"/>
    <col min="15" max="15" width="14.5703125" bestFit="1" customWidth="1"/>
    <col min="16" max="16" width="14.42578125" bestFit="1" customWidth="1"/>
    <col min="18" max="18" width="9.140625" customWidth="1"/>
    <col min="19" max="19" width="14.140625" bestFit="1" customWidth="1"/>
    <col min="20" max="20" width="15.5703125" bestFit="1" customWidth="1"/>
    <col min="21" max="21" width="14.7109375" bestFit="1" customWidth="1"/>
  </cols>
  <sheetData>
    <row r="1" spans="1:21" ht="15.75" thickBot="1" x14ac:dyDescent="0.3">
      <c r="A1" s="2" t="s">
        <v>0</v>
      </c>
      <c r="B1" s="2" t="s">
        <v>2</v>
      </c>
      <c r="C1" s="2" t="s">
        <v>101</v>
      </c>
      <c r="D1" s="2" t="s">
        <v>1</v>
      </c>
      <c r="E1" s="2" t="s">
        <v>90</v>
      </c>
      <c r="F1" s="2" t="s">
        <v>3</v>
      </c>
      <c r="G1" s="2" t="s">
        <v>4</v>
      </c>
      <c r="H1" s="2" t="s">
        <v>97</v>
      </c>
      <c r="I1" s="2" t="s">
        <v>91</v>
      </c>
      <c r="J1" s="2" t="s">
        <v>276</v>
      </c>
    </row>
    <row r="2" spans="1:21" ht="15.75" thickBot="1" x14ac:dyDescent="0.3">
      <c r="A2" s="3">
        <v>1</v>
      </c>
      <c r="B2" s="2" t="s">
        <v>5</v>
      </c>
      <c r="C2" s="2" t="s">
        <v>102</v>
      </c>
      <c r="D2" s="2" t="s">
        <v>49</v>
      </c>
      <c r="E2" s="4">
        <v>44739</v>
      </c>
      <c r="F2" s="5" t="s">
        <v>92</v>
      </c>
      <c r="G2" s="5" t="s">
        <v>94</v>
      </c>
      <c r="H2" s="2" t="s">
        <v>98</v>
      </c>
      <c r="I2" s="3">
        <v>9</v>
      </c>
      <c r="J2" s="3">
        <f>WEEKNUM(E2,1)</f>
        <v>27</v>
      </c>
      <c r="L2" s="37" t="s">
        <v>810</v>
      </c>
      <c r="M2" s="37"/>
      <c r="N2" s="37"/>
      <c r="O2" s="37"/>
      <c r="P2" s="37"/>
    </row>
    <row r="3" spans="1:21" ht="15.75" thickBot="1" x14ac:dyDescent="0.3">
      <c r="A3" s="3">
        <v>2</v>
      </c>
      <c r="B3" s="2" t="s">
        <v>6</v>
      </c>
      <c r="C3" s="2" t="s">
        <v>103</v>
      </c>
      <c r="D3" s="2" t="s">
        <v>50</v>
      </c>
      <c r="E3" s="4">
        <v>44740</v>
      </c>
      <c r="F3" s="2" t="s">
        <v>93</v>
      </c>
      <c r="G3" s="2" t="s">
        <v>94</v>
      </c>
      <c r="H3" s="2" t="s">
        <v>99</v>
      </c>
      <c r="I3" s="3">
        <v>7</v>
      </c>
      <c r="J3" s="3">
        <f t="shared" ref="J3:J66" si="0">WEEKNUM(E3,1)</f>
        <v>27</v>
      </c>
      <c r="L3" s="37"/>
      <c r="M3" s="37"/>
      <c r="N3" s="37"/>
      <c r="O3" s="37"/>
      <c r="P3" s="37"/>
    </row>
    <row r="4" spans="1:21" ht="15.75" thickBot="1" x14ac:dyDescent="0.3">
      <c r="A4" s="3">
        <v>3</v>
      </c>
      <c r="B4" s="2" t="s">
        <v>7</v>
      </c>
      <c r="C4" s="2" t="s">
        <v>104</v>
      </c>
      <c r="D4" s="2" t="s">
        <v>51</v>
      </c>
      <c r="E4" s="4">
        <v>44734</v>
      </c>
      <c r="F4" s="2" t="s">
        <v>95</v>
      </c>
      <c r="G4" s="2" t="s">
        <v>96</v>
      </c>
      <c r="H4" s="2" t="s">
        <v>100</v>
      </c>
      <c r="I4" s="3">
        <v>8</v>
      </c>
      <c r="J4" s="3">
        <f t="shared" si="0"/>
        <v>26</v>
      </c>
      <c r="L4" s="38" t="s">
        <v>779</v>
      </c>
      <c r="M4" s="38"/>
      <c r="N4" s="38"/>
      <c r="O4" s="38"/>
      <c r="P4" s="38"/>
    </row>
    <row r="5" spans="1:21" ht="15" customHeight="1" thickBot="1" x14ac:dyDescent="0.3">
      <c r="A5" s="3">
        <v>4</v>
      </c>
      <c r="B5" s="2" t="s">
        <v>8</v>
      </c>
      <c r="C5" s="2" t="s">
        <v>105</v>
      </c>
      <c r="D5" s="2" t="s">
        <v>52</v>
      </c>
      <c r="E5" s="4">
        <v>44737</v>
      </c>
      <c r="F5" s="5" t="s">
        <v>92</v>
      </c>
      <c r="G5" s="5" t="s">
        <v>94</v>
      </c>
      <c r="H5" s="2" t="s">
        <v>98</v>
      </c>
      <c r="I5" s="3">
        <v>6</v>
      </c>
      <c r="J5" s="3">
        <f t="shared" si="0"/>
        <v>26</v>
      </c>
      <c r="L5" s="38"/>
      <c r="M5" s="38"/>
      <c r="N5" s="38"/>
      <c r="O5" s="38"/>
      <c r="P5" s="38"/>
    </row>
    <row r="6" spans="1:21" ht="15.75" customHeight="1" thickBot="1" x14ac:dyDescent="0.3">
      <c r="A6" s="3">
        <v>5</v>
      </c>
      <c r="B6" s="2" t="s">
        <v>9</v>
      </c>
      <c r="C6" s="2" t="s">
        <v>106</v>
      </c>
      <c r="D6" s="2" t="s">
        <v>53</v>
      </c>
      <c r="E6" s="4">
        <v>44735</v>
      </c>
      <c r="F6" s="2" t="s">
        <v>93</v>
      </c>
      <c r="G6" s="2" t="s">
        <v>94</v>
      </c>
      <c r="H6" s="2" t="s">
        <v>99</v>
      </c>
      <c r="I6" s="3">
        <v>2</v>
      </c>
      <c r="J6" s="3">
        <f t="shared" si="0"/>
        <v>26</v>
      </c>
      <c r="L6" s="38"/>
      <c r="M6" s="38"/>
      <c r="N6" s="38"/>
      <c r="O6" s="38"/>
      <c r="P6" s="38"/>
    </row>
    <row r="7" spans="1:21" ht="15" customHeight="1" thickBot="1" x14ac:dyDescent="0.3">
      <c r="A7" s="3">
        <v>6</v>
      </c>
      <c r="B7" s="2" t="s">
        <v>10</v>
      </c>
      <c r="C7" s="2" t="s">
        <v>107</v>
      </c>
      <c r="D7" s="2" t="s">
        <v>54</v>
      </c>
      <c r="E7" s="4">
        <v>44727</v>
      </c>
      <c r="F7" s="2" t="s">
        <v>95</v>
      </c>
      <c r="G7" s="2" t="s">
        <v>94</v>
      </c>
      <c r="H7" s="2" t="s">
        <v>100</v>
      </c>
      <c r="I7" s="3">
        <v>4</v>
      </c>
      <c r="J7" s="3">
        <f t="shared" si="0"/>
        <v>25</v>
      </c>
      <c r="L7" s="38"/>
      <c r="M7" s="38"/>
      <c r="N7" s="38"/>
      <c r="O7" s="38"/>
      <c r="P7" s="38"/>
    </row>
    <row r="8" spans="1:21" ht="15.75" thickBot="1" x14ac:dyDescent="0.3">
      <c r="A8" s="3">
        <v>7</v>
      </c>
      <c r="B8" s="2" t="s">
        <v>11</v>
      </c>
      <c r="C8" s="2" t="s">
        <v>108</v>
      </c>
      <c r="D8" s="2" t="s">
        <v>55</v>
      </c>
      <c r="E8" s="4">
        <v>44740</v>
      </c>
      <c r="F8" s="5" t="s">
        <v>92</v>
      </c>
      <c r="G8" s="5" t="s">
        <v>94</v>
      </c>
      <c r="H8" s="2" t="s">
        <v>98</v>
      </c>
      <c r="I8" s="3">
        <v>1</v>
      </c>
      <c r="J8" s="3">
        <f t="shared" si="0"/>
        <v>27</v>
      </c>
      <c r="L8" s="38"/>
      <c r="M8" s="38"/>
      <c r="N8" s="38"/>
      <c r="O8" s="38"/>
      <c r="P8" s="38"/>
    </row>
    <row r="9" spans="1:21" ht="15.75" thickBot="1" x14ac:dyDescent="0.3">
      <c r="A9" s="3">
        <v>8</v>
      </c>
      <c r="B9" s="2" t="s">
        <v>12</v>
      </c>
      <c r="C9" s="2" t="s">
        <v>108</v>
      </c>
      <c r="D9" s="2" t="s">
        <v>55</v>
      </c>
      <c r="E9" s="4">
        <v>44725</v>
      </c>
      <c r="F9" s="2" t="s">
        <v>93</v>
      </c>
      <c r="G9" s="2" t="s">
        <v>94</v>
      </c>
      <c r="H9" s="2" t="s">
        <v>99</v>
      </c>
      <c r="I9" s="3">
        <v>9</v>
      </c>
      <c r="J9" s="3">
        <f t="shared" si="0"/>
        <v>25</v>
      </c>
      <c r="L9" s="38"/>
      <c r="M9" s="38"/>
      <c r="N9" s="38"/>
      <c r="O9" s="38"/>
      <c r="P9" s="38"/>
    </row>
    <row r="10" spans="1:21" ht="15.75" thickBot="1" x14ac:dyDescent="0.3">
      <c r="A10" s="3">
        <v>9</v>
      </c>
      <c r="B10" s="2" t="s">
        <v>13</v>
      </c>
      <c r="C10" s="2" t="s">
        <v>109</v>
      </c>
      <c r="D10" s="2" t="s">
        <v>56</v>
      </c>
      <c r="E10" s="4">
        <v>44736</v>
      </c>
      <c r="F10" s="2" t="s">
        <v>95</v>
      </c>
      <c r="G10" s="2" t="s">
        <v>96</v>
      </c>
      <c r="H10" s="2" t="s">
        <v>100</v>
      </c>
      <c r="I10" s="3">
        <v>6</v>
      </c>
      <c r="J10" s="3">
        <f t="shared" si="0"/>
        <v>26</v>
      </c>
      <c r="L10" s="38"/>
      <c r="M10" s="38"/>
      <c r="N10" s="38"/>
      <c r="O10" s="38"/>
      <c r="P10" s="38"/>
    </row>
    <row r="11" spans="1:21" ht="15.75" thickBot="1" x14ac:dyDescent="0.3">
      <c r="A11" s="3">
        <v>10</v>
      </c>
      <c r="B11" s="2" t="s">
        <v>14</v>
      </c>
      <c r="C11" s="2" t="s">
        <v>110</v>
      </c>
      <c r="D11" s="2" t="s">
        <v>57</v>
      </c>
      <c r="E11" s="4">
        <v>44725</v>
      </c>
      <c r="F11" s="5" t="s">
        <v>92</v>
      </c>
      <c r="G11" s="5" t="s">
        <v>94</v>
      </c>
      <c r="H11" s="2" t="s">
        <v>98</v>
      </c>
      <c r="I11" s="3">
        <v>9</v>
      </c>
      <c r="J11" s="3">
        <f t="shared" si="0"/>
        <v>25</v>
      </c>
      <c r="L11" s="38"/>
      <c r="M11" s="38"/>
      <c r="N11" s="38"/>
      <c r="O11" s="38"/>
      <c r="P11" s="38"/>
    </row>
    <row r="12" spans="1:21" x14ac:dyDescent="0.25">
      <c r="A12" s="3">
        <v>11</v>
      </c>
      <c r="B12" s="2" t="s">
        <v>15</v>
      </c>
      <c r="C12" s="2" t="s">
        <v>111</v>
      </c>
      <c r="D12" s="2" t="s">
        <v>58</v>
      </c>
      <c r="E12" s="4">
        <v>44734</v>
      </c>
      <c r="F12" s="2" t="s">
        <v>93</v>
      </c>
      <c r="G12" s="2" t="s">
        <v>94</v>
      </c>
      <c r="H12" s="2" t="s">
        <v>99</v>
      </c>
      <c r="I12" s="3">
        <v>9</v>
      </c>
      <c r="J12" s="3">
        <f t="shared" si="0"/>
        <v>26</v>
      </c>
    </row>
    <row r="13" spans="1:21" x14ac:dyDescent="0.25">
      <c r="A13" s="3">
        <v>12</v>
      </c>
      <c r="B13" s="2" t="s">
        <v>16</v>
      </c>
      <c r="C13" s="2" t="s">
        <v>112</v>
      </c>
      <c r="D13" s="2" t="s">
        <v>59</v>
      </c>
      <c r="E13" s="4">
        <v>44731</v>
      </c>
      <c r="F13" s="2" t="s">
        <v>95</v>
      </c>
      <c r="G13" s="2" t="s">
        <v>94</v>
      </c>
      <c r="H13" s="2" t="s">
        <v>100</v>
      </c>
      <c r="I13" s="3">
        <v>3</v>
      </c>
      <c r="J13" s="3">
        <f t="shared" si="0"/>
        <v>26</v>
      </c>
    </row>
    <row r="14" spans="1:21" ht="15" customHeight="1" x14ac:dyDescent="0.25">
      <c r="A14" s="3">
        <v>13</v>
      </c>
      <c r="B14" s="2" t="s">
        <v>17</v>
      </c>
      <c r="C14" s="2" t="s">
        <v>113</v>
      </c>
      <c r="D14" s="2" t="s">
        <v>60</v>
      </c>
      <c r="E14" s="4">
        <v>44730</v>
      </c>
      <c r="F14" s="5" t="s">
        <v>92</v>
      </c>
      <c r="G14" s="5" t="s">
        <v>94</v>
      </c>
      <c r="H14" s="2" t="s">
        <v>98</v>
      </c>
      <c r="I14" s="3">
        <v>2</v>
      </c>
      <c r="J14" s="3">
        <f t="shared" si="0"/>
        <v>25</v>
      </c>
      <c r="S14" s="36" t="s">
        <v>793</v>
      </c>
      <c r="T14" s="36"/>
      <c r="U14" s="36"/>
    </row>
    <row r="15" spans="1:21" ht="15" customHeight="1" x14ac:dyDescent="0.25">
      <c r="A15" s="3">
        <v>14</v>
      </c>
      <c r="B15" s="2" t="s">
        <v>18</v>
      </c>
      <c r="C15" s="2" t="s">
        <v>114</v>
      </c>
      <c r="D15" s="2" t="s">
        <v>61</v>
      </c>
      <c r="E15" s="4">
        <v>44735</v>
      </c>
      <c r="F15" s="2" t="s">
        <v>93</v>
      </c>
      <c r="G15" s="2" t="s">
        <v>94</v>
      </c>
      <c r="H15" s="2" t="s">
        <v>99</v>
      </c>
      <c r="I15" s="3">
        <v>3</v>
      </c>
      <c r="J15" s="3">
        <f t="shared" si="0"/>
        <v>26</v>
      </c>
      <c r="L15" s="17" t="s">
        <v>774</v>
      </c>
      <c r="M15" s="17" t="s">
        <v>775</v>
      </c>
      <c r="N15" s="17" t="s">
        <v>777</v>
      </c>
      <c r="O15" s="17" t="s">
        <v>778</v>
      </c>
      <c r="P15" s="17" t="s">
        <v>776</v>
      </c>
      <c r="S15" s="22" t="s">
        <v>276</v>
      </c>
      <c r="T15" s="22" t="s">
        <v>791</v>
      </c>
      <c r="U15" s="22" t="s">
        <v>792</v>
      </c>
    </row>
    <row r="16" spans="1:21" ht="15" customHeight="1" x14ac:dyDescent="0.25">
      <c r="A16" s="3">
        <v>15</v>
      </c>
      <c r="B16" s="2" t="s">
        <v>19</v>
      </c>
      <c r="C16" s="2" t="s">
        <v>115</v>
      </c>
      <c r="D16" s="2" t="s">
        <v>62</v>
      </c>
      <c r="E16" s="4">
        <v>44738</v>
      </c>
      <c r="F16" s="2" t="s">
        <v>95</v>
      </c>
      <c r="G16" s="2" t="s">
        <v>96</v>
      </c>
      <c r="H16" s="2" t="s">
        <v>100</v>
      </c>
      <c r="I16" s="3">
        <v>10</v>
      </c>
      <c r="J16" s="3">
        <f t="shared" si="0"/>
        <v>27</v>
      </c>
      <c r="L16" s="18">
        <v>27</v>
      </c>
      <c r="M16" s="18"/>
      <c r="N16" s="18"/>
      <c r="O16" s="18"/>
      <c r="P16" s="18"/>
      <c r="S16" s="20">
        <v>27</v>
      </c>
      <c r="T16" s="23"/>
      <c r="U16" s="23"/>
    </row>
    <row r="17" spans="1:21" ht="15" customHeight="1" x14ac:dyDescent="0.25">
      <c r="A17" s="3">
        <v>16</v>
      </c>
      <c r="B17" s="2" t="s">
        <v>20</v>
      </c>
      <c r="C17" s="2" t="s">
        <v>116</v>
      </c>
      <c r="D17" s="2" t="s">
        <v>63</v>
      </c>
      <c r="E17" s="4">
        <v>44738</v>
      </c>
      <c r="F17" s="5" t="s">
        <v>92</v>
      </c>
      <c r="G17" s="5" t="s">
        <v>94</v>
      </c>
      <c r="H17" s="2" t="s">
        <v>98</v>
      </c>
      <c r="I17" s="3">
        <v>3</v>
      </c>
      <c r="J17" s="3">
        <f t="shared" si="0"/>
        <v>27</v>
      </c>
      <c r="L17" s="18">
        <f>L16+1</f>
        <v>28</v>
      </c>
      <c r="M17" s="18"/>
      <c r="N17" s="18"/>
      <c r="O17" s="18"/>
      <c r="P17" s="18"/>
      <c r="S17" s="20">
        <f>S16+1</f>
        <v>28</v>
      </c>
      <c r="T17" s="23"/>
      <c r="U17" s="23"/>
    </row>
    <row r="18" spans="1:21" ht="15" customHeight="1" x14ac:dyDescent="0.25">
      <c r="A18" s="3">
        <v>17</v>
      </c>
      <c r="B18" s="2" t="s">
        <v>21</v>
      </c>
      <c r="C18" s="2" t="s">
        <v>117</v>
      </c>
      <c r="D18" s="2" t="s">
        <v>64</v>
      </c>
      <c r="E18" s="4">
        <v>44725</v>
      </c>
      <c r="F18" s="2" t="s">
        <v>93</v>
      </c>
      <c r="G18" s="2" t="s">
        <v>94</v>
      </c>
      <c r="H18" s="2" t="s">
        <v>99</v>
      </c>
      <c r="I18" s="3">
        <v>1</v>
      </c>
      <c r="J18" s="3">
        <f t="shared" si="0"/>
        <v>25</v>
      </c>
      <c r="L18" s="18">
        <f>L17+1</f>
        <v>29</v>
      </c>
      <c r="M18" s="18"/>
      <c r="N18" s="18"/>
      <c r="O18" s="18"/>
      <c r="P18" s="18"/>
      <c r="S18" s="20">
        <f>S17+1</f>
        <v>29</v>
      </c>
      <c r="T18" s="23"/>
      <c r="U18" s="23"/>
    </row>
    <row r="19" spans="1:21" ht="15" customHeight="1" x14ac:dyDescent="0.25">
      <c r="A19" s="3">
        <v>18</v>
      </c>
      <c r="B19" s="2" t="s">
        <v>22</v>
      </c>
      <c r="C19" s="2" t="s">
        <v>118</v>
      </c>
      <c r="D19" s="2" t="s">
        <v>65</v>
      </c>
      <c r="E19" s="4">
        <v>44730</v>
      </c>
      <c r="F19" s="2" t="s">
        <v>95</v>
      </c>
      <c r="G19" s="2" t="s">
        <v>94</v>
      </c>
      <c r="H19" s="2" t="s">
        <v>100</v>
      </c>
      <c r="I19" s="3">
        <v>5</v>
      </c>
      <c r="J19" s="3">
        <f t="shared" si="0"/>
        <v>25</v>
      </c>
      <c r="L19" s="18">
        <f>L18+1</f>
        <v>30</v>
      </c>
      <c r="M19" s="18"/>
      <c r="N19" s="18"/>
      <c r="O19" s="18"/>
      <c r="P19" s="18"/>
      <c r="S19" s="20">
        <f>S18+1</f>
        <v>30</v>
      </c>
      <c r="T19" s="23"/>
      <c r="U19" s="23"/>
    </row>
    <row r="20" spans="1:21" ht="15" customHeight="1" x14ac:dyDescent="0.25">
      <c r="A20" s="3">
        <v>19</v>
      </c>
      <c r="B20" s="2" t="s">
        <v>23</v>
      </c>
      <c r="C20" s="2" t="s">
        <v>119</v>
      </c>
      <c r="D20" s="2" t="s">
        <v>66</v>
      </c>
      <c r="E20" s="4">
        <v>44738</v>
      </c>
      <c r="F20" s="5" t="s">
        <v>92</v>
      </c>
      <c r="G20" s="5" t="s">
        <v>94</v>
      </c>
      <c r="H20" s="2" t="s">
        <v>98</v>
      </c>
      <c r="I20" s="3">
        <v>1</v>
      </c>
      <c r="J20" s="3">
        <f t="shared" si="0"/>
        <v>27</v>
      </c>
      <c r="L20" s="18">
        <f>L19+1</f>
        <v>31</v>
      </c>
      <c r="M20" s="18"/>
      <c r="N20" s="18"/>
      <c r="O20" s="18"/>
      <c r="P20" s="18"/>
      <c r="S20" s="20">
        <f>S19+1</f>
        <v>31</v>
      </c>
      <c r="T20" s="23"/>
      <c r="U20" s="23"/>
    </row>
    <row r="21" spans="1:21" ht="15" customHeight="1" x14ac:dyDescent="0.25">
      <c r="A21" s="3">
        <v>20</v>
      </c>
      <c r="B21" s="2" t="s">
        <v>24</v>
      </c>
      <c r="C21" s="2" t="s">
        <v>120</v>
      </c>
      <c r="D21" s="2" t="s">
        <v>67</v>
      </c>
      <c r="E21" s="4">
        <v>44730</v>
      </c>
      <c r="F21" s="2" t="s">
        <v>93</v>
      </c>
      <c r="G21" s="2" t="s">
        <v>94</v>
      </c>
      <c r="H21" s="2" t="s">
        <v>99</v>
      </c>
      <c r="I21" s="3">
        <v>5</v>
      </c>
      <c r="J21" s="3">
        <f t="shared" si="0"/>
        <v>25</v>
      </c>
      <c r="L21" s="18">
        <f>L20+1</f>
        <v>32</v>
      </c>
      <c r="M21" s="18"/>
      <c r="N21" s="18"/>
      <c r="O21" s="18"/>
      <c r="P21" s="18"/>
      <c r="S21" s="20">
        <f>S20+1</f>
        <v>32</v>
      </c>
      <c r="T21" s="23"/>
      <c r="U21" s="23"/>
    </row>
    <row r="22" spans="1:21" ht="15" customHeight="1" x14ac:dyDescent="0.25">
      <c r="A22" s="3">
        <v>21</v>
      </c>
      <c r="B22" s="2" t="s">
        <v>25</v>
      </c>
      <c r="C22" s="2" t="s">
        <v>121</v>
      </c>
      <c r="D22" s="2" t="s">
        <v>68</v>
      </c>
      <c r="E22" s="4">
        <v>44738</v>
      </c>
      <c r="F22" s="2" t="s">
        <v>95</v>
      </c>
      <c r="G22" s="2" t="s">
        <v>96</v>
      </c>
      <c r="H22" s="2" t="s">
        <v>100</v>
      </c>
      <c r="I22" s="3">
        <v>5</v>
      </c>
      <c r="J22" s="3">
        <f t="shared" si="0"/>
        <v>27</v>
      </c>
    </row>
    <row r="23" spans="1:21" ht="15" customHeight="1" x14ac:dyDescent="0.25">
      <c r="A23" s="3">
        <v>22</v>
      </c>
      <c r="B23" s="2" t="s">
        <v>26</v>
      </c>
      <c r="C23" s="2" t="s">
        <v>122</v>
      </c>
      <c r="D23" s="2" t="s">
        <v>69</v>
      </c>
      <c r="E23" s="4">
        <v>44734</v>
      </c>
      <c r="F23" s="5" t="s">
        <v>92</v>
      </c>
      <c r="G23" s="5" t="s">
        <v>94</v>
      </c>
      <c r="H23" s="2" t="s">
        <v>98</v>
      </c>
      <c r="I23" s="3">
        <v>3</v>
      </c>
      <c r="J23" s="3">
        <f t="shared" si="0"/>
        <v>26</v>
      </c>
    </row>
    <row r="24" spans="1:21" x14ac:dyDescent="0.25">
      <c r="A24" s="3">
        <v>23</v>
      </c>
      <c r="B24" s="2" t="s">
        <v>27</v>
      </c>
      <c r="C24" s="2" t="s">
        <v>123</v>
      </c>
      <c r="D24" s="2" t="s">
        <v>70</v>
      </c>
      <c r="E24" s="4">
        <v>44729</v>
      </c>
      <c r="F24" s="2" t="s">
        <v>93</v>
      </c>
      <c r="G24" s="2" t="s">
        <v>94</v>
      </c>
      <c r="H24" s="2" t="s">
        <v>99</v>
      </c>
      <c r="I24" s="3">
        <v>3</v>
      </c>
      <c r="J24" s="3">
        <f t="shared" si="0"/>
        <v>25</v>
      </c>
    </row>
    <row r="25" spans="1:21" x14ac:dyDescent="0.25">
      <c r="A25" s="3">
        <v>24</v>
      </c>
      <c r="B25" s="2" t="s">
        <v>28</v>
      </c>
      <c r="C25" s="2" t="s">
        <v>124</v>
      </c>
      <c r="D25" s="2" t="s">
        <v>71</v>
      </c>
      <c r="E25" s="4">
        <v>44730</v>
      </c>
      <c r="F25" s="2" t="s">
        <v>95</v>
      </c>
      <c r="G25" s="2" t="s">
        <v>94</v>
      </c>
      <c r="H25" s="2" t="s">
        <v>100</v>
      </c>
      <c r="I25" s="3">
        <v>7</v>
      </c>
      <c r="J25" s="3">
        <f t="shared" si="0"/>
        <v>25</v>
      </c>
      <c r="L25" s="17" t="s">
        <v>780</v>
      </c>
      <c r="M25" s="17" t="s">
        <v>775</v>
      </c>
      <c r="N25" s="17" t="s">
        <v>777</v>
      </c>
      <c r="O25" s="17" t="s">
        <v>778</v>
      </c>
      <c r="P25" s="17" t="s">
        <v>776</v>
      </c>
    </row>
    <row r="26" spans="1:21" x14ac:dyDescent="0.25">
      <c r="A26" s="3">
        <v>25</v>
      </c>
      <c r="B26" s="2" t="s">
        <v>29</v>
      </c>
      <c r="C26" s="2" t="s">
        <v>125</v>
      </c>
      <c r="D26" s="2" t="s">
        <v>72</v>
      </c>
      <c r="E26" s="4">
        <v>44728</v>
      </c>
      <c r="F26" s="5" t="s">
        <v>92</v>
      </c>
      <c r="G26" s="5" t="s">
        <v>94</v>
      </c>
      <c r="H26" s="2" t="s">
        <v>98</v>
      </c>
      <c r="I26" s="3">
        <v>4</v>
      </c>
      <c r="J26" s="3">
        <f t="shared" si="0"/>
        <v>25</v>
      </c>
      <c r="L26" s="18" t="s">
        <v>781</v>
      </c>
      <c r="M26" s="18"/>
      <c r="N26" s="18"/>
      <c r="O26" s="18"/>
      <c r="P26" s="18"/>
    </row>
    <row r="27" spans="1:21" x14ac:dyDescent="0.25">
      <c r="A27" s="3">
        <v>26</v>
      </c>
      <c r="B27" s="2" t="s">
        <v>30</v>
      </c>
      <c r="C27" s="2" t="s">
        <v>126</v>
      </c>
      <c r="D27" s="2" t="s">
        <v>73</v>
      </c>
      <c r="E27" s="4">
        <v>44735</v>
      </c>
      <c r="F27" s="2" t="s">
        <v>93</v>
      </c>
      <c r="G27" s="2" t="s">
        <v>94</v>
      </c>
      <c r="H27" s="2" t="s">
        <v>99</v>
      </c>
      <c r="I27" s="3">
        <v>3</v>
      </c>
      <c r="J27" s="3">
        <f t="shared" si="0"/>
        <v>26</v>
      </c>
      <c r="L27" s="18" t="s">
        <v>782</v>
      </c>
      <c r="M27" s="18"/>
      <c r="N27" s="18"/>
      <c r="O27" s="18"/>
      <c r="P27" s="18"/>
    </row>
    <row r="28" spans="1:21" x14ac:dyDescent="0.25">
      <c r="A28" s="3">
        <v>27</v>
      </c>
      <c r="B28" s="2" t="s">
        <v>31</v>
      </c>
      <c r="C28" s="2" t="s">
        <v>127</v>
      </c>
      <c r="D28" s="2" t="s">
        <v>74</v>
      </c>
      <c r="E28" s="4">
        <v>44738</v>
      </c>
      <c r="F28" s="2" t="s">
        <v>95</v>
      </c>
      <c r="G28" s="2" t="s">
        <v>96</v>
      </c>
      <c r="H28" s="2" t="s">
        <v>100</v>
      </c>
      <c r="I28" s="3">
        <v>8</v>
      </c>
      <c r="J28" s="3">
        <f t="shared" si="0"/>
        <v>27</v>
      </c>
      <c r="L28" s="18" t="s">
        <v>783</v>
      </c>
      <c r="M28" s="18"/>
      <c r="N28" s="18"/>
      <c r="O28" s="18"/>
      <c r="P28" s="18"/>
    </row>
    <row r="29" spans="1:21" x14ac:dyDescent="0.25">
      <c r="A29" s="3">
        <v>28</v>
      </c>
      <c r="B29" s="2" t="s">
        <v>32</v>
      </c>
      <c r="C29" s="2" t="s">
        <v>133</v>
      </c>
      <c r="D29" s="2" t="s">
        <v>75</v>
      </c>
      <c r="E29" s="4">
        <v>44738</v>
      </c>
      <c r="F29" s="5" t="s">
        <v>92</v>
      </c>
      <c r="G29" s="5" t="s">
        <v>94</v>
      </c>
      <c r="H29" s="2" t="s">
        <v>98</v>
      </c>
      <c r="I29" s="3">
        <v>2</v>
      </c>
      <c r="J29" s="3">
        <f t="shared" si="0"/>
        <v>27</v>
      </c>
      <c r="L29" s="18" t="s">
        <v>784</v>
      </c>
      <c r="M29" s="18"/>
      <c r="N29" s="18"/>
      <c r="O29" s="18"/>
      <c r="P29" s="18"/>
    </row>
    <row r="30" spans="1:21" x14ac:dyDescent="0.25">
      <c r="A30" s="3">
        <v>29</v>
      </c>
      <c r="B30" s="2" t="s">
        <v>33</v>
      </c>
      <c r="C30" s="2" t="s">
        <v>128</v>
      </c>
      <c r="D30" s="2" t="s">
        <v>76</v>
      </c>
      <c r="E30" s="4">
        <v>44734</v>
      </c>
      <c r="F30" s="2" t="s">
        <v>93</v>
      </c>
      <c r="G30" s="2" t="s">
        <v>94</v>
      </c>
      <c r="H30" s="2" t="s">
        <v>99</v>
      </c>
      <c r="I30" s="3">
        <v>9</v>
      </c>
      <c r="J30" s="3">
        <f t="shared" si="0"/>
        <v>26</v>
      </c>
      <c r="L30" s="18" t="s">
        <v>785</v>
      </c>
      <c r="M30" s="18"/>
      <c r="N30" s="18"/>
      <c r="O30" s="18"/>
      <c r="P30" s="18"/>
    </row>
    <row r="31" spans="1:21" x14ac:dyDescent="0.25">
      <c r="A31" s="3">
        <v>30</v>
      </c>
      <c r="B31" s="2" t="s">
        <v>34</v>
      </c>
      <c r="C31" s="2" t="s">
        <v>129</v>
      </c>
      <c r="D31" s="2" t="s">
        <v>77</v>
      </c>
      <c r="E31" s="4">
        <v>44727</v>
      </c>
      <c r="F31" s="2" t="s">
        <v>95</v>
      </c>
      <c r="G31" s="2" t="s">
        <v>94</v>
      </c>
      <c r="H31" s="2" t="s">
        <v>100</v>
      </c>
      <c r="I31" s="3">
        <v>6</v>
      </c>
      <c r="J31" s="3">
        <f t="shared" si="0"/>
        <v>25</v>
      </c>
      <c r="L31" s="18" t="s">
        <v>786</v>
      </c>
      <c r="M31" s="18"/>
      <c r="N31" s="18"/>
      <c r="O31" s="18"/>
      <c r="P31" s="18"/>
    </row>
    <row r="32" spans="1:21" x14ac:dyDescent="0.25">
      <c r="A32" s="3">
        <v>31</v>
      </c>
      <c r="B32" s="2" t="s">
        <v>35</v>
      </c>
      <c r="C32" s="2" t="s">
        <v>130</v>
      </c>
      <c r="D32" s="2" t="s">
        <v>78</v>
      </c>
      <c r="E32" s="4">
        <v>44729</v>
      </c>
      <c r="F32" s="5" t="s">
        <v>92</v>
      </c>
      <c r="G32" s="5" t="s">
        <v>94</v>
      </c>
      <c r="H32" s="2" t="s">
        <v>98</v>
      </c>
      <c r="I32" s="3">
        <v>7</v>
      </c>
      <c r="J32" s="3">
        <f t="shared" si="0"/>
        <v>25</v>
      </c>
      <c r="L32" s="18" t="s">
        <v>787</v>
      </c>
      <c r="M32" s="18"/>
      <c r="N32" s="18"/>
      <c r="O32" s="18"/>
      <c r="P32" s="18"/>
    </row>
    <row r="33" spans="1:10" x14ac:dyDescent="0.25">
      <c r="A33" s="3">
        <v>32</v>
      </c>
      <c r="B33" s="2" t="s">
        <v>36</v>
      </c>
      <c r="C33" s="2" t="s">
        <v>131</v>
      </c>
      <c r="D33" s="2" t="s">
        <v>79</v>
      </c>
      <c r="E33" s="4">
        <v>44726</v>
      </c>
      <c r="F33" s="2" t="s">
        <v>93</v>
      </c>
      <c r="G33" s="2" t="s">
        <v>94</v>
      </c>
      <c r="H33" s="2" t="s">
        <v>99</v>
      </c>
      <c r="I33" s="3">
        <v>9</v>
      </c>
      <c r="J33" s="3">
        <f t="shared" si="0"/>
        <v>25</v>
      </c>
    </row>
    <row r="34" spans="1:10" x14ac:dyDescent="0.25">
      <c r="A34" s="3">
        <v>33</v>
      </c>
      <c r="B34" s="2" t="s">
        <v>37</v>
      </c>
      <c r="C34" s="2" t="s">
        <v>132</v>
      </c>
      <c r="D34" s="2" t="s">
        <v>61</v>
      </c>
      <c r="E34" s="4">
        <v>44733</v>
      </c>
      <c r="F34" s="2" t="s">
        <v>95</v>
      </c>
      <c r="G34" s="2" t="s">
        <v>96</v>
      </c>
      <c r="H34" s="2" t="s">
        <v>100</v>
      </c>
      <c r="I34" s="3">
        <v>2</v>
      </c>
      <c r="J34" s="3">
        <f t="shared" si="0"/>
        <v>26</v>
      </c>
    </row>
    <row r="35" spans="1:10" x14ac:dyDescent="0.25">
      <c r="A35" s="3">
        <v>34</v>
      </c>
      <c r="B35" s="2" t="s">
        <v>27</v>
      </c>
      <c r="C35" s="2" t="s">
        <v>123</v>
      </c>
      <c r="D35" s="2" t="s">
        <v>70</v>
      </c>
      <c r="E35" s="4">
        <v>44730</v>
      </c>
      <c r="F35" s="5" t="s">
        <v>92</v>
      </c>
      <c r="G35" s="5" t="s">
        <v>94</v>
      </c>
      <c r="H35" s="2" t="s">
        <v>98</v>
      </c>
      <c r="I35" s="3">
        <v>9</v>
      </c>
      <c r="J35" s="3">
        <f t="shared" si="0"/>
        <v>25</v>
      </c>
    </row>
    <row r="36" spans="1:10" x14ac:dyDescent="0.25">
      <c r="A36" s="3">
        <v>35</v>
      </c>
      <c r="B36" s="2" t="s">
        <v>32</v>
      </c>
      <c r="C36" s="2" t="s">
        <v>133</v>
      </c>
      <c r="D36" s="2" t="s">
        <v>75</v>
      </c>
      <c r="E36" s="4">
        <v>44736</v>
      </c>
      <c r="F36" s="2" t="s">
        <v>93</v>
      </c>
      <c r="G36" s="2" t="s">
        <v>94</v>
      </c>
      <c r="H36" s="2" t="s">
        <v>99</v>
      </c>
      <c r="I36" s="3">
        <v>10</v>
      </c>
      <c r="J36" s="3">
        <f t="shared" si="0"/>
        <v>26</v>
      </c>
    </row>
    <row r="37" spans="1:10" x14ac:dyDescent="0.25">
      <c r="A37" s="3">
        <v>36</v>
      </c>
      <c r="B37" s="2" t="s">
        <v>9</v>
      </c>
      <c r="C37" s="2" t="s">
        <v>134</v>
      </c>
      <c r="D37" s="2" t="s">
        <v>53</v>
      </c>
      <c r="E37" s="4">
        <v>44732</v>
      </c>
      <c r="F37" s="2" t="s">
        <v>95</v>
      </c>
      <c r="G37" s="2" t="s">
        <v>94</v>
      </c>
      <c r="H37" s="2" t="s">
        <v>100</v>
      </c>
      <c r="I37" s="3">
        <v>9</v>
      </c>
      <c r="J37" s="3">
        <f t="shared" si="0"/>
        <v>26</v>
      </c>
    </row>
    <row r="38" spans="1:10" x14ac:dyDescent="0.25">
      <c r="A38" s="3">
        <v>37</v>
      </c>
      <c r="B38" s="2" t="s">
        <v>38</v>
      </c>
      <c r="C38" s="2" t="s">
        <v>135</v>
      </c>
      <c r="D38" s="2" t="s">
        <v>63</v>
      </c>
      <c r="E38" s="4">
        <v>44732</v>
      </c>
      <c r="F38" s="5" t="s">
        <v>92</v>
      </c>
      <c r="G38" s="5" t="s">
        <v>94</v>
      </c>
      <c r="H38" s="2" t="s">
        <v>98</v>
      </c>
      <c r="I38" s="3">
        <v>8</v>
      </c>
      <c r="J38" s="3">
        <f t="shared" si="0"/>
        <v>26</v>
      </c>
    </row>
    <row r="39" spans="1:10" x14ac:dyDescent="0.25">
      <c r="A39" s="3">
        <v>38</v>
      </c>
      <c r="B39" s="2" t="s">
        <v>34</v>
      </c>
      <c r="C39" s="2" t="s">
        <v>136</v>
      </c>
      <c r="D39" s="2" t="s">
        <v>77</v>
      </c>
      <c r="E39" s="4">
        <v>44731</v>
      </c>
      <c r="F39" s="2" t="s">
        <v>93</v>
      </c>
      <c r="G39" s="2" t="s">
        <v>94</v>
      </c>
      <c r="H39" s="2" t="s">
        <v>99</v>
      </c>
      <c r="I39" s="3">
        <v>10</v>
      </c>
      <c r="J39" s="3">
        <f t="shared" si="0"/>
        <v>26</v>
      </c>
    </row>
    <row r="40" spans="1:10" x14ac:dyDescent="0.25">
      <c r="A40" s="3">
        <v>39</v>
      </c>
      <c r="B40" s="2" t="s">
        <v>35</v>
      </c>
      <c r="C40" s="2" t="s">
        <v>130</v>
      </c>
      <c r="D40" s="2" t="s">
        <v>78</v>
      </c>
      <c r="E40" s="4">
        <v>44735</v>
      </c>
      <c r="F40" s="2" t="s">
        <v>95</v>
      </c>
      <c r="G40" s="2" t="s">
        <v>96</v>
      </c>
      <c r="H40" s="2" t="s">
        <v>100</v>
      </c>
      <c r="I40" s="3">
        <v>4</v>
      </c>
      <c r="J40" s="3">
        <f t="shared" si="0"/>
        <v>26</v>
      </c>
    </row>
    <row r="41" spans="1:10" x14ac:dyDescent="0.25">
      <c r="A41" s="3">
        <v>40</v>
      </c>
      <c r="B41" s="2" t="s">
        <v>39</v>
      </c>
      <c r="C41" s="2" t="s">
        <v>137</v>
      </c>
      <c r="D41" s="2" t="s">
        <v>80</v>
      </c>
      <c r="E41" s="4">
        <v>44728</v>
      </c>
      <c r="F41" s="5" t="s">
        <v>92</v>
      </c>
      <c r="G41" s="5" t="s">
        <v>94</v>
      </c>
      <c r="H41" s="2" t="s">
        <v>98</v>
      </c>
      <c r="I41" s="3">
        <v>7</v>
      </c>
      <c r="J41" s="3">
        <f t="shared" si="0"/>
        <v>25</v>
      </c>
    </row>
    <row r="42" spans="1:10" x14ac:dyDescent="0.25">
      <c r="A42" s="3">
        <v>41</v>
      </c>
      <c r="B42" s="2" t="s">
        <v>40</v>
      </c>
      <c r="C42" s="2" t="s">
        <v>138</v>
      </c>
      <c r="D42" s="2" t="s">
        <v>81</v>
      </c>
      <c r="E42" s="4">
        <v>44727</v>
      </c>
      <c r="F42" s="2" t="s">
        <v>93</v>
      </c>
      <c r="G42" s="2" t="s">
        <v>94</v>
      </c>
      <c r="H42" s="2" t="s">
        <v>99</v>
      </c>
      <c r="I42" s="3">
        <v>3</v>
      </c>
      <c r="J42" s="3">
        <f t="shared" si="0"/>
        <v>25</v>
      </c>
    </row>
    <row r="43" spans="1:10" x14ac:dyDescent="0.25">
      <c r="A43" s="3">
        <v>42</v>
      </c>
      <c r="B43" s="2" t="s">
        <v>41</v>
      </c>
      <c r="C43" s="2" t="s">
        <v>139</v>
      </c>
      <c r="D43" s="2" t="s">
        <v>82</v>
      </c>
      <c r="E43" s="4">
        <v>44731</v>
      </c>
      <c r="F43" s="2" t="s">
        <v>95</v>
      </c>
      <c r="G43" s="2" t="s">
        <v>94</v>
      </c>
      <c r="H43" s="2" t="s">
        <v>100</v>
      </c>
      <c r="I43" s="3">
        <v>6</v>
      </c>
      <c r="J43" s="3">
        <f t="shared" si="0"/>
        <v>26</v>
      </c>
    </row>
    <row r="44" spans="1:10" x14ac:dyDescent="0.25">
      <c r="A44" s="3">
        <v>43</v>
      </c>
      <c r="B44" s="2" t="s">
        <v>42</v>
      </c>
      <c r="C44" s="2" t="s">
        <v>140</v>
      </c>
      <c r="D44" s="2" t="s">
        <v>83</v>
      </c>
      <c r="E44" s="4">
        <v>44732</v>
      </c>
      <c r="F44" s="5" t="s">
        <v>92</v>
      </c>
      <c r="G44" s="5" t="s">
        <v>94</v>
      </c>
      <c r="H44" s="2" t="s">
        <v>98</v>
      </c>
      <c r="I44" s="3">
        <v>6</v>
      </c>
      <c r="J44" s="3">
        <f t="shared" si="0"/>
        <v>26</v>
      </c>
    </row>
    <row r="45" spans="1:10" x14ac:dyDescent="0.25">
      <c r="A45" s="3">
        <v>44</v>
      </c>
      <c r="B45" s="2" t="s">
        <v>43</v>
      </c>
      <c r="C45" s="2" t="s">
        <v>141</v>
      </c>
      <c r="D45" s="2" t="s">
        <v>84</v>
      </c>
      <c r="E45" s="4">
        <v>44738</v>
      </c>
      <c r="F45" s="2" t="s">
        <v>93</v>
      </c>
      <c r="G45" s="2" t="s">
        <v>94</v>
      </c>
      <c r="H45" s="2" t="s">
        <v>99</v>
      </c>
      <c r="I45" s="3">
        <v>5</v>
      </c>
      <c r="J45" s="3">
        <f t="shared" si="0"/>
        <v>27</v>
      </c>
    </row>
    <row r="46" spans="1:10" x14ac:dyDescent="0.25">
      <c r="A46" s="3">
        <v>45</v>
      </c>
      <c r="B46" s="2" t="s">
        <v>44</v>
      </c>
      <c r="C46" s="2" t="s">
        <v>142</v>
      </c>
      <c r="D46" s="2" t="s">
        <v>85</v>
      </c>
      <c r="E46" s="4">
        <v>44730</v>
      </c>
      <c r="F46" s="2" t="s">
        <v>95</v>
      </c>
      <c r="G46" s="2" t="s">
        <v>96</v>
      </c>
      <c r="H46" s="2" t="s">
        <v>100</v>
      </c>
      <c r="I46" s="3">
        <v>9</v>
      </c>
      <c r="J46" s="3">
        <f t="shared" si="0"/>
        <v>25</v>
      </c>
    </row>
    <row r="47" spans="1:10" x14ac:dyDescent="0.25">
      <c r="A47" s="3">
        <v>46</v>
      </c>
      <c r="B47" s="2" t="s">
        <v>45</v>
      </c>
      <c r="C47" s="2" t="s">
        <v>143</v>
      </c>
      <c r="D47" s="2" t="s">
        <v>86</v>
      </c>
      <c r="E47" s="4">
        <v>44736</v>
      </c>
      <c r="F47" s="5" t="s">
        <v>92</v>
      </c>
      <c r="G47" s="5" t="s">
        <v>94</v>
      </c>
      <c r="H47" s="2" t="s">
        <v>98</v>
      </c>
      <c r="I47" s="3">
        <v>9</v>
      </c>
      <c r="J47" s="3">
        <f t="shared" si="0"/>
        <v>26</v>
      </c>
    </row>
    <row r="48" spans="1:10" x14ac:dyDescent="0.25">
      <c r="A48" s="3">
        <v>47</v>
      </c>
      <c r="B48" s="2" t="s">
        <v>46</v>
      </c>
      <c r="C48" s="2" t="s">
        <v>144</v>
      </c>
      <c r="D48" s="2" t="s">
        <v>87</v>
      </c>
      <c r="E48" s="4">
        <v>44731</v>
      </c>
      <c r="F48" s="2" t="s">
        <v>93</v>
      </c>
      <c r="G48" s="2" t="s">
        <v>94</v>
      </c>
      <c r="H48" s="2" t="s">
        <v>99</v>
      </c>
      <c r="I48" s="3">
        <v>3</v>
      </c>
      <c r="J48" s="3">
        <f t="shared" si="0"/>
        <v>26</v>
      </c>
    </row>
    <row r="49" spans="1:10" x14ac:dyDescent="0.25">
      <c r="A49" s="3">
        <v>48</v>
      </c>
      <c r="B49" s="2" t="s">
        <v>47</v>
      </c>
      <c r="C49" s="2" t="s">
        <v>145</v>
      </c>
      <c r="D49" s="2" t="s">
        <v>88</v>
      </c>
      <c r="E49" s="4">
        <v>44737</v>
      </c>
      <c r="F49" s="2" t="s">
        <v>95</v>
      </c>
      <c r="G49" s="2" t="s">
        <v>94</v>
      </c>
      <c r="H49" s="2" t="s">
        <v>100</v>
      </c>
      <c r="I49" s="3">
        <v>4</v>
      </c>
      <c r="J49" s="3">
        <f t="shared" si="0"/>
        <v>26</v>
      </c>
    </row>
    <row r="50" spans="1:10" x14ac:dyDescent="0.25">
      <c r="A50" s="3">
        <v>49</v>
      </c>
      <c r="B50" s="2" t="s">
        <v>48</v>
      </c>
      <c r="C50" s="2" t="s">
        <v>146</v>
      </c>
      <c r="D50" s="2" t="s">
        <v>89</v>
      </c>
      <c r="E50" s="4">
        <v>44726</v>
      </c>
      <c r="F50" s="5" t="s">
        <v>92</v>
      </c>
      <c r="G50" s="5" t="s">
        <v>94</v>
      </c>
      <c r="H50" s="2" t="s">
        <v>98</v>
      </c>
      <c r="I50" s="3">
        <v>8</v>
      </c>
      <c r="J50" s="3">
        <f t="shared" si="0"/>
        <v>25</v>
      </c>
    </row>
    <row r="51" spans="1:10" x14ac:dyDescent="0.25">
      <c r="A51" s="3">
        <v>50</v>
      </c>
      <c r="B51" s="2" t="s">
        <v>171</v>
      </c>
      <c r="C51" s="2" t="s">
        <v>147</v>
      </c>
      <c r="D51" s="2" t="s">
        <v>62</v>
      </c>
      <c r="E51" s="4">
        <v>44725</v>
      </c>
      <c r="F51" s="2" t="s">
        <v>93</v>
      </c>
      <c r="G51" s="2" t="s">
        <v>94</v>
      </c>
      <c r="H51" s="2" t="s">
        <v>98</v>
      </c>
      <c r="I51" s="3">
        <v>6</v>
      </c>
      <c r="J51" s="3">
        <f t="shared" si="0"/>
        <v>25</v>
      </c>
    </row>
    <row r="52" spans="1:10" x14ac:dyDescent="0.25">
      <c r="A52" s="3">
        <v>51</v>
      </c>
      <c r="B52" s="2" t="s">
        <v>172</v>
      </c>
      <c r="C52" s="2" t="s">
        <v>221</v>
      </c>
      <c r="D52" s="2" t="s">
        <v>57</v>
      </c>
      <c r="E52" s="4">
        <v>44741</v>
      </c>
      <c r="F52" s="5" t="s">
        <v>92</v>
      </c>
      <c r="G52" s="5" t="s">
        <v>94</v>
      </c>
      <c r="H52" s="2" t="s">
        <v>98</v>
      </c>
      <c r="I52" s="3">
        <v>9</v>
      </c>
      <c r="J52" s="3">
        <f t="shared" si="0"/>
        <v>27</v>
      </c>
    </row>
    <row r="53" spans="1:10" x14ac:dyDescent="0.25">
      <c r="A53" s="3">
        <v>52</v>
      </c>
      <c r="B53" s="2" t="s">
        <v>173</v>
      </c>
      <c r="C53" s="2" t="s">
        <v>222</v>
      </c>
      <c r="D53" s="2" t="s">
        <v>58</v>
      </c>
      <c r="E53" s="4">
        <v>44742</v>
      </c>
      <c r="F53" s="2" t="s">
        <v>93</v>
      </c>
      <c r="G53" s="2" t="s">
        <v>94</v>
      </c>
      <c r="H53" s="2" t="s">
        <v>99</v>
      </c>
      <c r="I53" s="3">
        <v>7</v>
      </c>
      <c r="J53" s="3">
        <f t="shared" si="0"/>
        <v>27</v>
      </c>
    </row>
    <row r="54" spans="1:10" x14ac:dyDescent="0.25">
      <c r="A54" s="3">
        <v>53</v>
      </c>
      <c r="B54" s="2" t="s">
        <v>174</v>
      </c>
      <c r="C54" s="2" t="s">
        <v>223</v>
      </c>
      <c r="D54" s="2" t="s">
        <v>59</v>
      </c>
      <c r="E54" s="4">
        <v>44743</v>
      </c>
      <c r="F54" s="2" t="s">
        <v>95</v>
      </c>
      <c r="G54" s="2" t="s">
        <v>96</v>
      </c>
      <c r="H54" s="2" t="s">
        <v>100</v>
      </c>
      <c r="I54" s="3">
        <v>8</v>
      </c>
      <c r="J54" s="3">
        <f t="shared" si="0"/>
        <v>27</v>
      </c>
    </row>
    <row r="55" spans="1:10" x14ac:dyDescent="0.25">
      <c r="A55" s="3">
        <v>54</v>
      </c>
      <c r="B55" s="2" t="s">
        <v>175</v>
      </c>
      <c r="C55" s="2" t="s">
        <v>224</v>
      </c>
      <c r="D55" s="2" t="s">
        <v>60</v>
      </c>
      <c r="E55" s="4">
        <v>44744</v>
      </c>
      <c r="F55" s="5" t="s">
        <v>92</v>
      </c>
      <c r="G55" s="5" t="s">
        <v>94</v>
      </c>
      <c r="H55" s="2" t="s">
        <v>98</v>
      </c>
      <c r="I55" s="3">
        <v>6</v>
      </c>
      <c r="J55" s="3">
        <f t="shared" si="0"/>
        <v>27</v>
      </c>
    </row>
    <row r="56" spans="1:10" x14ac:dyDescent="0.25">
      <c r="A56" s="3">
        <v>55</v>
      </c>
      <c r="B56" s="2" t="s">
        <v>176</v>
      </c>
      <c r="C56" s="2" t="s">
        <v>225</v>
      </c>
      <c r="D56" s="2" t="s">
        <v>61</v>
      </c>
      <c r="E56" s="4">
        <v>44745</v>
      </c>
      <c r="F56" s="2" t="s">
        <v>93</v>
      </c>
      <c r="G56" s="2" t="s">
        <v>94</v>
      </c>
      <c r="H56" s="2" t="s">
        <v>99</v>
      </c>
      <c r="I56" s="3">
        <v>6</v>
      </c>
      <c r="J56" s="3">
        <f t="shared" si="0"/>
        <v>28</v>
      </c>
    </row>
    <row r="57" spans="1:10" x14ac:dyDescent="0.25">
      <c r="A57" s="3">
        <v>56</v>
      </c>
      <c r="B57" s="2" t="s">
        <v>177</v>
      </c>
      <c r="C57" s="2" t="s">
        <v>226</v>
      </c>
      <c r="D57" s="2" t="s">
        <v>62</v>
      </c>
      <c r="E57" s="4">
        <v>44746</v>
      </c>
      <c r="F57" s="2" t="s">
        <v>95</v>
      </c>
      <c r="G57" s="2" t="s">
        <v>94</v>
      </c>
      <c r="H57" s="2" t="s">
        <v>100</v>
      </c>
      <c r="I57" s="3">
        <v>4</v>
      </c>
      <c r="J57" s="3">
        <f t="shared" si="0"/>
        <v>28</v>
      </c>
    </row>
    <row r="58" spans="1:10" x14ac:dyDescent="0.25">
      <c r="A58" s="3">
        <v>57</v>
      </c>
      <c r="B58" s="2" t="s">
        <v>178</v>
      </c>
      <c r="C58" s="2" t="s">
        <v>227</v>
      </c>
      <c r="D58" s="2" t="s">
        <v>63</v>
      </c>
      <c r="E58" s="4">
        <v>44747</v>
      </c>
      <c r="F58" s="5" t="s">
        <v>92</v>
      </c>
      <c r="G58" s="5" t="s">
        <v>94</v>
      </c>
      <c r="H58" s="2" t="s">
        <v>98</v>
      </c>
      <c r="I58" s="3">
        <v>9</v>
      </c>
      <c r="J58" s="3">
        <f t="shared" si="0"/>
        <v>28</v>
      </c>
    </row>
    <row r="59" spans="1:10" x14ac:dyDescent="0.25">
      <c r="A59" s="3">
        <v>58</v>
      </c>
      <c r="B59" s="2" t="s">
        <v>179</v>
      </c>
      <c r="C59" s="2" t="s">
        <v>228</v>
      </c>
      <c r="D59" s="2" t="s">
        <v>64</v>
      </c>
      <c r="E59" s="4">
        <v>44749</v>
      </c>
      <c r="F59" s="2" t="s">
        <v>93</v>
      </c>
      <c r="G59" s="2" t="s">
        <v>94</v>
      </c>
      <c r="H59" s="2" t="s">
        <v>99</v>
      </c>
      <c r="I59" s="3">
        <v>9</v>
      </c>
      <c r="J59" s="3">
        <f t="shared" si="0"/>
        <v>28</v>
      </c>
    </row>
    <row r="60" spans="1:10" x14ac:dyDescent="0.25">
      <c r="A60" s="3">
        <v>59</v>
      </c>
      <c r="B60" s="2" t="s">
        <v>180</v>
      </c>
      <c r="C60" s="2" t="s">
        <v>229</v>
      </c>
      <c r="D60" s="2" t="s">
        <v>65</v>
      </c>
      <c r="E60" s="4">
        <v>44741</v>
      </c>
      <c r="F60" s="2" t="s">
        <v>95</v>
      </c>
      <c r="G60" s="2" t="s">
        <v>96</v>
      </c>
      <c r="H60" s="2" t="s">
        <v>100</v>
      </c>
      <c r="I60" s="3">
        <v>6</v>
      </c>
      <c r="J60" s="3">
        <f t="shared" si="0"/>
        <v>27</v>
      </c>
    </row>
    <row r="61" spans="1:10" x14ac:dyDescent="0.25">
      <c r="A61" s="3">
        <v>60</v>
      </c>
      <c r="B61" s="2" t="s">
        <v>181</v>
      </c>
      <c r="C61" s="2" t="s">
        <v>230</v>
      </c>
      <c r="D61" s="2" t="s">
        <v>66</v>
      </c>
      <c r="E61" s="4">
        <v>44742</v>
      </c>
      <c r="F61" s="5" t="s">
        <v>92</v>
      </c>
      <c r="G61" s="5" t="s">
        <v>94</v>
      </c>
      <c r="H61" s="2" t="s">
        <v>98</v>
      </c>
      <c r="I61" s="3">
        <v>9</v>
      </c>
      <c r="J61" s="3">
        <f t="shared" si="0"/>
        <v>27</v>
      </c>
    </row>
    <row r="62" spans="1:10" x14ac:dyDescent="0.25">
      <c r="A62" s="3">
        <v>61</v>
      </c>
      <c r="B62" s="2" t="s">
        <v>182</v>
      </c>
      <c r="C62" s="2" t="s">
        <v>231</v>
      </c>
      <c r="D62" s="2" t="s">
        <v>67</v>
      </c>
      <c r="E62" s="4">
        <v>44743</v>
      </c>
      <c r="F62" s="2" t="s">
        <v>93</v>
      </c>
      <c r="G62" s="2" t="s">
        <v>94</v>
      </c>
      <c r="H62" s="2" t="s">
        <v>99</v>
      </c>
      <c r="I62" s="3">
        <v>9</v>
      </c>
      <c r="J62" s="3">
        <f t="shared" si="0"/>
        <v>27</v>
      </c>
    </row>
    <row r="63" spans="1:10" x14ac:dyDescent="0.25">
      <c r="A63" s="3">
        <v>62</v>
      </c>
      <c r="B63" s="2" t="s">
        <v>183</v>
      </c>
      <c r="C63" s="2" t="s">
        <v>232</v>
      </c>
      <c r="D63" s="2" t="s">
        <v>68</v>
      </c>
      <c r="E63" s="4">
        <v>44744</v>
      </c>
      <c r="F63" s="2" t="s">
        <v>95</v>
      </c>
      <c r="G63" s="2" t="s">
        <v>94</v>
      </c>
      <c r="H63" s="2" t="s">
        <v>100</v>
      </c>
      <c r="I63" s="3">
        <v>8</v>
      </c>
      <c r="J63" s="3">
        <f t="shared" si="0"/>
        <v>27</v>
      </c>
    </row>
    <row r="64" spans="1:10" x14ac:dyDescent="0.25">
      <c r="A64" s="3">
        <v>63</v>
      </c>
      <c r="B64" s="2" t="s">
        <v>184</v>
      </c>
      <c r="C64" s="2" t="s">
        <v>233</v>
      </c>
      <c r="D64" s="2" t="s">
        <v>69</v>
      </c>
      <c r="E64" s="4">
        <v>44745</v>
      </c>
      <c r="F64" s="5" t="s">
        <v>92</v>
      </c>
      <c r="G64" s="5" t="s">
        <v>94</v>
      </c>
      <c r="H64" s="2" t="s">
        <v>98</v>
      </c>
      <c r="I64" s="3">
        <v>7</v>
      </c>
      <c r="J64" s="3">
        <f t="shared" si="0"/>
        <v>28</v>
      </c>
    </row>
    <row r="65" spans="1:10" x14ac:dyDescent="0.25">
      <c r="A65" s="3">
        <v>64</v>
      </c>
      <c r="B65" s="2" t="s">
        <v>185</v>
      </c>
      <c r="C65" s="2" t="s">
        <v>234</v>
      </c>
      <c r="D65" s="2" t="s">
        <v>70</v>
      </c>
      <c r="E65" s="4">
        <v>44746</v>
      </c>
      <c r="F65" s="2" t="s">
        <v>93</v>
      </c>
      <c r="G65" s="2" t="s">
        <v>94</v>
      </c>
      <c r="H65" s="2" t="s">
        <v>99</v>
      </c>
      <c r="I65" s="3">
        <v>8</v>
      </c>
      <c r="J65" s="3">
        <f t="shared" si="0"/>
        <v>28</v>
      </c>
    </row>
    <row r="66" spans="1:10" x14ac:dyDescent="0.25">
      <c r="A66" s="3">
        <v>65</v>
      </c>
      <c r="B66" s="2" t="s">
        <v>186</v>
      </c>
      <c r="C66" s="2" t="s">
        <v>235</v>
      </c>
      <c r="D66" s="2" t="s">
        <v>71</v>
      </c>
      <c r="E66" s="4">
        <v>44747</v>
      </c>
      <c r="F66" s="2" t="s">
        <v>95</v>
      </c>
      <c r="G66" s="2" t="s">
        <v>96</v>
      </c>
      <c r="H66" s="2" t="s">
        <v>100</v>
      </c>
      <c r="I66" s="3">
        <v>10</v>
      </c>
      <c r="J66" s="3">
        <f t="shared" si="0"/>
        <v>28</v>
      </c>
    </row>
    <row r="67" spans="1:10" x14ac:dyDescent="0.25">
      <c r="A67" s="3">
        <v>66</v>
      </c>
      <c r="B67" s="2" t="s">
        <v>187</v>
      </c>
      <c r="C67" s="2" t="s">
        <v>236</v>
      </c>
      <c r="D67" s="2" t="s">
        <v>72</v>
      </c>
      <c r="E67" s="4">
        <v>44749</v>
      </c>
      <c r="F67" s="5" t="s">
        <v>92</v>
      </c>
      <c r="G67" s="5" t="s">
        <v>94</v>
      </c>
      <c r="H67" s="2" t="s">
        <v>98</v>
      </c>
      <c r="I67" s="3">
        <v>8</v>
      </c>
      <c r="J67" s="3">
        <f t="shared" ref="J67:J130" si="1">WEEKNUM(E67,1)</f>
        <v>28</v>
      </c>
    </row>
    <row r="68" spans="1:10" x14ac:dyDescent="0.25">
      <c r="A68" s="3">
        <v>67</v>
      </c>
      <c r="B68" s="2" t="s">
        <v>188</v>
      </c>
      <c r="C68" s="2" t="s">
        <v>237</v>
      </c>
      <c r="D68" s="2" t="s">
        <v>73</v>
      </c>
      <c r="E68" s="4">
        <v>44741</v>
      </c>
      <c r="F68" s="2" t="s">
        <v>93</v>
      </c>
      <c r="G68" s="2" t="s">
        <v>94</v>
      </c>
      <c r="H68" s="2" t="s">
        <v>99</v>
      </c>
      <c r="I68" s="3">
        <v>8</v>
      </c>
      <c r="J68" s="3">
        <f t="shared" si="1"/>
        <v>27</v>
      </c>
    </row>
    <row r="69" spans="1:10" x14ac:dyDescent="0.25">
      <c r="A69" s="3">
        <v>68</v>
      </c>
      <c r="B69" s="2" t="s">
        <v>189</v>
      </c>
      <c r="C69" s="2" t="s">
        <v>238</v>
      </c>
      <c r="D69" s="2" t="s">
        <v>74</v>
      </c>
      <c r="E69" s="4">
        <v>44742</v>
      </c>
      <c r="F69" s="2" t="s">
        <v>95</v>
      </c>
      <c r="G69" s="2" t="s">
        <v>94</v>
      </c>
      <c r="H69" s="2" t="s">
        <v>100</v>
      </c>
      <c r="I69" s="3">
        <v>5</v>
      </c>
      <c r="J69" s="3">
        <f t="shared" si="1"/>
        <v>27</v>
      </c>
    </row>
    <row r="70" spans="1:10" x14ac:dyDescent="0.25">
      <c r="A70" s="3">
        <v>69</v>
      </c>
      <c r="B70" s="2" t="s">
        <v>190</v>
      </c>
      <c r="C70" s="2" t="s">
        <v>239</v>
      </c>
      <c r="D70" s="2" t="s">
        <v>75</v>
      </c>
      <c r="E70" s="4">
        <v>44743</v>
      </c>
      <c r="F70" s="5" t="s">
        <v>92</v>
      </c>
      <c r="G70" s="5" t="s">
        <v>94</v>
      </c>
      <c r="H70" s="2" t="s">
        <v>98</v>
      </c>
      <c r="I70" s="3">
        <v>8</v>
      </c>
      <c r="J70" s="3">
        <f t="shared" si="1"/>
        <v>27</v>
      </c>
    </row>
    <row r="71" spans="1:10" x14ac:dyDescent="0.25">
      <c r="A71" s="3">
        <v>70</v>
      </c>
      <c r="B71" s="2" t="s">
        <v>191</v>
      </c>
      <c r="C71" s="2" t="s">
        <v>240</v>
      </c>
      <c r="D71" s="2" t="s">
        <v>76</v>
      </c>
      <c r="E71" s="4">
        <v>44744</v>
      </c>
      <c r="F71" s="2" t="s">
        <v>93</v>
      </c>
      <c r="G71" s="2" t="s">
        <v>94</v>
      </c>
      <c r="H71" s="2" t="s">
        <v>99</v>
      </c>
      <c r="I71" s="3">
        <v>5</v>
      </c>
      <c r="J71" s="3">
        <f t="shared" si="1"/>
        <v>27</v>
      </c>
    </row>
    <row r="72" spans="1:10" x14ac:dyDescent="0.25">
      <c r="A72" s="3">
        <v>71</v>
      </c>
      <c r="B72" s="2" t="s">
        <v>192</v>
      </c>
      <c r="C72" s="2" t="s">
        <v>241</v>
      </c>
      <c r="D72" s="2" t="s">
        <v>77</v>
      </c>
      <c r="E72" s="4">
        <v>44745</v>
      </c>
      <c r="F72" s="2" t="s">
        <v>95</v>
      </c>
      <c r="G72" s="2" t="s">
        <v>96</v>
      </c>
      <c r="H72" s="2" t="s">
        <v>100</v>
      </c>
      <c r="I72" s="3">
        <v>5</v>
      </c>
      <c r="J72" s="3">
        <f t="shared" si="1"/>
        <v>28</v>
      </c>
    </row>
    <row r="73" spans="1:10" x14ac:dyDescent="0.25">
      <c r="A73" s="3">
        <v>72</v>
      </c>
      <c r="B73" s="2" t="s">
        <v>193</v>
      </c>
      <c r="C73" s="2" t="s">
        <v>242</v>
      </c>
      <c r="D73" s="2" t="s">
        <v>78</v>
      </c>
      <c r="E73" s="4">
        <v>44746</v>
      </c>
      <c r="F73" s="5" t="s">
        <v>92</v>
      </c>
      <c r="G73" s="5" t="s">
        <v>94</v>
      </c>
      <c r="H73" s="2" t="s">
        <v>98</v>
      </c>
      <c r="I73" s="3">
        <v>9</v>
      </c>
      <c r="J73" s="3">
        <f t="shared" si="1"/>
        <v>28</v>
      </c>
    </row>
    <row r="74" spans="1:10" x14ac:dyDescent="0.25">
      <c r="A74" s="3">
        <v>73</v>
      </c>
      <c r="B74" s="2" t="s">
        <v>194</v>
      </c>
      <c r="C74" s="2" t="s">
        <v>243</v>
      </c>
      <c r="D74" s="2" t="s">
        <v>79</v>
      </c>
      <c r="E74" s="4">
        <v>44747</v>
      </c>
      <c r="F74" s="2" t="s">
        <v>93</v>
      </c>
      <c r="G74" s="2" t="s">
        <v>94</v>
      </c>
      <c r="H74" s="2" t="s">
        <v>99</v>
      </c>
      <c r="I74" s="3">
        <v>9</v>
      </c>
      <c r="J74" s="3">
        <f t="shared" si="1"/>
        <v>28</v>
      </c>
    </row>
    <row r="75" spans="1:10" x14ac:dyDescent="0.25">
      <c r="A75" s="3">
        <v>74</v>
      </c>
      <c r="B75" s="2" t="s">
        <v>195</v>
      </c>
      <c r="C75" s="2" t="s">
        <v>244</v>
      </c>
      <c r="D75" s="2" t="s">
        <v>61</v>
      </c>
      <c r="E75" s="4">
        <v>44749</v>
      </c>
      <c r="F75" s="2" t="s">
        <v>95</v>
      </c>
      <c r="G75" s="2" t="s">
        <v>94</v>
      </c>
      <c r="H75" s="2" t="s">
        <v>100</v>
      </c>
      <c r="I75" s="3">
        <v>7</v>
      </c>
      <c r="J75" s="3">
        <f t="shared" si="1"/>
        <v>28</v>
      </c>
    </row>
    <row r="76" spans="1:10" x14ac:dyDescent="0.25">
      <c r="A76" s="3">
        <v>75</v>
      </c>
      <c r="B76" s="2" t="s">
        <v>196</v>
      </c>
      <c r="C76" s="2" t="s">
        <v>245</v>
      </c>
      <c r="D76" s="2" t="s">
        <v>70</v>
      </c>
      <c r="E76" s="4">
        <v>44741</v>
      </c>
      <c r="F76" s="5" t="s">
        <v>92</v>
      </c>
      <c r="G76" s="5" t="s">
        <v>94</v>
      </c>
      <c r="H76" s="2" t="s">
        <v>98</v>
      </c>
      <c r="I76" s="3">
        <v>4</v>
      </c>
      <c r="J76" s="3">
        <f t="shared" si="1"/>
        <v>27</v>
      </c>
    </row>
    <row r="77" spans="1:10" x14ac:dyDescent="0.25">
      <c r="A77" s="3">
        <v>76</v>
      </c>
      <c r="B77" s="2" t="s">
        <v>197</v>
      </c>
      <c r="C77" s="2" t="s">
        <v>246</v>
      </c>
      <c r="D77" s="2" t="s">
        <v>75</v>
      </c>
      <c r="E77" s="4">
        <v>44742</v>
      </c>
      <c r="F77" s="2" t="s">
        <v>93</v>
      </c>
      <c r="G77" s="2" t="s">
        <v>94</v>
      </c>
      <c r="H77" s="2" t="s">
        <v>99</v>
      </c>
      <c r="I77" s="3">
        <v>3</v>
      </c>
      <c r="J77" s="3">
        <f t="shared" si="1"/>
        <v>27</v>
      </c>
    </row>
    <row r="78" spans="1:10" x14ac:dyDescent="0.25">
      <c r="A78" s="3">
        <v>77</v>
      </c>
      <c r="B78" s="2" t="s">
        <v>198</v>
      </c>
      <c r="C78" s="2" t="s">
        <v>247</v>
      </c>
      <c r="D78" s="2" t="s">
        <v>53</v>
      </c>
      <c r="E78" s="4">
        <v>44743</v>
      </c>
      <c r="F78" s="2" t="s">
        <v>95</v>
      </c>
      <c r="G78" s="2" t="s">
        <v>96</v>
      </c>
      <c r="H78" s="2" t="s">
        <v>100</v>
      </c>
      <c r="I78" s="3">
        <v>8</v>
      </c>
      <c r="J78" s="3">
        <f t="shared" si="1"/>
        <v>27</v>
      </c>
    </row>
    <row r="79" spans="1:10" x14ac:dyDescent="0.25">
      <c r="A79" s="3">
        <v>78</v>
      </c>
      <c r="B79" s="2" t="s">
        <v>199</v>
      </c>
      <c r="C79" s="2" t="s">
        <v>248</v>
      </c>
      <c r="D79" s="2" t="s">
        <v>63</v>
      </c>
      <c r="E79" s="4">
        <v>44744</v>
      </c>
      <c r="F79" s="5" t="s">
        <v>92</v>
      </c>
      <c r="G79" s="5" t="s">
        <v>94</v>
      </c>
      <c r="H79" s="2" t="s">
        <v>98</v>
      </c>
      <c r="I79" s="3">
        <v>6</v>
      </c>
      <c r="J79" s="3">
        <f t="shared" si="1"/>
        <v>27</v>
      </c>
    </row>
    <row r="80" spans="1:10" x14ac:dyDescent="0.25">
      <c r="A80" s="3">
        <v>79</v>
      </c>
      <c r="B80" s="2" t="s">
        <v>200</v>
      </c>
      <c r="C80" s="2" t="s">
        <v>249</v>
      </c>
      <c r="D80" s="2" t="s">
        <v>77</v>
      </c>
      <c r="E80" s="4">
        <v>44745</v>
      </c>
      <c r="F80" s="2" t="s">
        <v>93</v>
      </c>
      <c r="G80" s="2" t="s">
        <v>94</v>
      </c>
      <c r="H80" s="2" t="s">
        <v>99</v>
      </c>
      <c r="I80" s="3">
        <v>9</v>
      </c>
      <c r="J80" s="3">
        <f t="shared" si="1"/>
        <v>28</v>
      </c>
    </row>
    <row r="81" spans="1:10" x14ac:dyDescent="0.25">
      <c r="A81" s="3">
        <v>80</v>
      </c>
      <c r="B81" s="2" t="s">
        <v>201</v>
      </c>
      <c r="C81" s="2" t="s">
        <v>250</v>
      </c>
      <c r="D81" s="2" t="s">
        <v>78</v>
      </c>
      <c r="E81" s="4">
        <v>44746</v>
      </c>
      <c r="F81" s="2" t="s">
        <v>95</v>
      </c>
      <c r="G81" s="2" t="s">
        <v>94</v>
      </c>
      <c r="H81" s="2" t="s">
        <v>100</v>
      </c>
      <c r="I81" s="3">
        <v>6</v>
      </c>
      <c r="J81" s="3">
        <f t="shared" si="1"/>
        <v>28</v>
      </c>
    </row>
    <row r="82" spans="1:10" x14ac:dyDescent="0.25">
      <c r="A82" s="3">
        <v>81</v>
      </c>
      <c r="B82" s="2" t="s">
        <v>202</v>
      </c>
      <c r="C82" s="2" t="s">
        <v>251</v>
      </c>
      <c r="D82" s="2" t="s">
        <v>80</v>
      </c>
      <c r="E82" s="4">
        <v>44747</v>
      </c>
      <c r="F82" s="5" t="s">
        <v>92</v>
      </c>
      <c r="G82" s="5" t="s">
        <v>94</v>
      </c>
      <c r="H82" s="2" t="s">
        <v>98</v>
      </c>
      <c r="I82" s="3">
        <v>7</v>
      </c>
      <c r="J82" s="3">
        <f t="shared" si="1"/>
        <v>28</v>
      </c>
    </row>
    <row r="83" spans="1:10" x14ac:dyDescent="0.25">
      <c r="A83" s="3">
        <v>82</v>
      </c>
      <c r="B83" s="2" t="s">
        <v>203</v>
      </c>
      <c r="C83" s="2" t="s">
        <v>252</v>
      </c>
      <c r="D83" s="2" t="s">
        <v>81</v>
      </c>
      <c r="E83" s="4">
        <v>44749</v>
      </c>
      <c r="F83" s="2" t="s">
        <v>93</v>
      </c>
      <c r="G83" s="2" t="s">
        <v>94</v>
      </c>
      <c r="H83" s="2" t="s">
        <v>99</v>
      </c>
      <c r="I83" s="3">
        <v>9</v>
      </c>
      <c r="J83" s="3">
        <f t="shared" si="1"/>
        <v>28</v>
      </c>
    </row>
    <row r="84" spans="1:10" x14ac:dyDescent="0.25">
      <c r="A84" s="3">
        <v>83</v>
      </c>
      <c r="B84" s="2" t="s">
        <v>204</v>
      </c>
      <c r="C84" s="2" t="s">
        <v>253</v>
      </c>
      <c r="D84" s="2" t="s">
        <v>82</v>
      </c>
      <c r="E84" s="4">
        <v>44741</v>
      </c>
      <c r="F84" s="2" t="s">
        <v>95</v>
      </c>
      <c r="G84" s="2" t="s">
        <v>96</v>
      </c>
      <c r="H84" s="2" t="s">
        <v>100</v>
      </c>
      <c r="I84" s="3">
        <v>7</v>
      </c>
      <c r="J84" s="3">
        <f t="shared" si="1"/>
        <v>27</v>
      </c>
    </row>
    <row r="85" spans="1:10" x14ac:dyDescent="0.25">
      <c r="A85" s="3">
        <v>84</v>
      </c>
      <c r="B85" s="2" t="s">
        <v>205</v>
      </c>
      <c r="C85" s="2" t="s">
        <v>254</v>
      </c>
      <c r="D85" s="2" t="s">
        <v>83</v>
      </c>
      <c r="E85" s="4">
        <v>44742</v>
      </c>
      <c r="F85" s="5" t="s">
        <v>92</v>
      </c>
      <c r="G85" s="5" t="s">
        <v>94</v>
      </c>
      <c r="H85" s="2" t="s">
        <v>98</v>
      </c>
      <c r="I85" s="3">
        <v>9</v>
      </c>
      <c r="J85" s="3">
        <f t="shared" si="1"/>
        <v>27</v>
      </c>
    </row>
    <row r="86" spans="1:10" x14ac:dyDescent="0.25">
      <c r="A86" s="3">
        <v>85</v>
      </c>
      <c r="B86" s="2" t="s">
        <v>206</v>
      </c>
      <c r="C86" s="2" t="s">
        <v>255</v>
      </c>
      <c r="D86" s="2" t="s">
        <v>84</v>
      </c>
      <c r="E86" s="4">
        <v>44743</v>
      </c>
      <c r="F86" s="2" t="s">
        <v>93</v>
      </c>
      <c r="G86" s="2" t="s">
        <v>94</v>
      </c>
      <c r="H86" s="2" t="s">
        <v>99</v>
      </c>
      <c r="I86" s="3">
        <v>10</v>
      </c>
      <c r="J86" s="3">
        <f t="shared" si="1"/>
        <v>27</v>
      </c>
    </row>
    <row r="87" spans="1:10" x14ac:dyDescent="0.25">
      <c r="A87" s="3">
        <v>86</v>
      </c>
      <c r="B87" s="2" t="s">
        <v>207</v>
      </c>
      <c r="C87" s="2" t="s">
        <v>256</v>
      </c>
      <c r="D87" s="2" t="s">
        <v>85</v>
      </c>
      <c r="E87" s="4">
        <v>44744</v>
      </c>
      <c r="F87" s="2" t="s">
        <v>95</v>
      </c>
      <c r="G87" s="2" t="s">
        <v>94</v>
      </c>
      <c r="H87" s="2" t="s">
        <v>100</v>
      </c>
      <c r="I87" s="3">
        <v>8</v>
      </c>
      <c r="J87" s="3">
        <f t="shared" si="1"/>
        <v>27</v>
      </c>
    </row>
    <row r="88" spans="1:10" x14ac:dyDescent="0.25">
      <c r="A88" s="3">
        <v>87</v>
      </c>
      <c r="B88" s="2" t="s">
        <v>208</v>
      </c>
      <c r="C88" s="2" t="s">
        <v>257</v>
      </c>
      <c r="D88" s="2" t="s">
        <v>86</v>
      </c>
      <c r="E88" s="4">
        <v>44745</v>
      </c>
      <c r="F88" s="5" t="s">
        <v>92</v>
      </c>
      <c r="G88" s="5" t="s">
        <v>94</v>
      </c>
      <c r="H88" s="2" t="s">
        <v>98</v>
      </c>
      <c r="I88" s="3">
        <v>8</v>
      </c>
      <c r="J88" s="3">
        <f t="shared" si="1"/>
        <v>28</v>
      </c>
    </row>
    <row r="89" spans="1:10" x14ac:dyDescent="0.25">
      <c r="A89" s="3">
        <v>88</v>
      </c>
      <c r="B89" s="2" t="s">
        <v>209</v>
      </c>
      <c r="C89" s="2" t="s">
        <v>258</v>
      </c>
      <c r="D89" s="2" t="s">
        <v>87</v>
      </c>
      <c r="E89" s="4">
        <v>44746</v>
      </c>
      <c r="F89" s="2" t="s">
        <v>93</v>
      </c>
      <c r="G89" s="2" t="s">
        <v>94</v>
      </c>
      <c r="H89" s="2" t="s">
        <v>99</v>
      </c>
      <c r="I89" s="3">
        <v>10</v>
      </c>
      <c r="J89" s="3">
        <f t="shared" si="1"/>
        <v>28</v>
      </c>
    </row>
    <row r="90" spans="1:10" x14ac:dyDescent="0.25">
      <c r="A90" s="3">
        <v>89</v>
      </c>
      <c r="B90" s="2" t="s">
        <v>210</v>
      </c>
      <c r="C90" s="2" t="s">
        <v>259</v>
      </c>
      <c r="D90" s="2" t="s">
        <v>88</v>
      </c>
      <c r="E90" s="4">
        <v>44747</v>
      </c>
      <c r="F90" s="2" t="s">
        <v>95</v>
      </c>
      <c r="G90" s="2" t="s">
        <v>96</v>
      </c>
      <c r="H90" s="2" t="s">
        <v>100</v>
      </c>
      <c r="I90" s="3">
        <v>6</v>
      </c>
      <c r="J90" s="3">
        <f t="shared" si="1"/>
        <v>28</v>
      </c>
    </row>
    <row r="91" spans="1:10" x14ac:dyDescent="0.25">
      <c r="A91" s="3">
        <v>90</v>
      </c>
      <c r="B91" s="2" t="s">
        <v>211</v>
      </c>
      <c r="C91" s="2" t="s">
        <v>260</v>
      </c>
      <c r="D91" s="2" t="s">
        <v>89</v>
      </c>
      <c r="E91" s="4">
        <v>44749</v>
      </c>
      <c r="F91" s="5" t="s">
        <v>92</v>
      </c>
      <c r="G91" s="5" t="s">
        <v>94</v>
      </c>
      <c r="H91" s="2" t="s">
        <v>98</v>
      </c>
      <c r="I91" s="3">
        <v>7</v>
      </c>
      <c r="J91" s="3">
        <f t="shared" si="1"/>
        <v>28</v>
      </c>
    </row>
    <row r="92" spans="1:10" x14ac:dyDescent="0.25">
      <c r="A92" s="3">
        <v>91</v>
      </c>
      <c r="B92" s="2" t="s">
        <v>212</v>
      </c>
      <c r="C92" s="2" t="s">
        <v>261</v>
      </c>
      <c r="D92" s="2" t="s">
        <v>62</v>
      </c>
      <c r="E92" s="4">
        <v>44741</v>
      </c>
      <c r="F92" s="2" t="s">
        <v>93</v>
      </c>
      <c r="G92" s="2" t="s">
        <v>94</v>
      </c>
      <c r="H92" s="2" t="s">
        <v>99</v>
      </c>
      <c r="I92" s="3">
        <v>7</v>
      </c>
      <c r="J92" s="3">
        <f t="shared" si="1"/>
        <v>27</v>
      </c>
    </row>
    <row r="93" spans="1:10" x14ac:dyDescent="0.25">
      <c r="A93" s="3">
        <v>92</v>
      </c>
      <c r="B93" s="2" t="s">
        <v>213</v>
      </c>
      <c r="C93" s="2" t="s">
        <v>262</v>
      </c>
      <c r="D93" s="2" t="s">
        <v>57</v>
      </c>
      <c r="E93" s="4">
        <v>44742</v>
      </c>
      <c r="F93" s="2" t="s">
        <v>95</v>
      </c>
      <c r="G93" s="2" t="s">
        <v>94</v>
      </c>
      <c r="H93" s="2" t="s">
        <v>100</v>
      </c>
      <c r="I93" s="3">
        <v>6</v>
      </c>
      <c r="J93" s="3">
        <f t="shared" si="1"/>
        <v>27</v>
      </c>
    </row>
    <row r="94" spans="1:10" x14ac:dyDescent="0.25">
      <c r="A94" s="3">
        <v>93</v>
      </c>
      <c r="B94" s="2" t="s">
        <v>214</v>
      </c>
      <c r="C94" s="2" t="s">
        <v>263</v>
      </c>
      <c r="D94" s="2" t="s">
        <v>58</v>
      </c>
      <c r="E94" s="4">
        <v>44743</v>
      </c>
      <c r="F94" s="5" t="s">
        <v>92</v>
      </c>
      <c r="G94" s="5" t="s">
        <v>94</v>
      </c>
      <c r="H94" s="2" t="s">
        <v>98</v>
      </c>
      <c r="I94" s="3">
        <v>6</v>
      </c>
      <c r="J94" s="3">
        <f t="shared" si="1"/>
        <v>27</v>
      </c>
    </row>
    <row r="95" spans="1:10" x14ac:dyDescent="0.25">
      <c r="A95" s="3">
        <v>94</v>
      </c>
      <c r="B95" s="2" t="s">
        <v>215</v>
      </c>
      <c r="C95" s="2" t="s">
        <v>264</v>
      </c>
      <c r="D95" s="2" t="s">
        <v>59</v>
      </c>
      <c r="E95" s="4">
        <v>44744</v>
      </c>
      <c r="F95" s="2" t="s">
        <v>93</v>
      </c>
      <c r="G95" s="2" t="s">
        <v>94</v>
      </c>
      <c r="H95" s="2" t="s">
        <v>99</v>
      </c>
      <c r="I95" s="3">
        <v>5</v>
      </c>
      <c r="J95" s="3">
        <f t="shared" si="1"/>
        <v>27</v>
      </c>
    </row>
    <row r="96" spans="1:10" x14ac:dyDescent="0.25">
      <c r="A96" s="3">
        <v>95</v>
      </c>
      <c r="B96" s="2" t="s">
        <v>216</v>
      </c>
      <c r="C96" s="2" t="s">
        <v>265</v>
      </c>
      <c r="D96" s="2" t="s">
        <v>60</v>
      </c>
      <c r="E96" s="4">
        <v>44745</v>
      </c>
      <c r="F96" s="2" t="s">
        <v>95</v>
      </c>
      <c r="G96" s="2" t="s">
        <v>96</v>
      </c>
      <c r="H96" s="2" t="s">
        <v>100</v>
      </c>
      <c r="I96" s="3">
        <v>9</v>
      </c>
      <c r="J96" s="3">
        <f t="shared" si="1"/>
        <v>28</v>
      </c>
    </row>
    <row r="97" spans="1:10" x14ac:dyDescent="0.25">
      <c r="A97" s="3">
        <v>96</v>
      </c>
      <c r="B97" s="2" t="s">
        <v>217</v>
      </c>
      <c r="C97" s="2" t="s">
        <v>266</v>
      </c>
      <c r="D97" s="2" t="s">
        <v>61</v>
      </c>
      <c r="E97" s="4">
        <v>44746</v>
      </c>
      <c r="F97" s="5" t="s">
        <v>92</v>
      </c>
      <c r="G97" s="5" t="s">
        <v>94</v>
      </c>
      <c r="H97" s="2" t="s">
        <v>98</v>
      </c>
      <c r="I97" s="3">
        <v>9</v>
      </c>
      <c r="J97" s="3">
        <f t="shared" si="1"/>
        <v>28</v>
      </c>
    </row>
    <row r="98" spans="1:10" x14ac:dyDescent="0.25">
      <c r="A98" s="3">
        <v>97</v>
      </c>
      <c r="B98" s="2" t="s">
        <v>218</v>
      </c>
      <c r="C98" s="2" t="s">
        <v>267</v>
      </c>
      <c r="D98" s="2" t="s">
        <v>62</v>
      </c>
      <c r="E98" s="4">
        <v>44747</v>
      </c>
      <c r="F98" s="2" t="s">
        <v>93</v>
      </c>
      <c r="G98" s="2" t="s">
        <v>94</v>
      </c>
      <c r="H98" s="2" t="s">
        <v>99</v>
      </c>
      <c r="I98" s="3">
        <v>6</v>
      </c>
      <c r="J98" s="3">
        <f t="shared" si="1"/>
        <v>28</v>
      </c>
    </row>
    <row r="99" spans="1:10" x14ac:dyDescent="0.25">
      <c r="A99" s="3">
        <v>98</v>
      </c>
      <c r="B99" s="2" t="s">
        <v>219</v>
      </c>
      <c r="C99" s="2" t="s">
        <v>268</v>
      </c>
      <c r="D99" s="2" t="s">
        <v>63</v>
      </c>
      <c r="E99" s="4">
        <v>44749</v>
      </c>
      <c r="F99" s="2" t="s">
        <v>95</v>
      </c>
      <c r="G99" s="2" t="s">
        <v>94</v>
      </c>
      <c r="H99" s="2" t="s">
        <v>100</v>
      </c>
      <c r="I99" s="3">
        <v>4</v>
      </c>
      <c r="J99" s="3">
        <f t="shared" si="1"/>
        <v>28</v>
      </c>
    </row>
    <row r="100" spans="1:10" x14ac:dyDescent="0.25">
      <c r="A100" s="3">
        <v>99</v>
      </c>
      <c r="B100" s="2" t="s">
        <v>220</v>
      </c>
      <c r="C100" s="2" t="s">
        <v>269</v>
      </c>
      <c r="D100" s="2" t="s">
        <v>64</v>
      </c>
      <c r="E100" s="4">
        <v>44749</v>
      </c>
      <c r="F100" s="5" t="s">
        <v>92</v>
      </c>
      <c r="G100" s="5" t="s">
        <v>94</v>
      </c>
      <c r="H100" s="2" t="s">
        <v>98</v>
      </c>
      <c r="I100" s="3">
        <v>8</v>
      </c>
      <c r="J100" s="3">
        <f t="shared" si="1"/>
        <v>28</v>
      </c>
    </row>
    <row r="101" spans="1:10" x14ac:dyDescent="0.25">
      <c r="A101" s="3">
        <v>100</v>
      </c>
      <c r="B101" s="2" t="s">
        <v>278</v>
      </c>
      <c r="C101" s="2" t="s">
        <v>270</v>
      </c>
      <c r="D101" s="2" t="s">
        <v>65</v>
      </c>
      <c r="E101" s="4">
        <v>44750</v>
      </c>
      <c r="F101" s="2" t="s">
        <v>93</v>
      </c>
      <c r="G101" s="2" t="s">
        <v>94</v>
      </c>
      <c r="H101" s="2" t="s">
        <v>98</v>
      </c>
      <c r="I101" s="3">
        <v>6</v>
      </c>
      <c r="J101" s="3">
        <f t="shared" si="1"/>
        <v>28</v>
      </c>
    </row>
    <row r="102" spans="1:10" x14ac:dyDescent="0.25">
      <c r="A102" s="3">
        <v>101</v>
      </c>
      <c r="B102" s="2" t="s">
        <v>279</v>
      </c>
      <c r="C102" s="2" t="s">
        <v>513</v>
      </c>
      <c r="D102" s="2" t="s">
        <v>49</v>
      </c>
      <c r="E102" s="4">
        <v>44764</v>
      </c>
      <c r="F102" s="5" t="s">
        <v>92</v>
      </c>
      <c r="G102" s="5" t="s">
        <v>94</v>
      </c>
      <c r="H102" s="2" t="s">
        <v>98</v>
      </c>
      <c r="I102" s="3">
        <v>9</v>
      </c>
      <c r="J102" s="3">
        <f t="shared" si="1"/>
        <v>30</v>
      </c>
    </row>
    <row r="103" spans="1:10" x14ac:dyDescent="0.25">
      <c r="A103" s="3">
        <v>102</v>
      </c>
      <c r="B103" s="2" t="s">
        <v>280</v>
      </c>
      <c r="C103" s="2" t="s">
        <v>514</v>
      </c>
      <c r="D103" s="2" t="s">
        <v>50</v>
      </c>
      <c r="E103" s="4">
        <v>44764</v>
      </c>
      <c r="F103" s="2" t="s">
        <v>93</v>
      </c>
      <c r="G103" s="2" t="s">
        <v>94</v>
      </c>
      <c r="H103" s="2" t="s">
        <v>99</v>
      </c>
      <c r="I103" s="3">
        <v>7</v>
      </c>
      <c r="J103" s="3">
        <f t="shared" si="1"/>
        <v>30</v>
      </c>
    </row>
    <row r="104" spans="1:10" x14ac:dyDescent="0.25">
      <c r="A104" s="3">
        <v>103</v>
      </c>
      <c r="B104" s="2" t="s">
        <v>281</v>
      </c>
      <c r="C104" s="2" t="s">
        <v>515</v>
      </c>
      <c r="D104" s="2" t="s">
        <v>51</v>
      </c>
      <c r="E104" s="4">
        <v>44750</v>
      </c>
      <c r="F104" s="2" t="s">
        <v>95</v>
      </c>
      <c r="G104" s="2" t="s">
        <v>96</v>
      </c>
      <c r="H104" s="2" t="s">
        <v>100</v>
      </c>
      <c r="I104" s="3">
        <v>8</v>
      </c>
      <c r="J104" s="3">
        <f t="shared" si="1"/>
        <v>28</v>
      </c>
    </row>
    <row r="105" spans="1:10" x14ac:dyDescent="0.25">
      <c r="A105" s="3">
        <v>104</v>
      </c>
      <c r="B105" s="2" t="s">
        <v>282</v>
      </c>
      <c r="C105" s="2" t="s">
        <v>516</v>
      </c>
      <c r="D105" s="2" t="s">
        <v>52</v>
      </c>
      <c r="E105" s="4">
        <v>44750</v>
      </c>
      <c r="F105" s="5" t="s">
        <v>92</v>
      </c>
      <c r="G105" s="5" t="s">
        <v>94</v>
      </c>
      <c r="H105" s="2" t="s">
        <v>98</v>
      </c>
      <c r="I105" s="3">
        <v>6</v>
      </c>
      <c r="J105" s="3">
        <f t="shared" si="1"/>
        <v>28</v>
      </c>
    </row>
    <row r="106" spans="1:10" x14ac:dyDescent="0.25">
      <c r="A106" s="3">
        <v>105</v>
      </c>
      <c r="B106" s="2" t="s">
        <v>283</v>
      </c>
      <c r="C106" s="2" t="s">
        <v>517</v>
      </c>
      <c r="D106" s="2" t="s">
        <v>53</v>
      </c>
      <c r="E106" s="4">
        <v>44767</v>
      </c>
      <c r="F106" s="2" t="s">
        <v>93</v>
      </c>
      <c r="G106" s="2" t="s">
        <v>94</v>
      </c>
      <c r="H106" s="2" t="s">
        <v>99</v>
      </c>
      <c r="I106" s="3">
        <v>2</v>
      </c>
      <c r="J106" s="3">
        <f t="shared" si="1"/>
        <v>31</v>
      </c>
    </row>
    <row r="107" spans="1:10" x14ac:dyDescent="0.25">
      <c r="A107" s="3">
        <v>106</v>
      </c>
      <c r="B107" s="2" t="s">
        <v>284</v>
      </c>
      <c r="C107" s="2" t="s">
        <v>518</v>
      </c>
      <c r="D107" s="2" t="s">
        <v>54</v>
      </c>
      <c r="E107" s="4">
        <v>44758</v>
      </c>
      <c r="F107" s="2" t="s">
        <v>95</v>
      </c>
      <c r="G107" s="2" t="s">
        <v>94</v>
      </c>
      <c r="H107" s="2" t="s">
        <v>100</v>
      </c>
      <c r="I107" s="3">
        <v>4</v>
      </c>
      <c r="J107" s="3">
        <f t="shared" si="1"/>
        <v>29</v>
      </c>
    </row>
    <row r="108" spans="1:10" x14ac:dyDescent="0.25">
      <c r="A108" s="3">
        <v>107</v>
      </c>
      <c r="B108" s="2" t="s">
        <v>285</v>
      </c>
      <c r="C108" s="2" t="s">
        <v>519</v>
      </c>
      <c r="D108" s="2" t="s">
        <v>55</v>
      </c>
      <c r="E108" s="4">
        <v>44772</v>
      </c>
      <c r="F108" s="5" t="s">
        <v>92</v>
      </c>
      <c r="G108" s="5" t="s">
        <v>94</v>
      </c>
      <c r="H108" s="2" t="s">
        <v>98</v>
      </c>
      <c r="I108" s="3">
        <v>1</v>
      </c>
      <c r="J108" s="3">
        <f t="shared" si="1"/>
        <v>31</v>
      </c>
    </row>
    <row r="109" spans="1:10" x14ac:dyDescent="0.25">
      <c r="A109" s="3">
        <v>108</v>
      </c>
      <c r="B109" s="2" t="s">
        <v>286</v>
      </c>
      <c r="C109" s="2" t="s">
        <v>520</v>
      </c>
      <c r="D109" s="2" t="s">
        <v>55</v>
      </c>
      <c r="E109" s="4">
        <v>44767</v>
      </c>
      <c r="F109" s="2" t="s">
        <v>93</v>
      </c>
      <c r="G109" s="2" t="s">
        <v>94</v>
      </c>
      <c r="H109" s="2" t="s">
        <v>99</v>
      </c>
      <c r="I109" s="3">
        <v>9</v>
      </c>
      <c r="J109" s="3">
        <f t="shared" si="1"/>
        <v>31</v>
      </c>
    </row>
    <row r="110" spans="1:10" x14ac:dyDescent="0.25">
      <c r="A110" s="3">
        <v>109</v>
      </c>
      <c r="B110" s="2" t="s">
        <v>287</v>
      </c>
      <c r="C110" s="2" t="s">
        <v>521</v>
      </c>
      <c r="D110" s="2" t="s">
        <v>56</v>
      </c>
      <c r="E110" s="4">
        <v>44767</v>
      </c>
      <c r="F110" s="2" t="s">
        <v>95</v>
      </c>
      <c r="G110" s="2" t="s">
        <v>96</v>
      </c>
      <c r="H110" s="2" t="s">
        <v>100</v>
      </c>
      <c r="I110" s="3">
        <v>6</v>
      </c>
      <c r="J110" s="3">
        <f t="shared" si="1"/>
        <v>31</v>
      </c>
    </row>
    <row r="111" spans="1:10" x14ac:dyDescent="0.25">
      <c r="A111" s="3">
        <v>110</v>
      </c>
      <c r="B111" s="2" t="s">
        <v>288</v>
      </c>
      <c r="C111" s="2" t="s">
        <v>522</v>
      </c>
      <c r="D111" s="2" t="s">
        <v>57</v>
      </c>
      <c r="E111" s="4">
        <v>44756</v>
      </c>
      <c r="F111" s="5" t="s">
        <v>92</v>
      </c>
      <c r="G111" s="5" t="s">
        <v>94</v>
      </c>
      <c r="H111" s="2" t="s">
        <v>98</v>
      </c>
      <c r="I111" s="3">
        <v>9</v>
      </c>
      <c r="J111" s="3">
        <f t="shared" si="1"/>
        <v>29</v>
      </c>
    </row>
    <row r="112" spans="1:10" x14ac:dyDescent="0.25">
      <c r="A112" s="3">
        <v>111</v>
      </c>
      <c r="B112" s="2" t="s">
        <v>289</v>
      </c>
      <c r="C112" s="2" t="s">
        <v>523</v>
      </c>
      <c r="D112" s="2" t="s">
        <v>58</v>
      </c>
      <c r="E112" s="4">
        <v>44768</v>
      </c>
      <c r="F112" s="2" t="s">
        <v>93</v>
      </c>
      <c r="G112" s="2" t="s">
        <v>94</v>
      </c>
      <c r="H112" s="2" t="s">
        <v>99</v>
      </c>
      <c r="I112" s="3">
        <v>9</v>
      </c>
      <c r="J112" s="3">
        <f t="shared" si="1"/>
        <v>31</v>
      </c>
    </row>
    <row r="113" spans="1:10" x14ac:dyDescent="0.25">
      <c r="A113" s="3">
        <v>112</v>
      </c>
      <c r="B113" s="2" t="s">
        <v>290</v>
      </c>
      <c r="C113" s="2" t="s">
        <v>524</v>
      </c>
      <c r="D113" s="2" t="s">
        <v>59</v>
      </c>
      <c r="E113" s="4">
        <v>44751</v>
      </c>
      <c r="F113" s="2" t="s">
        <v>95</v>
      </c>
      <c r="G113" s="2" t="s">
        <v>94</v>
      </c>
      <c r="H113" s="2" t="s">
        <v>100</v>
      </c>
      <c r="I113" s="3">
        <v>3</v>
      </c>
      <c r="J113" s="3">
        <f t="shared" si="1"/>
        <v>28</v>
      </c>
    </row>
    <row r="114" spans="1:10" x14ac:dyDescent="0.25">
      <c r="A114" s="3">
        <v>113</v>
      </c>
      <c r="B114" s="2" t="s">
        <v>291</v>
      </c>
      <c r="C114" s="2" t="s">
        <v>525</v>
      </c>
      <c r="D114" s="2" t="s">
        <v>60</v>
      </c>
      <c r="E114" s="4">
        <v>44773</v>
      </c>
      <c r="F114" s="5" t="s">
        <v>92</v>
      </c>
      <c r="G114" s="5" t="s">
        <v>94</v>
      </c>
      <c r="H114" s="2" t="s">
        <v>98</v>
      </c>
      <c r="I114" s="3">
        <v>2</v>
      </c>
      <c r="J114" s="3">
        <f t="shared" si="1"/>
        <v>32</v>
      </c>
    </row>
    <row r="115" spans="1:10" x14ac:dyDescent="0.25">
      <c r="A115" s="3">
        <v>114</v>
      </c>
      <c r="B115" s="2" t="s">
        <v>292</v>
      </c>
      <c r="C115" s="2" t="s">
        <v>526</v>
      </c>
      <c r="D115" s="2" t="s">
        <v>61</v>
      </c>
      <c r="E115" s="4">
        <v>44760</v>
      </c>
      <c r="F115" s="2" t="s">
        <v>93</v>
      </c>
      <c r="G115" s="2" t="s">
        <v>94</v>
      </c>
      <c r="H115" s="2" t="s">
        <v>99</v>
      </c>
      <c r="I115" s="3">
        <v>3</v>
      </c>
      <c r="J115" s="3">
        <f t="shared" si="1"/>
        <v>30</v>
      </c>
    </row>
    <row r="116" spans="1:10" x14ac:dyDescent="0.25">
      <c r="A116" s="3">
        <v>115</v>
      </c>
      <c r="B116" s="2" t="s">
        <v>293</v>
      </c>
      <c r="C116" s="2" t="s">
        <v>527</v>
      </c>
      <c r="D116" s="2" t="s">
        <v>62</v>
      </c>
      <c r="E116" s="4">
        <v>44752</v>
      </c>
      <c r="F116" s="2" t="s">
        <v>95</v>
      </c>
      <c r="G116" s="2" t="s">
        <v>96</v>
      </c>
      <c r="H116" s="2" t="s">
        <v>100</v>
      </c>
      <c r="I116" s="3">
        <v>10</v>
      </c>
      <c r="J116" s="3">
        <f t="shared" si="1"/>
        <v>29</v>
      </c>
    </row>
    <row r="117" spans="1:10" x14ac:dyDescent="0.25">
      <c r="A117" s="3">
        <v>116</v>
      </c>
      <c r="B117" s="2" t="s">
        <v>294</v>
      </c>
      <c r="C117" s="2" t="s">
        <v>528</v>
      </c>
      <c r="D117" s="2" t="s">
        <v>63</v>
      </c>
      <c r="E117" s="4">
        <v>44752</v>
      </c>
      <c r="F117" s="5" t="s">
        <v>92</v>
      </c>
      <c r="G117" s="5" t="s">
        <v>94</v>
      </c>
      <c r="H117" s="2" t="s">
        <v>98</v>
      </c>
      <c r="I117" s="3">
        <v>3</v>
      </c>
      <c r="J117" s="3">
        <f t="shared" si="1"/>
        <v>29</v>
      </c>
    </row>
    <row r="118" spans="1:10" x14ac:dyDescent="0.25">
      <c r="A118" s="3">
        <v>117</v>
      </c>
      <c r="B118" s="2" t="s">
        <v>295</v>
      </c>
      <c r="C118" s="2" t="s">
        <v>529</v>
      </c>
      <c r="D118" s="2" t="s">
        <v>64</v>
      </c>
      <c r="E118" s="4">
        <v>44769</v>
      </c>
      <c r="F118" s="2" t="s">
        <v>93</v>
      </c>
      <c r="G118" s="2" t="s">
        <v>94</v>
      </c>
      <c r="H118" s="2" t="s">
        <v>99</v>
      </c>
      <c r="I118" s="3">
        <v>1</v>
      </c>
      <c r="J118" s="3">
        <f t="shared" si="1"/>
        <v>31</v>
      </c>
    </row>
    <row r="119" spans="1:10" x14ac:dyDescent="0.25">
      <c r="A119" s="3">
        <v>118</v>
      </c>
      <c r="B119" s="2" t="s">
        <v>296</v>
      </c>
      <c r="C119" s="2" t="s">
        <v>530</v>
      </c>
      <c r="D119" s="2" t="s">
        <v>65</v>
      </c>
      <c r="E119" s="4">
        <v>44749</v>
      </c>
      <c r="F119" s="2" t="s">
        <v>95</v>
      </c>
      <c r="G119" s="2" t="s">
        <v>94</v>
      </c>
      <c r="H119" s="2" t="s">
        <v>100</v>
      </c>
      <c r="I119" s="3">
        <v>5</v>
      </c>
      <c r="J119" s="3">
        <f t="shared" si="1"/>
        <v>28</v>
      </c>
    </row>
    <row r="120" spans="1:10" x14ac:dyDescent="0.25">
      <c r="A120" s="3">
        <v>119</v>
      </c>
      <c r="B120" s="2" t="s">
        <v>297</v>
      </c>
      <c r="C120" s="2" t="s">
        <v>531</v>
      </c>
      <c r="D120" s="2" t="s">
        <v>66</v>
      </c>
      <c r="E120" s="4">
        <v>44767</v>
      </c>
      <c r="F120" s="5" t="s">
        <v>92</v>
      </c>
      <c r="G120" s="5" t="s">
        <v>94</v>
      </c>
      <c r="H120" s="2" t="s">
        <v>98</v>
      </c>
      <c r="I120" s="3">
        <v>1</v>
      </c>
      <c r="J120" s="3">
        <f t="shared" si="1"/>
        <v>31</v>
      </c>
    </row>
    <row r="121" spans="1:10" x14ac:dyDescent="0.25">
      <c r="A121" s="3">
        <v>120</v>
      </c>
      <c r="B121" s="2" t="s">
        <v>298</v>
      </c>
      <c r="C121" s="2" t="s">
        <v>532</v>
      </c>
      <c r="D121" s="2" t="s">
        <v>67</v>
      </c>
      <c r="E121" s="4">
        <v>44779</v>
      </c>
      <c r="F121" s="2" t="s">
        <v>93</v>
      </c>
      <c r="G121" s="2" t="s">
        <v>94</v>
      </c>
      <c r="H121" s="2" t="s">
        <v>99</v>
      </c>
      <c r="I121" s="3">
        <v>5</v>
      </c>
      <c r="J121" s="3">
        <f t="shared" si="1"/>
        <v>32</v>
      </c>
    </row>
    <row r="122" spans="1:10" x14ac:dyDescent="0.25">
      <c r="A122" s="3">
        <v>121</v>
      </c>
      <c r="B122" s="2" t="s">
        <v>299</v>
      </c>
      <c r="C122" s="2" t="s">
        <v>533</v>
      </c>
      <c r="D122" s="2" t="s">
        <v>68</v>
      </c>
      <c r="E122" s="4">
        <v>44768</v>
      </c>
      <c r="F122" s="2" t="s">
        <v>95</v>
      </c>
      <c r="G122" s="2" t="s">
        <v>96</v>
      </c>
      <c r="H122" s="2" t="s">
        <v>100</v>
      </c>
      <c r="I122" s="3">
        <v>5</v>
      </c>
      <c r="J122" s="3">
        <f t="shared" si="1"/>
        <v>31</v>
      </c>
    </row>
    <row r="123" spans="1:10" x14ac:dyDescent="0.25">
      <c r="A123" s="3">
        <v>122</v>
      </c>
      <c r="B123" s="2" t="s">
        <v>300</v>
      </c>
      <c r="C123" s="2" t="s">
        <v>534</v>
      </c>
      <c r="D123" s="2" t="s">
        <v>69</v>
      </c>
      <c r="E123" s="4">
        <v>44765</v>
      </c>
      <c r="F123" s="5" t="s">
        <v>92</v>
      </c>
      <c r="G123" s="5" t="s">
        <v>94</v>
      </c>
      <c r="H123" s="2" t="s">
        <v>98</v>
      </c>
      <c r="I123" s="3">
        <v>3</v>
      </c>
      <c r="J123" s="3">
        <f t="shared" si="1"/>
        <v>30</v>
      </c>
    </row>
    <row r="124" spans="1:10" x14ac:dyDescent="0.25">
      <c r="A124" s="3">
        <v>123</v>
      </c>
      <c r="B124" s="2" t="s">
        <v>301</v>
      </c>
      <c r="C124" s="2" t="s">
        <v>535</v>
      </c>
      <c r="D124" s="2" t="s">
        <v>70</v>
      </c>
      <c r="E124" s="4">
        <v>44769</v>
      </c>
      <c r="F124" s="2" t="s">
        <v>93</v>
      </c>
      <c r="G124" s="2" t="s">
        <v>94</v>
      </c>
      <c r="H124" s="2" t="s">
        <v>99</v>
      </c>
      <c r="I124" s="3">
        <v>3</v>
      </c>
      <c r="J124" s="3">
        <f t="shared" si="1"/>
        <v>31</v>
      </c>
    </row>
    <row r="125" spans="1:10" x14ac:dyDescent="0.25">
      <c r="A125" s="3">
        <v>124</v>
      </c>
      <c r="B125" s="2" t="s">
        <v>302</v>
      </c>
      <c r="C125" s="2" t="s">
        <v>536</v>
      </c>
      <c r="D125" s="2" t="s">
        <v>71</v>
      </c>
      <c r="E125" s="4">
        <v>44778</v>
      </c>
      <c r="F125" s="2" t="s">
        <v>95</v>
      </c>
      <c r="G125" s="2" t="s">
        <v>94</v>
      </c>
      <c r="H125" s="2" t="s">
        <v>100</v>
      </c>
      <c r="I125" s="3">
        <v>7</v>
      </c>
      <c r="J125" s="3">
        <f t="shared" si="1"/>
        <v>32</v>
      </c>
    </row>
    <row r="126" spans="1:10" x14ac:dyDescent="0.25">
      <c r="A126" s="3">
        <v>125</v>
      </c>
      <c r="B126" s="2" t="s">
        <v>303</v>
      </c>
      <c r="C126" s="2" t="s">
        <v>537</v>
      </c>
      <c r="D126" s="2" t="s">
        <v>72</v>
      </c>
      <c r="E126" s="4">
        <v>44764</v>
      </c>
      <c r="F126" s="5" t="s">
        <v>92</v>
      </c>
      <c r="G126" s="5" t="s">
        <v>94</v>
      </c>
      <c r="H126" s="2" t="s">
        <v>98</v>
      </c>
      <c r="I126" s="3">
        <v>4</v>
      </c>
      <c r="J126" s="3">
        <f t="shared" si="1"/>
        <v>30</v>
      </c>
    </row>
    <row r="127" spans="1:10" x14ac:dyDescent="0.25">
      <c r="A127" s="3">
        <v>126</v>
      </c>
      <c r="B127" s="2" t="s">
        <v>304</v>
      </c>
      <c r="C127" s="2" t="s">
        <v>538</v>
      </c>
      <c r="D127" s="2" t="s">
        <v>73</v>
      </c>
      <c r="E127" s="4">
        <v>44758</v>
      </c>
      <c r="F127" s="2" t="s">
        <v>93</v>
      </c>
      <c r="G127" s="2" t="s">
        <v>94</v>
      </c>
      <c r="H127" s="2" t="s">
        <v>99</v>
      </c>
      <c r="I127" s="3">
        <v>3</v>
      </c>
      <c r="J127" s="3">
        <f t="shared" si="1"/>
        <v>29</v>
      </c>
    </row>
    <row r="128" spans="1:10" x14ac:dyDescent="0.25">
      <c r="A128" s="3">
        <v>127</v>
      </c>
      <c r="B128" s="2" t="s">
        <v>305</v>
      </c>
      <c r="C128" s="2" t="s">
        <v>539</v>
      </c>
      <c r="D128" s="2" t="s">
        <v>74</v>
      </c>
      <c r="E128" s="4">
        <v>44777</v>
      </c>
      <c r="F128" s="2" t="s">
        <v>95</v>
      </c>
      <c r="G128" s="2" t="s">
        <v>96</v>
      </c>
      <c r="H128" s="2" t="s">
        <v>100</v>
      </c>
      <c r="I128" s="3">
        <v>8</v>
      </c>
      <c r="J128" s="3">
        <f t="shared" si="1"/>
        <v>32</v>
      </c>
    </row>
    <row r="129" spans="1:10" x14ac:dyDescent="0.25">
      <c r="A129" s="3">
        <v>128</v>
      </c>
      <c r="B129" s="2" t="s">
        <v>306</v>
      </c>
      <c r="C129" s="2" t="s">
        <v>540</v>
      </c>
      <c r="D129" s="2" t="s">
        <v>75</v>
      </c>
      <c r="E129" s="4">
        <v>44769</v>
      </c>
      <c r="F129" s="5" t="s">
        <v>92</v>
      </c>
      <c r="G129" s="5" t="s">
        <v>94</v>
      </c>
      <c r="H129" s="2" t="s">
        <v>98</v>
      </c>
      <c r="I129" s="3">
        <v>2</v>
      </c>
      <c r="J129" s="3">
        <f t="shared" si="1"/>
        <v>31</v>
      </c>
    </row>
    <row r="130" spans="1:10" x14ac:dyDescent="0.25">
      <c r="A130" s="3">
        <v>129</v>
      </c>
      <c r="B130" s="2" t="s">
        <v>307</v>
      </c>
      <c r="C130" s="2" t="s">
        <v>541</v>
      </c>
      <c r="D130" s="2" t="s">
        <v>76</v>
      </c>
      <c r="E130" s="4">
        <v>44755</v>
      </c>
      <c r="F130" s="2" t="s">
        <v>93</v>
      </c>
      <c r="G130" s="2" t="s">
        <v>94</v>
      </c>
      <c r="H130" s="2" t="s">
        <v>99</v>
      </c>
      <c r="I130" s="3">
        <v>9</v>
      </c>
      <c r="J130" s="3">
        <f t="shared" si="1"/>
        <v>29</v>
      </c>
    </row>
    <row r="131" spans="1:10" x14ac:dyDescent="0.25">
      <c r="A131" s="3">
        <v>130</v>
      </c>
      <c r="B131" s="2" t="s">
        <v>308</v>
      </c>
      <c r="C131" s="2" t="s">
        <v>542</v>
      </c>
      <c r="D131" s="2" t="s">
        <v>77</v>
      </c>
      <c r="E131" s="4">
        <v>44757</v>
      </c>
      <c r="F131" s="2" t="s">
        <v>95</v>
      </c>
      <c r="G131" s="2" t="s">
        <v>94</v>
      </c>
      <c r="H131" s="2" t="s">
        <v>100</v>
      </c>
      <c r="I131" s="3">
        <v>6</v>
      </c>
      <c r="J131" s="3">
        <f t="shared" ref="J131:J194" si="2">WEEKNUM(E131,1)</f>
        <v>29</v>
      </c>
    </row>
    <row r="132" spans="1:10" x14ac:dyDescent="0.25">
      <c r="A132" s="3">
        <v>131</v>
      </c>
      <c r="B132" s="2" t="s">
        <v>309</v>
      </c>
      <c r="C132" s="2" t="s">
        <v>543</v>
      </c>
      <c r="D132" s="2" t="s">
        <v>78</v>
      </c>
      <c r="E132" s="4">
        <v>44754</v>
      </c>
      <c r="F132" s="5" t="s">
        <v>92</v>
      </c>
      <c r="G132" s="5" t="s">
        <v>94</v>
      </c>
      <c r="H132" s="2" t="s">
        <v>98</v>
      </c>
      <c r="I132" s="3">
        <v>7</v>
      </c>
      <c r="J132" s="3">
        <f t="shared" si="2"/>
        <v>29</v>
      </c>
    </row>
    <row r="133" spans="1:10" x14ac:dyDescent="0.25">
      <c r="A133" s="3">
        <v>132</v>
      </c>
      <c r="B133" s="2" t="s">
        <v>310</v>
      </c>
      <c r="C133" s="2" t="s">
        <v>544</v>
      </c>
      <c r="D133" s="2" t="s">
        <v>79</v>
      </c>
      <c r="E133" s="4">
        <v>44761</v>
      </c>
      <c r="F133" s="2" t="s">
        <v>93</v>
      </c>
      <c r="G133" s="2" t="s">
        <v>94</v>
      </c>
      <c r="H133" s="2" t="s">
        <v>99</v>
      </c>
      <c r="I133" s="3">
        <v>9</v>
      </c>
      <c r="J133" s="3">
        <f t="shared" si="2"/>
        <v>30</v>
      </c>
    </row>
    <row r="134" spans="1:10" x14ac:dyDescent="0.25">
      <c r="A134" s="3">
        <v>133</v>
      </c>
      <c r="B134" s="2" t="s">
        <v>311</v>
      </c>
      <c r="C134" s="2" t="s">
        <v>545</v>
      </c>
      <c r="D134" s="2" t="s">
        <v>61</v>
      </c>
      <c r="E134" s="4">
        <v>44757</v>
      </c>
      <c r="F134" s="2" t="s">
        <v>95</v>
      </c>
      <c r="G134" s="2" t="s">
        <v>96</v>
      </c>
      <c r="H134" s="2" t="s">
        <v>100</v>
      </c>
      <c r="I134" s="3">
        <v>2</v>
      </c>
      <c r="J134" s="3">
        <f t="shared" si="2"/>
        <v>29</v>
      </c>
    </row>
    <row r="135" spans="1:10" x14ac:dyDescent="0.25">
      <c r="A135" s="3">
        <v>134</v>
      </c>
      <c r="B135" s="2" t="s">
        <v>312</v>
      </c>
      <c r="C135" s="2" t="s">
        <v>546</v>
      </c>
      <c r="D135" s="2" t="s">
        <v>70</v>
      </c>
      <c r="E135" s="4">
        <v>44761</v>
      </c>
      <c r="F135" s="5" t="s">
        <v>92</v>
      </c>
      <c r="G135" s="5" t="s">
        <v>94</v>
      </c>
      <c r="H135" s="2" t="s">
        <v>98</v>
      </c>
      <c r="I135" s="3">
        <v>9</v>
      </c>
      <c r="J135" s="3">
        <f t="shared" si="2"/>
        <v>30</v>
      </c>
    </row>
    <row r="136" spans="1:10" x14ac:dyDescent="0.25">
      <c r="A136" s="3">
        <v>135</v>
      </c>
      <c r="B136" s="2" t="s">
        <v>313</v>
      </c>
      <c r="C136" s="2" t="s">
        <v>547</v>
      </c>
      <c r="D136" s="2" t="s">
        <v>75</v>
      </c>
      <c r="E136" s="4">
        <v>44775</v>
      </c>
      <c r="F136" s="2" t="s">
        <v>93</v>
      </c>
      <c r="G136" s="2" t="s">
        <v>94</v>
      </c>
      <c r="H136" s="2" t="s">
        <v>99</v>
      </c>
      <c r="I136" s="3">
        <v>10</v>
      </c>
      <c r="J136" s="3">
        <f t="shared" si="2"/>
        <v>32</v>
      </c>
    </row>
    <row r="137" spans="1:10" x14ac:dyDescent="0.25">
      <c r="A137" s="3">
        <v>136</v>
      </c>
      <c r="B137" s="2" t="s">
        <v>314</v>
      </c>
      <c r="C137" s="2" t="s">
        <v>548</v>
      </c>
      <c r="D137" s="2" t="s">
        <v>53</v>
      </c>
      <c r="E137" s="4">
        <v>44770</v>
      </c>
      <c r="F137" s="2" t="s">
        <v>95</v>
      </c>
      <c r="G137" s="2" t="s">
        <v>94</v>
      </c>
      <c r="H137" s="2" t="s">
        <v>100</v>
      </c>
      <c r="I137" s="3">
        <v>9</v>
      </c>
      <c r="J137" s="3">
        <f t="shared" si="2"/>
        <v>31</v>
      </c>
    </row>
    <row r="138" spans="1:10" x14ac:dyDescent="0.25">
      <c r="A138" s="3">
        <v>137</v>
      </c>
      <c r="B138" s="2" t="s">
        <v>315</v>
      </c>
      <c r="C138" s="2" t="s">
        <v>549</v>
      </c>
      <c r="D138" s="2" t="s">
        <v>63</v>
      </c>
      <c r="E138" s="4">
        <v>44760</v>
      </c>
      <c r="F138" s="5" t="s">
        <v>92</v>
      </c>
      <c r="G138" s="5" t="s">
        <v>94</v>
      </c>
      <c r="H138" s="2" t="s">
        <v>98</v>
      </c>
      <c r="I138" s="3">
        <v>8</v>
      </c>
      <c r="J138" s="3">
        <f t="shared" si="2"/>
        <v>30</v>
      </c>
    </row>
    <row r="139" spans="1:10" x14ac:dyDescent="0.25">
      <c r="A139" s="3">
        <v>138</v>
      </c>
      <c r="B139" s="2" t="s">
        <v>316</v>
      </c>
      <c r="C139" s="2" t="s">
        <v>550</v>
      </c>
      <c r="D139" s="2" t="s">
        <v>77</v>
      </c>
      <c r="E139" s="4">
        <v>44762</v>
      </c>
      <c r="F139" s="2" t="s">
        <v>93</v>
      </c>
      <c r="G139" s="2" t="s">
        <v>94</v>
      </c>
      <c r="H139" s="2" t="s">
        <v>99</v>
      </c>
      <c r="I139" s="3">
        <v>10</v>
      </c>
      <c r="J139" s="3">
        <f t="shared" si="2"/>
        <v>30</v>
      </c>
    </row>
    <row r="140" spans="1:10" x14ac:dyDescent="0.25">
      <c r="A140" s="3">
        <v>139</v>
      </c>
      <c r="B140" s="2" t="s">
        <v>317</v>
      </c>
      <c r="C140" s="2" t="s">
        <v>551</v>
      </c>
      <c r="D140" s="2" t="s">
        <v>78</v>
      </c>
      <c r="E140" s="4">
        <v>44756</v>
      </c>
      <c r="F140" s="2" t="s">
        <v>95</v>
      </c>
      <c r="G140" s="2" t="s">
        <v>96</v>
      </c>
      <c r="H140" s="2" t="s">
        <v>100</v>
      </c>
      <c r="I140" s="3">
        <v>4</v>
      </c>
      <c r="J140" s="3">
        <f t="shared" si="2"/>
        <v>29</v>
      </c>
    </row>
    <row r="141" spans="1:10" x14ac:dyDescent="0.25">
      <c r="A141" s="3">
        <v>140</v>
      </c>
      <c r="B141" s="2" t="s">
        <v>318</v>
      </c>
      <c r="C141" s="2" t="s">
        <v>552</v>
      </c>
      <c r="D141" s="2" t="s">
        <v>80</v>
      </c>
      <c r="E141" s="4">
        <v>44763</v>
      </c>
      <c r="F141" s="5" t="s">
        <v>92</v>
      </c>
      <c r="G141" s="5" t="s">
        <v>94</v>
      </c>
      <c r="H141" s="2" t="s">
        <v>98</v>
      </c>
      <c r="I141" s="3">
        <v>7</v>
      </c>
      <c r="J141" s="3">
        <f t="shared" si="2"/>
        <v>30</v>
      </c>
    </row>
    <row r="142" spans="1:10" x14ac:dyDescent="0.25">
      <c r="A142" s="3">
        <v>141</v>
      </c>
      <c r="B142" s="2" t="s">
        <v>319</v>
      </c>
      <c r="C142" s="2" t="s">
        <v>553</v>
      </c>
      <c r="D142" s="2" t="s">
        <v>81</v>
      </c>
      <c r="E142" s="4">
        <v>44754</v>
      </c>
      <c r="F142" s="2" t="s">
        <v>93</v>
      </c>
      <c r="G142" s="2" t="s">
        <v>94</v>
      </c>
      <c r="H142" s="2" t="s">
        <v>99</v>
      </c>
      <c r="I142" s="3">
        <v>3</v>
      </c>
      <c r="J142" s="3">
        <f t="shared" si="2"/>
        <v>29</v>
      </c>
    </row>
    <row r="143" spans="1:10" x14ac:dyDescent="0.25">
      <c r="A143" s="3">
        <v>142</v>
      </c>
      <c r="B143" s="2" t="s">
        <v>320</v>
      </c>
      <c r="C143" s="2" t="s">
        <v>554</v>
      </c>
      <c r="D143" s="2" t="s">
        <v>82</v>
      </c>
      <c r="E143" s="4">
        <v>44762</v>
      </c>
      <c r="F143" s="2" t="s">
        <v>95</v>
      </c>
      <c r="G143" s="2" t="s">
        <v>94</v>
      </c>
      <c r="H143" s="2" t="s">
        <v>100</v>
      </c>
      <c r="I143" s="3">
        <v>6</v>
      </c>
      <c r="J143" s="3">
        <f t="shared" si="2"/>
        <v>30</v>
      </c>
    </row>
    <row r="144" spans="1:10" x14ac:dyDescent="0.25">
      <c r="A144" s="3">
        <v>143</v>
      </c>
      <c r="B144" s="2" t="s">
        <v>321</v>
      </c>
      <c r="C144" s="2" t="s">
        <v>555</v>
      </c>
      <c r="D144" s="2" t="s">
        <v>83</v>
      </c>
      <c r="E144" s="4">
        <v>44764</v>
      </c>
      <c r="F144" s="5" t="s">
        <v>92</v>
      </c>
      <c r="G144" s="5" t="s">
        <v>94</v>
      </c>
      <c r="H144" s="2" t="s">
        <v>98</v>
      </c>
      <c r="I144" s="3">
        <v>6</v>
      </c>
      <c r="J144" s="3">
        <f t="shared" si="2"/>
        <v>30</v>
      </c>
    </row>
    <row r="145" spans="1:10" x14ac:dyDescent="0.25">
      <c r="A145" s="3">
        <v>144</v>
      </c>
      <c r="B145" s="2" t="s">
        <v>322</v>
      </c>
      <c r="C145" s="2" t="s">
        <v>556</v>
      </c>
      <c r="D145" s="2" t="s">
        <v>84</v>
      </c>
      <c r="E145" s="4">
        <v>44758</v>
      </c>
      <c r="F145" s="2" t="s">
        <v>93</v>
      </c>
      <c r="G145" s="2" t="s">
        <v>94</v>
      </c>
      <c r="H145" s="2" t="s">
        <v>99</v>
      </c>
      <c r="I145" s="3">
        <v>5</v>
      </c>
      <c r="J145" s="3">
        <f t="shared" si="2"/>
        <v>29</v>
      </c>
    </row>
    <row r="146" spans="1:10" x14ac:dyDescent="0.25">
      <c r="A146" s="3">
        <v>145</v>
      </c>
      <c r="B146" s="2" t="s">
        <v>323</v>
      </c>
      <c r="C146" s="2" t="s">
        <v>557</v>
      </c>
      <c r="D146" s="2" t="s">
        <v>85</v>
      </c>
      <c r="E146" s="4">
        <v>44756</v>
      </c>
      <c r="F146" s="2" t="s">
        <v>95</v>
      </c>
      <c r="G146" s="2" t="s">
        <v>96</v>
      </c>
      <c r="H146" s="2" t="s">
        <v>100</v>
      </c>
      <c r="I146" s="3">
        <v>9</v>
      </c>
      <c r="J146" s="3">
        <f t="shared" si="2"/>
        <v>29</v>
      </c>
    </row>
    <row r="147" spans="1:10" x14ac:dyDescent="0.25">
      <c r="A147" s="3">
        <v>146</v>
      </c>
      <c r="B147" s="2" t="s">
        <v>324</v>
      </c>
      <c r="C147" s="2" t="s">
        <v>558</v>
      </c>
      <c r="D147" s="2" t="s">
        <v>86</v>
      </c>
      <c r="E147" s="4">
        <v>44753</v>
      </c>
      <c r="F147" s="5" t="s">
        <v>92</v>
      </c>
      <c r="G147" s="5" t="s">
        <v>94</v>
      </c>
      <c r="H147" s="2" t="s">
        <v>98</v>
      </c>
      <c r="I147" s="3">
        <v>9</v>
      </c>
      <c r="J147" s="3">
        <f t="shared" si="2"/>
        <v>29</v>
      </c>
    </row>
    <row r="148" spans="1:10" x14ac:dyDescent="0.25">
      <c r="A148" s="3">
        <v>147</v>
      </c>
      <c r="B148" s="2" t="s">
        <v>325</v>
      </c>
      <c r="C148" s="2" t="s">
        <v>559</v>
      </c>
      <c r="D148" s="2" t="s">
        <v>87</v>
      </c>
      <c r="E148" s="4">
        <v>44779</v>
      </c>
      <c r="F148" s="2" t="s">
        <v>93</v>
      </c>
      <c r="G148" s="2" t="s">
        <v>94</v>
      </c>
      <c r="H148" s="2" t="s">
        <v>99</v>
      </c>
      <c r="I148" s="3">
        <v>3</v>
      </c>
      <c r="J148" s="3">
        <f t="shared" si="2"/>
        <v>32</v>
      </c>
    </row>
    <row r="149" spans="1:10" x14ac:dyDescent="0.25">
      <c r="A149" s="3">
        <v>148</v>
      </c>
      <c r="B149" s="2" t="s">
        <v>326</v>
      </c>
      <c r="C149" s="2" t="s">
        <v>560</v>
      </c>
      <c r="D149" s="2" t="s">
        <v>88</v>
      </c>
      <c r="E149" s="4">
        <v>44771</v>
      </c>
      <c r="F149" s="2" t="s">
        <v>95</v>
      </c>
      <c r="G149" s="2" t="s">
        <v>94</v>
      </c>
      <c r="H149" s="2" t="s">
        <v>100</v>
      </c>
      <c r="I149" s="3">
        <v>4</v>
      </c>
      <c r="J149" s="3">
        <f t="shared" si="2"/>
        <v>31</v>
      </c>
    </row>
    <row r="150" spans="1:10" x14ac:dyDescent="0.25">
      <c r="A150" s="3">
        <v>149</v>
      </c>
      <c r="B150" s="2" t="s">
        <v>327</v>
      </c>
      <c r="C150" s="2" t="s">
        <v>561</v>
      </c>
      <c r="D150" s="2" t="s">
        <v>89</v>
      </c>
      <c r="E150" s="4">
        <v>44770</v>
      </c>
      <c r="F150" s="5" t="s">
        <v>92</v>
      </c>
      <c r="G150" s="5" t="s">
        <v>94</v>
      </c>
      <c r="H150" s="2" t="s">
        <v>98</v>
      </c>
      <c r="I150" s="3">
        <v>8</v>
      </c>
      <c r="J150" s="3">
        <f t="shared" si="2"/>
        <v>31</v>
      </c>
    </row>
    <row r="151" spans="1:10" x14ac:dyDescent="0.25">
      <c r="A151" s="3">
        <v>150</v>
      </c>
      <c r="B151" s="2" t="s">
        <v>328</v>
      </c>
      <c r="C151" s="2" t="s">
        <v>562</v>
      </c>
      <c r="D151" s="2" t="s">
        <v>62</v>
      </c>
      <c r="E151" s="4">
        <v>44760</v>
      </c>
      <c r="F151" s="2" t="s">
        <v>93</v>
      </c>
      <c r="G151" s="2" t="s">
        <v>94</v>
      </c>
      <c r="H151" s="2" t="s">
        <v>98</v>
      </c>
      <c r="I151" s="3">
        <v>6</v>
      </c>
      <c r="J151" s="3">
        <f t="shared" si="2"/>
        <v>30</v>
      </c>
    </row>
    <row r="152" spans="1:10" x14ac:dyDescent="0.25">
      <c r="A152" s="3">
        <v>151</v>
      </c>
      <c r="B152" s="2" t="s">
        <v>329</v>
      </c>
      <c r="C152" s="2" t="s">
        <v>563</v>
      </c>
      <c r="D152" s="2" t="s">
        <v>57</v>
      </c>
      <c r="E152" s="4">
        <v>44774</v>
      </c>
      <c r="F152" s="5" t="s">
        <v>92</v>
      </c>
      <c r="G152" s="5" t="s">
        <v>94</v>
      </c>
      <c r="H152" s="2" t="s">
        <v>98</v>
      </c>
      <c r="I152" s="3">
        <v>9</v>
      </c>
      <c r="J152" s="3">
        <f t="shared" si="2"/>
        <v>32</v>
      </c>
    </row>
    <row r="153" spans="1:10" x14ac:dyDescent="0.25">
      <c r="A153" s="3">
        <v>152</v>
      </c>
      <c r="B153" s="2" t="s">
        <v>330</v>
      </c>
      <c r="C153" s="2" t="s">
        <v>564</v>
      </c>
      <c r="D153" s="2" t="s">
        <v>58</v>
      </c>
      <c r="E153" s="4">
        <v>44749</v>
      </c>
      <c r="F153" s="2" t="s">
        <v>93</v>
      </c>
      <c r="G153" s="2" t="s">
        <v>94</v>
      </c>
      <c r="H153" s="2" t="s">
        <v>99</v>
      </c>
      <c r="I153" s="3">
        <v>7</v>
      </c>
      <c r="J153" s="3">
        <f t="shared" si="2"/>
        <v>28</v>
      </c>
    </row>
    <row r="154" spans="1:10" x14ac:dyDescent="0.25">
      <c r="A154" s="3">
        <v>153</v>
      </c>
      <c r="B154" s="2" t="s">
        <v>331</v>
      </c>
      <c r="C154" s="2" t="s">
        <v>565</v>
      </c>
      <c r="D154" s="2" t="s">
        <v>59</v>
      </c>
      <c r="E154" s="4">
        <v>44749</v>
      </c>
      <c r="F154" s="2" t="s">
        <v>95</v>
      </c>
      <c r="G154" s="2" t="s">
        <v>96</v>
      </c>
      <c r="H154" s="2" t="s">
        <v>100</v>
      </c>
      <c r="I154" s="3">
        <v>8</v>
      </c>
      <c r="J154" s="3">
        <f t="shared" si="2"/>
        <v>28</v>
      </c>
    </row>
    <row r="155" spans="1:10" x14ac:dyDescent="0.25">
      <c r="A155" s="3">
        <v>154</v>
      </c>
      <c r="B155" s="2" t="s">
        <v>332</v>
      </c>
      <c r="C155" s="2" t="s">
        <v>566</v>
      </c>
      <c r="D155" s="2" t="s">
        <v>60</v>
      </c>
      <c r="E155" s="4">
        <v>44778</v>
      </c>
      <c r="F155" s="5" t="s">
        <v>92</v>
      </c>
      <c r="G155" s="5" t="s">
        <v>94</v>
      </c>
      <c r="H155" s="2" t="s">
        <v>98</v>
      </c>
      <c r="I155" s="3">
        <v>6</v>
      </c>
      <c r="J155" s="3">
        <f t="shared" si="2"/>
        <v>32</v>
      </c>
    </row>
    <row r="156" spans="1:10" x14ac:dyDescent="0.25">
      <c r="A156" s="3">
        <v>155</v>
      </c>
      <c r="B156" s="2" t="s">
        <v>333</v>
      </c>
      <c r="C156" s="2" t="s">
        <v>567</v>
      </c>
      <c r="D156" s="2" t="s">
        <v>61</v>
      </c>
      <c r="E156" s="4">
        <v>44751</v>
      </c>
      <c r="F156" s="2" t="s">
        <v>93</v>
      </c>
      <c r="G156" s="2" t="s">
        <v>94</v>
      </c>
      <c r="H156" s="2" t="s">
        <v>99</v>
      </c>
      <c r="I156" s="3">
        <v>6</v>
      </c>
      <c r="J156" s="3">
        <f t="shared" si="2"/>
        <v>28</v>
      </c>
    </row>
    <row r="157" spans="1:10" x14ac:dyDescent="0.25">
      <c r="A157" s="3">
        <v>156</v>
      </c>
      <c r="B157" s="2" t="s">
        <v>334</v>
      </c>
      <c r="C157" s="2" t="s">
        <v>568</v>
      </c>
      <c r="D157" s="2" t="s">
        <v>62</v>
      </c>
      <c r="E157" s="4">
        <v>44763</v>
      </c>
      <c r="F157" s="2" t="s">
        <v>95</v>
      </c>
      <c r="G157" s="2" t="s">
        <v>94</v>
      </c>
      <c r="H157" s="2" t="s">
        <v>100</v>
      </c>
      <c r="I157" s="3">
        <v>4</v>
      </c>
      <c r="J157" s="3">
        <f t="shared" si="2"/>
        <v>30</v>
      </c>
    </row>
    <row r="158" spans="1:10" x14ac:dyDescent="0.25">
      <c r="A158" s="3">
        <v>157</v>
      </c>
      <c r="B158" s="2" t="s">
        <v>335</v>
      </c>
      <c r="C158" s="2" t="s">
        <v>569</v>
      </c>
      <c r="D158" s="2" t="s">
        <v>63</v>
      </c>
      <c r="E158" s="4">
        <v>44778</v>
      </c>
      <c r="F158" s="5" t="s">
        <v>92</v>
      </c>
      <c r="G158" s="5" t="s">
        <v>94</v>
      </c>
      <c r="H158" s="2" t="s">
        <v>98</v>
      </c>
      <c r="I158" s="3">
        <v>9</v>
      </c>
      <c r="J158" s="3">
        <f t="shared" si="2"/>
        <v>32</v>
      </c>
    </row>
    <row r="159" spans="1:10" x14ac:dyDescent="0.25">
      <c r="A159" s="3">
        <v>158</v>
      </c>
      <c r="B159" s="2" t="s">
        <v>336</v>
      </c>
      <c r="C159" s="2" t="s">
        <v>570</v>
      </c>
      <c r="D159" s="2" t="s">
        <v>64</v>
      </c>
      <c r="E159" s="4">
        <v>44768</v>
      </c>
      <c r="F159" s="2" t="s">
        <v>93</v>
      </c>
      <c r="G159" s="2" t="s">
        <v>94</v>
      </c>
      <c r="H159" s="2" t="s">
        <v>99</v>
      </c>
      <c r="I159" s="3">
        <v>9</v>
      </c>
      <c r="J159" s="3">
        <f t="shared" si="2"/>
        <v>31</v>
      </c>
    </row>
    <row r="160" spans="1:10" x14ac:dyDescent="0.25">
      <c r="A160" s="3">
        <v>159</v>
      </c>
      <c r="B160" s="2" t="s">
        <v>337</v>
      </c>
      <c r="C160" s="2" t="s">
        <v>571</v>
      </c>
      <c r="D160" s="2" t="s">
        <v>65</v>
      </c>
      <c r="E160" s="4">
        <v>44767</v>
      </c>
      <c r="F160" s="2" t="s">
        <v>95</v>
      </c>
      <c r="G160" s="2" t="s">
        <v>96</v>
      </c>
      <c r="H160" s="2" t="s">
        <v>100</v>
      </c>
      <c r="I160" s="3">
        <v>6</v>
      </c>
      <c r="J160" s="3">
        <f t="shared" si="2"/>
        <v>31</v>
      </c>
    </row>
    <row r="161" spans="1:10" x14ac:dyDescent="0.25">
      <c r="A161" s="3">
        <v>160</v>
      </c>
      <c r="B161" s="2" t="s">
        <v>338</v>
      </c>
      <c r="C161" s="2" t="s">
        <v>572</v>
      </c>
      <c r="D161" s="2" t="s">
        <v>66</v>
      </c>
      <c r="E161" s="4">
        <v>44756</v>
      </c>
      <c r="F161" s="5" t="s">
        <v>92</v>
      </c>
      <c r="G161" s="5" t="s">
        <v>94</v>
      </c>
      <c r="H161" s="2" t="s">
        <v>98</v>
      </c>
      <c r="I161" s="3">
        <v>9</v>
      </c>
      <c r="J161" s="3">
        <f t="shared" si="2"/>
        <v>29</v>
      </c>
    </row>
    <row r="162" spans="1:10" x14ac:dyDescent="0.25">
      <c r="A162" s="3">
        <v>161</v>
      </c>
      <c r="B162" s="2" t="s">
        <v>339</v>
      </c>
      <c r="C162" s="2" t="s">
        <v>573</v>
      </c>
      <c r="D162" s="2" t="s">
        <v>67</v>
      </c>
      <c r="E162" s="4">
        <v>44768</v>
      </c>
      <c r="F162" s="2" t="s">
        <v>93</v>
      </c>
      <c r="G162" s="2" t="s">
        <v>94</v>
      </c>
      <c r="H162" s="2" t="s">
        <v>99</v>
      </c>
      <c r="I162" s="3">
        <v>9</v>
      </c>
      <c r="J162" s="3">
        <f t="shared" si="2"/>
        <v>31</v>
      </c>
    </row>
    <row r="163" spans="1:10" x14ac:dyDescent="0.25">
      <c r="A163" s="3">
        <v>162</v>
      </c>
      <c r="B163" s="2" t="s">
        <v>340</v>
      </c>
      <c r="C163" s="2" t="s">
        <v>574</v>
      </c>
      <c r="D163" s="2" t="s">
        <v>68</v>
      </c>
      <c r="E163" s="4">
        <v>44771</v>
      </c>
      <c r="F163" s="2" t="s">
        <v>95</v>
      </c>
      <c r="G163" s="2" t="s">
        <v>94</v>
      </c>
      <c r="H163" s="2" t="s">
        <v>100</v>
      </c>
      <c r="I163" s="3">
        <v>8</v>
      </c>
      <c r="J163" s="3">
        <f t="shared" si="2"/>
        <v>31</v>
      </c>
    </row>
    <row r="164" spans="1:10" x14ac:dyDescent="0.25">
      <c r="A164" s="3">
        <v>163</v>
      </c>
      <c r="B164" s="2" t="s">
        <v>341</v>
      </c>
      <c r="C164" s="2" t="s">
        <v>575</v>
      </c>
      <c r="D164" s="2" t="s">
        <v>69</v>
      </c>
      <c r="E164" s="4">
        <v>44755</v>
      </c>
      <c r="F164" s="5" t="s">
        <v>92</v>
      </c>
      <c r="G164" s="5" t="s">
        <v>94</v>
      </c>
      <c r="H164" s="2" t="s">
        <v>98</v>
      </c>
      <c r="I164" s="3">
        <v>7</v>
      </c>
      <c r="J164" s="3">
        <f t="shared" si="2"/>
        <v>29</v>
      </c>
    </row>
    <row r="165" spans="1:10" x14ac:dyDescent="0.25">
      <c r="A165" s="3">
        <v>164</v>
      </c>
      <c r="B165" s="2" t="s">
        <v>342</v>
      </c>
      <c r="C165" s="2" t="s">
        <v>576</v>
      </c>
      <c r="D165" s="2" t="s">
        <v>70</v>
      </c>
      <c r="E165" s="4">
        <v>44773</v>
      </c>
      <c r="F165" s="2" t="s">
        <v>93</v>
      </c>
      <c r="G165" s="2" t="s">
        <v>94</v>
      </c>
      <c r="H165" s="2" t="s">
        <v>99</v>
      </c>
      <c r="I165" s="3">
        <v>8</v>
      </c>
      <c r="J165" s="3">
        <f t="shared" si="2"/>
        <v>32</v>
      </c>
    </row>
    <row r="166" spans="1:10" x14ac:dyDescent="0.25">
      <c r="A166" s="3">
        <v>165</v>
      </c>
      <c r="B166" s="2" t="s">
        <v>343</v>
      </c>
      <c r="C166" s="2" t="s">
        <v>577</v>
      </c>
      <c r="D166" s="2" t="s">
        <v>71</v>
      </c>
      <c r="E166" s="4">
        <v>44775</v>
      </c>
      <c r="F166" s="2" t="s">
        <v>95</v>
      </c>
      <c r="G166" s="2" t="s">
        <v>96</v>
      </c>
      <c r="H166" s="2" t="s">
        <v>100</v>
      </c>
      <c r="I166" s="3">
        <v>10</v>
      </c>
      <c r="J166" s="3">
        <f t="shared" si="2"/>
        <v>32</v>
      </c>
    </row>
    <row r="167" spans="1:10" x14ac:dyDescent="0.25">
      <c r="A167" s="3">
        <v>166</v>
      </c>
      <c r="B167" s="2" t="s">
        <v>344</v>
      </c>
      <c r="C167" s="2" t="s">
        <v>578</v>
      </c>
      <c r="D167" s="2" t="s">
        <v>72</v>
      </c>
      <c r="E167" s="4">
        <v>44774</v>
      </c>
      <c r="F167" s="5" t="s">
        <v>92</v>
      </c>
      <c r="G167" s="5" t="s">
        <v>94</v>
      </c>
      <c r="H167" s="2" t="s">
        <v>98</v>
      </c>
      <c r="I167" s="3">
        <v>8</v>
      </c>
      <c r="J167" s="3">
        <f t="shared" si="2"/>
        <v>32</v>
      </c>
    </row>
    <row r="168" spans="1:10" x14ac:dyDescent="0.25">
      <c r="A168" s="3">
        <v>167</v>
      </c>
      <c r="B168" s="2" t="s">
        <v>345</v>
      </c>
      <c r="C168" s="2" t="s">
        <v>579</v>
      </c>
      <c r="D168" s="2" t="s">
        <v>73</v>
      </c>
      <c r="E168" s="4">
        <v>44750</v>
      </c>
      <c r="F168" s="2" t="s">
        <v>93</v>
      </c>
      <c r="G168" s="2" t="s">
        <v>94</v>
      </c>
      <c r="H168" s="2" t="s">
        <v>99</v>
      </c>
      <c r="I168" s="3">
        <v>8</v>
      </c>
      <c r="J168" s="3">
        <f t="shared" si="2"/>
        <v>28</v>
      </c>
    </row>
    <row r="169" spans="1:10" x14ac:dyDescent="0.25">
      <c r="A169" s="3">
        <v>168</v>
      </c>
      <c r="B169" s="2" t="s">
        <v>346</v>
      </c>
      <c r="C169" s="2" t="s">
        <v>580</v>
      </c>
      <c r="D169" s="2" t="s">
        <v>74</v>
      </c>
      <c r="E169" s="4">
        <v>44749</v>
      </c>
      <c r="F169" s="2" t="s">
        <v>95</v>
      </c>
      <c r="G169" s="2" t="s">
        <v>94</v>
      </c>
      <c r="H169" s="2" t="s">
        <v>100</v>
      </c>
      <c r="I169" s="3">
        <v>5</v>
      </c>
      <c r="J169" s="3">
        <f t="shared" si="2"/>
        <v>28</v>
      </c>
    </row>
    <row r="170" spans="1:10" x14ac:dyDescent="0.25">
      <c r="A170" s="3">
        <v>169</v>
      </c>
      <c r="B170" s="2" t="s">
        <v>347</v>
      </c>
      <c r="C170" s="2" t="s">
        <v>581</v>
      </c>
      <c r="D170" s="2" t="s">
        <v>75</v>
      </c>
      <c r="E170" s="4">
        <v>44754</v>
      </c>
      <c r="F170" s="5" t="s">
        <v>92</v>
      </c>
      <c r="G170" s="5" t="s">
        <v>94</v>
      </c>
      <c r="H170" s="2" t="s">
        <v>98</v>
      </c>
      <c r="I170" s="3">
        <v>8</v>
      </c>
      <c r="J170" s="3">
        <f t="shared" si="2"/>
        <v>29</v>
      </c>
    </row>
    <row r="171" spans="1:10" x14ac:dyDescent="0.25">
      <c r="A171" s="3">
        <v>170</v>
      </c>
      <c r="B171" s="2" t="s">
        <v>348</v>
      </c>
      <c r="C171" s="2" t="s">
        <v>582</v>
      </c>
      <c r="D171" s="2" t="s">
        <v>76</v>
      </c>
      <c r="E171" s="4">
        <v>44749</v>
      </c>
      <c r="F171" s="2" t="s">
        <v>93</v>
      </c>
      <c r="G171" s="2" t="s">
        <v>94</v>
      </c>
      <c r="H171" s="2" t="s">
        <v>99</v>
      </c>
      <c r="I171" s="3">
        <v>5</v>
      </c>
      <c r="J171" s="3">
        <f t="shared" si="2"/>
        <v>28</v>
      </c>
    </row>
    <row r="172" spans="1:10" x14ac:dyDescent="0.25">
      <c r="A172" s="3">
        <v>171</v>
      </c>
      <c r="B172" s="2" t="s">
        <v>349</v>
      </c>
      <c r="C172" s="2" t="s">
        <v>583</v>
      </c>
      <c r="D172" s="2" t="s">
        <v>77</v>
      </c>
      <c r="E172" s="4">
        <v>44750</v>
      </c>
      <c r="F172" s="2" t="s">
        <v>95</v>
      </c>
      <c r="G172" s="2" t="s">
        <v>96</v>
      </c>
      <c r="H172" s="2" t="s">
        <v>100</v>
      </c>
      <c r="I172" s="3">
        <v>5</v>
      </c>
      <c r="J172" s="3">
        <f t="shared" si="2"/>
        <v>28</v>
      </c>
    </row>
    <row r="173" spans="1:10" x14ac:dyDescent="0.25">
      <c r="A173" s="3">
        <v>172</v>
      </c>
      <c r="B173" s="2" t="s">
        <v>350</v>
      </c>
      <c r="C173" s="2" t="s">
        <v>584</v>
      </c>
      <c r="D173" s="2" t="s">
        <v>78</v>
      </c>
      <c r="E173" s="4">
        <v>44761</v>
      </c>
      <c r="F173" s="5" t="s">
        <v>92</v>
      </c>
      <c r="G173" s="5" t="s">
        <v>94</v>
      </c>
      <c r="H173" s="2" t="s">
        <v>98</v>
      </c>
      <c r="I173" s="3">
        <v>9</v>
      </c>
      <c r="J173" s="3">
        <f t="shared" si="2"/>
        <v>30</v>
      </c>
    </row>
    <row r="174" spans="1:10" x14ac:dyDescent="0.25">
      <c r="A174" s="3">
        <v>173</v>
      </c>
      <c r="B174" s="2" t="s">
        <v>351</v>
      </c>
      <c r="C174" s="2" t="s">
        <v>585</v>
      </c>
      <c r="D174" s="2" t="s">
        <v>79</v>
      </c>
      <c r="E174" s="4">
        <v>44754</v>
      </c>
      <c r="F174" s="2" t="s">
        <v>93</v>
      </c>
      <c r="G174" s="2" t="s">
        <v>94</v>
      </c>
      <c r="H174" s="2" t="s">
        <v>99</v>
      </c>
      <c r="I174" s="3">
        <v>9</v>
      </c>
      <c r="J174" s="3">
        <f t="shared" si="2"/>
        <v>29</v>
      </c>
    </row>
    <row r="175" spans="1:10" x14ac:dyDescent="0.25">
      <c r="A175" s="3">
        <v>174</v>
      </c>
      <c r="B175" s="2" t="s">
        <v>352</v>
      </c>
      <c r="C175" s="2" t="s">
        <v>586</v>
      </c>
      <c r="D175" s="2" t="s">
        <v>61</v>
      </c>
      <c r="E175" s="4">
        <v>44759</v>
      </c>
      <c r="F175" s="2" t="s">
        <v>95</v>
      </c>
      <c r="G175" s="2" t="s">
        <v>94</v>
      </c>
      <c r="H175" s="2" t="s">
        <v>100</v>
      </c>
      <c r="I175" s="3">
        <v>7</v>
      </c>
      <c r="J175" s="3">
        <f t="shared" si="2"/>
        <v>30</v>
      </c>
    </row>
    <row r="176" spans="1:10" x14ac:dyDescent="0.25">
      <c r="A176" s="3">
        <v>175</v>
      </c>
      <c r="B176" s="2" t="s">
        <v>353</v>
      </c>
      <c r="C176" s="2" t="s">
        <v>587</v>
      </c>
      <c r="D176" s="2" t="s">
        <v>70</v>
      </c>
      <c r="E176" s="4">
        <v>44752</v>
      </c>
      <c r="F176" s="5" t="s">
        <v>92</v>
      </c>
      <c r="G176" s="5" t="s">
        <v>94</v>
      </c>
      <c r="H176" s="2" t="s">
        <v>98</v>
      </c>
      <c r="I176" s="3">
        <v>4</v>
      </c>
      <c r="J176" s="3">
        <f t="shared" si="2"/>
        <v>29</v>
      </c>
    </row>
    <row r="177" spans="1:10" x14ac:dyDescent="0.25">
      <c r="A177" s="3">
        <v>176</v>
      </c>
      <c r="B177" s="2" t="s">
        <v>354</v>
      </c>
      <c r="C177" s="2" t="s">
        <v>588</v>
      </c>
      <c r="D177" s="2" t="s">
        <v>75</v>
      </c>
      <c r="E177" s="4">
        <v>44762</v>
      </c>
      <c r="F177" s="2" t="s">
        <v>93</v>
      </c>
      <c r="G177" s="2" t="s">
        <v>94</v>
      </c>
      <c r="H177" s="2" t="s">
        <v>99</v>
      </c>
      <c r="I177" s="3">
        <v>3</v>
      </c>
      <c r="J177" s="3">
        <f t="shared" si="2"/>
        <v>30</v>
      </c>
    </row>
    <row r="178" spans="1:10" x14ac:dyDescent="0.25">
      <c r="A178" s="3">
        <v>177</v>
      </c>
      <c r="B178" s="2" t="s">
        <v>355</v>
      </c>
      <c r="C178" s="2" t="s">
        <v>589</v>
      </c>
      <c r="D178" s="2" t="s">
        <v>53</v>
      </c>
      <c r="E178" s="4">
        <v>44774</v>
      </c>
      <c r="F178" s="2" t="s">
        <v>95</v>
      </c>
      <c r="G178" s="2" t="s">
        <v>96</v>
      </c>
      <c r="H178" s="2" t="s">
        <v>100</v>
      </c>
      <c r="I178" s="3">
        <v>8</v>
      </c>
      <c r="J178" s="3">
        <f t="shared" si="2"/>
        <v>32</v>
      </c>
    </row>
    <row r="179" spans="1:10" x14ac:dyDescent="0.25">
      <c r="A179" s="3">
        <v>178</v>
      </c>
      <c r="B179" s="2" t="s">
        <v>356</v>
      </c>
      <c r="C179" s="2" t="s">
        <v>590</v>
      </c>
      <c r="D179" s="2" t="s">
        <v>63</v>
      </c>
      <c r="E179" s="4">
        <v>44775</v>
      </c>
      <c r="F179" s="5" t="s">
        <v>92</v>
      </c>
      <c r="G179" s="5" t="s">
        <v>94</v>
      </c>
      <c r="H179" s="2" t="s">
        <v>98</v>
      </c>
      <c r="I179" s="3">
        <v>6</v>
      </c>
      <c r="J179" s="3">
        <f t="shared" si="2"/>
        <v>32</v>
      </c>
    </row>
    <row r="180" spans="1:10" x14ac:dyDescent="0.25">
      <c r="A180" s="3">
        <v>179</v>
      </c>
      <c r="B180" s="2" t="s">
        <v>357</v>
      </c>
      <c r="C180" s="2" t="s">
        <v>591</v>
      </c>
      <c r="D180" s="2" t="s">
        <v>77</v>
      </c>
      <c r="E180" s="4">
        <v>44762</v>
      </c>
      <c r="F180" s="2" t="s">
        <v>93</v>
      </c>
      <c r="G180" s="2" t="s">
        <v>94</v>
      </c>
      <c r="H180" s="2" t="s">
        <v>99</v>
      </c>
      <c r="I180" s="3">
        <v>9</v>
      </c>
      <c r="J180" s="3">
        <f t="shared" si="2"/>
        <v>30</v>
      </c>
    </row>
    <row r="181" spans="1:10" x14ac:dyDescent="0.25">
      <c r="A181" s="3">
        <v>180</v>
      </c>
      <c r="B181" s="2" t="s">
        <v>358</v>
      </c>
      <c r="C181" s="2" t="s">
        <v>592</v>
      </c>
      <c r="D181" s="2" t="s">
        <v>78</v>
      </c>
      <c r="E181" s="4">
        <v>44778</v>
      </c>
      <c r="F181" s="2" t="s">
        <v>95</v>
      </c>
      <c r="G181" s="2" t="s">
        <v>94</v>
      </c>
      <c r="H181" s="2" t="s">
        <v>100</v>
      </c>
      <c r="I181" s="3">
        <v>6</v>
      </c>
      <c r="J181" s="3">
        <f t="shared" si="2"/>
        <v>32</v>
      </c>
    </row>
    <row r="182" spans="1:10" x14ac:dyDescent="0.25">
      <c r="A182" s="3">
        <v>181</v>
      </c>
      <c r="B182" s="2" t="s">
        <v>359</v>
      </c>
      <c r="C182" s="2" t="s">
        <v>593</v>
      </c>
      <c r="D182" s="2" t="s">
        <v>80</v>
      </c>
      <c r="E182" s="4">
        <v>44765</v>
      </c>
      <c r="F182" s="5" t="s">
        <v>92</v>
      </c>
      <c r="G182" s="5" t="s">
        <v>94</v>
      </c>
      <c r="H182" s="2" t="s">
        <v>98</v>
      </c>
      <c r="I182" s="3">
        <v>7</v>
      </c>
      <c r="J182" s="3">
        <f t="shared" si="2"/>
        <v>30</v>
      </c>
    </row>
    <row r="183" spans="1:10" x14ac:dyDescent="0.25">
      <c r="A183" s="3">
        <v>182</v>
      </c>
      <c r="B183" s="2" t="s">
        <v>360</v>
      </c>
      <c r="C183" s="2" t="s">
        <v>594</v>
      </c>
      <c r="D183" s="2" t="s">
        <v>81</v>
      </c>
      <c r="E183" s="4">
        <v>44751</v>
      </c>
      <c r="F183" s="2" t="s">
        <v>93</v>
      </c>
      <c r="G183" s="2" t="s">
        <v>94</v>
      </c>
      <c r="H183" s="2" t="s">
        <v>99</v>
      </c>
      <c r="I183" s="3">
        <v>9</v>
      </c>
      <c r="J183" s="3">
        <f t="shared" si="2"/>
        <v>28</v>
      </c>
    </row>
    <row r="184" spans="1:10" x14ac:dyDescent="0.25">
      <c r="A184" s="3">
        <v>183</v>
      </c>
      <c r="B184" s="2" t="s">
        <v>361</v>
      </c>
      <c r="C184" s="2" t="s">
        <v>595</v>
      </c>
      <c r="D184" s="2" t="s">
        <v>82</v>
      </c>
      <c r="E184" s="4">
        <v>44753</v>
      </c>
      <c r="F184" s="2" t="s">
        <v>95</v>
      </c>
      <c r="G184" s="2" t="s">
        <v>96</v>
      </c>
      <c r="H184" s="2" t="s">
        <v>100</v>
      </c>
      <c r="I184" s="3">
        <v>7</v>
      </c>
      <c r="J184" s="3">
        <f t="shared" si="2"/>
        <v>29</v>
      </c>
    </row>
    <row r="185" spans="1:10" x14ac:dyDescent="0.25">
      <c r="A185" s="3">
        <v>184</v>
      </c>
      <c r="B185" s="2" t="s">
        <v>362</v>
      </c>
      <c r="C185" s="2" t="s">
        <v>596</v>
      </c>
      <c r="D185" s="2" t="s">
        <v>83</v>
      </c>
      <c r="E185" s="4">
        <v>44770</v>
      </c>
      <c r="F185" s="5" t="s">
        <v>92</v>
      </c>
      <c r="G185" s="5" t="s">
        <v>94</v>
      </c>
      <c r="H185" s="2" t="s">
        <v>98</v>
      </c>
      <c r="I185" s="3">
        <v>9</v>
      </c>
      <c r="J185" s="3">
        <f t="shared" si="2"/>
        <v>31</v>
      </c>
    </row>
    <row r="186" spans="1:10" x14ac:dyDescent="0.25">
      <c r="A186" s="3">
        <v>185</v>
      </c>
      <c r="B186" s="2" t="s">
        <v>363</v>
      </c>
      <c r="C186" s="2" t="s">
        <v>597</v>
      </c>
      <c r="D186" s="2" t="s">
        <v>84</v>
      </c>
      <c r="E186" s="4">
        <v>44774</v>
      </c>
      <c r="F186" s="2" t="s">
        <v>93</v>
      </c>
      <c r="G186" s="2" t="s">
        <v>94</v>
      </c>
      <c r="H186" s="2" t="s">
        <v>99</v>
      </c>
      <c r="I186" s="3">
        <v>10</v>
      </c>
      <c r="J186" s="3">
        <f t="shared" si="2"/>
        <v>32</v>
      </c>
    </row>
    <row r="187" spans="1:10" x14ac:dyDescent="0.25">
      <c r="A187" s="3">
        <v>186</v>
      </c>
      <c r="B187" s="2" t="s">
        <v>364</v>
      </c>
      <c r="C187" s="2" t="s">
        <v>598</v>
      </c>
      <c r="D187" s="2" t="s">
        <v>85</v>
      </c>
      <c r="E187" s="4">
        <v>44769</v>
      </c>
      <c r="F187" s="2" t="s">
        <v>95</v>
      </c>
      <c r="G187" s="2" t="s">
        <v>94</v>
      </c>
      <c r="H187" s="2" t="s">
        <v>100</v>
      </c>
      <c r="I187" s="3">
        <v>8</v>
      </c>
      <c r="J187" s="3">
        <f t="shared" si="2"/>
        <v>31</v>
      </c>
    </row>
    <row r="188" spans="1:10" x14ac:dyDescent="0.25">
      <c r="A188" s="3">
        <v>187</v>
      </c>
      <c r="B188" s="2" t="s">
        <v>365</v>
      </c>
      <c r="C188" s="2" t="s">
        <v>599</v>
      </c>
      <c r="D188" s="2" t="s">
        <v>86</v>
      </c>
      <c r="E188" s="4">
        <v>44755</v>
      </c>
      <c r="F188" s="5" t="s">
        <v>92</v>
      </c>
      <c r="G188" s="5" t="s">
        <v>94</v>
      </c>
      <c r="H188" s="2" t="s">
        <v>98</v>
      </c>
      <c r="I188" s="3">
        <v>8</v>
      </c>
      <c r="J188" s="3">
        <f t="shared" si="2"/>
        <v>29</v>
      </c>
    </row>
    <row r="189" spans="1:10" x14ac:dyDescent="0.25">
      <c r="A189" s="3">
        <v>188</v>
      </c>
      <c r="B189" s="2" t="s">
        <v>366</v>
      </c>
      <c r="C189" s="2" t="s">
        <v>600</v>
      </c>
      <c r="D189" s="2" t="s">
        <v>87</v>
      </c>
      <c r="E189" s="4">
        <v>44758</v>
      </c>
      <c r="F189" s="2" t="s">
        <v>93</v>
      </c>
      <c r="G189" s="2" t="s">
        <v>94</v>
      </c>
      <c r="H189" s="2" t="s">
        <v>99</v>
      </c>
      <c r="I189" s="3">
        <v>10</v>
      </c>
      <c r="J189" s="3">
        <f t="shared" si="2"/>
        <v>29</v>
      </c>
    </row>
    <row r="190" spans="1:10" x14ac:dyDescent="0.25">
      <c r="A190" s="3">
        <v>189</v>
      </c>
      <c r="B190" s="2" t="s">
        <v>367</v>
      </c>
      <c r="C190" s="2" t="s">
        <v>601</v>
      </c>
      <c r="D190" s="2" t="s">
        <v>88</v>
      </c>
      <c r="E190" s="4">
        <v>44767</v>
      </c>
      <c r="F190" s="2" t="s">
        <v>95</v>
      </c>
      <c r="G190" s="2" t="s">
        <v>96</v>
      </c>
      <c r="H190" s="2" t="s">
        <v>100</v>
      </c>
      <c r="I190" s="3">
        <v>6</v>
      </c>
      <c r="J190" s="3">
        <f t="shared" si="2"/>
        <v>31</v>
      </c>
    </row>
    <row r="191" spans="1:10" x14ac:dyDescent="0.25">
      <c r="A191" s="3">
        <v>190</v>
      </c>
      <c r="B191" s="2" t="s">
        <v>368</v>
      </c>
      <c r="C191" s="2" t="s">
        <v>602</v>
      </c>
      <c r="D191" s="2" t="s">
        <v>89</v>
      </c>
      <c r="E191" s="4">
        <v>44764</v>
      </c>
      <c r="F191" s="5" t="s">
        <v>92</v>
      </c>
      <c r="G191" s="5" t="s">
        <v>94</v>
      </c>
      <c r="H191" s="2" t="s">
        <v>98</v>
      </c>
      <c r="I191" s="3">
        <v>7</v>
      </c>
      <c r="J191" s="3">
        <f t="shared" si="2"/>
        <v>30</v>
      </c>
    </row>
    <row r="192" spans="1:10" x14ac:dyDescent="0.25">
      <c r="A192" s="3">
        <v>191</v>
      </c>
      <c r="B192" s="2" t="s">
        <v>369</v>
      </c>
      <c r="C192" s="2" t="s">
        <v>603</v>
      </c>
      <c r="D192" s="2" t="s">
        <v>62</v>
      </c>
      <c r="E192" s="4">
        <v>44766</v>
      </c>
      <c r="F192" s="2" t="s">
        <v>93</v>
      </c>
      <c r="G192" s="2" t="s">
        <v>94</v>
      </c>
      <c r="H192" s="2" t="s">
        <v>99</v>
      </c>
      <c r="I192" s="3">
        <v>7</v>
      </c>
      <c r="J192" s="3">
        <f t="shared" si="2"/>
        <v>31</v>
      </c>
    </row>
    <row r="193" spans="1:10" x14ac:dyDescent="0.25">
      <c r="A193" s="3">
        <v>192</v>
      </c>
      <c r="B193" s="2" t="s">
        <v>370</v>
      </c>
      <c r="C193" s="2" t="s">
        <v>604</v>
      </c>
      <c r="D193" s="2" t="s">
        <v>57</v>
      </c>
      <c r="E193" s="4">
        <v>44772</v>
      </c>
      <c r="F193" s="2" t="s">
        <v>95</v>
      </c>
      <c r="G193" s="2" t="s">
        <v>94</v>
      </c>
      <c r="H193" s="2" t="s">
        <v>100</v>
      </c>
      <c r="I193" s="3">
        <v>6</v>
      </c>
      <c r="J193" s="3">
        <f t="shared" si="2"/>
        <v>31</v>
      </c>
    </row>
    <row r="194" spans="1:10" x14ac:dyDescent="0.25">
      <c r="A194" s="3">
        <v>193</v>
      </c>
      <c r="B194" s="2" t="s">
        <v>371</v>
      </c>
      <c r="C194" s="2" t="s">
        <v>605</v>
      </c>
      <c r="D194" s="2" t="s">
        <v>58</v>
      </c>
      <c r="E194" s="4">
        <v>44751</v>
      </c>
      <c r="F194" s="5" t="s">
        <v>92</v>
      </c>
      <c r="G194" s="5" t="s">
        <v>94</v>
      </c>
      <c r="H194" s="2" t="s">
        <v>98</v>
      </c>
      <c r="I194" s="3">
        <v>6</v>
      </c>
      <c r="J194" s="3">
        <f t="shared" si="2"/>
        <v>28</v>
      </c>
    </row>
    <row r="195" spans="1:10" x14ac:dyDescent="0.25">
      <c r="A195" s="3">
        <v>194</v>
      </c>
      <c r="B195" s="2" t="s">
        <v>372</v>
      </c>
      <c r="C195" s="2" t="s">
        <v>606</v>
      </c>
      <c r="D195" s="2" t="s">
        <v>59</v>
      </c>
      <c r="E195" s="4">
        <v>44755</v>
      </c>
      <c r="F195" s="2" t="s">
        <v>93</v>
      </c>
      <c r="G195" s="2" t="s">
        <v>94</v>
      </c>
      <c r="H195" s="2" t="s">
        <v>99</v>
      </c>
      <c r="I195" s="3">
        <v>5</v>
      </c>
      <c r="J195" s="3">
        <f t="shared" ref="J195:J258" si="3">WEEKNUM(E195,1)</f>
        <v>29</v>
      </c>
    </row>
    <row r="196" spans="1:10" x14ac:dyDescent="0.25">
      <c r="A196" s="3">
        <v>195</v>
      </c>
      <c r="B196" s="2" t="s">
        <v>373</v>
      </c>
      <c r="C196" s="2" t="s">
        <v>607</v>
      </c>
      <c r="D196" s="2" t="s">
        <v>60</v>
      </c>
      <c r="E196" s="4">
        <v>44761</v>
      </c>
      <c r="F196" s="2" t="s">
        <v>95</v>
      </c>
      <c r="G196" s="2" t="s">
        <v>96</v>
      </c>
      <c r="H196" s="2" t="s">
        <v>100</v>
      </c>
      <c r="I196" s="3">
        <v>9</v>
      </c>
      <c r="J196" s="3">
        <f t="shared" si="3"/>
        <v>30</v>
      </c>
    </row>
    <row r="197" spans="1:10" x14ac:dyDescent="0.25">
      <c r="A197" s="3">
        <v>196</v>
      </c>
      <c r="B197" s="2" t="s">
        <v>374</v>
      </c>
      <c r="C197" s="2" t="s">
        <v>608</v>
      </c>
      <c r="D197" s="2" t="s">
        <v>61</v>
      </c>
      <c r="E197" s="4">
        <v>44761</v>
      </c>
      <c r="F197" s="5" t="s">
        <v>92</v>
      </c>
      <c r="G197" s="5" t="s">
        <v>94</v>
      </c>
      <c r="H197" s="2" t="s">
        <v>98</v>
      </c>
      <c r="I197" s="3">
        <v>9</v>
      </c>
      <c r="J197" s="3">
        <f t="shared" si="3"/>
        <v>30</v>
      </c>
    </row>
    <row r="198" spans="1:10" x14ac:dyDescent="0.25">
      <c r="A198" s="3">
        <v>197</v>
      </c>
      <c r="B198" s="2" t="s">
        <v>375</v>
      </c>
      <c r="C198" s="2" t="s">
        <v>609</v>
      </c>
      <c r="D198" s="2" t="s">
        <v>62</v>
      </c>
      <c r="E198" s="4">
        <v>44776</v>
      </c>
      <c r="F198" s="2" t="s">
        <v>93</v>
      </c>
      <c r="G198" s="2" t="s">
        <v>94</v>
      </c>
      <c r="H198" s="2" t="s">
        <v>99</v>
      </c>
      <c r="I198" s="3">
        <v>6</v>
      </c>
      <c r="J198" s="3">
        <f t="shared" si="3"/>
        <v>32</v>
      </c>
    </row>
    <row r="199" spans="1:10" x14ac:dyDescent="0.25">
      <c r="A199" s="3">
        <v>198</v>
      </c>
      <c r="B199" s="2" t="s">
        <v>376</v>
      </c>
      <c r="C199" s="2" t="s">
        <v>610</v>
      </c>
      <c r="D199" s="2" t="s">
        <v>63</v>
      </c>
      <c r="E199" s="4">
        <v>44778</v>
      </c>
      <c r="F199" s="2" t="s">
        <v>95</v>
      </c>
      <c r="G199" s="2" t="s">
        <v>94</v>
      </c>
      <c r="H199" s="2" t="s">
        <v>100</v>
      </c>
      <c r="I199" s="3">
        <v>4</v>
      </c>
      <c r="J199" s="3">
        <f t="shared" si="3"/>
        <v>32</v>
      </c>
    </row>
    <row r="200" spans="1:10" x14ac:dyDescent="0.25">
      <c r="A200" s="3">
        <v>199</v>
      </c>
      <c r="B200" s="2" t="s">
        <v>377</v>
      </c>
      <c r="C200" s="2" t="s">
        <v>611</v>
      </c>
      <c r="D200" s="2" t="s">
        <v>64</v>
      </c>
      <c r="E200" s="4">
        <v>44763</v>
      </c>
      <c r="F200" s="5" t="s">
        <v>92</v>
      </c>
      <c r="G200" s="5" t="s">
        <v>94</v>
      </c>
      <c r="H200" s="2" t="s">
        <v>98</v>
      </c>
      <c r="I200" s="3">
        <v>8</v>
      </c>
      <c r="J200" s="3">
        <f t="shared" si="3"/>
        <v>30</v>
      </c>
    </row>
    <row r="201" spans="1:10" x14ac:dyDescent="0.25">
      <c r="A201" s="3">
        <v>200</v>
      </c>
      <c r="B201" s="2" t="s">
        <v>378</v>
      </c>
      <c r="C201" s="2" t="s">
        <v>612</v>
      </c>
      <c r="D201" s="2" t="s">
        <v>65</v>
      </c>
      <c r="E201" s="4">
        <v>44767</v>
      </c>
      <c r="F201" s="2" t="s">
        <v>93</v>
      </c>
      <c r="G201" s="2" t="s">
        <v>94</v>
      </c>
      <c r="H201" s="2" t="s">
        <v>98</v>
      </c>
      <c r="I201" s="3">
        <v>6</v>
      </c>
      <c r="J201" s="3">
        <f t="shared" si="3"/>
        <v>31</v>
      </c>
    </row>
    <row r="202" spans="1:10" x14ac:dyDescent="0.25">
      <c r="A202" s="3">
        <v>201</v>
      </c>
      <c r="B202" s="2" t="s">
        <v>379</v>
      </c>
      <c r="C202" s="2" t="s">
        <v>613</v>
      </c>
      <c r="D202" s="2" t="s">
        <v>49</v>
      </c>
      <c r="E202" s="4">
        <v>44758</v>
      </c>
      <c r="F202" s="2" t="s">
        <v>93</v>
      </c>
      <c r="G202" s="2" t="s">
        <v>96</v>
      </c>
      <c r="H202" s="2" t="s">
        <v>99</v>
      </c>
      <c r="I202" s="3">
        <v>5</v>
      </c>
      <c r="J202" s="3">
        <f t="shared" si="3"/>
        <v>29</v>
      </c>
    </row>
    <row r="203" spans="1:10" x14ac:dyDescent="0.25">
      <c r="A203" s="3">
        <v>202</v>
      </c>
      <c r="B203" s="2" t="s">
        <v>380</v>
      </c>
      <c r="C203" s="2" t="s">
        <v>614</v>
      </c>
      <c r="D203" s="2" t="s">
        <v>50</v>
      </c>
      <c r="E203" s="4">
        <v>44750</v>
      </c>
      <c r="F203" s="2" t="s">
        <v>93</v>
      </c>
      <c r="G203" s="5" t="s">
        <v>94</v>
      </c>
      <c r="H203" s="2" t="s">
        <v>100</v>
      </c>
      <c r="I203" s="3">
        <v>9</v>
      </c>
      <c r="J203" s="3">
        <f t="shared" si="3"/>
        <v>28</v>
      </c>
    </row>
    <row r="204" spans="1:10" x14ac:dyDescent="0.25">
      <c r="A204" s="3">
        <v>203</v>
      </c>
      <c r="B204" s="2" t="s">
        <v>381</v>
      </c>
      <c r="C204" s="2" t="s">
        <v>615</v>
      </c>
      <c r="D204" s="2" t="s">
        <v>51</v>
      </c>
      <c r="E204" s="4">
        <v>44776</v>
      </c>
      <c r="F204" s="2" t="s">
        <v>93</v>
      </c>
      <c r="G204" s="2" t="s">
        <v>94</v>
      </c>
      <c r="H204" s="2" t="s">
        <v>98</v>
      </c>
      <c r="I204" s="3">
        <v>9</v>
      </c>
      <c r="J204" s="3">
        <f t="shared" si="3"/>
        <v>32</v>
      </c>
    </row>
    <row r="205" spans="1:10" x14ac:dyDescent="0.25">
      <c r="A205" s="3">
        <v>204</v>
      </c>
      <c r="B205" s="2" t="s">
        <v>382</v>
      </c>
      <c r="C205" s="2" t="s">
        <v>616</v>
      </c>
      <c r="D205" s="2" t="s">
        <v>52</v>
      </c>
      <c r="E205" s="4">
        <v>44753</v>
      </c>
      <c r="F205" s="2" t="s">
        <v>93</v>
      </c>
      <c r="G205" s="2" t="s">
        <v>94</v>
      </c>
      <c r="H205" s="2" t="s">
        <v>99</v>
      </c>
      <c r="I205" s="3">
        <v>7</v>
      </c>
      <c r="J205" s="3">
        <f t="shared" si="3"/>
        <v>29</v>
      </c>
    </row>
    <row r="206" spans="1:10" x14ac:dyDescent="0.25">
      <c r="A206" s="3">
        <v>205</v>
      </c>
      <c r="B206" s="2" t="s">
        <v>383</v>
      </c>
      <c r="C206" s="2" t="s">
        <v>617</v>
      </c>
      <c r="D206" s="2" t="s">
        <v>53</v>
      </c>
      <c r="E206" s="4">
        <v>44760</v>
      </c>
      <c r="F206" s="2" t="s">
        <v>93</v>
      </c>
      <c r="G206" s="5" t="s">
        <v>94</v>
      </c>
      <c r="H206" s="2" t="s">
        <v>100</v>
      </c>
      <c r="I206" s="3">
        <v>4</v>
      </c>
      <c r="J206" s="3">
        <f t="shared" si="3"/>
        <v>30</v>
      </c>
    </row>
    <row r="207" spans="1:10" x14ac:dyDescent="0.25">
      <c r="A207" s="3">
        <v>206</v>
      </c>
      <c r="B207" s="2" t="s">
        <v>384</v>
      </c>
      <c r="C207" s="2" t="s">
        <v>618</v>
      </c>
      <c r="D207" s="2" t="s">
        <v>54</v>
      </c>
      <c r="E207" s="4">
        <v>44769</v>
      </c>
      <c r="F207" s="2" t="s">
        <v>93</v>
      </c>
      <c r="G207" s="2" t="s">
        <v>94</v>
      </c>
      <c r="H207" s="2" t="s">
        <v>98</v>
      </c>
      <c r="I207" s="3">
        <v>3</v>
      </c>
      <c r="J207" s="3">
        <f t="shared" si="3"/>
        <v>31</v>
      </c>
    </row>
    <row r="208" spans="1:10" x14ac:dyDescent="0.25">
      <c r="A208" s="3">
        <v>207</v>
      </c>
      <c r="B208" s="2" t="s">
        <v>385</v>
      </c>
      <c r="C208" s="2" t="s">
        <v>619</v>
      </c>
      <c r="D208" s="2" t="s">
        <v>55</v>
      </c>
      <c r="E208" s="4">
        <v>44775</v>
      </c>
      <c r="F208" s="2" t="s">
        <v>93</v>
      </c>
      <c r="G208" s="2" t="s">
        <v>96</v>
      </c>
      <c r="H208" s="2" t="s">
        <v>99</v>
      </c>
      <c r="I208" s="3">
        <v>8</v>
      </c>
      <c r="J208" s="3">
        <f t="shared" si="3"/>
        <v>32</v>
      </c>
    </row>
    <row r="209" spans="1:10" x14ac:dyDescent="0.25">
      <c r="A209" s="3">
        <v>208</v>
      </c>
      <c r="B209" s="2" t="s">
        <v>386</v>
      </c>
      <c r="C209" s="2" t="s">
        <v>620</v>
      </c>
      <c r="D209" s="2" t="s">
        <v>55</v>
      </c>
      <c r="E209" s="4">
        <v>44778</v>
      </c>
      <c r="F209" s="2" t="s">
        <v>93</v>
      </c>
      <c r="G209" s="5" t="s">
        <v>94</v>
      </c>
      <c r="H209" s="2" t="s">
        <v>100</v>
      </c>
      <c r="I209" s="3">
        <v>6</v>
      </c>
      <c r="J209" s="3">
        <f t="shared" si="3"/>
        <v>32</v>
      </c>
    </row>
    <row r="210" spans="1:10" x14ac:dyDescent="0.25">
      <c r="A210" s="3">
        <v>209</v>
      </c>
      <c r="B210" s="2" t="s">
        <v>387</v>
      </c>
      <c r="C210" s="2" t="s">
        <v>621</v>
      </c>
      <c r="D210" s="2" t="s">
        <v>56</v>
      </c>
      <c r="E210" s="4">
        <v>44772</v>
      </c>
      <c r="F210" s="2" t="s">
        <v>93</v>
      </c>
      <c r="G210" s="2" t="s">
        <v>94</v>
      </c>
      <c r="H210" s="2" t="s">
        <v>98</v>
      </c>
      <c r="I210" s="3">
        <v>9</v>
      </c>
      <c r="J210" s="3">
        <f t="shared" si="3"/>
        <v>31</v>
      </c>
    </row>
    <row r="211" spans="1:10" x14ac:dyDescent="0.25">
      <c r="A211" s="3">
        <v>210</v>
      </c>
      <c r="B211" s="2" t="s">
        <v>388</v>
      </c>
      <c r="C211" s="2" t="s">
        <v>622</v>
      </c>
      <c r="D211" s="2" t="s">
        <v>57</v>
      </c>
      <c r="E211" s="4">
        <v>44776</v>
      </c>
      <c r="F211" s="2" t="s">
        <v>93</v>
      </c>
      <c r="G211" s="2" t="s">
        <v>94</v>
      </c>
      <c r="H211" s="2" t="s">
        <v>99</v>
      </c>
      <c r="I211" s="3">
        <v>6</v>
      </c>
      <c r="J211" s="3">
        <f t="shared" si="3"/>
        <v>32</v>
      </c>
    </row>
    <row r="212" spans="1:10" x14ac:dyDescent="0.25">
      <c r="A212" s="3">
        <v>211</v>
      </c>
      <c r="B212" s="2" t="s">
        <v>389</v>
      </c>
      <c r="C212" s="2" t="s">
        <v>623</v>
      </c>
      <c r="D212" s="2" t="s">
        <v>58</v>
      </c>
      <c r="E212" s="4">
        <v>44770</v>
      </c>
      <c r="F212" s="2" t="s">
        <v>93</v>
      </c>
      <c r="G212" s="5" t="s">
        <v>94</v>
      </c>
      <c r="H212" s="2" t="s">
        <v>100</v>
      </c>
      <c r="I212" s="3">
        <v>7</v>
      </c>
      <c r="J212" s="3">
        <f t="shared" si="3"/>
        <v>31</v>
      </c>
    </row>
    <row r="213" spans="1:10" x14ac:dyDescent="0.25">
      <c r="A213" s="3">
        <v>212</v>
      </c>
      <c r="B213" s="2" t="s">
        <v>390</v>
      </c>
      <c r="C213" s="2" t="s">
        <v>624</v>
      </c>
      <c r="D213" s="2" t="s">
        <v>59</v>
      </c>
      <c r="E213" s="4">
        <v>44778</v>
      </c>
      <c r="F213" s="2" t="s">
        <v>93</v>
      </c>
      <c r="G213" s="2" t="s">
        <v>94</v>
      </c>
      <c r="H213" s="2" t="s">
        <v>98</v>
      </c>
      <c r="I213" s="3">
        <v>9</v>
      </c>
      <c r="J213" s="3">
        <f t="shared" si="3"/>
        <v>32</v>
      </c>
    </row>
    <row r="214" spans="1:10" x14ac:dyDescent="0.25">
      <c r="A214" s="3">
        <v>213</v>
      </c>
      <c r="B214" s="2" t="s">
        <v>391</v>
      </c>
      <c r="C214" s="2" t="s">
        <v>625</v>
      </c>
      <c r="D214" s="2" t="s">
        <v>60</v>
      </c>
      <c r="E214" s="4">
        <v>44764</v>
      </c>
      <c r="F214" s="2" t="s">
        <v>93</v>
      </c>
      <c r="G214" s="2" t="s">
        <v>96</v>
      </c>
      <c r="H214" s="2" t="s">
        <v>98</v>
      </c>
      <c r="I214" s="3">
        <v>7</v>
      </c>
      <c r="J214" s="3">
        <f t="shared" si="3"/>
        <v>30</v>
      </c>
    </row>
    <row r="215" spans="1:10" x14ac:dyDescent="0.25">
      <c r="A215" s="3">
        <v>214</v>
      </c>
      <c r="B215" s="2" t="s">
        <v>392</v>
      </c>
      <c r="C215" s="2" t="s">
        <v>626</v>
      </c>
      <c r="D215" s="2" t="s">
        <v>61</v>
      </c>
      <c r="E215" s="4">
        <v>44756</v>
      </c>
      <c r="F215" s="2" t="s">
        <v>93</v>
      </c>
      <c r="G215" s="5" t="s">
        <v>94</v>
      </c>
      <c r="H215" s="2" t="s">
        <v>99</v>
      </c>
      <c r="I215" s="3">
        <v>9</v>
      </c>
      <c r="J215" s="3">
        <f t="shared" si="3"/>
        <v>29</v>
      </c>
    </row>
    <row r="216" spans="1:10" x14ac:dyDescent="0.25">
      <c r="A216" s="3">
        <v>215</v>
      </c>
      <c r="B216" s="2" t="s">
        <v>393</v>
      </c>
      <c r="C216" s="2" t="s">
        <v>627</v>
      </c>
      <c r="D216" s="2" t="s">
        <v>62</v>
      </c>
      <c r="E216" s="4">
        <v>44768</v>
      </c>
      <c r="F216" s="2" t="s">
        <v>93</v>
      </c>
      <c r="G216" s="2" t="s">
        <v>94</v>
      </c>
      <c r="H216" s="2" t="s">
        <v>100</v>
      </c>
      <c r="I216" s="3">
        <v>10</v>
      </c>
      <c r="J216" s="3">
        <f t="shared" si="3"/>
        <v>31</v>
      </c>
    </row>
    <row r="217" spans="1:10" x14ac:dyDescent="0.25">
      <c r="A217" s="3">
        <v>216</v>
      </c>
      <c r="B217" s="2" t="s">
        <v>394</v>
      </c>
      <c r="C217" s="2" t="s">
        <v>628</v>
      </c>
      <c r="D217" s="2" t="s">
        <v>63</v>
      </c>
      <c r="E217" s="4">
        <v>44749</v>
      </c>
      <c r="F217" s="2" t="s">
        <v>93</v>
      </c>
      <c r="G217" s="2" t="s">
        <v>94</v>
      </c>
      <c r="H217" s="2" t="s">
        <v>98</v>
      </c>
      <c r="I217" s="3">
        <v>8</v>
      </c>
      <c r="J217" s="3">
        <f t="shared" si="3"/>
        <v>28</v>
      </c>
    </row>
    <row r="218" spans="1:10" x14ac:dyDescent="0.25">
      <c r="A218" s="3">
        <v>217</v>
      </c>
      <c r="B218" s="2" t="s">
        <v>395</v>
      </c>
      <c r="C218" s="2" t="s">
        <v>629</v>
      </c>
      <c r="D218" s="2" t="s">
        <v>64</v>
      </c>
      <c r="E218" s="4">
        <v>44756</v>
      </c>
      <c r="F218" s="2" t="s">
        <v>93</v>
      </c>
      <c r="G218" s="5" t="s">
        <v>94</v>
      </c>
      <c r="H218" s="2" t="s">
        <v>99</v>
      </c>
      <c r="I218" s="3">
        <v>8</v>
      </c>
      <c r="J218" s="3">
        <f t="shared" si="3"/>
        <v>29</v>
      </c>
    </row>
    <row r="219" spans="1:10" x14ac:dyDescent="0.25">
      <c r="A219" s="3">
        <v>218</v>
      </c>
      <c r="B219" s="2" t="s">
        <v>396</v>
      </c>
      <c r="C219" s="2" t="s">
        <v>630</v>
      </c>
      <c r="D219" s="2" t="s">
        <v>65</v>
      </c>
      <c r="E219" s="4">
        <v>44749</v>
      </c>
      <c r="F219" s="2" t="s">
        <v>93</v>
      </c>
      <c r="G219" s="2" t="s">
        <v>94</v>
      </c>
      <c r="H219" s="2" t="s">
        <v>100</v>
      </c>
      <c r="I219" s="3">
        <v>10</v>
      </c>
      <c r="J219" s="3">
        <f t="shared" si="3"/>
        <v>28</v>
      </c>
    </row>
    <row r="220" spans="1:10" x14ac:dyDescent="0.25">
      <c r="A220" s="3">
        <v>219</v>
      </c>
      <c r="B220" s="2" t="s">
        <v>397</v>
      </c>
      <c r="C220" s="2" t="s">
        <v>631</v>
      </c>
      <c r="D220" s="2" t="s">
        <v>66</v>
      </c>
      <c r="E220" s="4">
        <v>44753</v>
      </c>
      <c r="F220" s="2" t="s">
        <v>93</v>
      </c>
      <c r="G220" s="2" t="s">
        <v>96</v>
      </c>
      <c r="H220" s="2" t="s">
        <v>98</v>
      </c>
      <c r="I220" s="3">
        <v>6</v>
      </c>
      <c r="J220" s="3">
        <f t="shared" si="3"/>
        <v>29</v>
      </c>
    </row>
    <row r="221" spans="1:10" x14ac:dyDescent="0.25">
      <c r="A221" s="3">
        <v>220</v>
      </c>
      <c r="B221" s="2" t="s">
        <v>398</v>
      </c>
      <c r="C221" s="2" t="s">
        <v>632</v>
      </c>
      <c r="D221" s="2" t="s">
        <v>67</v>
      </c>
      <c r="E221" s="4">
        <v>44777</v>
      </c>
      <c r="F221" s="2" t="s">
        <v>93</v>
      </c>
      <c r="G221" s="5" t="s">
        <v>94</v>
      </c>
      <c r="H221" s="2" t="s">
        <v>99</v>
      </c>
      <c r="I221" s="3">
        <v>7</v>
      </c>
      <c r="J221" s="3">
        <f t="shared" si="3"/>
        <v>32</v>
      </c>
    </row>
    <row r="222" spans="1:10" x14ac:dyDescent="0.25">
      <c r="A222" s="3">
        <v>221</v>
      </c>
      <c r="B222" s="2" t="s">
        <v>399</v>
      </c>
      <c r="C222" s="2" t="s">
        <v>633</v>
      </c>
      <c r="D222" s="2" t="s">
        <v>68</v>
      </c>
      <c r="E222" s="4">
        <v>44776</v>
      </c>
      <c r="F222" s="2" t="s">
        <v>93</v>
      </c>
      <c r="G222" s="2" t="s">
        <v>94</v>
      </c>
      <c r="H222" s="2" t="s">
        <v>100</v>
      </c>
      <c r="I222" s="3">
        <v>7</v>
      </c>
      <c r="J222" s="3">
        <f t="shared" si="3"/>
        <v>32</v>
      </c>
    </row>
    <row r="223" spans="1:10" x14ac:dyDescent="0.25">
      <c r="A223" s="3">
        <v>222</v>
      </c>
      <c r="B223" s="2" t="s">
        <v>400</v>
      </c>
      <c r="C223" s="2" t="s">
        <v>634</v>
      </c>
      <c r="D223" s="2" t="s">
        <v>69</v>
      </c>
      <c r="E223" s="4">
        <v>44769</v>
      </c>
      <c r="F223" s="2" t="s">
        <v>93</v>
      </c>
      <c r="G223" s="2" t="s">
        <v>94</v>
      </c>
      <c r="H223" s="2" t="s">
        <v>98</v>
      </c>
      <c r="I223" s="3">
        <v>6</v>
      </c>
      <c r="J223" s="3">
        <f t="shared" si="3"/>
        <v>31</v>
      </c>
    </row>
    <row r="224" spans="1:10" x14ac:dyDescent="0.25">
      <c r="A224" s="3">
        <v>223</v>
      </c>
      <c r="B224" s="2" t="s">
        <v>401</v>
      </c>
      <c r="C224" s="2" t="s">
        <v>635</v>
      </c>
      <c r="D224" s="2" t="s">
        <v>70</v>
      </c>
      <c r="E224" s="4">
        <v>44755</v>
      </c>
      <c r="F224" s="2" t="s">
        <v>93</v>
      </c>
      <c r="G224" s="5" t="s">
        <v>94</v>
      </c>
      <c r="H224" s="2" t="s">
        <v>99</v>
      </c>
      <c r="I224" s="3">
        <v>6</v>
      </c>
      <c r="J224" s="3">
        <f t="shared" si="3"/>
        <v>29</v>
      </c>
    </row>
    <row r="225" spans="1:10" x14ac:dyDescent="0.25">
      <c r="A225" s="3">
        <v>224</v>
      </c>
      <c r="B225" s="2" t="s">
        <v>402</v>
      </c>
      <c r="C225" s="2" t="s">
        <v>636</v>
      </c>
      <c r="D225" s="2" t="s">
        <v>71</v>
      </c>
      <c r="E225" s="4">
        <v>44753</v>
      </c>
      <c r="F225" s="2" t="s">
        <v>93</v>
      </c>
      <c r="G225" s="2" t="s">
        <v>94</v>
      </c>
      <c r="H225" s="2" t="s">
        <v>100</v>
      </c>
      <c r="I225" s="3">
        <v>5</v>
      </c>
      <c r="J225" s="3">
        <f t="shared" si="3"/>
        <v>29</v>
      </c>
    </row>
    <row r="226" spans="1:10" x14ac:dyDescent="0.25">
      <c r="A226" s="3">
        <v>225</v>
      </c>
      <c r="B226" s="2" t="s">
        <v>403</v>
      </c>
      <c r="C226" s="2" t="s">
        <v>637</v>
      </c>
      <c r="D226" s="2" t="s">
        <v>72</v>
      </c>
      <c r="E226" s="4">
        <v>44772</v>
      </c>
      <c r="F226" s="2" t="s">
        <v>93</v>
      </c>
      <c r="G226" s="2" t="s">
        <v>96</v>
      </c>
      <c r="H226" s="2" t="s">
        <v>98</v>
      </c>
      <c r="I226" s="3">
        <v>9</v>
      </c>
      <c r="J226" s="3">
        <f t="shared" si="3"/>
        <v>31</v>
      </c>
    </row>
    <row r="227" spans="1:10" x14ac:dyDescent="0.25">
      <c r="A227" s="3">
        <v>226</v>
      </c>
      <c r="B227" s="2" t="s">
        <v>404</v>
      </c>
      <c r="C227" s="2" t="s">
        <v>638</v>
      </c>
      <c r="D227" s="2" t="s">
        <v>73</v>
      </c>
      <c r="E227" s="4">
        <v>44756</v>
      </c>
      <c r="F227" s="2" t="s">
        <v>93</v>
      </c>
      <c r="G227" s="5" t="s">
        <v>94</v>
      </c>
      <c r="H227" s="2" t="s">
        <v>98</v>
      </c>
      <c r="I227" s="3">
        <v>9</v>
      </c>
      <c r="J227" s="3">
        <f t="shared" si="3"/>
        <v>29</v>
      </c>
    </row>
    <row r="228" spans="1:10" x14ac:dyDescent="0.25">
      <c r="A228" s="3">
        <v>227</v>
      </c>
      <c r="B228" s="2" t="s">
        <v>405</v>
      </c>
      <c r="C228" s="2" t="s">
        <v>639</v>
      </c>
      <c r="D228" s="2" t="s">
        <v>74</v>
      </c>
      <c r="E228" s="4">
        <v>44761</v>
      </c>
      <c r="F228" s="2" t="s">
        <v>93</v>
      </c>
      <c r="G228" s="2" t="s">
        <v>94</v>
      </c>
      <c r="H228" s="2" t="s">
        <v>99</v>
      </c>
      <c r="I228" s="3">
        <v>6</v>
      </c>
      <c r="J228" s="3">
        <f t="shared" si="3"/>
        <v>30</v>
      </c>
    </row>
    <row r="229" spans="1:10" x14ac:dyDescent="0.25">
      <c r="A229" s="3">
        <v>228</v>
      </c>
      <c r="B229" s="2" t="s">
        <v>406</v>
      </c>
      <c r="C229" s="2" t="s">
        <v>640</v>
      </c>
      <c r="D229" s="2" t="s">
        <v>75</v>
      </c>
      <c r="E229" s="4">
        <v>44749</v>
      </c>
      <c r="F229" s="2" t="s">
        <v>93</v>
      </c>
      <c r="G229" s="2" t="s">
        <v>94</v>
      </c>
      <c r="H229" s="2" t="s">
        <v>100</v>
      </c>
      <c r="I229" s="3">
        <v>4</v>
      </c>
      <c r="J229" s="3">
        <f t="shared" si="3"/>
        <v>28</v>
      </c>
    </row>
    <row r="230" spans="1:10" x14ac:dyDescent="0.25">
      <c r="A230" s="3">
        <v>229</v>
      </c>
      <c r="B230" s="2" t="s">
        <v>407</v>
      </c>
      <c r="C230" s="2" t="s">
        <v>641</v>
      </c>
      <c r="D230" s="2" t="s">
        <v>76</v>
      </c>
      <c r="E230" s="4">
        <v>44758</v>
      </c>
      <c r="F230" s="2" t="s">
        <v>93</v>
      </c>
      <c r="G230" s="5" t="s">
        <v>94</v>
      </c>
      <c r="H230" s="2" t="s">
        <v>98</v>
      </c>
      <c r="I230" s="3">
        <v>8</v>
      </c>
      <c r="J230" s="3">
        <f t="shared" si="3"/>
        <v>29</v>
      </c>
    </row>
    <row r="231" spans="1:10" x14ac:dyDescent="0.25">
      <c r="A231" s="3">
        <v>230</v>
      </c>
      <c r="B231" s="2" t="s">
        <v>408</v>
      </c>
      <c r="C231" s="2" t="s">
        <v>642</v>
      </c>
      <c r="D231" s="2" t="s">
        <v>77</v>
      </c>
      <c r="E231" s="4">
        <v>44767</v>
      </c>
      <c r="F231" s="2" t="s">
        <v>93</v>
      </c>
      <c r="G231" s="2" t="s">
        <v>94</v>
      </c>
      <c r="H231" s="2" t="s">
        <v>99</v>
      </c>
      <c r="I231" s="3">
        <v>6</v>
      </c>
      <c r="J231" s="3">
        <f t="shared" si="3"/>
        <v>31</v>
      </c>
    </row>
    <row r="232" spans="1:10" x14ac:dyDescent="0.25">
      <c r="A232" s="3">
        <v>231</v>
      </c>
      <c r="B232" s="2" t="s">
        <v>409</v>
      </c>
      <c r="C232" s="2" t="s">
        <v>643</v>
      </c>
      <c r="D232" s="2" t="s">
        <v>78</v>
      </c>
      <c r="E232" s="4">
        <v>44767</v>
      </c>
      <c r="F232" s="2" t="s">
        <v>93</v>
      </c>
      <c r="G232" s="2" t="s">
        <v>96</v>
      </c>
      <c r="H232" s="2" t="s">
        <v>100</v>
      </c>
      <c r="I232" s="3">
        <v>5</v>
      </c>
      <c r="J232" s="3">
        <f t="shared" si="3"/>
        <v>31</v>
      </c>
    </row>
    <row r="233" spans="1:10" x14ac:dyDescent="0.25">
      <c r="A233" s="3">
        <v>232</v>
      </c>
      <c r="B233" s="2" t="s">
        <v>410</v>
      </c>
      <c r="C233" s="2" t="s">
        <v>644</v>
      </c>
      <c r="D233" s="2" t="s">
        <v>79</v>
      </c>
      <c r="E233" s="4">
        <v>44754</v>
      </c>
      <c r="F233" s="5" t="s">
        <v>92</v>
      </c>
      <c r="G233" s="5" t="s">
        <v>94</v>
      </c>
      <c r="H233" s="2" t="s">
        <v>98</v>
      </c>
      <c r="I233" s="3">
        <v>9</v>
      </c>
      <c r="J233" s="3">
        <f t="shared" si="3"/>
        <v>29</v>
      </c>
    </row>
    <row r="234" spans="1:10" x14ac:dyDescent="0.25">
      <c r="A234" s="3">
        <v>233</v>
      </c>
      <c r="B234" s="2" t="s">
        <v>411</v>
      </c>
      <c r="C234" s="2" t="s">
        <v>645</v>
      </c>
      <c r="D234" s="2" t="s">
        <v>61</v>
      </c>
      <c r="E234" s="4">
        <v>44751</v>
      </c>
      <c r="F234" s="2" t="s">
        <v>93</v>
      </c>
      <c r="G234" s="2" t="s">
        <v>94</v>
      </c>
      <c r="H234" s="2" t="s">
        <v>99</v>
      </c>
      <c r="I234" s="3">
        <v>9</v>
      </c>
      <c r="J234" s="3">
        <f t="shared" si="3"/>
        <v>28</v>
      </c>
    </row>
    <row r="235" spans="1:10" x14ac:dyDescent="0.25">
      <c r="A235" s="3">
        <v>234</v>
      </c>
      <c r="B235" s="2" t="s">
        <v>412</v>
      </c>
      <c r="C235" s="2" t="s">
        <v>646</v>
      </c>
      <c r="D235" s="2" t="s">
        <v>70</v>
      </c>
      <c r="E235" s="4">
        <v>44773</v>
      </c>
      <c r="F235" s="5" t="s">
        <v>92</v>
      </c>
      <c r="G235" s="2" t="s">
        <v>94</v>
      </c>
      <c r="H235" s="2" t="s">
        <v>100</v>
      </c>
      <c r="I235" s="3">
        <v>7</v>
      </c>
      <c r="J235" s="3">
        <f t="shared" si="3"/>
        <v>32</v>
      </c>
    </row>
    <row r="236" spans="1:10" x14ac:dyDescent="0.25">
      <c r="A236" s="3">
        <v>235</v>
      </c>
      <c r="B236" s="2" t="s">
        <v>413</v>
      </c>
      <c r="C236" s="2" t="s">
        <v>647</v>
      </c>
      <c r="D236" s="2" t="s">
        <v>75</v>
      </c>
      <c r="E236" s="4">
        <v>44770</v>
      </c>
      <c r="F236" s="2" t="s">
        <v>93</v>
      </c>
      <c r="G236" s="5" t="s">
        <v>94</v>
      </c>
      <c r="H236" s="2" t="s">
        <v>98</v>
      </c>
      <c r="I236" s="3">
        <v>4</v>
      </c>
      <c r="J236" s="3">
        <f t="shared" si="3"/>
        <v>31</v>
      </c>
    </row>
    <row r="237" spans="1:10" x14ac:dyDescent="0.25">
      <c r="A237" s="3">
        <v>236</v>
      </c>
      <c r="B237" s="2" t="s">
        <v>414</v>
      </c>
      <c r="C237" s="2" t="s">
        <v>648</v>
      </c>
      <c r="D237" s="2" t="s">
        <v>53</v>
      </c>
      <c r="E237" s="4">
        <v>44757</v>
      </c>
      <c r="F237" s="5" t="s">
        <v>92</v>
      </c>
      <c r="G237" s="2" t="s">
        <v>94</v>
      </c>
      <c r="H237" s="2" t="s">
        <v>99</v>
      </c>
      <c r="I237" s="3">
        <v>3</v>
      </c>
      <c r="J237" s="3">
        <f t="shared" si="3"/>
        <v>29</v>
      </c>
    </row>
    <row r="238" spans="1:10" x14ac:dyDescent="0.25">
      <c r="A238" s="3">
        <v>237</v>
      </c>
      <c r="B238" s="2" t="s">
        <v>415</v>
      </c>
      <c r="C238" s="2" t="s">
        <v>649</v>
      </c>
      <c r="D238" s="2" t="s">
        <v>63</v>
      </c>
      <c r="E238" s="4">
        <v>44750</v>
      </c>
      <c r="F238" s="2" t="s">
        <v>93</v>
      </c>
      <c r="G238" s="2" t="s">
        <v>96</v>
      </c>
      <c r="H238" s="2" t="s">
        <v>100</v>
      </c>
      <c r="I238" s="3">
        <v>8</v>
      </c>
      <c r="J238" s="3">
        <f t="shared" si="3"/>
        <v>28</v>
      </c>
    </row>
    <row r="239" spans="1:10" x14ac:dyDescent="0.25">
      <c r="A239" s="3">
        <v>238</v>
      </c>
      <c r="B239" s="2" t="s">
        <v>416</v>
      </c>
      <c r="C239" s="2" t="s">
        <v>650</v>
      </c>
      <c r="D239" s="2" t="s">
        <v>77</v>
      </c>
      <c r="E239" s="4">
        <v>44776</v>
      </c>
      <c r="F239" s="5" t="s">
        <v>92</v>
      </c>
      <c r="G239" s="5" t="s">
        <v>94</v>
      </c>
      <c r="H239" s="2" t="s">
        <v>98</v>
      </c>
      <c r="I239" s="3">
        <v>6</v>
      </c>
      <c r="J239" s="3">
        <f t="shared" si="3"/>
        <v>32</v>
      </c>
    </row>
    <row r="240" spans="1:10" x14ac:dyDescent="0.25">
      <c r="A240" s="3">
        <v>239</v>
      </c>
      <c r="B240" s="2" t="s">
        <v>417</v>
      </c>
      <c r="C240" s="2" t="s">
        <v>651</v>
      </c>
      <c r="D240" s="2" t="s">
        <v>78</v>
      </c>
      <c r="E240" s="4">
        <v>44750</v>
      </c>
      <c r="F240" s="2" t="s">
        <v>93</v>
      </c>
      <c r="G240" s="2" t="s">
        <v>94</v>
      </c>
      <c r="H240" s="2" t="s">
        <v>98</v>
      </c>
      <c r="I240" s="3">
        <v>9</v>
      </c>
      <c r="J240" s="3">
        <f t="shared" si="3"/>
        <v>28</v>
      </c>
    </row>
    <row r="241" spans="1:10" x14ac:dyDescent="0.25">
      <c r="A241" s="3">
        <v>240</v>
      </c>
      <c r="B241" s="2" t="s">
        <v>418</v>
      </c>
      <c r="C241" s="2" t="s">
        <v>652</v>
      </c>
      <c r="D241" s="2" t="s">
        <v>80</v>
      </c>
      <c r="E241" s="4">
        <v>44772</v>
      </c>
      <c r="F241" s="2" t="s">
        <v>93</v>
      </c>
      <c r="G241" s="2" t="s">
        <v>94</v>
      </c>
      <c r="H241" s="2" t="s">
        <v>98</v>
      </c>
      <c r="I241" s="3">
        <v>6</v>
      </c>
      <c r="J241" s="3">
        <f t="shared" si="3"/>
        <v>31</v>
      </c>
    </row>
    <row r="242" spans="1:10" x14ac:dyDescent="0.25">
      <c r="A242" s="3">
        <v>241</v>
      </c>
      <c r="B242" s="2" t="s">
        <v>419</v>
      </c>
      <c r="C242" s="2" t="s">
        <v>653</v>
      </c>
      <c r="D242" s="2" t="s">
        <v>81</v>
      </c>
      <c r="E242" s="4">
        <v>44761</v>
      </c>
      <c r="F242" s="2" t="s">
        <v>93</v>
      </c>
      <c r="G242" s="5" t="s">
        <v>94</v>
      </c>
      <c r="H242" s="2" t="s">
        <v>99</v>
      </c>
      <c r="I242" s="3">
        <v>7</v>
      </c>
      <c r="J242" s="3">
        <f t="shared" si="3"/>
        <v>30</v>
      </c>
    </row>
    <row r="243" spans="1:10" x14ac:dyDescent="0.25">
      <c r="A243" s="3">
        <v>242</v>
      </c>
      <c r="B243" s="2" t="s">
        <v>420</v>
      </c>
      <c r="C243" s="2" t="s">
        <v>654</v>
      </c>
      <c r="D243" s="2" t="s">
        <v>82</v>
      </c>
      <c r="E243" s="4">
        <v>44766</v>
      </c>
      <c r="F243" s="2" t="s">
        <v>93</v>
      </c>
      <c r="G243" s="2" t="s">
        <v>94</v>
      </c>
      <c r="H243" s="2" t="s">
        <v>100</v>
      </c>
      <c r="I243" s="3">
        <v>9</v>
      </c>
      <c r="J243" s="3">
        <f t="shared" si="3"/>
        <v>31</v>
      </c>
    </row>
    <row r="244" spans="1:10" x14ac:dyDescent="0.25">
      <c r="A244" s="3">
        <v>243</v>
      </c>
      <c r="B244" s="2" t="s">
        <v>421</v>
      </c>
      <c r="C244" s="2" t="s">
        <v>655</v>
      </c>
      <c r="D244" s="2" t="s">
        <v>83</v>
      </c>
      <c r="E244" s="4">
        <v>44755</v>
      </c>
      <c r="F244" s="2" t="s">
        <v>93</v>
      </c>
      <c r="G244" s="2" t="s">
        <v>96</v>
      </c>
      <c r="H244" s="2" t="s">
        <v>98</v>
      </c>
      <c r="I244" s="3">
        <v>7</v>
      </c>
      <c r="J244" s="3">
        <f t="shared" si="3"/>
        <v>29</v>
      </c>
    </row>
    <row r="245" spans="1:10" x14ac:dyDescent="0.25">
      <c r="A245" s="3">
        <v>244</v>
      </c>
      <c r="B245" s="2" t="s">
        <v>422</v>
      </c>
      <c r="C245" s="2" t="s">
        <v>656</v>
      </c>
      <c r="D245" s="2" t="s">
        <v>84</v>
      </c>
      <c r="E245" s="4">
        <v>44767</v>
      </c>
      <c r="F245" s="2" t="s">
        <v>93</v>
      </c>
      <c r="G245" s="5" t="s">
        <v>94</v>
      </c>
      <c r="H245" s="2" t="s">
        <v>99</v>
      </c>
      <c r="I245" s="3">
        <v>9</v>
      </c>
      <c r="J245" s="3">
        <f t="shared" si="3"/>
        <v>31</v>
      </c>
    </row>
    <row r="246" spans="1:10" x14ac:dyDescent="0.25">
      <c r="A246" s="3">
        <v>245</v>
      </c>
      <c r="B246" s="2" t="s">
        <v>423</v>
      </c>
      <c r="C246" s="2" t="s">
        <v>657</v>
      </c>
      <c r="D246" s="2" t="s">
        <v>85</v>
      </c>
      <c r="E246" s="4">
        <v>44775</v>
      </c>
      <c r="F246" s="2" t="s">
        <v>93</v>
      </c>
      <c r="G246" s="2" t="s">
        <v>94</v>
      </c>
      <c r="H246" s="2" t="s">
        <v>100</v>
      </c>
      <c r="I246" s="3">
        <v>10</v>
      </c>
      <c r="J246" s="3">
        <f t="shared" si="3"/>
        <v>32</v>
      </c>
    </row>
    <row r="247" spans="1:10" x14ac:dyDescent="0.25">
      <c r="A247" s="3">
        <v>246</v>
      </c>
      <c r="B247" s="2" t="s">
        <v>424</v>
      </c>
      <c r="C247" s="2" t="s">
        <v>658</v>
      </c>
      <c r="D247" s="2" t="s">
        <v>86</v>
      </c>
      <c r="E247" s="4">
        <v>44762</v>
      </c>
      <c r="F247" s="2" t="s">
        <v>93</v>
      </c>
      <c r="G247" s="2" t="s">
        <v>94</v>
      </c>
      <c r="H247" s="2" t="s">
        <v>98</v>
      </c>
      <c r="I247" s="3">
        <v>8</v>
      </c>
      <c r="J247" s="3">
        <f t="shared" si="3"/>
        <v>30</v>
      </c>
    </row>
    <row r="248" spans="1:10" x14ac:dyDescent="0.25">
      <c r="A248" s="3">
        <v>247</v>
      </c>
      <c r="B248" s="2" t="s">
        <v>425</v>
      </c>
      <c r="C248" s="2" t="s">
        <v>659</v>
      </c>
      <c r="D248" s="2" t="s">
        <v>87</v>
      </c>
      <c r="E248" s="4">
        <v>44765</v>
      </c>
      <c r="F248" s="2" t="s">
        <v>93</v>
      </c>
      <c r="G248" s="5" t="s">
        <v>94</v>
      </c>
      <c r="H248" s="2" t="s">
        <v>99</v>
      </c>
      <c r="I248" s="3">
        <v>8</v>
      </c>
      <c r="J248" s="3">
        <f t="shared" si="3"/>
        <v>30</v>
      </c>
    </row>
    <row r="249" spans="1:10" x14ac:dyDescent="0.25">
      <c r="A249" s="3">
        <v>248</v>
      </c>
      <c r="B249" s="2" t="s">
        <v>426</v>
      </c>
      <c r="C249" s="2" t="s">
        <v>660</v>
      </c>
      <c r="D249" s="2" t="s">
        <v>88</v>
      </c>
      <c r="E249" s="4">
        <v>44770</v>
      </c>
      <c r="F249" s="2" t="s">
        <v>93</v>
      </c>
      <c r="G249" s="2" t="s">
        <v>94</v>
      </c>
      <c r="H249" s="2" t="s">
        <v>100</v>
      </c>
      <c r="I249" s="3">
        <v>10</v>
      </c>
      <c r="J249" s="3">
        <f t="shared" si="3"/>
        <v>31</v>
      </c>
    </row>
    <row r="250" spans="1:10" x14ac:dyDescent="0.25">
      <c r="A250" s="3">
        <v>249</v>
      </c>
      <c r="B250" s="2" t="s">
        <v>427</v>
      </c>
      <c r="C250" s="2" t="s">
        <v>661</v>
      </c>
      <c r="D250" s="2" t="s">
        <v>89</v>
      </c>
      <c r="E250" s="4">
        <v>44763</v>
      </c>
      <c r="F250" s="5" t="s">
        <v>92</v>
      </c>
      <c r="G250" s="2" t="s">
        <v>96</v>
      </c>
      <c r="H250" s="2" t="s">
        <v>98</v>
      </c>
      <c r="I250" s="3">
        <v>6</v>
      </c>
      <c r="J250" s="3">
        <f t="shared" si="3"/>
        <v>30</v>
      </c>
    </row>
    <row r="251" spans="1:10" x14ac:dyDescent="0.25">
      <c r="A251" s="3">
        <v>250</v>
      </c>
      <c r="B251" s="2" t="s">
        <v>428</v>
      </c>
      <c r="C251" s="2" t="s">
        <v>662</v>
      </c>
      <c r="D251" s="2" t="s">
        <v>62</v>
      </c>
      <c r="E251" s="4">
        <v>44762</v>
      </c>
      <c r="F251" s="2" t="s">
        <v>93</v>
      </c>
      <c r="G251" s="5" t="s">
        <v>94</v>
      </c>
      <c r="H251" s="2" t="s">
        <v>99</v>
      </c>
      <c r="I251" s="3">
        <v>7</v>
      </c>
      <c r="J251" s="3">
        <f t="shared" si="3"/>
        <v>30</v>
      </c>
    </row>
    <row r="252" spans="1:10" x14ac:dyDescent="0.25">
      <c r="A252" s="3">
        <v>251</v>
      </c>
      <c r="B252" s="2" t="s">
        <v>429</v>
      </c>
      <c r="C252" s="2" t="s">
        <v>663</v>
      </c>
      <c r="D252" s="2" t="s">
        <v>57</v>
      </c>
      <c r="E252" s="4">
        <v>44772</v>
      </c>
      <c r="F252" s="5" t="s">
        <v>92</v>
      </c>
      <c r="G252" s="2" t="s">
        <v>94</v>
      </c>
      <c r="H252" s="2" t="s">
        <v>100</v>
      </c>
      <c r="I252" s="3">
        <v>7</v>
      </c>
      <c r="J252" s="3">
        <f t="shared" si="3"/>
        <v>31</v>
      </c>
    </row>
    <row r="253" spans="1:10" x14ac:dyDescent="0.25">
      <c r="A253" s="3">
        <v>252</v>
      </c>
      <c r="B253" s="2" t="s">
        <v>430</v>
      </c>
      <c r="C253" s="2" t="s">
        <v>664</v>
      </c>
      <c r="D253" s="2" t="s">
        <v>58</v>
      </c>
      <c r="E253" s="4">
        <v>44750</v>
      </c>
      <c r="F253" s="2" t="s">
        <v>93</v>
      </c>
      <c r="G253" s="2" t="s">
        <v>94</v>
      </c>
      <c r="H253" s="2" t="s">
        <v>98</v>
      </c>
      <c r="I253" s="3">
        <v>6</v>
      </c>
      <c r="J253" s="3">
        <f t="shared" si="3"/>
        <v>28</v>
      </c>
    </row>
    <row r="254" spans="1:10" x14ac:dyDescent="0.25">
      <c r="A254" s="3">
        <v>253</v>
      </c>
      <c r="B254" s="2" t="s">
        <v>431</v>
      </c>
      <c r="C254" s="2" t="s">
        <v>665</v>
      </c>
      <c r="D254" s="2" t="s">
        <v>59</v>
      </c>
      <c r="E254" s="4">
        <v>44764</v>
      </c>
      <c r="F254" s="5" t="s">
        <v>92</v>
      </c>
      <c r="G254" s="5" t="s">
        <v>94</v>
      </c>
      <c r="H254" s="2" t="s">
        <v>99</v>
      </c>
      <c r="I254" s="3">
        <v>6</v>
      </c>
      <c r="J254" s="3">
        <f t="shared" si="3"/>
        <v>30</v>
      </c>
    </row>
    <row r="255" spans="1:10" x14ac:dyDescent="0.25">
      <c r="A255" s="3">
        <v>254</v>
      </c>
      <c r="B255" s="2" t="s">
        <v>432</v>
      </c>
      <c r="C255" s="2" t="s">
        <v>666</v>
      </c>
      <c r="D255" s="2" t="s">
        <v>60</v>
      </c>
      <c r="E255" s="4">
        <v>44774</v>
      </c>
      <c r="F255" s="2" t="s">
        <v>93</v>
      </c>
      <c r="G255" s="2" t="s">
        <v>94</v>
      </c>
      <c r="H255" s="2" t="s">
        <v>100</v>
      </c>
      <c r="I255" s="3">
        <v>5</v>
      </c>
      <c r="J255" s="3">
        <f t="shared" si="3"/>
        <v>32</v>
      </c>
    </row>
    <row r="256" spans="1:10" x14ac:dyDescent="0.25">
      <c r="A256" s="3">
        <v>255</v>
      </c>
      <c r="B256" s="2" t="s">
        <v>433</v>
      </c>
      <c r="C256" s="2" t="s">
        <v>667</v>
      </c>
      <c r="D256" s="2" t="s">
        <v>61</v>
      </c>
      <c r="E256" s="4">
        <v>44768</v>
      </c>
      <c r="F256" s="5" t="s">
        <v>92</v>
      </c>
      <c r="G256" s="2" t="s">
        <v>96</v>
      </c>
      <c r="H256" s="2" t="s">
        <v>98</v>
      </c>
      <c r="I256" s="3">
        <v>9</v>
      </c>
      <c r="J256" s="3">
        <f t="shared" si="3"/>
        <v>31</v>
      </c>
    </row>
    <row r="257" spans="1:10" x14ac:dyDescent="0.25">
      <c r="A257" s="3">
        <v>256</v>
      </c>
      <c r="B257" s="2" t="s">
        <v>434</v>
      </c>
      <c r="C257" s="2" t="s">
        <v>668</v>
      </c>
      <c r="D257" s="2" t="s">
        <v>62</v>
      </c>
      <c r="E257" s="4">
        <v>44766</v>
      </c>
      <c r="F257" s="2" t="s">
        <v>93</v>
      </c>
      <c r="G257" s="5" t="s">
        <v>94</v>
      </c>
      <c r="H257" s="2" t="s">
        <v>99</v>
      </c>
      <c r="I257" s="3">
        <v>9</v>
      </c>
      <c r="J257" s="3">
        <f t="shared" si="3"/>
        <v>31</v>
      </c>
    </row>
    <row r="258" spans="1:10" x14ac:dyDescent="0.25">
      <c r="A258" s="3">
        <v>257</v>
      </c>
      <c r="B258" s="2" t="s">
        <v>435</v>
      </c>
      <c r="C258" s="2" t="s">
        <v>669</v>
      </c>
      <c r="D258" s="2" t="s">
        <v>63</v>
      </c>
      <c r="E258" s="4">
        <v>44776</v>
      </c>
      <c r="F258" s="2" t="s">
        <v>93</v>
      </c>
      <c r="G258" s="2" t="s">
        <v>94</v>
      </c>
      <c r="H258" s="2" t="s">
        <v>100</v>
      </c>
      <c r="I258" s="3">
        <v>6</v>
      </c>
      <c r="J258" s="3">
        <f t="shared" si="3"/>
        <v>32</v>
      </c>
    </row>
    <row r="259" spans="1:10" x14ac:dyDescent="0.25">
      <c r="A259" s="3">
        <v>258</v>
      </c>
      <c r="B259" s="2" t="s">
        <v>436</v>
      </c>
      <c r="C259" s="2" t="s">
        <v>670</v>
      </c>
      <c r="D259" s="2" t="s">
        <v>64</v>
      </c>
      <c r="E259" s="4">
        <v>44753</v>
      </c>
      <c r="F259" s="2" t="s">
        <v>93</v>
      </c>
      <c r="G259" s="2" t="s">
        <v>94</v>
      </c>
      <c r="H259" s="2" t="s">
        <v>98</v>
      </c>
      <c r="I259" s="3">
        <v>4</v>
      </c>
      <c r="J259" s="3">
        <f t="shared" ref="J259:J322" si="4">WEEKNUM(E259,1)</f>
        <v>29</v>
      </c>
    </row>
    <row r="260" spans="1:10" x14ac:dyDescent="0.25">
      <c r="A260" s="3">
        <v>259</v>
      </c>
      <c r="B260" s="2" t="s">
        <v>437</v>
      </c>
      <c r="C260" s="2" t="s">
        <v>671</v>
      </c>
      <c r="D260" s="2" t="s">
        <v>65</v>
      </c>
      <c r="E260" s="4">
        <v>44772</v>
      </c>
      <c r="F260" s="2" t="s">
        <v>93</v>
      </c>
      <c r="G260" s="5" t="s">
        <v>94</v>
      </c>
      <c r="H260" s="2" t="s">
        <v>99</v>
      </c>
      <c r="I260" s="3">
        <v>8</v>
      </c>
      <c r="J260" s="3">
        <f t="shared" si="4"/>
        <v>31</v>
      </c>
    </row>
    <row r="261" spans="1:10" x14ac:dyDescent="0.25">
      <c r="A261" s="3">
        <v>260</v>
      </c>
      <c r="B261" s="2" t="s">
        <v>438</v>
      </c>
      <c r="C261" s="2" t="s">
        <v>672</v>
      </c>
      <c r="D261" s="2" t="s">
        <v>66</v>
      </c>
      <c r="E261" s="4">
        <v>44755</v>
      </c>
      <c r="F261" s="2" t="s">
        <v>93</v>
      </c>
      <c r="G261" s="2" t="s">
        <v>94</v>
      </c>
      <c r="H261" s="2" t="s">
        <v>100</v>
      </c>
      <c r="I261" s="3">
        <v>6</v>
      </c>
      <c r="J261" s="3">
        <f t="shared" si="4"/>
        <v>29</v>
      </c>
    </row>
    <row r="262" spans="1:10" x14ac:dyDescent="0.25">
      <c r="A262" s="3">
        <v>261</v>
      </c>
      <c r="B262" s="2" t="s">
        <v>439</v>
      </c>
      <c r="C262" s="2" t="s">
        <v>673</v>
      </c>
      <c r="D262" s="2" t="s">
        <v>67</v>
      </c>
      <c r="E262" s="4">
        <v>44767</v>
      </c>
      <c r="F262" s="2" t="s">
        <v>93</v>
      </c>
      <c r="G262" s="2" t="s">
        <v>96</v>
      </c>
      <c r="H262" s="2" t="s">
        <v>98</v>
      </c>
      <c r="I262" s="3">
        <v>5</v>
      </c>
      <c r="J262" s="3">
        <f t="shared" si="4"/>
        <v>31</v>
      </c>
    </row>
    <row r="263" spans="1:10" x14ac:dyDescent="0.25">
      <c r="A263" s="3">
        <v>262</v>
      </c>
      <c r="B263" s="2" t="s">
        <v>440</v>
      </c>
      <c r="C263" s="2" t="s">
        <v>674</v>
      </c>
      <c r="D263" s="2" t="s">
        <v>68</v>
      </c>
      <c r="E263" s="4">
        <v>44758</v>
      </c>
      <c r="F263" s="2" t="s">
        <v>93</v>
      </c>
      <c r="G263" s="5" t="s">
        <v>94</v>
      </c>
      <c r="H263" s="2" t="s">
        <v>99</v>
      </c>
      <c r="I263" s="3">
        <v>9</v>
      </c>
      <c r="J263" s="3">
        <f t="shared" si="4"/>
        <v>29</v>
      </c>
    </row>
    <row r="264" spans="1:10" x14ac:dyDescent="0.25">
      <c r="A264" s="3">
        <v>263</v>
      </c>
      <c r="B264" s="2" t="s">
        <v>441</v>
      </c>
      <c r="C264" s="2" t="s">
        <v>675</v>
      </c>
      <c r="D264" s="2" t="s">
        <v>69</v>
      </c>
      <c r="E264" s="4">
        <v>44765</v>
      </c>
      <c r="F264" s="2" t="s">
        <v>93</v>
      </c>
      <c r="G264" s="2" t="s">
        <v>94</v>
      </c>
      <c r="H264" s="2" t="s">
        <v>100</v>
      </c>
      <c r="I264" s="3">
        <v>9</v>
      </c>
      <c r="J264" s="3">
        <f t="shared" si="4"/>
        <v>30</v>
      </c>
    </row>
    <row r="265" spans="1:10" x14ac:dyDescent="0.25">
      <c r="A265" s="3">
        <v>264</v>
      </c>
      <c r="B265" s="2" t="s">
        <v>442</v>
      </c>
      <c r="C265" s="2" t="s">
        <v>676</v>
      </c>
      <c r="D265" s="2" t="s">
        <v>70</v>
      </c>
      <c r="E265" s="4">
        <v>44764</v>
      </c>
      <c r="F265" s="2" t="s">
        <v>93</v>
      </c>
      <c r="G265" s="2" t="s">
        <v>94</v>
      </c>
      <c r="H265" s="2" t="s">
        <v>98</v>
      </c>
      <c r="I265" s="3">
        <v>7</v>
      </c>
      <c r="J265" s="3">
        <f t="shared" si="4"/>
        <v>30</v>
      </c>
    </row>
    <row r="266" spans="1:10" x14ac:dyDescent="0.25">
      <c r="A266" s="3">
        <v>265</v>
      </c>
      <c r="B266" s="2" t="s">
        <v>443</v>
      </c>
      <c r="C266" s="2" t="s">
        <v>677</v>
      </c>
      <c r="D266" s="2" t="s">
        <v>71</v>
      </c>
      <c r="E266" s="4">
        <v>44752</v>
      </c>
      <c r="F266" s="2" t="s">
        <v>93</v>
      </c>
      <c r="G266" s="5" t="s">
        <v>94</v>
      </c>
      <c r="H266" s="2" t="s">
        <v>99</v>
      </c>
      <c r="I266" s="3">
        <v>4</v>
      </c>
      <c r="J266" s="3">
        <f t="shared" si="4"/>
        <v>29</v>
      </c>
    </row>
    <row r="267" spans="1:10" x14ac:dyDescent="0.25">
      <c r="A267" s="3">
        <v>266</v>
      </c>
      <c r="B267" s="2" t="s">
        <v>444</v>
      </c>
      <c r="C267" s="2" t="s">
        <v>678</v>
      </c>
      <c r="D267" s="2" t="s">
        <v>72</v>
      </c>
      <c r="E267" s="4">
        <v>44757</v>
      </c>
      <c r="F267" s="2" t="s">
        <v>93</v>
      </c>
      <c r="G267" s="2" t="s">
        <v>94</v>
      </c>
      <c r="H267" s="2" t="s">
        <v>100</v>
      </c>
      <c r="I267" s="3">
        <v>3</v>
      </c>
      <c r="J267" s="3">
        <f t="shared" si="4"/>
        <v>29</v>
      </c>
    </row>
    <row r="268" spans="1:10" x14ac:dyDescent="0.25">
      <c r="A268" s="3">
        <v>267</v>
      </c>
      <c r="B268" s="2" t="s">
        <v>445</v>
      </c>
      <c r="C268" s="2" t="s">
        <v>679</v>
      </c>
      <c r="D268" s="2" t="s">
        <v>73</v>
      </c>
      <c r="E268" s="4">
        <v>44779</v>
      </c>
      <c r="F268" s="2" t="s">
        <v>93</v>
      </c>
      <c r="G268" s="2" t="s">
        <v>96</v>
      </c>
      <c r="H268" s="2" t="s">
        <v>98</v>
      </c>
      <c r="I268" s="3">
        <v>8</v>
      </c>
      <c r="J268" s="3">
        <f t="shared" si="4"/>
        <v>32</v>
      </c>
    </row>
    <row r="269" spans="1:10" x14ac:dyDescent="0.25">
      <c r="A269" s="3">
        <v>268</v>
      </c>
      <c r="B269" s="2" t="s">
        <v>446</v>
      </c>
      <c r="C269" s="2" t="s">
        <v>680</v>
      </c>
      <c r="D269" s="2" t="s">
        <v>74</v>
      </c>
      <c r="E269" s="4">
        <v>44768</v>
      </c>
      <c r="F269" s="5" t="s">
        <v>92</v>
      </c>
      <c r="G269" s="5" t="s">
        <v>94</v>
      </c>
      <c r="H269" s="2" t="s">
        <v>99</v>
      </c>
      <c r="I269" s="3">
        <v>6</v>
      </c>
      <c r="J269" s="3">
        <f t="shared" si="4"/>
        <v>31</v>
      </c>
    </row>
    <row r="270" spans="1:10" x14ac:dyDescent="0.25">
      <c r="A270" s="3">
        <v>269</v>
      </c>
      <c r="B270" s="2" t="s">
        <v>447</v>
      </c>
      <c r="C270" s="2" t="s">
        <v>681</v>
      </c>
      <c r="D270" s="2" t="s">
        <v>75</v>
      </c>
      <c r="E270" s="4">
        <v>44760</v>
      </c>
      <c r="F270" s="2" t="s">
        <v>93</v>
      </c>
      <c r="G270" s="2" t="s">
        <v>94</v>
      </c>
      <c r="H270" s="2" t="s">
        <v>100</v>
      </c>
      <c r="I270" s="3">
        <v>9</v>
      </c>
      <c r="J270" s="3">
        <f t="shared" si="4"/>
        <v>30</v>
      </c>
    </row>
    <row r="271" spans="1:10" x14ac:dyDescent="0.25">
      <c r="A271" s="3">
        <v>270</v>
      </c>
      <c r="B271" s="2" t="s">
        <v>448</v>
      </c>
      <c r="C271" s="2" t="s">
        <v>682</v>
      </c>
      <c r="D271" s="2" t="s">
        <v>76</v>
      </c>
      <c r="E271" s="4">
        <v>44759</v>
      </c>
      <c r="F271" s="5" t="s">
        <v>92</v>
      </c>
      <c r="G271" s="2" t="s">
        <v>94</v>
      </c>
      <c r="H271" s="2" t="s">
        <v>98</v>
      </c>
      <c r="I271" s="3">
        <v>6</v>
      </c>
      <c r="J271" s="3">
        <f t="shared" si="4"/>
        <v>30</v>
      </c>
    </row>
    <row r="272" spans="1:10" x14ac:dyDescent="0.25">
      <c r="A272" s="3">
        <v>271</v>
      </c>
      <c r="B272" s="2" t="s">
        <v>449</v>
      </c>
      <c r="C272" s="2" t="s">
        <v>683</v>
      </c>
      <c r="D272" s="2" t="s">
        <v>77</v>
      </c>
      <c r="E272" s="4">
        <v>44757</v>
      </c>
      <c r="F272" s="2" t="s">
        <v>93</v>
      </c>
      <c r="G272" s="5" t="s">
        <v>94</v>
      </c>
      <c r="H272" s="2" t="s">
        <v>99</v>
      </c>
      <c r="I272" s="3">
        <v>7</v>
      </c>
      <c r="J272" s="3">
        <f t="shared" si="4"/>
        <v>29</v>
      </c>
    </row>
    <row r="273" spans="1:10" x14ac:dyDescent="0.25">
      <c r="A273" s="3">
        <v>272</v>
      </c>
      <c r="B273" s="2" t="s">
        <v>450</v>
      </c>
      <c r="C273" s="2" t="s">
        <v>684</v>
      </c>
      <c r="D273" s="2" t="s">
        <v>78</v>
      </c>
      <c r="E273" s="4">
        <v>44764</v>
      </c>
      <c r="F273" s="5" t="s">
        <v>92</v>
      </c>
      <c r="G273" s="2" t="s">
        <v>94</v>
      </c>
      <c r="H273" s="2" t="s">
        <v>100</v>
      </c>
      <c r="I273" s="3">
        <v>9</v>
      </c>
      <c r="J273" s="3">
        <f t="shared" si="4"/>
        <v>30</v>
      </c>
    </row>
    <row r="274" spans="1:10" x14ac:dyDescent="0.25">
      <c r="A274" s="3">
        <v>273</v>
      </c>
      <c r="B274" s="2" t="s">
        <v>451</v>
      </c>
      <c r="C274" s="2" t="s">
        <v>685</v>
      </c>
      <c r="D274" s="2" t="s">
        <v>79</v>
      </c>
      <c r="E274" s="4">
        <v>44777</v>
      </c>
      <c r="F274" s="2" t="s">
        <v>93</v>
      </c>
      <c r="G274" s="2" t="s">
        <v>96</v>
      </c>
      <c r="H274" s="2" t="s">
        <v>98</v>
      </c>
      <c r="I274" s="3">
        <v>7</v>
      </c>
      <c r="J274" s="3">
        <f t="shared" si="4"/>
        <v>32</v>
      </c>
    </row>
    <row r="275" spans="1:10" x14ac:dyDescent="0.25">
      <c r="A275" s="3">
        <v>274</v>
      </c>
      <c r="B275" s="2" t="s">
        <v>452</v>
      </c>
      <c r="C275" s="2" t="s">
        <v>686</v>
      </c>
      <c r="D275" s="2" t="s">
        <v>61</v>
      </c>
      <c r="E275" s="4">
        <v>44749</v>
      </c>
      <c r="F275" s="5" t="s">
        <v>92</v>
      </c>
      <c r="G275" s="5" t="s">
        <v>94</v>
      </c>
      <c r="H275" s="2" t="s">
        <v>99</v>
      </c>
      <c r="I275" s="3">
        <v>9</v>
      </c>
      <c r="J275" s="3">
        <f t="shared" si="4"/>
        <v>28</v>
      </c>
    </row>
    <row r="276" spans="1:10" x14ac:dyDescent="0.25">
      <c r="A276" s="3">
        <v>275</v>
      </c>
      <c r="B276" s="2" t="s">
        <v>453</v>
      </c>
      <c r="C276" s="2" t="s">
        <v>687</v>
      </c>
      <c r="D276" s="2" t="s">
        <v>70</v>
      </c>
      <c r="E276" s="4">
        <v>44773</v>
      </c>
      <c r="F276" s="2" t="s">
        <v>93</v>
      </c>
      <c r="G276" s="2" t="s">
        <v>94</v>
      </c>
      <c r="H276" s="2" t="s">
        <v>100</v>
      </c>
      <c r="I276" s="3">
        <v>10</v>
      </c>
      <c r="J276" s="3">
        <f t="shared" si="4"/>
        <v>32</v>
      </c>
    </row>
    <row r="277" spans="1:10" x14ac:dyDescent="0.25">
      <c r="A277" s="3">
        <v>276</v>
      </c>
      <c r="B277" s="2" t="s">
        <v>454</v>
      </c>
      <c r="C277" s="2" t="s">
        <v>688</v>
      </c>
      <c r="D277" s="2" t="s">
        <v>75</v>
      </c>
      <c r="E277" s="4">
        <v>44776</v>
      </c>
      <c r="F277" s="2" t="s">
        <v>93</v>
      </c>
      <c r="G277" s="2" t="s">
        <v>94</v>
      </c>
      <c r="H277" s="2" t="s">
        <v>98</v>
      </c>
      <c r="I277" s="3">
        <v>8</v>
      </c>
      <c r="J277" s="3">
        <f t="shared" si="4"/>
        <v>32</v>
      </c>
    </row>
    <row r="278" spans="1:10" x14ac:dyDescent="0.25">
      <c r="A278" s="3">
        <v>277</v>
      </c>
      <c r="B278" s="2" t="s">
        <v>455</v>
      </c>
      <c r="C278" s="2" t="s">
        <v>689</v>
      </c>
      <c r="D278" s="2" t="s">
        <v>53</v>
      </c>
      <c r="E278" s="4">
        <v>44749</v>
      </c>
      <c r="F278" s="2" t="s">
        <v>93</v>
      </c>
      <c r="G278" s="5" t="s">
        <v>94</v>
      </c>
      <c r="H278" s="2" t="s">
        <v>99</v>
      </c>
      <c r="I278" s="3">
        <v>8</v>
      </c>
      <c r="J278" s="3">
        <f t="shared" si="4"/>
        <v>28</v>
      </c>
    </row>
    <row r="279" spans="1:10" x14ac:dyDescent="0.25">
      <c r="A279" s="3">
        <v>278</v>
      </c>
      <c r="B279" s="2" t="s">
        <v>456</v>
      </c>
      <c r="C279" s="2" t="s">
        <v>690</v>
      </c>
      <c r="D279" s="2" t="s">
        <v>63</v>
      </c>
      <c r="E279" s="4">
        <v>44771</v>
      </c>
      <c r="F279" s="2" t="s">
        <v>93</v>
      </c>
      <c r="G279" s="2" t="s">
        <v>94</v>
      </c>
      <c r="H279" s="2" t="s">
        <v>100</v>
      </c>
      <c r="I279" s="3">
        <v>10</v>
      </c>
      <c r="J279" s="3">
        <f t="shared" si="4"/>
        <v>31</v>
      </c>
    </row>
    <row r="280" spans="1:10" x14ac:dyDescent="0.25">
      <c r="A280" s="3">
        <v>279</v>
      </c>
      <c r="B280" s="2" t="s">
        <v>457</v>
      </c>
      <c r="C280" s="2" t="s">
        <v>691</v>
      </c>
      <c r="D280" s="2" t="s">
        <v>77</v>
      </c>
      <c r="E280" s="4">
        <v>44749</v>
      </c>
      <c r="F280" s="2" t="s">
        <v>93</v>
      </c>
      <c r="G280" s="2" t="s">
        <v>96</v>
      </c>
      <c r="H280" s="2" t="s">
        <v>98</v>
      </c>
      <c r="I280" s="3">
        <v>6</v>
      </c>
      <c r="J280" s="3">
        <f t="shared" si="4"/>
        <v>28</v>
      </c>
    </row>
    <row r="281" spans="1:10" x14ac:dyDescent="0.25">
      <c r="A281" s="3">
        <v>280</v>
      </c>
      <c r="B281" s="2" t="s">
        <v>458</v>
      </c>
      <c r="C281" s="2" t="s">
        <v>692</v>
      </c>
      <c r="D281" s="2" t="s">
        <v>78</v>
      </c>
      <c r="E281" s="4">
        <v>44767</v>
      </c>
      <c r="F281" s="2" t="s">
        <v>93</v>
      </c>
      <c r="G281" s="5" t="s">
        <v>94</v>
      </c>
      <c r="H281" s="2" t="s">
        <v>99</v>
      </c>
      <c r="I281" s="3">
        <v>7</v>
      </c>
      <c r="J281" s="3">
        <f t="shared" si="4"/>
        <v>31</v>
      </c>
    </row>
    <row r="282" spans="1:10" x14ac:dyDescent="0.25">
      <c r="A282" s="3">
        <v>281</v>
      </c>
      <c r="B282" s="2" t="s">
        <v>459</v>
      </c>
      <c r="C282" s="2" t="s">
        <v>693</v>
      </c>
      <c r="D282" s="2" t="s">
        <v>80</v>
      </c>
      <c r="E282" s="4">
        <v>44754</v>
      </c>
      <c r="F282" s="2" t="s">
        <v>93</v>
      </c>
      <c r="G282" s="2" t="s">
        <v>94</v>
      </c>
      <c r="H282" s="2" t="s">
        <v>100</v>
      </c>
      <c r="I282" s="3">
        <v>7</v>
      </c>
      <c r="J282" s="3">
        <f t="shared" si="4"/>
        <v>29</v>
      </c>
    </row>
    <row r="283" spans="1:10" x14ac:dyDescent="0.25">
      <c r="A283" s="3">
        <v>282</v>
      </c>
      <c r="B283" s="2" t="s">
        <v>460</v>
      </c>
      <c r="C283" s="2" t="s">
        <v>694</v>
      </c>
      <c r="D283" s="2" t="s">
        <v>81</v>
      </c>
      <c r="E283" s="4">
        <v>44767</v>
      </c>
      <c r="F283" s="2" t="s">
        <v>93</v>
      </c>
      <c r="G283" s="2" t="s">
        <v>94</v>
      </c>
      <c r="H283" s="2" t="s">
        <v>98</v>
      </c>
      <c r="I283" s="3">
        <v>6</v>
      </c>
      <c r="J283" s="3">
        <f t="shared" si="4"/>
        <v>31</v>
      </c>
    </row>
    <row r="284" spans="1:10" x14ac:dyDescent="0.25">
      <c r="A284" s="3">
        <v>283</v>
      </c>
      <c r="B284" s="2" t="s">
        <v>461</v>
      </c>
      <c r="C284" s="2" t="s">
        <v>695</v>
      </c>
      <c r="D284" s="2" t="s">
        <v>82</v>
      </c>
      <c r="E284" s="4">
        <v>44753</v>
      </c>
      <c r="F284" s="2" t="s">
        <v>93</v>
      </c>
      <c r="G284" s="5" t="s">
        <v>94</v>
      </c>
      <c r="H284" s="2" t="s">
        <v>99</v>
      </c>
      <c r="I284" s="3">
        <v>6</v>
      </c>
      <c r="J284" s="3">
        <f t="shared" si="4"/>
        <v>29</v>
      </c>
    </row>
    <row r="285" spans="1:10" x14ac:dyDescent="0.25">
      <c r="A285" s="3">
        <v>284</v>
      </c>
      <c r="B285" s="2" t="s">
        <v>462</v>
      </c>
      <c r="C285" s="2" t="s">
        <v>696</v>
      </c>
      <c r="D285" s="2" t="s">
        <v>83</v>
      </c>
      <c r="E285" s="4">
        <v>44758</v>
      </c>
      <c r="F285" s="2" t="s">
        <v>93</v>
      </c>
      <c r="G285" s="2" t="s">
        <v>94</v>
      </c>
      <c r="H285" s="2" t="s">
        <v>100</v>
      </c>
      <c r="I285" s="3">
        <v>5</v>
      </c>
      <c r="J285" s="3">
        <f t="shared" si="4"/>
        <v>29</v>
      </c>
    </row>
    <row r="286" spans="1:10" x14ac:dyDescent="0.25">
      <c r="A286" s="3">
        <v>285</v>
      </c>
      <c r="B286" s="2" t="s">
        <v>463</v>
      </c>
      <c r="C286" s="2" t="s">
        <v>697</v>
      </c>
      <c r="D286" s="2" t="s">
        <v>84</v>
      </c>
      <c r="E286" s="4">
        <v>44775</v>
      </c>
      <c r="F286" s="5" t="s">
        <v>92</v>
      </c>
      <c r="G286" s="2" t="s">
        <v>96</v>
      </c>
      <c r="H286" s="2" t="s">
        <v>98</v>
      </c>
      <c r="I286" s="3">
        <v>9</v>
      </c>
      <c r="J286" s="3">
        <f t="shared" si="4"/>
        <v>32</v>
      </c>
    </row>
    <row r="287" spans="1:10" x14ac:dyDescent="0.25">
      <c r="A287" s="3">
        <v>286</v>
      </c>
      <c r="B287" s="2" t="s">
        <v>464</v>
      </c>
      <c r="C287" s="2" t="s">
        <v>698</v>
      </c>
      <c r="D287" s="2" t="s">
        <v>85</v>
      </c>
      <c r="E287" s="4">
        <v>44760</v>
      </c>
      <c r="F287" s="2" t="s">
        <v>93</v>
      </c>
      <c r="G287" s="5" t="s">
        <v>94</v>
      </c>
      <c r="H287" s="2" t="s">
        <v>99</v>
      </c>
      <c r="I287" s="3">
        <v>9</v>
      </c>
      <c r="J287" s="3">
        <f t="shared" si="4"/>
        <v>30</v>
      </c>
    </row>
    <row r="288" spans="1:10" x14ac:dyDescent="0.25">
      <c r="A288" s="3">
        <v>287</v>
      </c>
      <c r="B288" s="2" t="s">
        <v>465</v>
      </c>
      <c r="C288" s="2" t="s">
        <v>699</v>
      </c>
      <c r="D288" s="2" t="s">
        <v>86</v>
      </c>
      <c r="E288" s="4">
        <v>44771</v>
      </c>
      <c r="F288" s="5" t="s">
        <v>92</v>
      </c>
      <c r="G288" s="2" t="s">
        <v>94</v>
      </c>
      <c r="H288" s="2" t="s">
        <v>100</v>
      </c>
      <c r="I288" s="3">
        <v>6</v>
      </c>
      <c r="J288" s="3">
        <f t="shared" si="4"/>
        <v>31</v>
      </c>
    </row>
    <row r="289" spans="1:10" x14ac:dyDescent="0.25">
      <c r="A289" s="3">
        <v>288</v>
      </c>
      <c r="B289" s="2" t="s">
        <v>466</v>
      </c>
      <c r="C289" s="2" t="s">
        <v>700</v>
      </c>
      <c r="D289" s="2" t="s">
        <v>87</v>
      </c>
      <c r="E289" s="4">
        <v>44760</v>
      </c>
      <c r="F289" s="2" t="s">
        <v>93</v>
      </c>
      <c r="G289" s="2" t="s">
        <v>94</v>
      </c>
      <c r="H289" s="2" t="s">
        <v>98</v>
      </c>
      <c r="I289" s="3">
        <v>4</v>
      </c>
      <c r="J289" s="3">
        <f t="shared" si="4"/>
        <v>30</v>
      </c>
    </row>
    <row r="290" spans="1:10" x14ac:dyDescent="0.25">
      <c r="A290" s="3">
        <v>289</v>
      </c>
      <c r="B290" s="2" t="s">
        <v>467</v>
      </c>
      <c r="C290" s="2" t="s">
        <v>701</v>
      </c>
      <c r="D290" s="2" t="s">
        <v>88</v>
      </c>
      <c r="E290" s="4">
        <v>44762</v>
      </c>
      <c r="F290" s="5" t="s">
        <v>92</v>
      </c>
      <c r="G290" s="5" t="s">
        <v>94</v>
      </c>
      <c r="H290" s="2" t="s">
        <v>98</v>
      </c>
      <c r="I290" s="3">
        <v>8</v>
      </c>
      <c r="J290" s="3">
        <f t="shared" si="4"/>
        <v>30</v>
      </c>
    </row>
    <row r="291" spans="1:10" x14ac:dyDescent="0.25">
      <c r="A291" s="3">
        <v>290</v>
      </c>
      <c r="B291" s="2" t="s">
        <v>468</v>
      </c>
      <c r="C291" s="2" t="s">
        <v>702</v>
      </c>
      <c r="D291" s="2" t="s">
        <v>89</v>
      </c>
      <c r="E291" s="4">
        <v>44771</v>
      </c>
      <c r="F291" s="2" t="s">
        <v>93</v>
      </c>
      <c r="G291" s="2" t="s">
        <v>94</v>
      </c>
      <c r="H291" s="2" t="s">
        <v>98</v>
      </c>
      <c r="I291" s="3">
        <v>6</v>
      </c>
      <c r="J291" s="3">
        <f t="shared" si="4"/>
        <v>31</v>
      </c>
    </row>
    <row r="292" spans="1:10" x14ac:dyDescent="0.25">
      <c r="A292" s="3">
        <v>291</v>
      </c>
      <c r="B292" s="2" t="s">
        <v>469</v>
      </c>
      <c r="C292" s="2" t="s">
        <v>703</v>
      </c>
      <c r="D292" s="2" t="s">
        <v>62</v>
      </c>
      <c r="E292" s="4">
        <v>44777</v>
      </c>
      <c r="F292" s="5" t="s">
        <v>92</v>
      </c>
      <c r="G292" s="2" t="s">
        <v>96</v>
      </c>
      <c r="H292" s="2" t="s">
        <v>99</v>
      </c>
      <c r="I292" s="3">
        <v>5</v>
      </c>
      <c r="J292" s="3">
        <f t="shared" si="4"/>
        <v>32</v>
      </c>
    </row>
    <row r="293" spans="1:10" x14ac:dyDescent="0.25">
      <c r="A293" s="3">
        <v>292</v>
      </c>
      <c r="B293" s="2" t="s">
        <v>470</v>
      </c>
      <c r="C293" s="2" t="s">
        <v>704</v>
      </c>
      <c r="D293" s="2" t="s">
        <v>57</v>
      </c>
      <c r="E293" s="4">
        <v>44755</v>
      </c>
      <c r="F293" s="2" t="s">
        <v>93</v>
      </c>
      <c r="G293" s="5" t="s">
        <v>94</v>
      </c>
      <c r="H293" s="2" t="s">
        <v>100</v>
      </c>
      <c r="I293" s="3">
        <v>9</v>
      </c>
      <c r="J293" s="3">
        <f t="shared" si="4"/>
        <v>29</v>
      </c>
    </row>
    <row r="294" spans="1:10" x14ac:dyDescent="0.25">
      <c r="A294" s="3">
        <v>293</v>
      </c>
      <c r="B294" s="2" t="s">
        <v>471</v>
      </c>
      <c r="C294" s="2" t="s">
        <v>705</v>
      </c>
      <c r="D294" s="2" t="s">
        <v>58</v>
      </c>
      <c r="E294" s="4">
        <v>44774</v>
      </c>
      <c r="F294" s="2" t="s">
        <v>93</v>
      </c>
      <c r="G294" s="2" t="s">
        <v>94</v>
      </c>
      <c r="H294" s="2" t="s">
        <v>98</v>
      </c>
      <c r="I294" s="3">
        <v>9</v>
      </c>
      <c r="J294" s="3">
        <f t="shared" si="4"/>
        <v>32</v>
      </c>
    </row>
    <row r="295" spans="1:10" x14ac:dyDescent="0.25">
      <c r="A295" s="3">
        <v>294</v>
      </c>
      <c r="B295" s="2" t="s">
        <v>472</v>
      </c>
      <c r="C295" s="2" t="s">
        <v>706</v>
      </c>
      <c r="D295" s="2" t="s">
        <v>59</v>
      </c>
      <c r="E295" s="4">
        <v>44757</v>
      </c>
      <c r="F295" s="2" t="s">
        <v>93</v>
      </c>
      <c r="G295" s="2" t="s">
        <v>94</v>
      </c>
      <c r="H295" s="2" t="s">
        <v>99</v>
      </c>
      <c r="I295" s="3">
        <v>7</v>
      </c>
      <c r="J295" s="3">
        <f t="shared" si="4"/>
        <v>29</v>
      </c>
    </row>
    <row r="296" spans="1:10" x14ac:dyDescent="0.25">
      <c r="A296" s="3">
        <v>295</v>
      </c>
      <c r="B296" s="2" t="s">
        <v>473</v>
      </c>
      <c r="C296" s="2" t="s">
        <v>707</v>
      </c>
      <c r="D296" s="2" t="s">
        <v>60</v>
      </c>
      <c r="E296" s="4">
        <v>44767</v>
      </c>
      <c r="F296" s="2" t="s">
        <v>93</v>
      </c>
      <c r="G296" s="5" t="s">
        <v>94</v>
      </c>
      <c r="H296" s="2" t="s">
        <v>100</v>
      </c>
      <c r="I296" s="3">
        <v>4</v>
      </c>
      <c r="J296" s="3">
        <f t="shared" si="4"/>
        <v>31</v>
      </c>
    </row>
    <row r="297" spans="1:10" x14ac:dyDescent="0.25">
      <c r="A297" s="3">
        <v>296</v>
      </c>
      <c r="B297" s="2" t="s">
        <v>474</v>
      </c>
      <c r="C297" s="2" t="s">
        <v>708</v>
      </c>
      <c r="D297" s="2" t="s">
        <v>61</v>
      </c>
      <c r="E297" s="4">
        <v>44749</v>
      </c>
      <c r="F297" s="2" t="s">
        <v>93</v>
      </c>
      <c r="G297" s="2" t="s">
        <v>94</v>
      </c>
      <c r="H297" s="2" t="s">
        <v>98</v>
      </c>
      <c r="I297" s="3">
        <v>3</v>
      </c>
      <c r="J297" s="3">
        <f t="shared" si="4"/>
        <v>28</v>
      </c>
    </row>
    <row r="298" spans="1:10" x14ac:dyDescent="0.25">
      <c r="A298" s="3">
        <v>297</v>
      </c>
      <c r="B298" s="2" t="s">
        <v>475</v>
      </c>
      <c r="C298" s="2" t="s">
        <v>709</v>
      </c>
      <c r="D298" s="2" t="s">
        <v>62</v>
      </c>
      <c r="E298" s="4">
        <v>44777</v>
      </c>
      <c r="F298" s="2" t="s">
        <v>93</v>
      </c>
      <c r="G298" s="2" t="s">
        <v>96</v>
      </c>
      <c r="H298" s="2" t="s">
        <v>99</v>
      </c>
      <c r="I298" s="3">
        <v>8</v>
      </c>
      <c r="J298" s="3">
        <f t="shared" si="4"/>
        <v>32</v>
      </c>
    </row>
    <row r="299" spans="1:10" x14ac:dyDescent="0.25">
      <c r="A299" s="3">
        <v>298</v>
      </c>
      <c r="B299" s="2" t="s">
        <v>476</v>
      </c>
      <c r="C299" s="2" t="s">
        <v>710</v>
      </c>
      <c r="D299" s="2" t="s">
        <v>63</v>
      </c>
      <c r="E299" s="4">
        <v>44773</v>
      </c>
      <c r="F299" s="2" t="s">
        <v>93</v>
      </c>
      <c r="G299" s="5" t="s">
        <v>94</v>
      </c>
      <c r="H299" s="2" t="s">
        <v>100</v>
      </c>
      <c r="I299" s="3">
        <v>6</v>
      </c>
      <c r="J299" s="3">
        <f t="shared" si="4"/>
        <v>32</v>
      </c>
    </row>
    <row r="300" spans="1:10" x14ac:dyDescent="0.25">
      <c r="A300" s="3">
        <v>299</v>
      </c>
      <c r="B300" s="2" t="s">
        <v>477</v>
      </c>
      <c r="C300" s="2" t="s">
        <v>711</v>
      </c>
      <c r="D300" s="2" t="s">
        <v>64</v>
      </c>
      <c r="E300" s="4">
        <v>44754</v>
      </c>
      <c r="F300" s="2" t="s">
        <v>93</v>
      </c>
      <c r="G300" s="2" t="s">
        <v>94</v>
      </c>
      <c r="H300" s="2" t="s">
        <v>98</v>
      </c>
      <c r="I300" s="3">
        <v>9</v>
      </c>
      <c r="J300" s="3">
        <f t="shared" si="4"/>
        <v>29</v>
      </c>
    </row>
    <row r="301" spans="1:10" x14ac:dyDescent="0.25">
      <c r="A301" s="3">
        <v>300</v>
      </c>
      <c r="B301" s="2" t="s">
        <v>478</v>
      </c>
      <c r="C301" s="2" t="s">
        <v>712</v>
      </c>
      <c r="D301" s="2" t="s">
        <v>65</v>
      </c>
      <c r="E301" s="4">
        <v>44751</v>
      </c>
      <c r="F301" s="2" t="s">
        <v>93</v>
      </c>
      <c r="G301" s="2" t="s">
        <v>94</v>
      </c>
      <c r="H301" s="2" t="s">
        <v>99</v>
      </c>
      <c r="I301" s="3">
        <v>6</v>
      </c>
      <c r="J301" s="3">
        <f t="shared" si="4"/>
        <v>28</v>
      </c>
    </row>
    <row r="302" spans="1:10" x14ac:dyDescent="0.25">
      <c r="A302" s="3">
        <v>301</v>
      </c>
      <c r="B302" s="2" t="s">
        <v>479</v>
      </c>
      <c r="C302" s="2" t="s">
        <v>713</v>
      </c>
      <c r="D302" s="2" t="s">
        <v>49</v>
      </c>
      <c r="E302" s="4">
        <v>44776</v>
      </c>
      <c r="F302" s="2" t="s">
        <v>93</v>
      </c>
      <c r="G302" s="5" t="s">
        <v>94</v>
      </c>
      <c r="H302" s="2" t="s">
        <v>100</v>
      </c>
      <c r="I302" s="3">
        <v>7</v>
      </c>
      <c r="J302" s="3">
        <f t="shared" si="4"/>
        <v>32</v>
      </c>
    </row>
    <row r="303" spans="1:10" x14ac:dyDescent="0.25">
      <c r="A303" s="3">
        <v>302</v>
      </c>
      <c r="B303" s="2" t="s">
        <v>480</v>
      </c>
      <c r="C303" s="2" t="s">
        <v>714</v>
      </c>
      <c r="D303" s="2" t="s">
        <v>50</v>
      </c>
      <c r="E303" s="4">
        <v>44774</v>
      </c>
      <c r="F303" s="2" t="s">
        <v>93</v>
      </c>
      <c r="G303" s="2" t="s">
        <v>94</v>
      </c>
      <c r="H303" s="2" t="s">
        <v>98</v>
      </c>
      <c r="I303" s="3">
        <v>9</v>
      </c>
      <c r="J303" s="3">
        <f t="shared" si="4"/>
        <v>32</v>
      </c>
    </row>
    <row r="304" spans="1:10" x14ac:dyDescent="0.25">
      <c r="A304" s="3">
        <v>303</v>
      </c>
      <c r="B304" s="2" t="s">
        <v>481</v>
      </c>
      <c r="C304" s="2" t="s">
        <v>715</v>
      </c>
      <c r="D304" s="2" t="s">
        <v>51</v>
      </c>
      <c r="E304" s="4">
        <v>44773</v>
      </c>
      <c r="F304" s="2" t="s">
        <v>93</v>
      </c>
      <c r="G304" s="2" t="s">
        <v>96</v>
      </c>
      <c r="H304" s="2" t="s">
        <v>99</v>
      </c>
      <c r="I304" s="3">
        <v>7</v>
      </c>
      <c r="J304" s="3">
        <f t="shared" si="4"/>
        <v>32</v>
      </c>
    </row>
    <row r="305" spans="1:10" x14ac:dyDescent="0.25">
      <c r="A305" s="3">
        <v>304</v>
      </c>
      <c r="B305" s="2" t="s">
        <v>482</v>
      </c>
      <c r="C305" s="2" t="s">
        <v>716</v>
      </c>
      <c r="D305" s="2" t="s">
        <v>52</v>
      </c>
      <c r="E305" s="4">
        <v>44776</v>
      </c>
      <c r="F305" s="5" t="s">
        <v>92</v>
      </c>
      <c r="G305" s="5" t="s">
        <v>94</v>
      </c>
      <c r="H305" s="2" t="s">
        <v>100</v>
      </c>
      <c r="I305" s="3">
        <v>9</v>
      </c>
      <c r="J305" s="3">
        <f t="shared" si="4"/>
        <v>32</v>
      </c>
    </row>
    <row r="306" spans="1:10" x14ac:dyDescent="0.25">
      <c r="A306" s="3">
        <v>305</v>
      </c>
      <c r="B306" s="2" t="s">
        <v>483</v>
      </c>
      <c r="C306" s="2" t="s">
        <v>717</v>
      </c>
      <c r="D306" s="2" t="s">
        <v>53</v>
      </c>
      <c r="E306" s="4">
        <v>44772</v>
      </c>
      <c r="F306" s="2" t="s">
        <v>93</v>
      </c>
      <c r="G306" s="2" t="s">
        <v>94</v>
      </c>
      <c r="H306" s="2" t="s">
        <v>98</v>
      </c>
      <c r="I306" s="3">
        <v>10</v>
      </c>
      <c r="J306" s="3">
        <f t="shared" si="4"/>
        <v>31</v>
      </c>
    </row>
    <row r="307" spans="1:10" x14ac:dyDescent="0.25">
      <c r="A307" s="3">
        <v>306</v>
      </c>
      <c r="B307" s="2" t="s">
        <v>484</v>
      </c>
      <c r="C307" s="2" t="s">
        <v>718</v>
      </c>
      <c r="D307" s="2" t="s">
        <v>54</v>
      </c>
      <c r="E307" s="4">
        <v>44773</v>
      </c>
      <c r="F307" s="5" t="s">
        <v>92</v>
      </c>
      <c r="G307" s="2" t="s">
        <v>94</v>
      </c>
      <c r="H307" s="2" t="s">
        <v>99</v>
      </c>
      <c r="I307" s="3">
        <v>8</v>
      </c>
      <c r="J307" s="3">
        <f t="shared" si="4"/>
        <v>32</v>
      </c>
    </row>
    <row r="308" spans="1:10" x14ac:dyDescent="0.25">
      <c r="A308" s="3">
        <v>307</v>
      </c>
      <c r="B308" s="2" t="s">
        <v>485</v>
      </c>
      <c r="C308" s="2" t="s">
        <v>719</v>
      </c>
      <c r="D308" s="2" t="s">
        <v>55</v>
      </c>
      <c r="E308" s="4">
        <v>44749</v>
      </c>
      <c r="F308" s="2" t="s">
        <v>93</v>
      </c>
      <c r="G308" s="5" t="s">
        <v>94</v>
      </c>
      <c r="H308" s="2" t="s">
        <v>100</v>
      </c>
      <c r="I308" s="3">
        <v>8</v>
      </c>
      <c r="J308" s="3">
        <f t="shared" si="4"/>
        <v>28</v>
      </c>
    </row>
    <row r="309" spans="1:10" x14ac:dyDescent="0.25">
      <c r="A309" s="3">
        <v>308</v>
      </c>
      <c r="B309" s="2" t="s">
        <v>486</v>
      </c>
      <c r="C309" s="2" t="s">
        <v>720</v>
      </c>
      <c r="D309" s="2" t="s">
        <v>55</v>
      </c>
      <c r="E309" s="4">
        <v>44774</v>
      </c>
      <c r="F309" s="5" t="s">
        <v>92</v>
      </c>
      <c r="G309" s="2" t="s">
        <v>94</v>
      </c>
      <c r="H309" s="2" t="s">
        <v>98</v>
      </c>
      <c r="I309" s="3">
        <v>10</v>
      </c>
      <c r="J309" s="3">
        <f t="shared" si="4"/>
        <v>32</v>
      </c>
    </row>
    <row r="310" spans="1:10" x14ac:dyDescent="0.25">
      <c r="A310" s="3">
        <v>309</v>
      </c>
      <c r="B310" s="2" t="s">
        <v>487</v>
      </c>
      <c r="C310" s="2" t="s">
        <v>721</v>
      </c>
      <c r="D310" s="2" t="s">
        <v>56</v>
      </c>
      <c r="E310" s="4">
        <v>44774</v>
      </c>
      <c r="F310" s="2" t="s">
        <v>93</v>
      </c>
      <c r="G310" s="2" t="s">
        <v>96</v>
      </c>
      <c r="H310" s="2" t="s">
        <v>99</v>
      </c>
      <c r="I310" s="3">
        <v>6</v>
      </c>
      <c r="J310" s="3">
        <f t="shared" si="4"/>
        <v>32</v>
      </c>
    </row>
    <row r="311" spans="1:10" x14ac:dyDescent="0.25">
      <c r="A311" s="3">
        <v>310</v>
      </c>
      <c r="B311" s="2" t="s">
        <v>488</v>
      </c>
      <c r="C311" s="2" t="s">
        <v>722</v>
      </c>
      <c r="D311" s="2" t="s">
        <v>57</v>
      </c>
      <c r="E311" s="4">
        <v>44756</v>
      </c>
      <c r="F311" s="5" t="s">
        <v>92</v>
      </c>
      <c r="G311" s="5" t="s">
        <v>94</v>
      </c>
      <c r="H311" s="2" t="s">
        <v>100</v>
      </c>
      <c r="I311" s="3">
        <v>7</v>
      </c>
      <c r="J311" s="3">
        <f t="shared" si="4"/>
        <v>29</v>
      </c>
    </row>
    <row r="312" spans="1:10" x14ac:dyDescent="0.25">
      <c r="A312" s="3">
        <v>311</v>
      </c>
      <c r="B312" s="2" t="s">
        <v>489</v>
      </c>
      <c r="C312" s="2" t="s">
        <v>723</v>
      </c>
      <c r="D312" s="2" t="s">
        <v>58</v>
      </c>
      <c r="E312" s="4">
        <v>44763</v>
      </c>
      <c r="F312" s="2" t="s">
        <v>93</v>
      </c>
      <c r="G312" s="2" t="s">
        <v>94</v>
      </c>
      <c r="H312" s="2" t="s">
        <v>98</v>
      </c>
      <c r="I312" s="3">
        <v>7</v>
      </c>
      <c r="J312" s="3">
        <f t="shared" si="4"/>
        <v>30</v>
      </c>
    </row>
    <row r="313" spans="1:10" x14ac:dyDescent="0.25">
      <c r="A313" s="3">
        <v>312</v>
      </c>
      <c r="B313" s="2" t="s">
        <v>490</v>
      </c>
      <c r="C313" s="2" t="s">
        <v>724</v>
      </c>
      <c r="D313" s="2" t="s">
        <v>59</v>
      </c>
      <c r="E313" s="4">
        <v>44759</v>
      </c>
      <c r="F313" s="2" t="s">
        <v>93</v>
      </c>
      <c r="G313" s="2" t="s">
        <v>94</v>
      </c>
      <c r="H313" s="2" t="s">
        <v>99</v>
      </c>
      <c r="I313" s="3">
        <v>6</v>
      </c>
      <c r="J313" s="3">
        <f t="shared" si="4"/>
        <v>30</v>
      </c>
    </row>
    <row r="314" spans="1:10" x14ac:dyDescent="0.25">
      <c r="A314" s="3">
        <v>313</v>
      </c>
      <c r="B314" s="2" t="s">
        <v>491</v>
      </c>
      <c r="C314" s="2" t="s">
        <v>725</v>
      </c>
      <c r="D314" s="2" t="s">
        <v>60</v>
      </c>
      <c r="E314" s="4">
        <v>44772</v>
      </c>
      <c r="F314" s="2" t="s">
        <v>93</v>
      </c>
      <c r="G314" s="5" t="s">
        <v>94</v>
      </c>
      <c r="H314" s="2" t="s">
        <v>100</v>
      </c>
      <c r="I314" s="3">
        <v>6</v>
      </c>
      <c r="J314" s="3">
        <f t="shared" si="4"/>
        <v>31</v>
      </c>
    </row>
    <row r="315" spans="1:10" x14ac:dyDescent="0.25">
      <c r="A315" s="3">
        <v>314</v>
      </c>
      <c r="B315" s="2" t="s">
        <v>492</v>
      </c>
      <c r="C315" s="2" t="s">
        <v>726</v>
      </c>
      <c r="D315" s="2" t="s">
        <v>61</v>
      </c>
      <c r="E315" s="4">
        <v>44773</v>
      </c>
      <c r="F315" s="2" t="s">
        <v>93</v>
      </c>
      <c r="G315" s="2" t="s">
        <v>94</v>
      </c>
      <c r="H315" s="2" t="s">
        <v>98</v>
      </c>
      <c r="I315" s="3">
        <v>5</v>
      </c>
      <c r="J315" s="3">
        <f t="shared" si="4"/>
        <v>32</v>
      </c>
    </row>
    <row r="316" spans="1:10" x14ac:dyDescent="0.25">
      <c r="A316" s="3">
        <v>315</v>
      </c>
      <c r="B316" s="2" t="s">
        <v>493</v>
      </c>
      <c r="C316" s="2" t="s">
        <v>727</v>
      </c>
      <c r="D316" s="2" t="s">
        <v>62</v>
      </c>
      <c r="E316" s="4">
        <v>44779</v>
      </c>
      <c r="F316" s="2" t="s">
        <v>93</v>
      </c>
      <c r="G316" s="2" t="s">
        <v>96</v>
      </c>
      <c r="H316" s="2" t="s">
        <v>99</v>
      </c>
      <c r="I316" s="3">
        <v>9</v>
      </c>
      <c r="J316" s="3">
        <f t="shared" si="4"/>
        <v>32</v>
      </c>
    </row>
    <row r="317" spans="1:10" x14ac:dyDescent="0.25">
      <c r="A317" s="3">
        <v>316</v>
      </c>
      <c r="B317" s="2" t="s">
        <v>494</v>
      </c>
      <c r="C317" s="2" t="s">
        <v>728</v>
      </c>
      <c r="D317" s="2" t="s">
        <v>63</v>
      </c>
      <c r="E317" s="4">
        <v>44777</v>
      </c>
      <c r="F317" s="2" t="s">
        <v>93</v>
      </c>
      <c r="G317" s="5" t="s">
        <v>94</v>
      </c>
      <c r="H317" s="2" t="s">
        <v>100</v>
      </c>
      <c r="I317" s="3">
        <v>9</v>
      </c>
      <c r="J317" s="3">
        <f t="shared" si="4"/>
        <v>32</v>
      </c>
    </row>
    <row r="318" spans="1:10" x14ac:dyDescent="0.25">
      <c r="A318" s="3">
        <v>317</v>
      </c>
      <c r="B318" s="2" t="s">
        <v>495</v>
      </c>
      <c r="C318" s="2" t="s">
        <v>729</v>
      </c>
      <c r="D318" s="2" t="s">
        <v>64</v>
      </c>
      <c r="E318" s="4">
        <v>44749</v>
      </c>
      <c r="F318" s="2" t="s">
        <v>93</v>
      </c>
      <c r="G318" s="2" t="s">
        <v>94</v>
      </c>
      <c r="H318" s="2" t="s">
        <v>98</v>
      </c>
      <c r="I318" s="3">
        <v>6</v>
      </c>
      <c r="J318" s="3">
        <f t="shared" si="4"/>
        <v>28</v>
      </c>
    </row>
    <row r="319" spans="1:10" x14ac:dyDescent="0.25">
      <c r="A319" s="3">
        <v>318</v>
      </c>
      <c r="B319" s="2" t="s">
        <v>496</v>
      </c>
      <c r="C319" s="2" t="s">
        <v>730</v>
      </c>
      <c r="D319" s="2" t="s">
        <v>65</v>
      </c>
      <c r="E319" s="4">
        <v>44756</v>
      </c>
      <c r="F319" s="2" t="s">
        <v>93</v>
      </c>
      <c r="G319" s="2" t="s">
        <v>94</v>
      </c>
      <c r="H319" s="2" t="s">
        <v>99</v>
      </c>
      <c r="I319" s="3">
        <v>4</v>
      </c>
      <c r="J319" s="3">
        <f t="shared" si="4"/>
        <v>29</v>
      </c>
    </row>
    <row r="320" spans="1:10" x14ac:dyDescent="0.25">
      <c r="A320" s="3">
        <v>319</v>
      </c>
      <c r="B320" s="2" t="s">
        <v>497</v>
      </c>
      <c r="C320" s="2" t="s">
        <v>731</v>
      </c>
      <c r="D320" s="2" t="s">
        <v>66</v>
      </c>
      <c r="E320" s="4">
        <v>44777</v>
      </c>
      <c r="F320" s="2" t="s">
        <v>93</v>
      </c>
      <c r="G320" s="5" t="s">
        <v>94</v>
      </c>
      <c r="H320" s="2" t="s">
        <v>100</v>
      </c>
      <c r="I320" s="3">
        <v>8</v>
      </c>
      <c r="J320" s="3">
        <f t="shared" si="4"/>
        <v>32</v>
      </c>
    </row>
    <row r="321" spans="1:10" x14ac:dyDescent="0.25">
      <c r="A321" s="3">
        <v>320</v>
      </c>
      <c r="B321" s="2" t="s">
        <v>498</v>
      </c>
      <c r="C321" s="2" t="s">
        <v>732</v>
      </c>
      <c r="D321" s="2" t="s">
        <v>67</v>
      </c>
      <c r="E321" s="4">
        <v>44773</v>
      </c>
      <c r="F321" s="2" t="s">
        <v>93</v>
      </c>
      <c r="G321" s="2" t="s">
        <v>94</v>
      </c>
      <c r="H321" s="2" t="s">
        <v>98</v>
      </c>
      <c r="I321" s="3">
        <v>6</v>
      </c>
      <c r="J321" s="3">
        <f t="shared" si="4"/>
        <v>32</v>
      </c>
    </row>
    <row r="322" spans="1:10" x14ac:dyDescent="0.25">
      <c r="A322" s="3">
        <v>321</v>
      </c>
      <c r="B322" s="2" t="s">
        <v>499</v>
      </c>
      <c r="C322" s="2" t="s">
        <v>733</v>
      </c>
      <c r="D322" s="2" t="s">
        <v>68</v>
      </c>
      <c r="E322" s="4">
        <v>44750</v>
      </c>
      <c r="F322" s="5" t="s">
        <v>92</v>
      </c>
      <c r="G322" s="2" t="s">
        <v>96</v>
      </c>
      <c r="H322" s="2" t="s">
        <v>99</v>
      </c>
      <c r="I322" s="3">
        <v>5</v>
      </c>
      <c r="J322" s="3">
        <f t="shared" si="4"/>
        <v>28</v>
      </c>
    </row>
    <row r="323" spans="1:10" x14ac:dyDescent="0.25">
      <c r="A323" s="3">
        <v>322</v>
      </c>
      <c r="B323" s="2" t="s">
        <v>500</v>
      </c>
      <c r="C323" s="2" t="s">
        <v>734</v>
      </c>
      <c r="D323" s="2" t="s">
        <v>69</v>
      </c>
      <c r="E323" s="4">
        <v>44757</v>
      </c>
      <c r="F323" s="2" t="s">
        <v>93</v>
      </c>
      <c r="G323" s="5" t="s">
        <v>94</v>
      </c>
      <c r="H323" s="2" t="s">
        <v>100</v>
      </c>
      <c r="I323" s="3">
        <v>9</v>
      </c>
      <c r="J323" s="3">
        <f t="shared" ref="J323:J362" si="5">WEEKNUM(E323,1)</f>
        <v>29</v>
      </c>
    </row>
    <row r="324" spans="1:10" x14ac:dyDescent="0.25">
      <c r="A324" s="3">
        <v>323</v>
      </c>
      <c r="B324" s="2" t="s">
        <v>501</v>
      </c>
      <c r="C324" s="2" t="s">
        <v>735</v>
      </c>
      <c r="D324" s="2" t="s">
        <v>70</v>
      </c>
      <c r="E324" s="4">
        <v>44773</v>
      </c>
      <c r="F324" s="5" t="s">
        <v>92</v>
      </c>
      <c r="G324" s="2" t="s">
        <v>94</v>
      </c>
      <c r="H324" s="2" t="s">
        <v>98</v>
      </c>
      <c r="I324" s="3">
        <v>9</v>
      </c>
      <c r="J324" s="3">
        <f t="shared" si="5"/>
        <v>32</v>
      </c>
    </row>
    <row r="325" spans="1:10" x14ac:dyDescent="0.25">
      <c r="A325" s="3">
        <v>324</v>
      </c>
      <c r="B325" s="2" t="s">
        <v>502</v>
      </c>
      <c r="C325" s="2" t="s">
        <v>736</v>
      </c>
      <c r="D325" s="2" t="s">
        <v>71</v>
      </c>
      <c r="E325" s="4">
        <v>44779</v>
      </c>
      <c r="F325" s="2" t="s">
        <v>93</v>
      </c>
      <c r="G325" s="2" t="s">
        <v>94</v>
      </c>
      <c r="H325" s="2" t="s">
        <v>99</v>
      </c>
      <c r="I325" s="3">
        <v>7</v>
      </c>
      <c r="J325" s="3">
        <f t="shared" si="5"/>
        <v>32</v>
      </c>
    </row>
    <row r="326" spans="1:10" x14ac:dyDescent="0.25">
      <c r="A326" s="3">
        <v>325</v>
      </c>
      <c r="B326" s="2" t="s">
        <v>503</v>
      </c>
      <c r="C326" s="2" t="s">
        <v>737</v>
      </c>
      <c r="D326" s="2" t="s">
        <v>72</v>
      </c>
      <c r="E326" s="4">
        <v>44750</v>
      </c>
      <c r="F326" s="5" t="s">
        <v>92</v>
      </c>
      <c r="G326" s="5" t="s">
        <v>94</v>
      </c>
      <c r="H326" s="2" t="s">
        <v>100</v>
      </c>
      <c r="I326" s="3">
        <v>4</v>
      </c>
      <c r="J326" s="3">
        <f t="shared" si="5"/>
        <v>28</v>
      </c>
    </row>
    <row r="327" spans="1:10" x14ac:dyDescent="0.25">
      <c r="A327" s="3">
        <v>326</v>
      </c>
      <c r="B327" s="2" t="s">
        <v>504</v>
      </c>
      <c r="C327" s="2" t="s">
        <v>738</v>
      </c>
      <c r="D327" s="2" t="s">
        <v>73</v>
      </c>
      <c r="E327" s="4">
        <v>44752</v>
      </c>
      <c r="F327" s="2" t="s">
        <v>93</v>
      </c>
      <c r="G327" s="2" t="s">
        <v>94</v>
      </c>
      <c r="H327" s="2" t="s">
        <v>98</v>
      </c>
      <c r="I327" s="3">
        <v>3</v>
      </c>
      <c r="J327" s="3">
        <f t="shared" si="5"/>
        <v>29</v>
      </c>
    </row>
    <row r="328" spans="1:10" x14ac:dyDescent="0.25">
      <c r="A328" s="3">
        <v>327</v>
      </c>
      <c r="B328" s="2" t="s">
        <v>505</v>
      </c>
      <c r="C328" s="2" t="s">
        <v>739</v>
      </c>
      <c r="D328" s="2" t="s">
        <v>74</v>
      </c>
      <c r="E328" s="4">
        <v>44766</v>
      </c>
      <c r="F328" s="5" t="s">
        <v>92</v>
      </c>
      <c r="G328" s="2" t="s">
        <v>96</v>
      </c>
      <c r="H328" s="2" t="s">
        <v>99</v>
      </c>
      <c r="I328" s="3">
        <v>8</v>
      </c>
      <c r="J328" s="3">
        <f t="shared" si="5"/>
        <v>31</v>
      </c>
    </row>
    <row r="329" spans="1:10" x14ac:dyDescent="0.25">
      <c r="A329" s="3">
        <v>328</v>
      </c>
      <c r="B329" s="2" t="s">
        <v>506</v>
      </c>
      <c r="C329" s="2" t="s">
        <v>740</v>
      </c>
      <c r="D329" s="2" t="s">
        <v>75</v>
      </c>
      <c r="E329" s="4">
        <v>44779</v>
      </c>
      <c r="F329" s="2" t="s">
        <v>93</v>
      </c>
      <c r="G329" s="5" t="s">
        <v>94</v>
      </c>
      <c r="H329" s="2" t="s">
        <v>100</v>
      </c>
      <c r="I329" s="3">
        <v>6</v>
      </c>
      <c r="J329" s="3">
        <f t="shared" si="5"/>
        <v>32</v>
      </c>
    </row>
    <row r="330" spans="1:10" x14ac:dyDescent="0.25">
      <c r="A330" s="3">
        <v>329</v>
      </c>
      <c r="B330" s="2" t="s">
        <v>507</v>
      </c>
      <c r="C330" s="2" t="s">
        <v>741</v>
      </c>
      <c r="D330" s="2" t="s">
        <v>76</v>
      </c>
      <c r="E330" s="4">
        <v>44749</v>
      </c>
      <c r="F330" s="2" t="s">
        <v>93</v>
      </c>
      <c r="G330" s="2" t="s">
        <v>94</v>
      </c>
      <c r="H330" s="2" t="s">
        <v>98</v>
      </c>
      <c r="I330" s="3">
        <v>9</v>
      </c>
      <c r="J330" s="3">
        <f t="shared" si="5"/>
        <v>28</v>
      </c>
    </row>
    <row r="331" spans="1:10" x14ac:dyDescent="0.25">
      <c r="A331" s="3">
        <v>330</v>
      </c>
      <c r="B331" s="2" t="s">
        <v>508</v>
      </c>
      <c r="C331" s="2" t="s">
        <v>742</v>
      </c>
      <c r="D331" s="2" t="s">
        <v>77</v>
      </c>
      <c r="E331" s="4">
        <v>44758</v>
      </c>
      <c r="F331" s="5" t="s">
        <v>92</v>
      </c>
      <c r="G331" s="2" t="s">
        <v>94</v>
      </c>
      <c r="H331" s="2" t="s">
        <v>99</v>
      </c>
      <c r="I331" s="3">
        <v>6</v>
      </c>
      <c r="J331" s="3">
        <f t="shared" si="5"/>
        <v>29</v>
      </c>
    </row>
    <row r="332" spans="1:10" x14ac:dyDescent="0.25">
      <c r="A332" s="3">
        <v>331</v>
      </c>
      <c r="B332" s="2" t="s">
        <v>509</v>
      </c>
      <c r="C332" s="2" t="s">
        <v>743</v>
      </c>
      <c r="D332" s="2" t="s">
        <v>78</v>
      </c>
      <c r="E332" s="4">
        <v>44763</v>
      </c>
      <c r="F332" s="2" t="s">
        <v>93</v>
      </c>
      <c r="G332" s="5" t="s">
        <v>94</v>
      </c>
      <c r="H332" s="2" t="s">
        <v>100</v>
      </c>
      <c r="I332" s="3">
        <v>7</v>
      </c>
      <c r="J332" s="3">
        <f t="shared" si="5"/>
        <v>30</v>
      </c>
    </row>
    <row r="333" spans="1:10" x14ac:dyDescent="0.25">
      <c r="A333" s="3">
        <v>332</v>
      </c>
      <c r="B333" s="2" t="s">
        <v>510</v>
      </c>
      <c r="C333" s="2" t="s">
        <v>744</v>
      </c>
      <c r="D333" s="2" t="s">
        <v>79</v>
      </c>
      <c r="E333" s="4">
        <v>44766</v>
      </c>
      <c r="F333" s="5" t="s">
        <v>92</v>
      </c>
      <c r="G333" s="2" t="s">
        <v>94</v>
      </c>
      <c r="H333" s="2" t="s">
        <v>98</v>
      </c>
      <c r="I333" s="3">
        <v>9</v>
      </c>
      <c r="J333" s="3">
        <f t="shared" si="5"/>
        <v>31</v>
      </c>
    </row>
    <row r="334" spans="1:10" x14ac:dyDescent="0.25">
      <c r="A334" s="3">
        <v>333</v>
      </c>
      <c r="B334" s="2" t="s">
        <v>511</v>
      </c>
      <c r="C334" s="2" t="s">
        <v>745</v>
      </c>
      <c r="D334" s="2" t="s">
        <v>61</v>
      </c>
      <c r="E334" s="4">
        <v>44766</v>
      </c>
      <c r="F334" s="2" t="s">
        <v>93</v>
      </c>
      <c r="G334" s="2" t="s">
        <v>96</v>
      </c>
      <c r="H334" s="2" t="s">
        <v>99</v>
      </c>
      <c r="I334" s="3">
        <v>7</v>
      </c>
      <c r="J334" s="3">
        <f t="shared" si="5"/>
        <v>31</v>
      </c>
    </row>
    <row r="335" spans="1:10" x14ac:dyDescent="0.25">
      <c r="A335" s="3">
        <v>334</v>
      </c>
      <c r="B335" s="2" t="s">
        <v>512</v>
      </c>
      <c r="C335" s="2" t="s">
        <v>746</v>
      </c>
      <c r="D335" s="2" t="s">
        <v>70</v>
      </c>
      <c r="E335" s="4">
        <v>44753</v>
      </c>
      <c r="F335" s="5" t="s">
        <v>92</v>
      </c>
      <c r="G335" s="5" t="s">
        <v>94</v>
      </c>
      <c r="H335" s="2" t="s">
        <v>100</v>
      </c>
      <c r="I335" s="3">
        <v>9</v>
      </c>
      <c r="J335" s="3">
        <f t="shared" si="5"/>
        <v>29</v>
      </c>
    </row>
    <row r="336" spans="1:10" x14ac:dyDescent="0.25">
      <c r="A336" s="3">
        <v>335</v>
      </c>
      <c r="B336" s="2" t="s">
        <v>179</v>
      </c>
      <c r="C336" s="2" t="s">
        <v>747</v>
      </c>
      <c r="D336" s="2" t="s">
        <v>75</v>
      </c>
      <c r="E336" s="4">
        <v>44774</v>
      </c>
      <c r="F336" s="2" t="s">
        <v>93</v>
      </c>
      <c r="G336" s="2" t="s">
        <v>94</v>
      </c>
      <c r="H336" s="2" t="s">
        <v>98</v>
      </c>
      <c r="I336" s="3">
        <v>10</v>
      </c>
      <c r="J336" s="3">
        <f t="shared" si="5"/>
        <v>32</v>
      </c>
    </row>
    <row r="337" spans="1:10" x14ac:dyDescent="0.25">
      <c r="A337" s="3">
        <v>336</v>
      </c>
      <c r="B337" s="2" t="s">
        <v>180</v>
      </c>
      <c r="C337" s="2" t="s">
        <v>748</v>
      </c>
      <c r="D337" s="2" t="s">
        <v>53</v>
      </c>
      <c r="E337" s="4">
        <v>44757</v>
      </c>
      <c r="F337" s="2" t="s">
        <v>93</v>
      </c>
      <c r="G337" s="2" t="s">
        <v>94</v>
      </c>
      <c r="H337" s="2" t="s">
        <v>99</v>
      </c>
      <c r="I337" s="3">
        <v>8</v>
      </c>
      <c r="J337" s="3">
        <f t="shared" si="5"/>
        <v>29</v>
      </c>
    </row>
    <row r="338" spans="1:10" x14ac:dyDescent="0.25">
      <c r="A338" s="3">
        <v>337</v>
      </c>
      <c r="B338" s="2" t="s">
        <v>181</v>
      </c>
      <c r="C338" s="2" t="s">
        <v>749</v>
      </c>
      <c r="D338" s="2" t="s">
        <v>63</v>
      </c>
      <c r="E338" s="4">
        <v>44764</v>
      </c>
      <c r="F338" s="2" t="s">
        <v>93</v>
      </c>
      <c r="G338" s="5" t="s">
        <v>94</v>
      </c>
      <c r="H338" s="2" t="s">
        <v>100</v>
      </c>
      <c r="I338" s="3">
        <v>8</v>
      </c>
      <c r="J338" s="3">
        <f t="shared" si="5"/>
        <v>30</v>
      </c>
    </row>
    <row r="339" spans="1:10" x14ac:dyDescent="0.25">
      <c r="A339" s="3">
        <v>338</v>
      </c>
      <c r="B339" s="2" t="s">
        <v>182</v>
      </c>
      <c r="C339" s="2" t="s">
        <v>750</v>
      </c>
      <c r="D339" s="2" t="s">
        <v>77</v>
      </c>
      <c r="E339" s="4">
        <v>44749</v>
      </c>
      <c r="F339" s="2" t="s">
        <v>93</v>
      </c>
      <c r="G339" s="2" t="s">
        <v>94</v>
      </c>
      <c r="H339" s="2" t="s">
        <v>98</v>
      </c>
      <c r="I339" s="3">
        <v>10</v>
      </c>
      <c r="J339" s="3">
        <f t="shared" si="5"/>
        <v>28</v>
      </c>
    </row>
    <row r="340" spans="1:10" x14ac:dyDescent="0.25">
      <c r="A340" s="3">
        <v>339</v>
      </c>
      <c r="B340" s="2" t="s">
        <v>183</v>
      </c>
      <c r="C340" s="2" t="s">
        <v>751</v>
      </c>
      <c r="D340" s="2" t="s">
        <v>78</v>
      </c>
      <c r="E340" s="4">
        <v>44749</v>
      </c>
      <c r="F340" s="2" t="s">
        <v>93</v>
      </c>
      <c r="G340" s="2" t="s">
        <v>96</v>
      </c>
      <c r="H340" s="2" t="s">
        <v>98</v>
      </c>
      <c r="I340" s="3">
        <v>6</v>
      </c>
      <c r="J340" s="3">
        <f t="shared" si="5"/>
        <v>28</v>
      </c>
    </row>
    <row r="341" spans="1:10" x14ac:dyDescent="0.25">
      <c r="A341" s="3">
        <v>340</v>
      </c>
      <c r="B341" s="2" t="s">
        <v>184</v>
      </c>
      <c r="C341" s="2" t="s">
        <v>752</v>
      </c>
      <c r="D341" s="2" t="s">
        <v>80</v>
      </c>
      <c r="E341" s="4">
        <v>44751</v>
      </c>
      <c r="F341" s="2" t="s">
        <v>93</v>
      </c>
      <c r="G341" s="5" t="s">
        <v>94</v>
      </c>
      <c r="H341" s="2" t="s">
        <v>98</v>
      </c>
      <c r="I341" s="3">
        <v>7</v>
      </c>
      <c r="J341" s="3">
        <f t="shared" si="5"/>
        <v>28</v>
      </c>
    </row>
    <row r="342" spans="1:10" x14ac:dyDescent="0.25">
      <c r="A342" s="3">
        <v>341</v>
      </c>
      <c r="B342" s="2" t="s">
        <v>185</v>
      </c>
      <c r="C342" s="2" t="s">
        <v>753</v>
      </c>
      <c r="D342" s="2" t="s">
        <v>81</v>
      </c>
      <c r="E342" s="4">
        <v>44762</v>
      </c>
      <c r="F342" s="2" t="s">
        <v>93</v>
      </c>
      <c r="G342" s="2" t="s">
        <v>94</v>
      </c>
      <c r="H342" s="2" t="s">
        <v>99</v>
      </c>
      <c r="I342" s="3">
        <v>7</v>
      </c>
      <c r="J342" s="3">
        <f t="shared" si="5"/>
        <v>30</v>
      </c>
    </row>
    <row r="343" spans="1:10" x14ac:dyDescent="0.25">
      <c r="A343" s="3">
        <v>342</v>
      </c>
      <c r="B343" s="2" t="s">
        <v>186</v>
      </c>
      <c r="C343" s="2" t="s">
        <v>754</v>
      </c>
      <c r="D343" s="2" t="s">
        <v>82</v>
      </c>
      <c r="E343" s="4">
        <v>44771</v>
      </c>
      <c r="F343" s="2" t="s">
        <v>93</v>
      </c>
      <c r="G343" s="2" t="s">
        <v>94</v>
      </c>
      <c r="H343" s="2" t="s">
        <v>100</v>
      </c>
      <c r="I343" s="3">
        <v>6</v>
      </c>
      <c r="J343" s="3">
        <f t="shared" si="5"/>
        <v>31</v>
      </c>
    </row>
    <row r="344" spans="1:10" x14ac:dyDescent="0.25">
      <c r="A344" s="3">
        <v>343</v>
      </c>
      <c r="B344" s="2" t="s">
        <v>187</v>
      </c>
      <c r="C344" s="2" t="s">
        <v>755</v>
      </c>
      <c r="D344" s="2" t="s">
        <v>83</v>
      </c>
      <c r="E344" s="4">
        <v>44753</v>
      </c>
      <c r="F344" s="2" t="s">
        <v>93</v>
      </c>
      <c r="G344" s="5" t="s">
        <v>94</v>
      </c>
      <c r="H344" s="2" t="s">
        <v>98</v>
      </c>
      <c r="I344" s="3">
        <v>6</v>
      </c>
      <c r="J344" s="3">
        <f t="shared" si="5"/>
        <v>29</v>
      </c>
    </row>
    <row r="345" spans="1:10" x14ac:dyDescent="0.25">
      <c r="A345" s="3">
        <v>344</v>
      </c>
      <c r="B345" s="2" t="s">
        <v>188</v>
      </c>
      <c r="C345" s="2" t="s">
        <v>756</v>
      </c>
      <c r="D345" s="2" t="s">
        <v>84</v>
      </c>
      <c r="E345" s="4">
        <v>44755</v>
      </c>
      <c r="F345" s="2" t="s">
        <v>93</v>
      </c>
      <c r="G345" s="2" t="s">
        <v>94</v>
      </c>
      <c r="H345" s="2" t="s">
        <v>99</v>
      </c>
      <c r="I345" s="3">
        <v>5</v>
      </c>
      <c r="J345" s="3">
        <f t="shared" si="5"/>
        <v>29</v>
      </c>
    </row>
    <row r="346" spans="1:10" x14ac:dyDescent="0.25">
      <c r="A346" s="3">
        <v>345</v>
      </c>
      <c r="B346" s="2" t="s">
        <v>189</v>
      </c>
      <c r="C346" s="2" t="s">
        <v>757</v>
      </c>
      <c r="D346" s="2" t="s">
        <v>85</v>
      </c>
      <c r="E346" s="4">
        <v>44769</v>
      </c>
      <c r="F346" s="5" t="s">
        <v>92</v>
      </c>
      <c r="G346" s="2" t="s">
        <v>96</v>
      </c>
      <c r="H346" s="2" t="s">
        <v>100</v>
      </c>
      <c r="I346" s="3">
        <v>9</v>
      </c>
      <c r="J346" s="3">
        <f t="shared" si="5"/>
        <v>31</v>
      </c>
    </row>
    <row r="347" spans="1:10" x14ac:dyDescent="0.25">
      <c r="A347" s="3">
        <v>346</v>
      </c>
      <c r="B347" s="2" t="s">
        <v>190</v>
      </c>
      <c r="C347" s="2" t="s">
        <v>758</v>
      </c>
      <c r="D347" s="2" t="s">
        <v>86</v>
      </c>
      <c r="E347" s="4">
        <v>44750</v>
      </c>
      <c r="F347" s="2" t="s">
        <v>93</v>
      </c>
      <c r="G347" s="5" t="s">
        <v>94</v>
      </c>
      <c r="H347" s="2" t="s">
        <v>98</v>
      </c>
      <c r="I347" s="3">
        <v>9</v>
      </c>
      <c r="J347" s="3">
        <f t="shared" si="5"/>
        <v>28</v>
      </c>
    </row>
    <row r="348" spans="1:10" x14ac:dyDescent="0.25">
      <c r="A348" s="3">
        <v>347</v>
      </c>
      <c r="B348" s="2" t="s">
        <v>191</v>
      </c>
      <c r="C348" s="2" t="s">
        <v>759</v>
      </c>
      <c r="D348" s="2" t="s">
        <v>87</v>
      </c>
      <c r="E348" s="4">
        <v>44768</v>
      </c>
      <c r="F348" s="5" t="s">
        <v>92</v>
      </c>
      <c r="G348" s="2" t="s">
        <v>94</v>
      </c>
      <c r="H348" s="2" t="s">
        <v>99</v>
      </c>
      <c r="I348" s="3">
        <v>6</v>
      </c>
      <c r="J348" s="3">
        <f t="shared" si="5"/>
        <v>31</v>
      </c>
    </row>
    <row r="349" spans="1:10" x14ac:dyDescent="0.25">
      <c r="A349" s="3">
        <v>348</v>
      </c>
      <c r="B349" s="2" t="s">
        <v>192</v>
      </c>
      <c r="C349" s="2" t="s">
        <v>760</v>
      </c>
      <c r="D349" s="2" t="s">
        <v>88</v>
      </c>
      <c r="E349" s="4">
        <v>44749</v>
      </c>
      <c r="F349" s="2" t="s">
        <v>93</v>
      </c>
      <c r="G349" s="2" t="s">
        <v>94</v>
      </c>
      <c r="H349" s="2" t="s">
        <v>100</v>
      </c>
      <c r="I349" s="3">
        <v>4</v>
      </c>
      <c r="J349" s="3">
        <f t="shared" si="5"/>
        <v>28</v>
      </c>
    </row>
    <row r="350" spans="1:10" x14ac:dyDescent="0.25">
      <c r="A350" s="3">
        <v>349</v>
      </c>
      <c r="B350" s="2" t="s">
        <v>193</v>
      </c>
      <c r="C350" s="2" t="s">
        <v>761</v>
      </c>
      <c r="D350" s="2" t="s">
        <v>89</v>
      </c>
      <c r="E350" s="4">
        <v>44761</v>
      </c>
      <c r="F350" s="5" t="s">
        <v>92</v>
      </c>
      <c r="G350" s="5" t="s">
        <v>94</v>
      </c>
      <c r="H350" s="2" t="s">
        <v>98</v>
      </c>
      <c r="I350" s="3">
        <v>8</v>
      </c>
      <c r="J350" s="3">
        <f t="shared" si="5"/>
        <v>30</v>
      </c>
    </row>
    <row r="351" spans="1:10" x14ac:dyDescent="0.25">
      <c r="A351" s="3">
        <v>350</v>
      </c>
      <c r="B351" s="2" t="s">
        <v>194</v>
      </c>
      <c r="C351" s="2" t="s">
        <v>762</v>
      </c>
      <c r="D351" s="2" t="s">
        <v>62</v>
      </c>
      <c r="E351" s="4">
        <v>44757</v>
      </c>
      <c r="F351" s="2" t="s">
        <v>93</v>
      </c>
      <c r="G351" s="2" t="s">
        <v>94</v>
      </c>
      <c r="H351" s="2" t="s">
        <v>99</v>
      </c>
      <c r="I351" s="3">
        <v>6</v>
      </c>
      <c r="J351" s="3">
        <f t="shared" si="5"/>
        <v>29</v>
      </c>
    </row>
    <row r="352" spans="1:10" x14ac:dyDescent="0.25">
      <c r="A352" s="3">
        <v>351</v>
      </c>
      <c r="B352" s="2" t="s">
        <v>11</v>
      </c>
      <c r="C352" s="2" t="s">
        <v>763</v>
      </c>
      <c r="D352" s="2" t="s">
        <v>57</v>
      </c>
      <c r="E352" s="4">
        <v>44764</v>
      </c>
      <c r="F352" s="5" t="s">
        <v>92</v>
      </c>
      <c r="G352" s="2" t="s">
        <v>96</v>
      </c>
      <c r="H352" s="2" t="s">
        <v>100</v>
      </c>
      <c r="I352" s="3">
        <v>5</v>
      </c>
      <c r="J352" s="3">
        <f t="shared" si="5"/>
        <v>30</v>
      </c>
    </row>
    <row r="353" spans="1:10" x14ac:dyDescent="0.25">
      <c r="A353" s="3">
        <v>352</v>
      </c>
      <c r="B353" s="2" t="s">
        <v>12</v>
      </c>
      <c r="C353" s="2" t="s">
        <v>764</v>
      </c>
      <c r="D353" s="2" t="s">
        <v>58</v>
      </c>
      <c r="E353" s="4">
        <v>44769</v>
      </c>
      <c r="F353" s="2" t="s">
        <v>93</v>
      </c>
      <c r="G353" s="5" t="s">
        <v>94</v>
      </c>
      <c r="H353" s="2" t="s">
        <v>98</v>
      </c>
      <c r="I353" s="3">
        <v>9</v>
      </c>
      <c r="J353" s="3">
        <f t="shared" si="5"/>
        <v>31</v>
      </c>
    </row>
    <row r="354" spans="1:10" x14ac:dyDescent="0.25">
      <c r="A354" s="3">
        <v>353</v>
      </c>
      <c r="B354" s="2" t="s">
        <v>13</v>
      </c>
      <c r="C354" s="2" t="s">
        <v>765</v>
      </c>
      <c r="D354" s="2" t="s">
        <v>59</v>
      </c>
      <c r="E354" s="4">
        <v>44778</v>
      </c>
      <c r="F354" s="5" t="s">
        <v>92</v>
      </c>
      <c r="G354" s="2" t="s">
        <v>94</v>
      </c>
      <c r="H354" s="2" t="s">
        <v>99</v>
      </c>
      <c r="I354" s="3">
        <v>9</v>
      </c>
      <c r="J354" s="3">
        <f t="shared" si="5"/>
        <v>32</v>
      </c>
    </row>
    <row r="355" spans="1:10" x14ac:dyDescent="0.25">
      <c r="A355" s="3">
        <v>354</v>
      </c>
      <c r="B355" s="2" t="s">
        <v>14</v>
      </c>
      <c r="C355" s="2" t="s">
        <v>766</v>
      </c>
      <c r="D355" s="2" t="s">
        <v>60</v>
      </c>
      <c r="E355" s="4">
        <v>44760</v>
      </c>
      <c r="F355" s="2" t="s">
        <v>93</v>
      </c>
      <c r="G355" s="2" t="s">
        <v>94</v>
      </c>
      <c r="H355" s="2" t="s">
        <v>100</v>
      </c>
      <c r="I355" s="3">
        <v>7</v>
      </c>
      <c r="J355" s="3">
        <f t="shared" si="5"/>
        <v>30</v>
      </c>
    </row>
    <row r="356" spans="1:10" x14ac:dyDescent="0.25">
      <c r="A356" s="3">
        <v>355</v>
      </c>
      <c r="B356" s="2" t="s">
        <v>15</v>
      </c>
      <c r="C356" s="2" t="s">
        <v>767</v>
      </c>
      <c r="D356" s="2" t="s">
        <v>61</v>
      </c>
      <c r="E356" s="4">
        <v>44760</v>
      </c>
      <c r="F356" s="2" t="s">
        <v>95</v>
      </c>
      <c r="G356" s="5" t="s">
        <v>94</v>
      </c>
      <c r="H356" s="2" t="s">
        <v>98</v>
      </c>
      <c r="I356" s="3">
        <v>4</v>
      </c>
      <c r="J356" s="3">
        <f t="shared" si="5"/>
        <v>30</v>
      </c>
    </row>
    <row r="357" spans="1:10" x14ac:dyDescent="0.25">
      <c r="A357" s="3">
        <v>356</v>
      </c>
      <c r="B357" s="2" t="s">
        <v>16</v>
      </c>
      <c r="C357" s="2" t="s">
        <v>768</v>
      </c>
      <c r="D357" s="2" t="s">
        <v>62</v>
      </c>
      <c r="E357" s="4">
        <v>44750</v>
      </c>
      <c r="F357" s="5" t="s">
        <v>92</v>
      </c>
      <c r="G357" s="2" t="s">
        <v>94</v>
      </c>
      <c r="H357" s="2" t="s">
        <v>99</v>
      </c>
      <c r="I357" s="3">
        <v>3</v>
      </c>
      <c r="J357" s="3">
        <f t="shared" si="5"/>
        <v>28</v>
      </c>
    </row>
    <row r="358" spans="1:10" x14ac:dyDescent="0.25">
      <c r="A358" s="3">
        <v>357</v>
      </c>
      <c r="B358" s="2" t="s">
        <v>17</v>
      </c>
      <c r="C358" s="2" t="s">
        <v>769</v>
      </c>
      <c r="D358" s="2" t="s">
        <v>63</v>
      </c>
      <c r="E358" s="4">
        <v>44763</v>
      </c>
      <c r="F358" s="2" t="s">
        <v>93</v>
      </c>
      <c r="G358" s="2" t="s">
        <v>96</v>
      </c>
      <c r="H358" s="2" t="s">
        <v>100</v>
      </c>
      <c r="I358" s="3">
        <v>8</v>
      </c>
      <c r="J358" s="3">
        <f t="shared" si="5"/>
        <v>30</v>
      </c>
    </row>
    <row r="359" spans="1:10" x14ac:dyDescent="0.25">
      <c r="A359" s="3">
        <v>358</v>
      </c>
      <c r="B359" s="2" t="s">
        <v>18</v>
      </c>
      <c r="C359" s="2" t="s">
        <v>770</v>
      </c>
      <c r="D359" s="2" t="s">
        <v>64</v>
      </c>
      <c r="E359" s="4">
        <v>44779</v>
      </c>
      <c r="F359" s="2" t="s">
        <v>95</v>
      </c>
      <c r="G359" s="5" t="s">
        <v>94</v>
      </c>
      <c r="H359" s="2" t="s">
        <v>98</v>
      </c>
      <c r="I359" s="3">
        <v>6</v>
      </c>
      <c r="J359" s="3">
        <f t="shared" si="5"/>
        <v>32</v>
      </c>
    </row>
    <row r="360" spans="1:10" x14ac:dyDescent="0.25">
      <c r="A360" s="3">
        <v>359</v>
      </c>
      <c r="B360" s="2" t="s">
        <v>19</v>
      </c>
      <c r="C360" s="2" t="s">
        <v>771</v>
      </c>
      <c r="D360" s="2" t="s">
        <v>65</v>
      </c>
      <c r="E360" s="4">
        <v>44762</v>
      </c>
      <c r="F360" s="5" t="s">
        <v>92</v>
      </c>
      <c r="G360" s="2" t="s">
        <v>94</v>
      </c>
      <c r="H360" s="2" t="s">
        <v>99</v>
      </c>
      <c r="I360" s="3">
        <v>9</v>
      </c>
      <c r="J360" s="3">
        <f t="shared" si="5"/>
        <v>30</v>
      </c>
    </row>
    <row r="361" spans="1:10" x14ac:dyDescent="0.25">
      <c r="A361" s="3">
        <v>360</v>
      </c>
      <c r="B361" s="2" t="s">
        <v>20</v>
      </c>
      <c r="C361" s="2" t="s">
        <v>772</v>
      </c>
      <c r="D361" s="2" t="s">
        <v>66</v>
      </c>
      <c r="E361" s="4">
        <v>44778</v>
      </c>
      <c r="F361" s="2" t="s">
        <v>93</v>
      </c>
      <c r="G361" s="2" t="s">
        <v>94</v>
      </c>
      <c r="H361" s="2" t="s">
        <v>100</v>
      </c>
      <c r="I361" s="3">
        <v>6</v>
      </c>
      <c r="J361" s="3">
        <f t="shared" si="5"/>
        <v>32</v>
      </c>
    </row>
    <row r="362" spans="1:10" x14ac:dyDescent="0.25">
      <c r="A362" s="3">
        <v>361</v>
      </c>
      <c r="B362" s="2" t="s">
        <v>21</v>
      </c>
      <c r="C362" s="2" t="s">
        <v>773</v>
      </c>
      <c r="D362" s="2" t="s">
        <v>67</v>
      </c>
      <c r="E362" s="4">
        <v>44768</v>
      </c>
      <c r="F362" s="2" t="s">
        <v>95</v>
      </c>
      <c r="G362" s="5" t="s">
        <v>94</v>
      </c>
      <c r="H362" s="2" t="s">
        <v>98</v>
      </c>
      <c r="I362" s="3">
        <v>7</v>
      </c>
      <c r="J362" s="3">
        <f t="shared" si="5"/>
        <v>31</v>
      </c>
    </row>
  </sheetData>
  <sortState xmlns:xlrd2="http://schemas.microsoft.com/office/spreadsheetml/2017/richdata2" ref="A2:I362">
    <sortCondition ref="A2:A362"/>
  </sortState>
  <mergeCells count="3">
    <mergeCell ref="S14:U14"/>
    <mergeCell ref="L2:P3"/>
    <mergeCell ref="L4:P11"/>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O358"/>
  <sheetViews>
    <sheetView showGridLines="0" topLeftCell="E31" workbookViewId="0">
      <selection activeCell="H4" sqref="H4:K11"/>
    </sheetView>
  </sheetViews>
  <sheetFormatPr defaultRowHeight="15" x14ac:dyDescent="0.25"/>
  <cols>
    <col min="1" max="1" width="10.85546875" bestFit="1" customWidth="1"/>
    <col min="2" max="2" width="10.140625" bestFit="1" customWidth="1"/>
    <col min="3" max="3" width="9.85546875" bestFit="1" customWidth="1"/>
    <col min="4" max="4" width="15.42578125" bestFit="1" customWidth="1"/>
    <col min="8" max="8" width="14.140625" bestFit="1" customWidth="1"/>
    <col min="9" max="9" width="17.85546875" bestFit="1" customWidth="1"/>
    <col min="10" max="10" width="25.85546875" bestFit="1" customWidth="1"/>
    <col min="11" max="11" width="16.7109375" bestFit="1" customWidth="1"/>
    <col min="13" max="13" width="13.5703125" customWidth="1"/>
    <col min="14" max="14" width="16.28515625" customWidth="1"/>
    <col min="15" max="15" width="14.140625" customWidth="1"/>
  </cols>
  <sheetData>
    <row r="1" spans="1:15" x14ac:dyDescent="0.25">
      <c r="A1" t="s">
        <v>101</v>
      </c>
      <c r="B1" t="s">
        <v>148</v>
      </c>
      <c r="C1" t="s">
        <v>149</v>
      </c>
      <c r="D1" t="s">
        <v>150</v>
      </c>
    </row>
    <row r="2" spans="1:15" x14ac:dyDescent="0.25">
      <c r="A2" t="s">
        <v>102</v>
      </c>
      <c r="B2" t="s">
        <v>151</v>
      </c>
      <c r="C2" s="1">
        <v>44739</v>
      </c>
      <c r="D2">
        <v>1065.3821039148443</v>
      </c>
      <c r="H2" s="39" t="s">
        <v>811</v>
      </c>
      <c r="I2" s="39"/>
      <c r="J2" s="39"/>
      <c r="K2" s="39"/>
    </row>
    <row r="3" spans="1:15" ht="15.75" thickBot="1" x14ac:dyDescent="0.3">
      <c r="A3" t="s">
        <v>103</v>
      </c>
      <c r="B3" t="s">
        <v>152</v>
      </c>
      <c r="C3" s="1">
        <v>44740</v>
      </c>
      <c r="D3">
        <v>381.57338886974941</v>
      </c>
      <c r="H3" s="40"/>
      <c r="I3" s="40"/>
      <c r="J3" s="40"/>
      <c r="K3" s="40"/>
    </row>
    <row r="4" spans="1:15" x14ac:dyDescent="0.25">
      <c r="A4" t="s">
        <v>104</v>
      </c>
      <c r="B4" t="s">
        <v>153</v>
      </c>
      <c r="C4" s="1">
        <v>44734</v>
      </c>
      <c r="D4">
        <v>388.91877291930052</v>
      </c>
      <c r="H4" s="41" t="s">
        <v>789</v>
      </c>
      <c r="I4" s="42"/>
      <c r="J4" s="42"/>
      <c r="K4" s="42"/>
    </row>
    <row r="5" spans="1:15" x14ac:dyDescent="0.25">
      <c r="A5" t="s">
        <v>105</v>
      </c>
      <c r="B5" t="s">
        <v>154</v>
      </c>
      <c r="C5" s="1">
        <v>44737</v>
      </c>
      <c r="D5">
        <v>967.01919932990631</v>
      </c>
      <c r="H5" s="43"/>
      <c r="I5" s="44"/>
      <c r="J5" s="44"/>
      <c r="K5" s="44"/>
    </row>
    <row r="6" spans="1:15" x14ac:dyDescent="0.25">
      <c r="A6" t="s">
        <v>106</v>
      </c>
      <c r="B6" t="s">
        <v>151</v>
      </c>
      <c r="C6" s="1">
        <v>44735</v>
      </c>
      <c r="D6">
        <v>911.89786648444021</v>
      </c>
      <c r="H6" s="43"/>
      <c r="I6" s="44"/>
      <c r="J6" s="44"/>
      <c r="K6" s="44"/>
    </row>
    <row r="7" spans="1:15" ht="15" customHeight="1" x14ac:dyDescent="0.25">
      <c r="A7" t="s">
        <v>107</v>
      </c>
      <c r="B7" t="s">
        <v>152</v>
      </c>
      <c r="C7" s="1">
        <v>44727</v>
      </c>
      <c r="D7">
        <v>701.78956021719318</v>
      </c>
      <c r="H7" s="43"/>
      <c r="I7" s="44"/>
      <c r="J7" s="44"/>
      <c r="K7" s="44"/>
    </row>
    <row r="8" spans="1:15" ht="15.75" customHeight="1" x14ac:dyDescent="0.25">
      <c r="A8" t="s">
        <v>108</v>
      </c>
      <c r="B8" t="s">
        <v>153</v>
      </c>
      <c r="C8" s="1">
        <v>44740</v>
      </c>
      <c r="D8">
        <v>479.88658034447212</v>
      </c>
      <c r="H8" s="43"/>
      <c r="I8" s="44"/>
      <c r="J8" s="44"/>
      <c r="K8" s="44"/>
    </row>
    <row r="9" spans="1:15" ht="15" customHeight="1" x14ac:dyDescent="0.25">
      <c r="A9" t="s">
        <v>109</v>
      </c>
      <c r="B9" t="s">
        <v>154</v>
      </c>
      <c r="C9" s="1">
        <v>44725</v>
      </c>
      <c r="D9">
        <v>756.26129046676067</v>
      </c>
      <c r="H9" s="43"/>
      <c r="I9" s="44"/>
      <c r="J9" s="44"/>
      <c r="K9" s="44"/>
    </row>
    <row r="10" spans="1:15" x14ac:dyDescent="0.25">
      <c r="A10" t="s">
        <v>110</v>
      </c>
      <c r="B10" t="s">
        <v>155</v>
      </c>
      <c r="C10" s="1">
        <v>44736</v>
      </c>
      <c r="D10">
        <v>436.19346453298721</v>
      </c>
      <c r="H10" s="43"/>
      <c r="I10" s="44"/>
      <c r="J10" s="44"/>
      <c r="K10" s="44"/>
    </row>
    <row r="11" spans="1:15" ht="15.75" thickBot="1" x14ac:dyDescent="0.3">
      <c r="A11" t="s">
        <v>111</v>
      </c>
      <c r="B11" t="s">
        <v>151</v>
      </c>
      <c r="C11" s="1">
        <v>44725</v>
      </c>
      <c r="D11">
        <v>721.73008309265401</v>
      </c>
      <c r="H11" s="45"/>
      <c r="I11" s="46"/>
      <c r="J11" s="46"/>
      <c r="K11" s="46"/>
    </row>
    <row r="12" spans="1:15" x14ac:dyDescent="0.25">
      <c r="A12" t="s">
        <v>112</v>
      </c>
      <c r="B12" t="s">
        <v>152</v>
      </c>
      <c r="C12" s="1">
        <v>44734</v>
      </c>
      <c r="D12">
        <v>365.06742804332742</v>
      </c>
    </row>
    <row r="13" spans="1:15" x14ac:dyDescent="0.25">
      <c r="A13" t="s">
        <v>113</v>
      </c>
      <c r="B13" t="s">
        <v>153</v>
      </c>
      <c r="C13" s="1">
        <v>44731</v>
      </c>
      <c r="D13">
        <v>737.58749195231678</v>
      </c>
      <c r="H13" s="17" t="s">
        <v>148</v>
      </c>
      <c r="I13" s="17" t="s">
        <v>273</v>
      </c>
      <c r="J13" s="17" t="s">
        <v>274</v>
      </c>
      <c r="K13" s="17" t="s">
        <v>275</v>
      </c>
    </row>
    <row r="14" spans="1:15" ht="18.75" x14ac:dyDescent="0.25">
      <c r="A14" t="s">
        <v>114</v>
      </c>
      <c r="B14" t="s">
        <v>154</v>
      </c>
      <c r="C14" s="1">
        <v>44730</v>
      </c>
      <c r="D14">
        <v>1231.631284578343</v>
      </c>
      <c r="H14" s="17" t="s">
        <v>151</v>
      </c>
      <c r="I14" s="10"/>
      <c r="J14" s="10"/>
      <c r="K14" s="11"/>
      <c r="M14" s="8">
        <f>COUNTIF($B:$B,$H14)</f>
        <v>74</v>
      </c>
      <c r="N14" s="8">
        <f>SUMIF($B:$B,$H14,$D:$D)</f>
        <v>91209.638317343502</v>
      </c>
      <c r="O14" s="9">
        <f>$J14/SUM($D:$D)</f>
        <v>0</v>
      </c>
    </row>
    <row r="15" spans="1:15" ht="18.75" x14ac:dyDescent="0.25">
      <c r="A15" t="s">
        <v>115</v>
      </c>
      <c r="B15" t="s">
        <v>151</v>
      </c>
      <c r="C15" s="1">
        <v>44735</v>
      </c>
      <c r="D15">
        <v>890.71175350651413</v>
      </c>
      <c r="H15" s="17" t="s">
        <v>152</v>
      </c>
      <c r="I15" s="10"/>
      <c r="J15" s="10"/>
      <c r="K15" s="11"/>
      <c r="M15" s="8">
        <f t="shared" ref="M15:M19" si="0">COUNTIF($B:$B,$H15)</f>
        <v>76</v>
      </c>
      <c r="N15" s="8">
        <f t="shared" ref="N15:N19" si="1">SUMIF($B:$B,$H15,$D:$D)</f>
        <v>91967.790758656818</v>
      </c>
      <c r="O15" s="9">
        <f t="shared" ref="O15:O19" si="2">$J15/SUM($D:$D)</f>
        <v>0</v>
      </c>
    </row>
    <row r="16" spans="1:15" ht="18.75" x14ac:dyDescent="0.25">
      <c r="A16" t="s">
        <v>116</v>
      </c>
      <c r="B16" t="s">
        <v>152</v>
      </c>
      <c r="C16" s="1">
        <v>44738</v>
      </c>
      <c r="D16">
        <v>1054.1085860216892</v>
      </c>
      <c r="H16" s="17" t="s">
        <v>153</v>
      </c>
      <c r="I16" s="10"/>
      <c r="J16" s="10"/>
      <c r="K16" s="11"/>
      <c r="M16" s="8">
        <f t="shared" si="0"/>
        <v>77</v>
      </c>
      <c r="N16" s="8">
        <f t="shared" si="1"/>
        <v>96760.739401116472</v>
      </c>
      <c r="O16" s="9">
        <f t="shared" si="2"/>
        <v>0</v>
      </c>
    </row>
    <row r="17" spans="1:15" ht="18.75" x14ac:dyDescent="0.25">
      <c r="A17" t="s">
        <v>117</v>
      </c>
      <c r="B17" t="s">
        <v>153</v>
      </c>
      <c r="C17" s="1">
        <v>44738</v>
      </c>
      <c r="D17">
        <v>976.51482555058408</v>
      </c>
      <c r="H17" s="17" t="s">
        <v>154</v>
      </c>
      <c r="I17" s="10"/>
      <c r="J17" s="10"/>
      <c r="K17" s="11"/>
      <c r="M17" s="8">
        <f t="shared" si="0"/>
        <v>77</v>
      </c>
      <c r="N17" s="8">
        <f t="shared" si="1"/>
        <v>98117.728702158667</v>
      </c>
      <c r="O17" s="9">
        <f t="shared" si="2"/>
        <v>0</v>
      </c>
    </row>
    <row r="18" spans="1:15" ht="18.75" x14ac:dyDescent="0.25">
      <c r="A18" t="s">
        <v>118</v>
      </c>
      <c r="B18" t="s">
        <v>154</v>
      </c>
      <c r="C18" s="1">
        <v>44725</v>
      </c>
      <c r="D18">
        <v>1127.6939411947988</v>
      </c>
      <c r="H18" s="17" t="s">
        <v>155</v>
      </c>
      <c r="I18" s="10"/>
      <c r="J18" s="10"/>
      <c r="K18" s="11"/>
      <c r="M18" s="8">
        <f t="shared" si="0"/>
        <v>34</v>
      </c>
      <c r="N18" s="8">
        <f t="shared" si="1"/>
        <v>44116.397408470533</v>
      </c>
      <c r="O18" s="9">
        <f t="shared" si="2"/>
        <v>0</v>
      </c>
    </row>
    <row r="19" spans="1:15" ht="18.75" x14ac:dyDescent="0.25">
      <c r="A19" t="s">
        <v>119</v>
      </c>
      <c r="B19" t="s">
        <v>155</v>
      </c>
      <c r="C19" s="1">
        <v>44730</v>
      </c>
      <c r="D19">
        <v>878.10164658744611</v>
      </c>
      <c r="H19" s="17" t="s">
        <v>156</v>
      </c>
      <c r="I19" s="10"/>
      <c r="J19" s="10"/>
      <c r="K19" s="11"/>
      <c r="M19" s="8">
        <f t="shared" si="0"/>
        <v>19</v>
      </c>
      <c r="N19" s="8">
        <f t="shared" si="1"/>
        <v>23408.553699677155</v>
      </c>
      <c r="O19" s="9">
        <f t="shared" si="2"/>
        <v>0</v>
      </c>
    </row>
    <row r="20" spans="1:15" x14ac:dyDescent="0.25">
      <c r="A20" t="s">
        <v>120</v>
      </c>
      <c r="B20" t="s">
        <v>156</v>
      </c>
      <c r="C20" s="1">
        <v>44738</v>
      </c>
      <c r="D20">
        <v>564.28749648903772</v>
      </c>
      <c r="M20" s="7"/>
      <c r="N20" s="7"/>
      <c r="O20" s="7"/>
    </row>
    <row r="21" spans="1:15" x14ac:dyDescent="0.25">
      <c r="A21" t="s">
        <v>121</v>
      </c>
      <c r="B21" t="s">
        <v>151</v>
      </c>
      <c r="C21" s="1">
        <v>44730</v>
      </c>
      <c r="D21">
        <v>1146.0031573562619</v>
      </c>
    </row>
    <row r="22" spans="1:15" x14ac:dyDescent="0.25">
      <c r="A22" t="s">
        <v>122</v>
      </c>
      <c r="B22" t="s">
        <v>152</v>
      </c>
      <c r="C22" s="1">
        <v>44738</v>
      </c>
      <c r="D22">
        <v>913.80951512574029</v>
      </c>
      <c r="M22" s="36" t="s">
        <v>793</v>
      </c>
      <c r="N22" s="36"/>
      <c r="O22" s="36"/>
    </row>
    <row r="23" spans="1:15" ht="15" customHeight="1" x14ac:dyDescent="0.25">
      <c r="A23" t="s">
        <v>123</v>
      </c>
      <c r="B23" t="s">
        <v>153</v>
      </c>
      <c r="C23" s="1">
        <v>44734</v>
      </c>
      <c r="D23">
        <v>1100.1038646627512</v>
      </c>
      <c r="H23" s="17" t="s">
        <v>276</v>
      </c>
      <c r="I23" s="17" t="s">
        <v>277</v>
      </c>
      <c r="J23" s="17" t="s">
        <v>790</v>
      </c>
      <c r="M23" s="12" t="s">
        <v>276</v>
      </c>
      <c r="N23" s="12" t="s">
        <v>791</v>
      </c>
      <c r="O23" s="12" t="s">
        <v>792</v>
      </c>
    </row>
    <row r="24" spans="1:15" ht="15.75" customHeight="1" x14ac:dyDescent="0.25">
      <c r="A24" t="s">
        <v>124</v>
      </c>
      <c r="B24" t="s">
        <v>154</v>
      </c>
      <c r="C24" s="1">
        <v>44729</v>
      </c>
      <c r="D24">
        <v>1192.283035256115</v>
      </c>
      <c r="H24" s="17">
        <v>27</v>
      </c>
      <c r="I24" s="21"/>
      <c r="J24" s="21"/>
      <c r="M24" s="20">
        <v>27</v>
      </c>
    </row>
    <row r="25" spans="1:15" x14ac:dyDescent="0.25">
      <c r="A25" t="s">
        <v>125</v>
      </c>
      <c r="B25" t="s">
        <v>151</v>
      </c>
      <c r="C25" s="1">
        <v>44730</v>
      </c>
      <c r="D25">
        <v>712.35816988481008</v>
      </c>
      <c r="H25" s="17">
        <f>H24+1</f>
        <v>28</v>
      </c>
      <c r="I25" s="21"/>
      <c r="J25" s="21"/>
      <c r="M25" s="20">
        <f>M24+1</f>
        <v>28</v>
      </c>
    </row>
    <row r="26" spans="1:15" x14ac:dyDescent="0.25">
      <c r="A26" t="s">
        <v>126</v>
      </c>
      <c r="B26" t="s">
        <v>152</v>
      </c>
      <c r="C26" s="1">
        <v>44728</v>
      </c>
      <c r="D26">
        <v>702.40059070538132</v>
      </c>
      <c r="H26" s="17">
        <f>H25+1</f>
        <v>29</v>
      </c>
      <c r="I26" s="21"/>
      <c r="J26" s="21"/>
      <c r="M26" s="20">
        <f>M25+1</f>
        <v>29</v>
      </c>
    </row>
    <row r="27" spans="1:15" x14ac:dyDescent="0.25">
      <c r="A27" t="s">
        <v>127</v>
      </c>
      <c r="B27" t="s">
        <v>153</v>
      </c>
      <c r="C27" s="1">
        <v>44735</v>
      </c>
      <c r="D27">
        <v>715.10355018970665</v>
      </c>
      <c r="H27" s="17">
        <f>H26+1</f>
        <v>30</v>
      </c>
      <c r="I27" s="21"/>
      <c r="J27" s="21"/>
      <c r="M27" s="20">
        <f>M26+1</f>
        <v>30</v>
      </c>
    </row>
    <row r="28" spans="1:15" x14ac:dyDescent="0.25">
      <c r="A28" t="s">
        <v>133</v>
      </c>
      <c r="B28" t="s">
        <v>154</v>
      </c>
      <c r="C28" s="1">
        <v>44738</v>
      </c>
      <c r="D28">
        <v>1219.8983610726016</v>
      </c>
      <c r="H28" s="17">
        <f>H27+1</f>
        <v>31</v>
      </c>
      <c r="I28" s="21"/>
      <c r="J28" s="21"/>
      <c r="M28" s="20">
        <f>M27+1</f>
        <v>31</v>
      </c>
    </row>
    <row r="29" spans="1:15" x14ac:dyDescent="0.25">
      <c r="A29" t="s">
        <v>128</v>
      </c>
      <c r="B29" t="s">
        <v>155</v>
      </c>
      <c r="C29" s="1">
        <v>44738</v>
      </c>
      <c r="D29">
        <v>836.39583226134164</v>
      </c>
      <c r="H29" s="17">
        <f>H28+1</f>
        <v>32</v>
      </c>
      <c r="I29" s="21"/>
      <c r="J29" s="21"/>
      <c r="M29" s="20">
        <f>M28+1</f>
        <v>32</v>
      </c>
    </row>
    <row r="30" spans="1:15" x14ac:dyDescent="0.25">
      <c r="A30" t="s">
        <v>129</v>
      </c>
      <c r="B30" t="s">
        <v>151</v>
      </c>
      <c r="C30" s="1">
        <v>44734</v>
      </c>
      <c r="D30">
        <v>963.80585295182641</v>
      </c>
    </row>
    <row r="31" spans="1:15" x14ac:dyDescent="0.25">
      <c r="A31" t="s">
        <v>130</v>
      </c>
      <c r="B31" t="s">
        <v>152</v>
      </c>
      <c r="C31" s="1">
        <v>44727</v>
      </c>
      <c r="D31">
        <v>449.01925098530552</v>
      </c>
    </row>
    <row r="32" spans="1:15" x14ac:dyDescent="0.25">
      <c r="A32" t="s">
        <v>131</v>
      </c>
      <c r="B32" t="s">
        <v>153</v>
      </c>
      <c r="C32" s="1">
        <v>44729</v>
      </c>
      <c r="D32">
        <v>1060.8066397333646</v>
      </c>
    </row>
    <row r="33" spans="1:15" x14ac:dyDescent="0.25">
      <c r="A33" t="s">
        <v>132</v>
      </c>
      <c r="B33" t="s">
        <v>154</v>
      </c>
      <c r="C33" s="1">
        <v>44726</v>
      </c>
      <c r="D33">
        <v>1162.8365015209247</v>
      </c>
    </row>
    <row r="34" spans="1:15" x14ac:dyDescent="0.25">
      <c r="A34" t="s">
        <v>134</v>
      </c>
      <c r="B34" t="s">
        <v>151</v>
      </c>
      <c r="C34" s="1">
        <v>44733</v>
      </c>
      <c r="D34">
        <v>1172.893522015298</v>
      </c>
      <c r="H34" s="17" t="s">
        <v>780</v>
      </c>
      <c r="I34" s="17" t="s">
        <v>794</v>
      </c>
      <c r="J34" s="17" t="s">
        <v>795</v>
      </c>
      <c r="M34" s="14">
        <f>MIN(C:C)</f>
        <v>44725</v>
      </c>
      <c r="N34" s="14"/>
      <c r="O34" s="14">
        <f>MAX(C:C)</f>
        <v>44779</v>
      </c>
    </row>
    <row r="35" spans="1:15" x14ac:dyDescent="0.25">
      <c r="A35" t="s">
        <v>135</v>
      </c>
      <c r="B35" t="s">
        <v>152</v>
      </c>
      <c r="C35" s="1">
        <v>44730</v>
      </c>
      <c r="D35">
        <v>602.8879543124765</v>
      </c>
      <c r="H35" s="18" t="s">
        <v>781</v>
      </c>
      <c r="I35" s="21"/>
      <c r="J35" s="21"/>
    </row>
    <row r="36" spans="1:15" x14ac:dyDescent="0.25">
      <c r="A36" t="s">
        <v>136</v>
      </c>
      <c r="B36" t="s">
        <v>153</v>
      </c>
      <c r="C36" s="1">
        <v>44736</v>
      </c>
      <c r="D36">
        <v>958.10029344278337</v>
      </c>
      <c r="H36" s="18" t="s">
        <v>782</v>
      </c>
      <c r="I36" s="21"/>
      <c r="J36" s="21"/>
    </row>
    <row r="37" spans="1:15" x14ac:dyDescent="0.25">
      <c r="A37" t="s">
        <v>137</v>
      </c>
      <c r="B37" t="s">
        <v>154</v>
      </c>
      <c r="C37" s="1">
        <v>44732</v>
      </c>
      <c r="D37">
        <v>1024.6945444997</v>
      </c>
      <c r="H37" s="18" t="s">
        <v>783</v>
      </c>
      <c r="I37" s="21"/>
      <c r="J37" s="21"/>
      <c r="M37" s="14"/>
      <c r="N37" s="14"/>
      <c r="O37" s="15">
        <f>SUMIFS(D:D,C:C,"&gt;="&amp;#REF!,C:C,"&lt;="&amp;#REF!)</f>
        <v>0</v>
      </c>
    </row>
    <row r="38" spans="1:15" x14ac:dyDescent="0.25">
      <c r="A38" t="s">
        <v>138</v>
      </c>
      <c r="B38" t="s">
        <v>155</v>
      </c>
      <c r="C38" s="1">
        <v>44732</v>
      </c>
      <c r="D38">
        <v>751.70646508876052</v>
      </c>
      <c r="H38" s="18" t="s">
        <v>784</v>
      </c>
      <c r="I38" s="21"/>
      <c r="J38" s="21"/>
      <c r="M38" s="14"/>
      <c r="N38" s="14"/>
      <c r="O38" s="15">
        <f>SUMIFS(D:D,C:C,"&gt;="&amp;#REF!,C:C,"&lt;="&amp;#REF!)</f>
        <v>0</v>
      </c>
    </row>
    <row r="39" spans="1:15" x14ac:dyDescent="0.25">
      <c r="A39" t="s">
        <v>139</v>
      </c>
      <c r="B39" t="s">
        <v>156</v>
      </c>
      <c r="C39" s="1">
        <v>44731</v>
      </c>
      <c r="D39">
        <v>491.26620318811814</v>
      </c>
      <c r="H39" s="18" t="s">
        <v>785</v>
      </c>
      <c r="I39" s="21"/>
      <c r="J39" s="21"/>
      <c r="M39" s="14"/>
      <c r="N39" s="14"/>
      <c r="O39" s="15">
        <f>SUMIFS(D:D,C:C,"&gt;="&amp;#REF!,C:C,"&lt;="&amp;#REF!)</f>
        <v>0</v>
      </c>
    </row>
    <row r="40" spans="1:15" x14ac:dyDescent="0.25">
      <c r="A40" t="s">
        <v>140</v>
      </c>
      <c r="B40" t="s">
        <v>151</v>
      </c>
      <c r="C40" s="1">
        <v>44735</v>
      </c>
      <c r="D40">
        <v>833.37011895831995</v>
      </c>
      <c r="H40" s="18" t="s">
        <v>786</v>
      </c>
      <c r="I40" s="21"/>
      <c r="J40" s="21"/>
      <c r="M40" s="13"/>
      <c r="N40" s="13"/>
    </row>
    <row r="41" spans="1:15" x14ac:dyDescent="0.25">
      <c r="A41" t="s">
        <v>141</v>
      </c>
      <c r="B41" t="s">
        <v>152</v>
      </c>
      <c r="C41" s="1">
        <v>44728</v>
      </c>
      <c r="D41">
        <v>1218.2341318589445</v>
      </c>
      <c r="H41" s="18" t="s">
        <v>787</v>
      </c>
      <c r="I41" s="21"/>
      <c r="J41" s="21"/>
    </row>
    <row r="42" spans="1:15" x14ac:dyDescent="0.25">
      <c r="A42" t="s">
        <v>142</v>
      </c>
      <c r="B42" t="s">
        <v>153</v>
      </c>
      <c r="C42" s="1">
        <v>44727</v>
      </c>
      <c r="D42">
        <v>1081.9669186703891</v>
      </c>
    </row>
    <row r="43" spans="1:15" x14ac:dyDescent="0.25">
      <c r="A43" t="s">
        <v>143</v>
      </c>
      <c r="B43" t="s">
        <v>154</v>
      </c>
      <c r="C43" s="1">
        <v>44731</v>
      </c>
      <c r="D43">
        <v>623.44174041277051</v>
      </c>
    </row>
    <row r="44" spans="1:15" x14ac:dyDescent="0.25">
      <c r="A44" t="s">
        <v>144</v>
      </c>
      <c r="B44" t="s">
        <v>151</v>
      </c>
      <c r="C44" s="1">
        <v>44732</v>
      </c>
      <c r="D44">
        <v>914.48568917853345</v>
      </c>
    </row>
    <row r="45" spans="1:15" x14ac:dyDescent="0.25">
      <c r="A45" t="s">
        <v>145</v>
      </c>
      <c r="B45" t="s">
        <v>152</v>
      </c>
      <c r="C45" s="1">
        <v>44738</v>
      </c>
      <c r="D45">
        <v>996.90035251700954</v>
      </c>
    </row>
    <row r="46" spans="1:15" x14ac:dyDescent="0.25">
      <c r="A46" t="s">
        <v>146</v>
      </c>
      <c r="B46" t="s">
        <v>153</v>
      </c>
      <c r="C46" s="1">
        <v>44730</v>
      </c>
      <c r="D46">
        <v>854.75046365080641</v>
      </c>
    </row>
    <row r="47" spans="1:15" x14ac:dyDescent="0.25">
      <c r="A47" t="s">
        <v>147</v>
      </c>
      <c r="B47" t="s">
        <v>154</v>
      </c>
      <c r="C47" s="1">
        <v>44736</v>
      </c>
      <c r="D47">
        <v>549.96880382674601</v>
      </c>
    </row>
    <row r="48" spans="1:15" x14ac:dyDescent="0.25">
      <c r="A48" s="2" t="s">
        <v>221</v>
      </c>
      <c r="B48" t="s">
        <v>151</v>
      </c>
      <c r="C48" s="4">
        <v>44741</v>
      </c>
      <c r="D48">
        <v>1870</v>
      </c>
    </row>
    <row r="49" spans="1:4" x14ac:dyDescent="0.25">
      <c r="A49" s="2" t="s">
        <v>222</v>
      </c>
      <c r="B49" t="s">
        <v>152</v>
      </c>
      <c r="C49" s="4">
        <v>44742</v>
      </c>
      <c r="D49">
        <v>1788</v>
      </c>
    </row>
    <row r="50" spans="1:4" x14ac:dyDescent="0.25">
      <c r="A50" s="2" t="s">
        <v>223</v>
      </c>
      <c r="B50" t="s">
        <v>153</v>
      </c>
      <c r="C50" s="4">
        <v>44743</v>
      </c>
      <c r="D50">
        <v>1750</v>
      </c>
    </row>
    <row r="51" spans="1:4" x14ac:dyDescent="0.25">
      <c r="A51" s="2" t="s">
        <v>224</v>
      </c>
      <c r="B51" t="s">
        <v>154</v>
      </c>
      <c r="C51" s="4">
        <v>44744</v>
      </c>
      <c r="D51">
        <v>1728</v>
      </c>
    </row>
    <row r="52" spans="1:4" x14ac:dyDescent="0.25">
      <c r="A52" s="2" t="s">
        <v>225</v>
      </c>
      <c r="B52" t="s">
        <v>151</v>
      </c>
      <c r="C52" s="4">
        <v>44745</v>
      </c>
      <c r="D52">
        <v>749</v>
      </c>
    </row>
    <row r="53" spans="1:4" x14ac:dyDescent="0.25">
      <c r="A53" s="2" t="s">
        <v>226</v>
      </c>
      <c r="B53" t="s">
        <v>152</v>
      </c>
      <c r="C53" s="4">
        <v>44746</v>
      </c>
      <c r="D53">
        <v>729</v>
      </c>
    </row>
    <row r="54" spans="1:4" x14ac:dyDescent="0.25">
      <c r="A54" s="2" t="s">
        <v>227</v>
      </c>
      <c r="B54" t="s">
        <v>153</v>
      </c>
      <c r="C54" s="4">
        <v>44747</v>
      </c>
      <c r="D54">
        <v>896</v>
      </c>
    </row>
    <row r="55" spans="1:4" x14ac:dyDescent="0.25">
      <c r="A55" s="2" t="s">
        <v>228</v>
      </c>
      <c r="B55" t="s">
        <v>154</v>
      </c>
      <c r="C55" s="4">
        <v>44749</v>
      </c>
      <c r="D55">
        <v>714</v>
      </c>
    </row>
    <row r="56" spans="1:4" x14ac:dyDescent="0.25">
      <c r="A56" s="2" t="s">
        <v>229</v>
      </c>
      <c r="B56" t="s">
        <v>155</v>
      </c>
      <c r="C56" s="4">
        <v>44741</v>
      </c>
      <c r="D56">
        <v>1505</v>
      </c>
    </row>
    <row r="57" spans="1:4" x14ac:dyDescent="0.25">
      <c r="A57" s="2" t="s">
        <v>230</v>
      </c>
      <c r="B57" t="s">
        <v>151</v>
      </c>
      <c r="C57" s="4">
        <v>44742</v>
      </c>
      <c r="D57">
        <v>1219</v>
      </c>
    </row>
    <row r="58" spans="1:4" x14ac:dyDescent="0.25">
      <c r="A58" s="2" t="s">
        <v>231</v>
      </c>
      <c r="B58" t="s">
        <v>152</v>
      </c>
      <c r="C58" s="4">
        <v>44743</v>
      </c>
      <c r="D58">
        <v>1364</v>
      </c>
    </row>
    <row r="59" spans="1:4" x14ac:dyDescent="0.25">
      <c r="A59" s="2" t="s">
        <v>232</v>
      </c>
      <c r="B59" t="s">
        <v>153</v>
      </c>
      <c r="C59" s="4">
        <v>44744</v>
      </c>
      <c r="D59">
        <v>1879</v>
      </c>
    </row>
    <row r="60" spans="1:4" x14ac:dyDescent="0.25">
      <c r="A60" s="2" t="s">
        <v>233</v>
      </c>
      <c r="B60" t="s">
        <v>154</v>
      </c>
      <c r="C60" s="4">
        <v>44745</v>
      </c>
      <c r="D60">
        <v>1205</v>
      </c>
    </row>
    <row r="61" spans="1:4" x14ac:dyDescent="0.25">
      <c r="A61" s="2" t="s">
        <v>234</v>
      </c>
      <c r="B61" t="s">
        <v>151</v>
      </c>
      <c r="C61" s="4">
        <v>44746</v>
      </c>
      <c r="D61">
        <v>1150</v>
      </c>
    </row>
    <row r="62" spans="1:4" x14ac:dyDescent="0.25">
      <c r="A62" s="2" t="s">
        <v>235</v>
      </c>
      <c r="B62" t="s">
        <v>152</v>
      </c>
      <c r="C62" s="4">
        <v>44747</v>
      </c>
      <c r="D62">
        <v>697</v>
      </c>
    </row>
    <row r="63" spans="1:4" x14ac:dyDescent="0.25">
      <c r="A63" s="2" t="s">
        <v>236</v>
      </c>
      <c r="B63" t="s">
        <v>153</v>
      </c>
      <c r="C63" s="4">
        <v>44749</v>
      </c>
      <c r="D63">
        <v>1829</v>
      </c>
    </row>
    <row r="64" spans="1:4" x14ac:dyDescent="0.25">
      <c r="A64" s="2" t="s">
        <v>237</v>
      </c>
      <c r="B64" t="s">
        <v>154</v>
      </c>
      <c r="C64" s="4">
        <v>44741</v>
      </c>
      <c r="D64">
        <v>827</v>
      </c>
    </row>
    <row r="65" spans="1:4" x14ac:dyDescent="0.25">
      <c r="A65" s="2" t="s">
        <v>238</v>
      </c>
      <c r="B65" t="s">
        <v>155</v>
      </c>
      <c r="C65" s="4">
        <v>44742</v>
      </c>
      <c r="D65">
        <v>1801</v>
      </c>
    </row>
    <row r="66" spans="1:4" x14ac:dyDescent="0.25">
      <c r="A66" s="2" t="s">
        <v>239</v>
      </c>
      <c r="B66" t="s">
        <v>156</v>
      </c>
      <c r="C66" s="4">
        <v>44743</v>
      </c>
      <c r="D66">
        <v>858</v>
      </c>
    </row>
    <row r="67" spans="1:4" x14ac:dyDescent="0.25">
      <c r="A67" s="2" t="s">
        <v>240</v>
      </c>
      <c r="B67" t="s">
        <v>151</v>
      </c>
      <c r="C67" s="4">
        <v>44744</v>
      </c>
      <c r="D67">
        <v>1721</v>
      </c>
    </row>
    <row r="68" spans="1:4" x14ac:dyDescent="0.25">
      <c r="A68" s="2" t="s">
        <v>241</v>
      </c>
      <c r="B68" t="s">
        <v>152</v>
      </c>
      <c r="C68" s="4">
        <v>44745</v>
      </c>
      <c r="D68">
        <v>1408</v>
      </c>
    </row>
    <row r="69" spans="1:4" x14ac:dyDescent="0.25">
      <c r="A69" s="2" t="s">
        <v>242</v>
      </c>
      <c r="B69" t="s">
        <v>153</v>
      </c>
      <c r="C69" s="4">
        <v>44746</v>
      </c>
      <c r="D69">
        <v>1581</v>
      </c>
    </row>
    <row r="70" spans="1:4" x14ac:dyDescent="0.25">
      <c r="A70" s="2" t="s">
        <v>243</v>
      </c>
      <c r="B70" t="s">
        <v>154</v>
      </c>
      <c r="C70" s="4">
        <v>44747</v>
      </c>
      <c r="D70">
        <v>1088</v>
      </c>
    </row>
    <row r="71" spans="1:4" x14ac:dyDescent="0.25">
      <c r="A71" s="2" t="s">
        <v>244</v>
      </c>
      <c r="B71" t="s">
        <v>151</v>
      </c>
      <c r="C71" s="4">
        <v>44749</v>
      </c>
      <c r="D71">
        <v>803</v>
      </c>
    </row>
    <row r="72" spans="1:4" x14ac:dyDescent="0.25">
      <c r="A72" s="2" t="s">
        <v>245</v>
      </c>
      <c r="B72" t="s">
        <v>152</v>
      </c>
      <c r="C72" s="4">
        <v>44741</v>
      </c>
      <c r="D72">
        <v>802</v>
      </c>
    </row>
    <row r="73" spans="1:4" x14ac:dyDescent="0.25">
      <c r="A73" s="2" t="s">
        <v>246</v>
      </c>
      <c r="B73" t="s">
        <v>153</v>
      </c>
      <c r="C73" s="4">
        <v>44742</v>
      </c>
      <c r="D73">
        <v>1356</v>
      </c>
    </row>
    <row r="74" spans="1:4" x14ac:dyDescent="0.25">
      <c r="A74" s="2" t="s">
        <v>247</v>
      </c>
      <c r="B74" t="s">
        <v>154</v>
      </c>
      <c r="C74" s="4">
        <v>44743</v>
      </c>
      <c r="D74">
        <v>1251</v>
      </c>
    </row>
    <row r="75" spans="1:4" x14ac:dyDescent="0.25">
      <c r="A75" s="2" t="s">
        <v>248</v>
      </c>
      <c r="B75" t="s">
        <v>155</v>
      </c>
      <c r="C75" s="4">
        <v>44744</v>
      </c>
      <c r="D75">
        <v>1341</v>
      </c>
    </row>
    <row r="76" spans="1:4" x14ac:dyDescent="0.25">
      <c r="A76" s="2" t="s">
        <v>249</v>
      </c>
      <c r="B76" t="s">
        <v>151</v>
      </c>
      <c r="C76" s="4">
        <v>44745</v>
      </c>
      <c r="D76">
        <v>1572</v>
      </c>
    </row>
    <row r="77" spans="1:4" x14ac:dyDescent="0.25">
      <c r="A77" s="2" t="s">
        <v>250</v>
      </c>
      <c r="B77" t="s">
        <v>152</v>
      </c>
      <c r="C77" s="4">
        <v>44746</v>
      </c>
      <c r="D77">
        <v>1376</v>
      </c>
    </row>
    <row r="78" spans="1:4" x14ac:dyDescent="0.25">
      <c r="A78" s="2" t="s">
        <v>251</v>
      </c>
      <c r="B78" t="s">
        <v>153</v>
      </c>
      <c r="C78" s="4">
        <v>44747</v>
      </c>
      <c r="D78">
        <v>687</v>
      </c>
    </row>
    <row r="79" spans="1:4" x14ac:dyDescent="0.25">
      <c r="A79" s="2" t="s">
        <v>252</v>
      </c>
      <c r="B79" t="s">
        <v>154</v>
      </c>
      <c r="C79" s="4">
        <v>44749</v>
      </c>
      <c r="D79">
        <v>1410</v>
      </c>
    </row>
    <row r="80" spans="1:4" x14ac:dyDescent="0.25">
      <c r="A80" s="2" t="s">
        <v>253</v>
      </c>
      <c r="B80" t="s">
        <v>151</v>
      </c>
      <c r="C80" s="4">
        <v>44741</v>
      </c>
      <c r="D80">
        <v>1014</v>
      </c>
    </row>
    <row r="81" spans="1:4" x14ac:dyDescent="0.25">
      <c r="A81" s="2" t="s">
        <v>254</v>
      </c>
      <c r="B81" t="s">
        <v>152</v>
      </c>
      <c r="C81" s="4">
        <v>44742</v>
      </c>
      <c r="D81">
        <v>1203</v>
      </c>
    </row>
    <row r="82" spans="1:4" x14ac:dyDescent="0.25">
      <c r="A82" s="2" t="s">
        <v>255</v>
      </c>
      <c r="B82" t="s">
        <v>153</v>
      </c>
      <c r="C82" s="4">
        <v>44743</v>
      </c>
      <c r="D82">
        <v>1362</v>
      </c>
    </row>
    <row r="83" spans="1:4" x14ac:dyDescent="0.25">
      <c r="A83" s="2" t="s">
        <v>256</v>
      </c>
      <c r="B83" t="s">
        <v>154</v>
      </c>
      <c r="C83" s="4">
        <v>44744</v>
      </c>
      <c r="D83">
        <v>806</v>
      </c>
    </row>
    <row r="84" spans="1:4" x14ac:dyDescent="0.25">
      <c r="A84" s="2" t="s">
        <v>257</v>
      </c>
      <c r="B84" t="s">
        <v>155</v>
      </c>
      <c r="C84" s="4">
        <v>44745</v>
      </c>
      <c r="D84">
        <v>1686</v>
      </c>
    </row>
    <row r="85" spans="1:4" x14ac:dyDescent="0.25">
      <c r="A85" s="2" t="s">
        <v>258</v>
      </c>
      <c r="B85" t="s">
        <v>156</v>
      </c>
      <c r="C85" s="4">
        <v>44746</v>
      </c>
      <c r="D85">
        <v>1741</v>
      </c>
    </row>
    <row r="86" spans="1:4" x14ac:dyDescent="0.25">
      <c r="A86" s="2" t="s">
        <v>259</v>
      </c>
      <c r="B86" t="s">
        <v>151</v>
      </c>
      <c r="C86" s="4">
        <v>44747</v>
      </c>
      <c r="D86">
        <v>969</v>
      </c>
    </row>
    <row r="87" spans="1:4" x14ac:dyDescent="0.25">
      <c r="A87" s="2" t="s">
        <v>260</v>
      </c>
      <c r="B87" t="s">
        <v>152</v>
      </c>
      <c r="C87" s="4">
        <v>44749</v>
      </c>
      <c r="D87">
        <v>1406</v>
      </c>
    </row>
    <row r="88" spans="1:4" x14ac:dyDescent="0.25">
      <c r="A88" s="2" t="s">
        <v>261</v>
      </c>
      <c r="B88" t="s">
        <v>153</v>
      </c>
      <c r="C88" s="4">
        <v>44741</v>
      </c>
      <c r="D88">
        <v>1251</v>
      </c>
    </row>
    <row r="89" spans="1:4" x14ac:dyDescent="0.25">
      <c r="A89" s="2" t="s">
        <v>262</v>
      </c>
      <c r="B89" t="s">
        <v>154</v>
      </c>
      <c r="C89" s="4">
        <v>44742</v>
      </c>
      <c r="D89">
        <v>1281</v>
      </c>
    </row>
    <row r="90" spans="1:4" x14ac:dyDescent="0.25">
      <c r="A90" s="2" t="s">
        <v>263</v>
      </c>
      <c r="B90" t="s">
        <v>151</v>
      </c>
      <c r="C90" s="4">
        <v>44743</v>
      </c>
      <c r="D90">
        <v>1458</v>
      </c>
    </row>
    <row r="91" spans="1:4" x14ac:dyDescent="0.25">
      <c r="A91" s="2" t="s">
        <v>264</v>
      </c>
      <c r="B91" t="s">
        <v>152</v>
      </c>
      <c r="C91" s="4">
        <v>44744</v>
      </c>
      <c r="D91">
        <v>1573</v>
      </c>
    </row>
    <row r="92" spans="1:4" x14ac:dyDescent="0.25">
      <c r="A92" s="2" t="s">
        <v>265</v>
      </c>
      <c r="B92" t="s">
        <v>153</v>
      </c>
      <c r="C92" s="4">
        <v>44745</v>
      </c>
      <c r="D92">
        <v>1457</v>
      </c>
    </row>
    <row r="93" spans="1:4" x14ac:dyDescent="0.25">
      <c r="A93" s="2" t="s">
        <v>266</v>
      </c>
      <c r="B93" t="s">
        <v>154</v>
      </c>
      <c r="C93" s="4">
        <v>44746</v>
      </c>
      <c r="D93">
        <v>1879</v>
      </c>
    </row>
    <row r="94" spans="1:4" x14ac:dyDescent="0.25">
      <c r="A94" s="2" t="s">
        <v>267</v>
      </c>
      <c r="B94" t="s">
        <v>151</v>
      </c>
      <c r="C94" s="4">
        <v>44747</v>
      </c>
      <c r="D94">
        <v>822</v>
      </c>
    </row>
    <row r="95" spans="1:4" x14ac:dyDescent="0.25">
      <c r="A95" s="2" t="s">
        <v>268</v>
      </c>
      <c r="B95" t="s">
        <v>152</v>
      </c>
      <c r="C95" s="4">
        <v>44749</v>
      </c>
      <c r="D95">
        <v>1664</v>
      </c>
    </row>
    <row r="96" spans="1:4" x14ac:dyDescent="0.25">
      <c r="A96" s="2" t="s">
        <v>269</v>
      </c>
      <c r="B96" t="s">
        <v>153</v>
      </c>
      <c r="C96" s="4">
        <v>44749</v>
      </c>
      <c r="D96">
        <v>1850</v>
      </c>
    </row>
    <row r="97" spans="1:4" x14ac:dyDescent="0.25">
      <c r="A97" s="2" t="s">
        <v>270</v>
      </c>
      <c r="B97" t="s">
        <v>154</v>
      </c>
      <c r="C97" s="4">
        <v>44749</v>
      </c>
      <c r="D97">
        <v>1327</v>
      </c>
    </row>
    <row r="98" spans="1:4" x14ac:dyDescent="0.25">
      <c r="A98" s="2" t="s">
        <v>513</v>
      </c>
      <c r="B98" t="s">
        <v>151</v>
      </c>
      <c r="C98" s="4">
        <v>44764</v>
      </c>
      <c r="D98" s="2">
        <v>1750</v>
      </c>
    </row>
    <row r="99" spans="1:4" x14ac:dyDescent="0.25">
      <c r="A99" s="2" t="s">
        <v>514</v>
      </c>
      <c r="B99" t="s">
        <v>152</v>
      </c>
      <c r="C99" s="4">
        <v>44764</v>
      </c>
      <c r="D99" s="2">
        <v>1728</v>
      </c>
    </row>
    <row r="100" spans="1:4" x14ac:dyDescent="0.25">
      <c r="A100" s="2" t="s">
        <v>515</v>
      </c>
      <c r="B100" t="s">
        <v>153</v>
      </c>
      <c r="C100" s="4">
        <v>44750</v>
      </c>
      <c r="D100" s="2">
        <v>749</v>
      </c>
    </row>
    <row r="101" spans="1:4" x14ac:dyDescent="0.25">
      <c r="A101" s="2" t="s">
        <v>516</v>
      </c>
      <c r="B101" t="s">
        <v>154</v>
      </c>
      <c r="C101" s="4">
        <v>44750</v>
      </c>
      <c r="D101" s="2">
        <v>729</v>
      </c>
    </row>
    <row r="102" spans="1:4" x14ac:dyDescent="0.25">
      <c r="A102" s="2" t="s">
        <v>517</v>
      </c>
      <c r="B102" t="s">
        <v>151</v>
      </c>
      <c r="C102" s="4">
        <v>44767</v>
      </c>
      <c r="D102" s="2">
        <v>896</v>
      </c>
    </row>
    <row r="103" spans="1:4" x14ac:dyDescent="0.25">
      <c r="A103" s="2" t="s">
        <v>518</v>
      </c>
      <c r="B103" t="s">
        <v>152</v>
      </c>
      <c r="C103" s="4">
        <v>44758</v>
      </c>
      <c r="D103" s="2">
        <v>749</v>
      </c>
    </row>
    <row r="104" spans="1:4" x14ac:dyDescent="0.25">
      <c r="A104" s="2" t="s">
        <v>519</v>
      </c>
      <c r="B104" t="s">
        <v>153</v>
      </c>
      <c r="C104" s="4">
        <v>44772</v>
      </c>
      <c r="D104" s="2">
        <v>729</v>
      </c>
    </row>
    <row r="105" spans="1:4" x14ac:dyDescent="0.25">
      <c r="A105" s="2" t="s">
        <v>520</v>
      </c>
      <c r="B105" t="s">
        <v>154</v>
      </c>
      <c r="C105" s="4">
        <v>44767</v>
      </c>
      <c r="D105" s="2">
        <v>896</v>
      </c>
    </row>
    <row r="106" spans="1:4" x14ac:dyDescent="0.25">
      <c r="A106" s="2" t="s">
        <v>521</v>
      </c>
      <c r="B106" t="s">
        <v>155</v>
      </c>
      <c r="C106" s="4">
        <v>44767</v>
      </c>
      <c r="D106" s="2">
        <v>714</v>
      </c>
    </row>
    <row r="107" spans="1:4" x14ac:dyDescent="0.25">
      <c r="A107" s="2" t="s">
        <v>522</v>
      </c>
      <c r="B107" t="s">
        <v>151</v>
      </c>
      <c r="C107" s="4">
        <v>44756</v>
      </c>
      <c r="D107" s="2">
        <v>1505</v>
      </c>
    </row>
    <row r="108" spans="1:4" x14ac:dyDescent="0.25">
      <c r="A108" s="2" t="s">
        <v>523</v>
      </c>
      <c r="B108" t="s">
        <v>152</v>
      </c>
      <c r="C108" s="4">
        <v>44768</v>
      </c>
      <c r="D108" s="2">
        <v>1219</v>
      </c>
    </row>
    <row r="109" spans="1:4" x14ac:dyDescent="0.25">
      <c r="A109" s="2" t="s">
        <v>524</v>
      </c>
      <c r="B109" t="s">
        <v>153</v>
      </c>
      <c r="C109" s="4">
        <v>44751</v>
      </c>
      <c r="D109" s="2">
        <v>1364</v>
      </c>
    </row>
    <row r="110" spans="1:4" x14ac:dyDescent="0.25">
      <c r="A110" s="2" t="s">
        <v>525</v>
      </c>
      <c r="B110" t="s">
        <v>154</v>
      </c>
      <c r="C110" s="4">
        <v>44773</v>
      </c>
      <c r="D110" s="2">
        <v>1879</v>
      </c>
    </row>
    <row r="111" spans="1:4" x14ac:dyDescent="0.25">
      <c r="A111" s="2" t="s">
        <v>526</v>
      </c>
      <c r="B111" t="s">
        <v>151</v>
      </c>
      <c r="C111" s="4">
        <v>44760</v>
      </c>
      <c r="D111" s="2">
        <v>1205</v>
      </c>
    </row>
    <row r="112" spans="1:4" x14ac:dyDescent="0.25">
      <c r="A112" s="2" t="s">
        <v>527</v>
      </c>
      <c r="B112" t="s">
        <v>152</v>
      </c>
      <c r="C112" s="4">
        <v>44752</v>
      </c>
      <c r="D112" s="2">
        <v>1150</v>
      </c>
    </row>
    <row r="113" spans="1:4" x14ac:dyDescent="0.25">
      <c r="A113" s="2" t="s">
        <v>528</v>
      </c>
      <c r="B113" t="s">
        <v>153</v>
      </c>
      <c r="C113" s="4">
        <v>44752</v>
      </c>
      <c r="D113" s="2">
        <v>697</v>
      </c>
    </row>
    <row r="114" spans="1:4" x14ac:dyDescent="0.25">
      <c r="A114" s="2" t="s">
        <v>529</v>
      </c>
      <c r="B114" t="s">
        <v>154</v>
      </c>
      <c r="C114" s="4">
        <v>44769</v>
      </c>
      <c r="D114" s="2">
        <v>1829</v>
      </c>
    </row>
    <row r="115" spans="1:4" x14ac:dyDescent="0.25">
      <c r="A115" s="2" t="s">
        <v>530</v>
      </c>
      <c r="B115" t="s">
        <v>155</v>
      </c>
      <c r="C115" s="4">
        <v>44749</v>
      </c>
      <c r="D115" s="2">
        <v>827</v>
      </c>
    </row>
    <row r="116" spans="1:4" x14ac:dyDescent="0.25">
      <c r="A116" s="2" t="s">
        <v>531</v>
      </c>
      <c r="B116" t="s">
        <v>156</v>
      </c>
      <c r="C116" s="4">
        <v>44767</v>
      </c>
      <c r="D116" s="2">
        <v>1801</v>
      </c>
    </row>
    <row r="117" spans="1:4" x14ac:dyDescent="0.25">
      <c r="A117" s="2" t="s">
        <v>532</v>
      </c>
      <c r="B117" t="s">
        <v>151</v>
      </c>
      <c r="C117" s="4">
        <v>44779</v>
      </c>
      <c r="D117" s="2">
        <v>858</v>
      </c>
    </row>
    <row r="118" spans="1:4" x14ac:dyDescent="0.25">
      <c r="A118" s="2" t="s">
        <v>533</v>
      </c>
      <c r="B118" t="s">
        <v>152</v>
      </c>
      <c r="C118" s="4">
        <v>44768</v>
      </c>
      <c r="D118" s="2">
        <v>1721</v>
      </c>
    </row>
    <row r="119" spans="1:4" x14ac:dyDescent="0.25">
      <c r="A119" s="2" t="s">
        <v>534</v>
      </c>
      <c r="B119" t="s">
        <v>153</v>
      </c>
      <c r="C119" s="4">
        <v>44765</v>
      </c>
      <c r="D119" s="2">
        <v>1408</v>
      </c>
    </row>
    <row r="120" spans="1:4" x14ac:dyDescent="0.25">
      <c r="A120" s="2" t="s">
        <v>535</v>
      </c>
      <c r="B120" t="s">
        <v>154</v>
      </c>
      <c r="C120" s="4">
        <v>44769</v>
      </c>
      <c r="D120" s="2">
        <v>1581</v>
      </c>
    </row>
    <row r="121" spans="1:4" x14ac:dyDescent="0.25">
      <c r="A121" s="2" t="s">
        <v>536</v>
      </c>
      <c r="B121" t="s">
        <v>151</v>
      </c>
      <c r="C121" s="4">
        <v>44778</v>
      </c>
      <c r="D121" s="2">
        <v>1088</v>
      </c>
    </row>
    <row r="122" spans="1:4" x14ac:dyDescent="0.25">
      <c r="A122" s="2" t="s">
        <v>537</v>
      </c>
      <c r="B122" t="s">
        <v>152</v>
      </c>
      <c r="C122" s="4">
        <v>44764</v>
      </c>
      <c r="D122" s="2">
        <v>803</v>
      </c>
    </row>
    <row r="123" spans="1:4" x14ac:dyDescent="0.25">
      <c r="A123" s="2" t="s">
        <v>538</v>
      </c>
      <c r="B123" t="s">
        <v>153</v>
      </c>
      <c r="C123" s="4">
        <v>44758</v>
      </c>
      <c r="D123" s="2">
        <v>802</v>
      </c>
    </row>
    <row r="124" spans="1:4" x14ac:dyDescent="0.25">
      <c r="A124" s="2" t="s">
        <v>539</v>
      </c>
      <c r="B124" t="s">
        <v>154</v>
      </c>
      <c r="C124" s="4">
        <v>44777</v>
      </c>
      <c r="D124" s="2">
        <v>1356</v>
      </c>
    </row>
    <row r="125" spans="1:4" x14ac:dyDescent="0.25">
      <c r="A125" s="2" t="s">
        <v>540</v>
      </c>
      <c r="B125" t="s">
        <v>155</v>
      </c>
      <c r="C125" s="4">
        <v>44769</v>
      </c>
      <c r="D125" s="2">
        <v>1251</v>
      </c>
    </row>
    <row r="126" spans="1:4" x14ac:dyDescent="0.25">
      <c r="A126" s="2" t="s">
        <v>541</v>
      </c>
      <c r="B126" t="s">
        <v>151</v>
      </c>
      <c r="C126" s="4">
        <v>44755</v>
      </c>
      <c r="D126" s="2">
        <v>1341</v>
      </c>
    </row>
    <row r="127" spans="1:4" x14ac:dyDescent="0.25">
      <c r="A127" s="2" t="s">
        <v>542</v>
      </c>
      <c r="B127" t="s">
        <v>152</v>
      </c>
      <c r="C127" s="4">
        <v>44757</v>
      </c>
      <c r="D127" s="2">
        <v>1572</v>
      </c>
    </row>
    <row r="128" spans="1:4" x14ac:dyDescent="0.25">
      <c r="A128" s="2" t="s">
        <v>543</v>
      </c>
      <c r="B128" t="s">
        <v>153</v>
      </c>
      <c r="C128" s="4">
        <v>44754</v>
      </c>
      <c r="D128" s="2">
        <v>1376</v>
      </c>
    </row>
    <row r="129" spans="1:4" x14ac:dyDescent="0.25">
      <c r="A129" s="2" t="s">
        <v>544</v>
      </c>
      <c r="B129" t="s">
        <v>154</v>
      </c>
      <c r="C129" s="4">
        <v>44761</v>
      </c>
      <c r="D129" s="2">
        <v>687</v>
      </c>
    </row>
    <row r="130" spans="1:4" x14ac:dyDescent="0.25">
      <c r="A130" s="2" t="s">
        <v>545</v>
      </c>
      <c r="B130" t="s">
        <v>151</v>
      </c>
      <c r="C130" s="4">
        <v>44757</v>
      </c>
      <c r="D130" s="2">
        <v>1410</v>
      </c>
    </row>
    <row r="131" spans="1:4" x14ac:dyDescent="0.25">
      <c r="A131" s="2" t="s">
        <v>546</v>
      </c>
      <c r="B131" t="s">
        <v>152</v>
      </c>
      <c r="C131" s="4">
        <v>44761</v>
      </c>
      <c r="D131" s="2">
        <v>1014</v>
      </c>
    </row>
    <row r="132" spans="1:4" x14ac:dyDescent="0.25">
      <c r="A132" s="2" t="s">
        <v>547</v>
      </c>
      <c r="B132" t="s">
        <v>153</v>
      </c>
      <c r="C132" s="4">
        <v>44775</v>
      </c>
      <c r="D132" s="2">
        <v>1203</v>
      </c>
    </row>
    <row r="133" spans="1:4" x14ac:dyDescent="0.25">
      <c r="A133" s="2" t="s">
        <v>548</v>
      </c>
      <c r="B133" t="s">
        <v>154</v>
      </c>
      <c r="C133" s="4">
        <v>44770</v>
      </c>
      <c r="D133" s="2">
        <v>1362</v>
      </c>
    </row>
    <row r="134" spans="1:4" x14ac:dyDescent="0.25">
      <c r="A134" s="2" t="s">
        <v>549</v>
      </c>
      <c r="B134" t="s">
        <v>155</v>
      </c>
      <c r="C134" s="4">
        <v>44760</v>
      </c>
      <c r="D134" s="2">
        <v>806</v>
      </c>
    </row>
    <row r="135" spans="1:4" x14ac:dyDescent="0.25">
      <c r="A135" s="2" t="s">
        <v>550</v>
      </c>
      <c r="B135" t="s">
        <v>156</v>
      </c>
      <c r="C135" s="4">
        <v>44762</v>
      </c>
      <c r="D135" s="2">
        <v>1686</v>
      </c>
    </row>
    <row r="136" spans="1:4" x14ac:dyDescent="0.25">
      <c r="A136" s="2" t="s">
        <v>551</v>
      </c>
      <c r="B136" t="s">
        <v>151</v>
      </c>
      <c r="C136" s="4">
        <v>44756</v>
      </c>
      <c r="D136" s="2">
        <v>1741</v>
      </c>
    </row>
    <row r="137" spans="1:4" x14ac:dyDescent="0.25">
      <c r="A137" s="2" t="s">
        <v>552</v>
      </c>
      <c r="B137" t="s">
        <v>152</v>
      </c>
      <c r="C137" s="4">
        <v>44763</v>
      </c>
      <c r="D137" s="2">
        <v>969</v>
      </c>
    </row>
    <row r="138" spans="1:4" x14ac:dyDescent="0.25">
      <c r="A138" s="2" t="s">
        <v>553</v>
      </c>
      <c r="B138" t="s">
        <v>153</v>
      </c>
      <c r="C138" s="4">
        <v>44754</v>
      </c>
      <c r="D138" s="2">
        <v>1406</v>
      </c>
    </row>
    <row r="139" spans="1:4" x14ac:dyDescent="0.25">
      <c r="A139" s="2" t="s">
        <v>554</v>
      </c>
      <c r="B139" t="s">
        <v>154</v>
      </c>
      <c r="C139" s="4">
        <v>44762</v>
      </c>
      <c r="D139" s="2">
        <v>1251</v>
      </c>
    </row>
    <row r="140" spans="1:4" x14ac:dyDescent="0.25">
      <c r="A140" s="2" t="s">
        <v>555</v>
      </c>
      <c r="B140" t="s">
        <v>151</v>
      </c>
      <c r="C140" s="4">
        <v>44764</v>
      </c>
      <c r="D140" s="2">
        <v>1281</v>
      </c>
    </row>
    <row r="141" spans="1:4" x14ac:dyDescent="0.25">
      <c r="A141" s="2" t="s">
        <v>556</v>
      </c>
      <c r="B141" t="s">
        <v>152</v>
      </c>
      <c r="C141" s="4">
        <v>44758</v>
      </c>
      <c r="D141" s="2">
        <v>1458</v>
      </c>
    </row>
    <row r="142" spans="1:4" x14ac:dyDescent="0.25">
      <c r="A142" s="2" t="s">
        <v>557</v>
      </c>
      <c r="B142" t="s">
        <v>153</v>
      </c>
      <c r="C142" s="4">
        <v>44756</v>
      </c>
      <c r="D142" s="2">
        <v>1573</v>
      </c>
    </row>
    <row r="143" spans="1:4" x14ac:dyDescent="0.25">
      <c r="A143" s="2" t="s">
        <v>558</v>
      </c>
      <c r="B143" t="s">
        <v>154</v>
      </c>
      <c r="C143" s="4">
        <v>44753</v>
      </c>
      <c r="D143" s="2">
        <v>1457</v>
      </c>
    </row>
    <row r="144" spans="1:4" x14ac:dyDescent="0.25">
      <c r="A144" s="2" t="s">
        <v>559</v>
      </c>
      <c r="B144" t="s">
        <v>151</v>
      </c>
      <c r="C144" s="4">
        <v>44779</v>
      </c>
      <c r="D144" s="2">
        <v>1879</v>
      </c>
    </row>
    <row r="145" spans="1:4" x14ac:dyDescent="0.25">
      <c r="A145" s="2" t="s">
        <v>560</v>
      </c>
      <c r="B145" t="s">
        <v>152</v>
      </c>
      <c r="C145" s="4">
        <v>44771</v>
      </c>
      <c r="D145" s="2">
        <v>822</v>
      </c>
    </row>
    <row r="146" spans="1:4" x14ac:dyDescent="0.25">
      <c r="A146" s="2" t="s">
        <v>561</v>
      </c>
      <c r="B146" t="s">
        <v>153</v>
      </c>
      <c r="C146" s="4">
        <v>44770</v>
      </c>
      <c r="D146" s="2">
        <v>1664</v>
      </c>
    </row>
    <row r="147" spans="1:4" x14ac:dyDescent="0.25">
      <c r="A147" s="2" t="s">
        <v>562</v>
      </c>
      <c r="B147" t="s">
        <v>154</v>
      </c>
      <c r="C147" s="4">
        <v>44760</v>
      </c>
      <c r="D147" s="2">
        <v>1850</v>
      </c>
    </row>
    <row r="148" spans="1:4" x14ac:dyDescent="0.25">
      <c r="A148" s="2" t="s">
        <v>563</v>
      </c>
      <c r="B148" t="s">
        <v>151</v>
      </c>
      <c r="C148" s="4">
        <v>44774</v>
      </c>
      <c r="D148" s="2">
        <v>1327</v>
      </c>
    </row>
    <row r="149" spans="1:4" x14ac:dyDescent="0.25">
      <c r="A149" s="2" t="s">
        <v>564</v>
      </c>
      <c r="B149" t="s">
        <v>152</v>
      </c>
      <c r="C149" s="4">
        <v>44749</v>
      </c>
      <c r="D149" s="2">
        <v>1664</v>
      </c>
    </row>
    <row r="150" spans="1:4" x14ac:dyDescent="0.25">
      <c r="A150" s="2" t="s">
        <v>565</v>
      </c>
      <c r="B150" t="s">
        <v>153</v>
      </c>
      <c r="C150" s="4">
        <v>44749</v>
      </c>
      <c r="D150" s="2">
        <v>1251</v>
      </c>
    </row>
    <row r="151" spans="1:4" x14ac:dyDescent="0.25">
      <c r="A151" s="2" t="s">
        <v>566</v>
      </c>
      <c r="B151" t="s">
        <v>154</v>
      </c>
      <c r="C151" s="4">
        <v>44778</v>
      </c>
      <c r="D151" s="2">
        <v>1341</v>
      </c>
    </row>
    <row r="152" spans="1:4" x14ac:dyDescent="0.25">
      <c r="A152" s="2" t="s">
        <v>567</v>
      </c>
      <c r="B152" t="s">
        <v>155</v>
      </c>
      <c r="C152" s="4">
        <v>44751</v>
      </c>
      <c r="D152" s="2">
        <v>1572</v>
      </c>
    </row>
    <row r="153" spans="1:4" x14ac:dyDescent="0.25">
      <c r="A153" s="2" t="s">
        <v>568</v>
      </c>
      <c r="B153" t="s">
        <v>151</v>
      </c>
      <c r="C153" s="4">
        <v>44763</v>
      </c>
      <c r="D153" s="2">
        <v>1376</v>
      </c>
    </row>
    <row r="154" spans="1:4" x14ac:dyDescent="0.25">
      <c r="A154" s="2" t="s">
        <v>569</v>
      </c>
      <c r="B154" t="s">
        <v>152</v>
      </c>
      <c r="C154" s="4">
        <v>44778</v>
      </c>
      <c r="D154" s="2">
        <v>687</v>
      </c>
    </row>
    <row r="155" spans="1:4" x14ac:dyDescent="0.25">
      <c r="A155" s="2" t="s">
        <v>570</v>
      </c>
      <c r="B155" t="s">
        <v>153</v>
      </c>
      <c r="C155" s="4">
        <v>44768</v>
      </c>
      <c r="D155" s="2">
        <v>1410</v>
      </c>
    </row>
    <row r="156" spans="1:4" x14ac:dyDescent="0.25">
      <c r="A156" s="2" t="s">
        <v>571</v>
      </c>
      <c r="B156" t="s">
        <v>154</v>
      </c>
      <c r="C156" s="4">
        <v>44767</v>
      </c>
      <c r="D156" s="2">
        <v>1014</v>
      </c>
    </row>
    <row r="157" spans="1:4" x14ac:dyDescent="0.25">
      <c r="A157" s="2" t="s">
        <v>572</v>
      </c>
      <c r="B157" t="s">
        <v>151</v>
      </c>
      <c r="C157" s="4">
        <v>44756</v>
      </c>
      <c r="D157" s="2">
        <v>1203</v>
      </c>
    </row>
    <row r="158" spans="1:4" x14ac:dyDescent="0.25">
      <c r="A158" s="2" t="s">
        <v>573</v>
      </c>
      <c r="B158" t="s">
        <v>152</v>
      </c>
      <c r="C158" s="4">
        <v>44768</v>
      </c>
      <c r="D158" s="2">
        <v>1362</v>
      </c>
    </row>
    <row r="159" spans="1:4" x14ac:dyDescent="0.25">
      <c r="A159" s="2" t="s">
        <v>574</v>
      </c>
      <c r="B159" t="s">
        <v>153</v>
      </c>
      <c r="C159" s="4">
        <v>44771</v>
      </c>
      <c r="D159" s="2">
        <v>806</v>
      </c>
    </row>
    <row r="160" spans="1:4" x14ac:dyDescent="0.25">
      <c r="A160" s="2" t="s">
        <v>575</v>
      </c>
      <c r="B160" t="s">
        <v>154</v>
      </c>
      <c r="C160" s="4">
        <v>44755</v>
      </c>
      <c r="D160" s="2">
        <v>1686</v>
      </c>
    </row>
    <row r="161" spans="1:4" x14ac:dyDescent="0.25">
      <c r="A161" s="2" t="s">
        <v>576</v>
      </c>
      <c r="B161" t="s">
        <v>155</v>
      </c>
      <c r="C161" s="4">
        <v>44773</v>
      </c>
      <c r="D161" s="2">
        <v>1741</v>
      </c>
    </row>
    <row r="162" spans="1:4" x14ac:dyDescent="0.25">
      <c r="A162" s="2" t="s">
        <v>577</v>
      </c>
      <c r="B162" t="s">
        <v>156</v>
      </c>
      <c r="C162" s="4">
        <v>44775</v>
      </c>
      <c r="D162" s="2">
        <v>969</v>
      </c>
    </row>
    <row r="163" spans="1:4" x14ac:dyDescent="0.25">
      <c r="A163" s="2" t="s">
        <v>578</v>
      </c>
      <c r="B163" t="s">
        <v>151</v>
      </c>
      <c r="C163" s="4">
        <v>44774</v>
      </c>
      <c r="D163" s="2">
        <v>1870</v>
      </c>
    </row>
    <row r="164" spans="1:4" x14ac:dyDescent="0.25">
      <c r="A164" s="2" t="s">
        <v>579</v>
      </c>
      <c r="B164" t="s">
        <v>152</v>
      </c>
      <c r="C164" s="4">
        <v>44750</v>
      </c>
      <c r="D164" s="2">
        <v>1788</v>
      </c>
    </row>
    <row r="165" spans="1:4" x14ac:dyDescent="0.25">
      <c r="A165" s="2" t="s">
        <v>580</v>
      </c>
      <c r="B165" t="s">
        <v>153</v>
      </c>
      <c r="C165" s="4">
        <v>44749</v>
      </c>
      <c r="D165" s="2">
        <v>1750</v>
      </c>
    </row>
    <row r="166" spans="1:4" x14ac:dyDescent="0.25">
      <c r="A166" s="2" t="s">
        <v>581</v>
      </c>
      <c r="B166" t="s">
        <v>154</v>
      </c>
      <c r="C166" s="4">
        <v>44754</v>
      </c>
      <c r="D166" s="2">
        <v>1728</v>
      </c>
    </row>
    <row r="167" spans="1:4" x14ac:dyDescent="0.25">
      <c r="A167" s="2" t="s">
        <v>582</v>
      </c>
      <c r="B167" t="s">
        <v>151</v>
      </c>
      <c r="C167" s="4">
        <v>44749</v>
      </c>
      <c r="D167" s="2">
        <v>749</v>
      </c>
    </row>
    <row r="168" spans="1:4" x14ac:dyDescent="0.25">
      <c r="A168" s="2" t="s">
        <v>583</v>
      </c>
      <c r="B168" t="s">
        <v>152</v>
      </c>
      <c r="C168" s="4">
        <v>44750</v>
      </c>
      <c r="D168" s="2">
        <v>729</v>
      </c>
    </row>
    <row r="169" spans="1:4" x14ac:dyDescent="0.25">
      <c r="A169" s="2" t="s">
        <v>584</v>
      </c>
      <c r="B169" t="s">
        <v>153</v>
      </c>
      <c r="C169" s="4">
        <v>44761</v>
      </c>
      <c r="D169" s="2">
        <v>896</v>
      </c>
    </row>
    <row r="170" spans="1:4" x14ac:dyDescent="0.25">
      <c r="A170" s="2" t="s">
        <v>585</v>
      </c>
      <c r="B170" t="s">
        <v>154</v>
      </c>
      <c r="C170" s="4">
        <v>44754</v>
      </c>
      <c r="D170" s="2">
        <v>714</v>
      </c>
    </row>
    <row r="171" spans="1:4" x14ac:dyDescent="0.25">
      <c r="A171" s="2" t="s">
        <v>586</v>
      </c>
      <c r="B171" t="s">
        <v>155</v>
      </c>
      <c r="C171" s="4">
        <v>44759</v>
      </c>
      <c r="D171" s="2">
        <v>1505</v>
      </c>
    </row>
    <row r="172" spans="1:4" x14ac:dyDescent="0.25">
      <c r="A172" s="2" t="s">
        <v>587</v>
      </c>
      <c r="B172" t="s">
        <v>151</v>
      </c>
      <c r="C172" s="4">
        <v>44752</v>
      </c>
      <c r="D172" s="2">
        <v>1219</v>
      </c>
    </row>
    <row r="173" spans="1:4" x14ac:dyDescent="0.25">
      <c r="A173" s="2" t="s">
        <v>588</v>
      </c>
      <c r="B173" t="s">
        <v>152</v>
      </c>
      <c r="C173" s="4">
        <v>44762</v>
      </c>
      <c r="D173" s="2">
        <v>1364</v>
      </c>
    </row>
    <row r="174" spans="1:4" x14ac:dyDescent="0.25">
      <c r="A174" s="2" t="s">
        <v>589</v>
      </c>
      <c r="B174" t="s">
        <v>153</v>
      </c>
      <c r="C174" s="4">
        <v>44774</v>
      </c>
      <c r="D174" s="2">
        <v>1879</v>
      </c>
    </row>
    <row r="175" spans="1:4" x14ac:dyDescent="0.25">
      <c r="A175" s="2" t="s">
        <v>590</v>
      </c>
      <c r="B175" t="s">
        <v>154</v>
      </c>
      <c r="C175" s="4">
        <v>44775</v>
      </c>
      <c r="D175" s="2">
        <v>1205</v>
      </c>
    </row>
    <row r="176" spans="1:4" x14ac:dyDescent="0.25">
      <c r="A176" s="2" t="s">
        <v>591</v>
      </c>
      <c r="B176" t="s">
        <v>151</v>
      </c>
      <c r="C176" s="4">
        <v>44762</v>
      </c>
      <c r="D176" s="2">
        <v>1150</v>
      </c>
    </row>
    <row r="177" spans="1:4" x14ac:dyDescent="0.25">
      <c r="A177" s="2" t="s">
        <v>592</v>
      </c>
      <c r="B177" t="s">
        <v>152</v>
      </c>
      <c r="C177" s="4">
        <v>44778</v>
      </c>
      <c r="D177" s="2">
        <v>697</v>
      </c>
    </row>
    <row r="178" spans="1:4" x14ac:dyDescent="0.25">
      <c r="A178" s="2" t="s">
        <v>593</v>
      </c>
      <c r="B178" t="s">
        <v>153</v>
      </c>
      <c r="C178" s="4">
        <v>44765</v>
      </c>
      <c r="D178" s="2">
        <v>1829</v>
      </c>
    </row>
    <row r="179" spans="1:4" x14ac:dyDescent="0.25">
      <c r="A179" s="2" t="s">
        <v>594</v>
      </c>
      <c r="B179" t="s">
        <v>154</v>
      </c>
      <c r="C179" s="4">
        <v>44751</v>
      </c>
      <c r="D179" s="2">
        <v>827</v>
      </c>
    </row>
    <row r="180" spans="1:4" x14ac:dyDescent="0.25">
      <c r="A180" s="2" t="s">
        <v>595</v>
      </c>
      <c r="B180" t="s">
        <v>155</v>
      </c>
      <c r="C180" s="4">
        <v>44753</v>
      </c>
      <c r="D180" s="2">
        <v>1801</v>
      </c>
    </row>
    <row r="181" spans="1:4" x14ac:dyDescent="0.25">
      <c r="A181" s="2" t="s">
        <v>596</v>
      </c>
      <c r="B181" t="s">
        <v>156</v>
      </c>
      <c r="C181" s="4">
        <v>44770</v>
      </c>
      <c r="D181" s="2">
        <v>858</v>
      </c>
    </row>
    <row r="182" spans="1:4" x14ac:dyDescent="0.25">
      <c r="A182" s="2" t="s">
        <v>597</v>
      </c>
      <c r="B182" t="s">
        <v>151</v>
      </c>
      <c r="C182" s="4">
        <v>44774</v>
      </c>
      <c r="D182" s="2">
        <v>1721</v>
      </c>
    </row>
    <row r="183" spans="1:4" x14ac:dyDescent="0.25">
      <c r="A183" s="2" t="s">
        <v>598</v>
      </c>
      <c r="B183" t="s">
        <v>152</v>
      </c>
      <c r="C183" s="4">
        <v>44769</v>
      </c>
      <c r="D183" s="2">
        <v>1408</v>
      </c>
    </row>
    <row r="184" spans="1:4" x14ac:dyDescent="0.25">
      <c r="A184" s="2" t="s">
        <v>599</v>
      </c>
      <c r="B184" t="s">
        <v>153</v>
      </c>
      <c r="C184" s="4">
        <v>44755</v>
      </c>
      <c r="D184" s="2">
        <v>1581</v>
      </c>
    </row>
    <row r="185" spans="1:4" x14ac:dyDescent="0.25">
      <c r="A185" s="2" t="s">
        <v>600</v>
      </c>
      <c r="B185" t="s">
        <v>154</v>
      </c>
      <c r="C185" s="4">
        <v>44758</v>
      </c>
      <c r="D185" s="2">
        <v>1088</v>
      </c>
    </row>
    <row r="186" spans="1:4" x14ac:dyDescent="0.25">
      <c r="A186" s="2" t="s">
        <v>601</v>
      </c>
      <c r="B186" t="s">
        <v>151</v>
      </c>
      <c r="C186" s="4">
        <v>44767</v>
      </c>
      <c r="D186" s="2">
        <v>803</v>
      </c>
    </row>
    <row r="187" spans="1:4" x14ac:dyDescent="0.25">
      <c r="A187" s="2" t="s">
        <v>602</v>
      </c>
      <c r="B187" t="s">
        <v>152</v>
      </c>
      <c r="C187" s="4">
        <v>44764</v>
      </c>
      <c r="D187" s="2">
        <v>802</v>
      </c>
    </row>
    <row r="188" spans="1:4" x14ac:dyDescent="0.25">
      <c r="A188" s="2" t="s">
        <v>603</v>
      </c>
      <c r="B188" t="s">
        <v>153</v>
      </c>
      <c r="C188" s="4">
        <v>44766</v>
      </c>
      <c r="D188" s="2">
        <v>1356</v>
      </c>
    </row>
    <row r="189" spans="1:4" x14ac:dyDescent="0.25">
      <c r="A189" s="2" t="s">
        <v>604</v>
      </c>
      <c r="B189" t="s">
        <v>154</v>
      </c>
      <c r="C189" s="4">
        <v>44772</v>
      </c>
      <c r="D189" s="2">
        <v>1251</v>
      </c>
    </row>
    <row r="190" spans="1:4" x14ac:dyDescent="0.25">
      <c r="A190" s="2" t="s">
        <v>605</v>
      </c>
      <c r="B190" t="s">
        <v>151</v>
      </c>
      <c r="C190" s="4">
        <v>44751</v>
      </c>
      <c r="D190" s="2">
        <v>1341</v>
      </c>
    </row>
    <row r="191" spans="1:4" x14ac:dyDescent="0.25">
      <c r="A191" s="2" t="s">
        <v>606</v>
      </c>
      <c r="B191" t="s">
        <v>152</v>
      </c>
      <c r="C191" s="4">
        <v>44755</v>
      </c>
      <c r="D191" s="2">
        <v>1572</v>
      </c>
    </row>
    <row r="192" spans="1:4" x14ac:dyDescent="0.25">
      <c r="A192" s="2" t="s">
        <v>607</v>
      </c>
      <c r="B192" t="s">
        <v>153</v>
      </c>
      <c r="C192" s="4">
        <v>44761</v>
      </c>
      <c r="D192" s="2">
        <v>1376</v>
      </c>
    </row>
    <row r="193" spans="1:4" x14ac:dyDescent="0.25">
      <c r="A193" s="2" t="s">
        <v>608</v>
      </c>
      <c r="B193" t="s">
        <v>154</v>
      </c>
      <c r="C193" s="4">
        <v>44761</v>
      </c>
      <c r="D193" s="2">
        <v>687</v>
      </c>
    </row>
    <row r="194" spans="1:4" x14ac:dyDescent="0.25">
      <c r="A194" s="2" t="s">
        <v>609</v>
      </c>
      <c r="B194" t="s">
        <v>153</v>
      </c>
      <c r="C194" s="4">
        <v>44776</v>
      </c>
      <c r="D194" s="2">
        <v>1410</v>
      </c>
    </row>
    <row r="195" spans="1:4" x14ac:dyDescent="0.25">
      <c r="A195" s="2" t="s">
        <v>610</v>
      </c>
      <c r="B195" t="s">
        <v>154</v>
      </c>
      <c r="C195" s="4">
        <v>44778</v>
      </c>
      <c r="D195" s="2">
        <v>1014</v>
      </c>
    </row>
    <row r="196" spans="1:4" x14ac:dyDescent="0.25">
      <c r="A196" s="2" t="s">
        <v>611</v>
      </c>
      <c r="B196" t="s">
        <v>151</v>
      </c>
      <c r="C196" s="4">
        <v>44763</v>
      </c>
      <c r="D196" s="2">
        <v>1203</v>
      </c>
    </row>
    <row r="197" spans="1:4" x14ac:dyDescent="0.25">
      <c r="A197" s="2" t="s">
        <v>612</v>
      </c>
      <c r="B197" t="s">
        <v>152</v>
      </c>
      <c r="C197" s="4">
        <v>44767</v>
      </c>
      <c r="D197" s="2">
        <v>1362</v>
      </c>
    </row>
    <row r="198" spans="1:4" x14ac:dyDescent="0.25">
      <c r="A198" s="2" t="s">
        <v>613</v>
      </c>
      <c r="B198" t="s">
        <v>153</v>
      </c>
      <c r="C198" s="4">
        <v>44758</v>
      </c>
      <c r="D198" s="2">
        <v>806</v>
      </c>
    </row>
    <row r="199" spans="1:4" x14ac:dyDescent="0.25">
      <c r="A199" s="2" t="s">
        <v>614</v>
      </c>
      <c r="B199" t="s">
        <v>154</v>
      </c>
      <c r="C199" s="4">
        <v>44750</v>
      </c>
      <c r="D199" s="2">
        <v>1686</v>
      </c>
    </row>
    <row r="200" spans="1:4" x14ac:dyDescent="0.25">
      <c r="A200" s="2" t="s">
        <v>615</v>
      </c>
      <c r="B200" t="s">
        <v>155</v>
      </c>
      <c r="C200" s="4">
        <v>44776</v>
      </c>
      <c r="D200" s="2">
        <v>1741</v>
      </c>
    </row>
    <row r="201" spans="1:4" x14ac:dyDescent="0.25">
      <c r="A201" s="2" t="s">
        <v>616</v>
      </c>
      <c r="B201" t="s">
        <v>156</v>
      </c>
      <c r="C201" s="4">
        <v>44753</v>
      </c>
      <c r="D201" s="2">
        <v>969</v>
      </c>
    </row>
    <row r="202" spans="1:4" x14ac:dyDescent="0.25">
      <c r="A202" s="2" t="s">
        <v>617</v>
      </c>
      <c r="B202" t="s">
        <v>151</v>
      </c>
      <c r="C202" s="4">
        <v>44760</v>
      </c>
      <c r="D202" s="2">
        <v>1406</v>
      </c>
    </row>
    <row r="203" spans="1:4" x14ac:dyDescent="0.25">
      <c r="A203" s="2" t="s">
        <v>618</v>
      </c>
      <c r="B203" t="s">
        <v>152</v>
      </c>
      <c r="C203" s="4">
        <v>44769</v>
      </c>
      <c r="D203" s="2">
        <v>1251</v>
      </c>
    </row>
    <row r="204" spans="1:4" x14ac:dyDescent="0.25">
      <c r="A204" s="2" t="s">
        <v>619</v>
      </c>
      <c r="B204" t="s">
        <v>153</v>
      </c>
      <c r="C204" s="4">
        <v>44775</v>
      </c>
      <c r="D204" s="2">
        <v>1281</v>
      </c>
    </row>
    <row r="205" spans="1:4" x14ac:dyDescent="0.25">
      <c r="A205" s="2" t="s">
        <v>620</v>
      </c>
      <c r="B205" t="s">
        <v>154</v>
      </c>
      <c r="C205" s="4">
        <v>44778</v>
      </c>
      <c r="D205" s="2">
        <v>1458</v>
      </c>
    </row>
    <row r="206" spans="1:4" x14ac:dyDescent="0.25">
      <c r="A206" s="2" t="s">
        <v>621</v>
      </c>
      <c r="B206" t="s">
        <v>151</v>
      </c>
      <c r="C206" s="4">
        <v>44772</v>
      </c>
      <c r="D206" s="2">
        <v>1573</v>
      </c>
    </row>
    <row r="207" spans="1:4" x14ac:dyDescent="0.25">
      <c r="A207" s="2" t="s">
        <v>622</v>
      </c>
      <c r="B207" t="s">
        <v>152</v>
      </c>
      <c r="C207" s="4">
        <v>44776</v>
      </c>
      <c r="D207" s="2">
        <v>1457</v>
      </c>
    </row>
    <row r="208" spans="1:4" x14ac:dyDescent="0.25">
      <c r="A208" s="2" t="s">
        <v>623</v>
      </c>
      <c r="B208" t="s">
        <v>153</v>
      </c>
      <c r="C208" s="4">
        <v>44770</v>
      </c>
      <c r="D208" s="2">
        <v>1879</v>
      </c>
    </row>
    <row r="209" spans="1:4" x14ac:dyDescent="0.25">
      <c r="A209" s="2" t="s">
        <v>624</v>
      </c>
      <c r="B209" t="s">
        <v>154</v>
      </c>
      <c r="C209" s="4">
        <v>44778</v>
      </c>
      <c r="D209" s="2">
        <v>822</v>
      </c>
    </row>
    <row r="210" spans="1:4" x14ac:dyDescent="0.25">
      <c r="A210" s="2" t="s">
        <v>625</v>
      </c>
      <c r="B210" t="s">
        <v>155</v>
      </c>
      <c r="C210" s="4">
        <v>44764</v>
      </c>
      <c r="D210" s="2">
        <v>1664</v>
      </c>
    </row>
    <row r="211" spans="1:4" x14ac:dyDescent="0.25">
      <c r="A211" s="2" t="s">
        <v>626</v>
      </c>
      <c r="B211" t="s">
        <v>151</v>
      </c>
      <c r="C211" s="4">
        <v>44756</v>
      </c>
      <c r="D211" s="2">
        <v>1850</v>
      </c>
    </row>
    <row r="212" spans="1:4" x14ac:dyDescent="0.25">
      <c r="A212" s="2" t="s">
        <v>627</v>
      </c>
      <c r="B212" t="s">
        <v>152</v>
      </c>
      <c r="C212" s="4">
        <v>44768</v>
      </c>
      <c r="D212" s="2">
        <v>1327</v>
      </c>
    </row>
    <row r="213" spans="1:4" x14ac:dyDescent="0.25">
      <c r="A213" s="2" t="s">
        <v>628</v>
      </c>
      <c r="B213" t="s">
        <v>153</v>
      </c>
      <c r="C213" s="4">
        <v>44749</v>
      </c>
      <c r="D213" s="2">
        <v>1664</v>
      </c>
    </row>
    <row r="214" spans="1:4" x14ac:dyDescent="0.25">
      <c r="A214" s="2" t="s">
        <v>629</v>
      </c>
      <c r="B214" t="s">
        <v>154</v>
      </c>
      <c r="C214" s="4">
        <v>44756</v>
      </c>
      <c r="D214" s="2">
        <v>1251</v>
      </c>
    </row>
    <row r="215" spans="1:4" x14ac:dyDescent="0.25">
      <c r="A215" s="2" t="s">
        <v>630</v>
      </c>
      <c r="B215" t="s">
        <v>155</v>
      </c>
      <c r="C215" s="4">
        <v>44749</v>
      </c>
      <c r="D215" s="2">
        <v>1341</v>
      </c>
    </row>
    <row r="216" spans="1:4" x14ac:dyDescent="0.25">
      <c r="A216" s="2" t="s">
        <v>631</v>
      </c>
      <c r="B216" t="s">
        <v>156</v>
      </c>
      <c r="C216" s="4">
        <v>44753</v>
      </c>
      <c r="D216" s="2">
        <v>1572</v>
      </c>
    </row>
    <row r="217" spans="1:4" x14ac:dyDescent="0.25">
      <c r="A217" s="2" t="s">
        <v>632</v>
      </c>
      <c r="B217" t="s">
        <v>151</v>
      </c>
      <c r="C217" s="4">
        <v>44777</v>
      </c>
      <c r="D217" s="2">
        <v>1376</v>
      </c>
    </row>
    <row r="218" spans="1:4" x14ac:dyDescent="0.25">
      <c r="A218" s="2" t="s">
        <v>633</v>
      </c>
      <c r="B218" t="s">
        <v>152</v>
      </c>
      <c r="C218" s="4">
        <v>44776</v>
      </c>
      <c r="D218" s="2">
        <v>687</v>
      </c>
    </row>
    <row r="219" spans="1:4" x14ac:dyDescent="0.25">
      <c r="A219" s="2" t="s">
        <v>634</v>
      </c>
      <c r="B219" t="s">
        <v>153</v>
      </c>
      <c r="C219" s="4">
        <v>44769</v>
      </c>
      <c r="D219" s="2">
        <v>1410</v>
      </c>
    </row>
    <row r="220" spans="1:4" x14ac:dyDescent="0.25">
      <c r="A220" s="2" t="s">
        <v>635</v>
      </c>
      <c r="B220" t="s">
        <v>154</v>
      </c>
      <c r="C220" s="4">
        <v>44755</v>
      </c>
      <c r="D220" s="2">
        <v>1014</v>
      </c>
    </row>
    <row r="221" spans="1:4" x14ac:dyDescent="0.25">
      <c r="A221" s="2" t="s">
        <v>636</v>
      </c>
      <c r="B221" t="s">
        <v>151</v>
      </c>
      <c r="C221" s="4">
        <v>44753</v>
      </c>
      <c r="D221" s="2">
        <v>1203</v>
      </c>
    </row>
    <row r="222" spans="1:4" x14ac:dyDescent="0.25">
      <c r="A222" s="2" t="s">
        <v>637</v>
      </c>
      <c r="B222" t="s">
        <v>152</v>
      </c>
      <c r="C222" s="4">
        <v>44772</v>
      </c>
      <c r="D222" s="2">
        <v>1362</v>
      </c>
    </row>
    <row r="223" spans="1:4" x14ac:dyDescent="0.25">
      <c r="A223" s="2" t="s">
        <v>638</v>
      </c>
      <c r="B223" t="s">
        <v>153</v>
      </c>
      <c r="C223" s="4">
        <v>44756</v>
      </c>
      <c r="D223" s="2">
        <v>806</v>
      </c>
    </row>
    <row r="224" spans="1:4" x14ac:dyDescent="0.25">
      <c r="A224" s="2" t="s">
        <v>639</v>
      </c>
      <c r="B224" t="s">
        <v>154</v>
      </c>
      <c r="C224" s="4">
        <v>44761</v>
      </c>
      <c r="D224" s="2">
        <v>1686</v>
      </c>
    </row>
    <row r="225" spans="1:4" x14ac:dyDescent="0.25">
      <c r="A225" s="2" t="s">
        <v>640</v>
      </c>
      <c r="B225" t="s">
        <v>155</v>
      </c>
      <c r="C225" s="4">
        <v>44749</v>
      </c>
      <c r="D225" s="2">
        <v>1741</v>
      </c>
    </row>
    <row r="226" spans="1:4" x14ac:dyDescent="0.25">
      <c r="A226" s="2" t="s">
        <v>641</v>
      </c>
      <c r="B226" t="s">
        <v>151</v>
      </c>
      <c r="C226" s="4">
        <v>44758</v>
      </c>
      <c r="D226" s="2">
        <v>969</v>
      </c>
    </row>
    <row r="227" spans="1:4" x14ac:dyDescent="0.25">
      <c r="A227" s="2" t="s">
        <v>642</v>
      </c>
      <c r="B227" t="s">
        <v>152</v>
      </c>
      <c r="C227" s="4">
        <v>44767</v>
      </c>
      <c r="D227" s="2">
        <v>1870</v>
      </c>
    </row>
    <row r="228" spans="1:4" x14ac:dyDescent="0.25">
      <c r="A228" s="2" t="s">
        <v>643</v>
      </c>
      <c r="B228" t="s">
        <v>153</v>
      </c>
      <c r="C228" s="4">
        <v>44767</v>
      </c>
      <c r="D228" s="2">
        <v>1788</v>
      </c>
    </row>
    <row r="229" spans="1:4" x14ac:dyDescent="0.25">
      <c r="A229" s="2" t="s">
        <v>644</v>
      </c>
      <c r="B229" t="s">
        <v>154</v>
      </c>
      <c r="C229" s="4">
        <v>44754</v>
      </c>
      <c r="D229" s="2">
        <v>1750</v>
      </c>
    </row>
    <row r="230" spans="1:4" x14ac:dyDescent="0.25">
      <c r="A230" s="2" t="s">
        <v>645</v>
      </c>
      <c r="B230" t="s">
        <v>151</v>
      </c>
      <c r="C230" s="4">
        <v>44751</v>
      </c>
      <c r="D230" s="2">
        <v>1728</v>
      </c>
    </row>
    <row r="231" spans="1:4" x14ac:dyDescent="0.25">
      <c r="A231" s="2" t="s">
        <v>646</v>
      </c>
      <c r="B231" t="s">
        <v>152</v>
      </c>
      <c r="C231" s="4">
        <v>44773</v>
      </c>
      <c r="D231" s="2">
        <v>749</v>
      </c>
    </row>
    <row r="232" spans="1:4" x14ac:dyDescent="0.25">
      <c r="A232" s="2" t="s">
        <v>647</v>
      </c>
      <c r="B232" t="s">
        <v>153</v>
      </c>
      <c r="C232" s="4">
        <v>44770</v>
      </c>
      <c r="D232" s="2">
        <v>729</v>
      </c>
    </row>
    <row r="233" spans="1:4" x14ac:dyDescent="0.25">
      <c r="A233" s="2" t="s">
        <v>648</v>
      </c>
      <c r="B233" t="s">
        <v>154</v>
      </c>
      <c r="C233" s="4">
        <v>44757</v>
      </c>
      <c r="D233" s="2">
        <v>896</v>
      </c>
    </row>
    <row r="234" spans="1:4" x14ac:dyDescent="0.25">
      <c r="A234" s="2" t="s">
        <v>649</v>
      </c>
      <c r="B234" t="s">
        <v>155</v>
      </c>
      <c r="C234" s="4">
        <v>44750</v>
      </c>
      <c r="D234" s="2">
        <v>714</v>
      </c>
    </row>
    <row r="235" spans="1:4" x14ac:dyDescent="0.25">
      <c r="A235" s="2" t="s">
        <v>650</v>
      </c>
      <c r="B235" t="s">
        <v>156</v>
      </c>
      <c r="C235" s="4">
        <v>44776</v>
      </c>
      <c r="D235" s="2">
        <v>1505</v>
      </c>
    </row>
    <row r="236" spans="1:4" x14ac:dyDescent="0.25">
      <c r="A236" s="2" t="s">
        <v>651</v>
      </c>
      <c r="B236" t="s">
        <v>151</v>
      </c>
      <c r="C236" s="4">
        <v>44750</v>
      </c>
      <c r="D236" s="2">
        <v>1219</v>
      </c>
    </row>
    <row r="237" spans="1:4" x14ac:dyDescent="0.25">
      <c r="A237" s="2" t="s">
        <v>652</v>
      </c>
      <c r="B237" t="s">
        <v>152</v>
      </c>
      <c r="C237" s="4">
        <v>44772</v>
      </c>
      <c r="D237" s="2">
        <v>1364</v>
      </c>
    </row>
    <row r="238" spans="1:4" x14ac:dyDescent="0.25">
      <c r="A238" s="2" t="s">
        <v>653</v>
      </c>
      <c r="B238" t="s">
        <v>152</v>
      </c>
      <c r="C238" s="4">
        <v>44761</v>
      </c>
      <c r="D238" s="2">
        <v>1879</v>
      </c>
    </row>
    <row r="239" spans="1:4" x14ac:dyDescent="0.25">
      <c r="A239" s="2" t="s">
        <v>654</v>
      </c>
      <c r="B239" t="s">
        <v>153</v>
      </c>
      <c r="C239" s="4">
        <v>44766</v>
      </c>
      <c r="D239" s="2">
        <v>1205</v>
      </c>
    </row>
    <row r="240" spans="1:4" x14ac:dyDescent="0.25">
      <c r="A240" s="2" t="s">
        <v>655</v>
      </c>
      <c r="B240" t="s">
        <v>154</v>
      </c>
      <c r="C240" s="4">
        <v>44755</v>
      </c>
      <c r="D240" s="2">
        <v>1150</v>
      </c>
    </row>
    <row r="241" spans="1:4" x14ac:dyDescent="0.25">
      <c r="A241" s="2" t="s">
        <v>656</v>
      </c>
      <c r="B241" t="s">
        <v>153</v>
      </c>
      <c r="C241" s="4">
        <v>44767</v>
      </c>
      <c r="D241" s="2">
        <v>697</v>
      </c>
    </row>
    <row r="242" spans="1:4" x14ac:dyDescent="0.25">
      <c r="A242" s="2" t="s">
        <v>657</v>
      </c>
      <c r="B242" t="s">
        <v>154</v>
      </c>
      <c r="C242" s="4">
        <v>44775</v>
      </c>
      <c r="D242" s="2">
        <v>1829</v>
      </c>
    </row>
    <row r="243" spans="1:4" x14ac:dyDescent="0.25">
      <c r="A243" s="2" t="s">
        <v>658</v>
      </c>
      <c r="B243" t="s">
        <v>151</v>
      </c>
      <c r="C243" s="4">
        <v>44762</v>
      </c>
      <c r="D243" s="2">
        <v>827</v>
      </c>
    </row>
    <row r="244" spans="1:4" x14ac:dyDescent="0.25">
      <c r="A244" s="2" t="s">
        <v>659</v>
      </c>
      <c r="B244" t="s">
        <v>152</v>
      </c>
      <c r="C244" s="4">
        <v>44765</v>
      </c>
      <c r="D244" s="2">
        <v>1801</v>
      </c>
    </row>
    <row r="245" spans="1:4" x14ac:dyDescent="0.25">
      <c r="A245" s="2" t="s">
        <v>660</v>
      </c>
      <c r="B245" t="s">
        <v>153</v>
      </c>
      <c r="C245" s="4">
        <v>44770</v>
      </c>
      <c r="D245" s="2">
        <v>858</v>
      </c>
    </row>
    <row r="246" spans="1:4" x14ac:dyDescent="0.25">
      <c r="A246" s="2" t="s">
        <v>661</v>
      </c>
      <c r="B246" t="s">
        <v>154</v>
      </c>
      <c r="C246" s="4">
        <v>44763</v>
      </c>
      <c r="D246" s="2">
        <v>1721</v>
      </c>
    </row>
    <row r="247" spans="1:4" x14ac:dyDescent="0.25">
      <c r="A247" s="2" t="s">
        <v>662</v>
      </c>
      <c r="B247" t="s">
        <v>155</v>
      </c>
      <c r="C247" s="4">
        <v>44762</v>
      </c>
      <c r="D247" s="2">
        <v>1408</v>
      </c>
    </row>
    <row r="248" spans="1:4" x14ac:dyDescent="0.25">
      <c r="A248" s="2" t="s">
        <v>663</v>
      </c>
      <c r="B248" t="s">
        <v>156</v>
      </c>
      <c r="C248" s="4">
        <v>44772</v>
      </c>
      <c r="D248" s="2">
        <v>1581</v>
      </c>
    </row>
    <row r="249" spans="1:4" x14ac:dyDescent="0.25">
      <c r="A249" s="2" t="s">
        <v>664</v>
      </c>
      <c r="B249" t="s">
        <v>151</v>
      </c>
      <c r="C249" s="4">
        <v>44750</v>
      </c>
      <c r="D249" s="2">
        <v>1088</v>
      </c>
    </row>
    <row r="250" spans="1:4" x14ac:dyDescent="0.25">
      <c r="A250" s="2" t="s">
        <v>665</v>
      </c>
      <c r="B250" t="s">
        <v>152</v>
      </c>
      <c r="C250" s="4">
        <v>44764</v>
      </c>
      <c r="D250" s="2">
        <v>803</v>
      </c>
    </row>
    <row r="251" spans="1:4" x14ac:dyDescent="0.25">
      <c r="A251" s="2" t="s">
        <v>666</v>
      </c>
      <c r="B251" t="s">
        <v>153</v>
      </c>
      <c r="C251" s="4">
        <v>44774</v>
      </c>
      <c r="D251" s="2">
        <v>802</v>
      </c>
    </row>
    <row r="252" spans="1:4" x14ac:dyDescent="0.25">
      <c r="A252" s="2" t="s">
        <v>667</v>
      </c>
      <c r="B252" t="s">
        <v>154</v>
      </c>
      <c r="C252" s="4">
        <v>44768</v>
      </c>
      <c r="D252" s="2">
        <v>1356</v>
      </c>
    </row>
    <row r="253" spans="1:4" x14ac:dyDescent="0.25">
      <c r="A253" s="2" t="s">
        <v>668</v>
      </c>
      <c r="B253" t="s">
        <v>151</v>
      </c>
      <c r="C253" s="4">
        <v>44766</v>
      </c>
      <c r="D253" s="2">
        <v>1251</v>
      </c>
    </row>
    <row r="254" spans="1:4" x14ac:dyDescent="0.25">
      <c r="A254" s="2" t="s">
        <v>669</v>
      </c>
      <c r="B254" t="s">
        <v>152</v>
      </c>
      <c r="C254" s="4">
        <v>44776</v>
      </c>
      <c r="D254" s="2">
        <v>1341</v>
      </c>
    </row>
    <row r="255" spans="1:4" x14ac:dyDescent="0.25">
      <c r="A255" s="2" t="s">
        <v>670</v>
      </c>
      <c r="B255" t="s">
        <v>153</v>
      </c>
      <c r="C255" s="4">
        <v>44753</v>
      </c>
      <c r="D255" s="2">
        <v>1572</v>
      </c>
    </row>
    <row r="256" spans="1:4" x14ac:dyDescent="0.25">
      <c r="A256" s="2" t="s">
        <v>671</v>
      </c>
      <c r="B256" t="s">
        <v>154</v>
      </c>
      <c r="C256" s="4">
        <v>44772</v>
      </c>
      <c r="D256" s="2">
        <v>1376</v>
      </c>
    </row>
    <row r="257" spans="1:4" x14ac:dyDescent="0.25">
      <c r="A257" s="2" t="s">
        <v>672</v>
      </c>
      <c r="B257" t="s">
        <v>155</v>
      </c>
      <c r="C257" s="4">
        <v>44755</v>
      </c>
      <c r="D257" s="2">
        <v>687</v>
      </c>
    </row>
    <row r="258" spans="1:4" x14ac:dyDescent="0.25">
      <c r="A258" s="2" t="s">
        <v>673</v>
      </c>
      <c r="B258" t="s">
        <v>151</v>
      </c>
      <c r="C258" s="4">
        <v>44767</v>
      </c>
      <c r="D258" s="2">
        <v>1410</v>
      </c>
    </row>
    <row r="259" spans="1:4" x14ac:dyDescent="0.25">
      <c r="A259" s="2" t="s">
        <v>674</v>
      </c>
      <c r="B259" t="s">
        <v>152</v>
      </c>
      <c r="C259" s="4">
        <v>44758</v>
      </c>
      <c r="D259" s="2">
        <v>1014</v>
      </c>
    </row>
    <row r="260" spans="1:4" x14ac:dyDescent="0.25">
      <c r="A260" s="2" t="s">
        <v>675</v>
      </c>
      <c r="B260" t="s">
        <v>153</v>
      </c>
      <c r="C260" s="4">
        <v>44765</v>
      </c>
      <c r="D260" s="2">
        <v>1203</v>
      </c>
    </row>
    <row r="261" spans="1:4" x14ac:dyDescent="0.25">
      <c r="A261" s="2" t="s">
        <v>676</v>
      </c>
      <c r="B261" t="s">
        <v>154</v>
      </c>
      <c r="C261" s="4">
        <v>44764</v>
      </c>
      <c r="D261" s="2">
        <v>1362</v>
      </c>
    </row>
    <row r="262" spans="1:4" x14ac:dyDescent="0.25">
      <c r="A262" s="2" t="s">
        <v>677</v>
      </c>
      <c r="B262" t="s">
        <v>155</v>
      </c>
      <c r="C262" s="4">
        <v>44752</v>
      </c>
      <c r="D262" s="2">
        <v>806</v>
      </c>
    </row>
    <row r="263" spans="1:4" x14ac:dyDescent="0.25">
      <c r="A263" s="2" t="s">
        <v>678</v>
      </c>
      <c r="B263" t="s">
        <v>156</v>
      </c>
      <c r="C263" s="4">
        <v>44757</v>
      </c>
      <c r="D263" s="2">
        <v>1686</v>
      </c>
    </row>
    <row r="264" spans="1:4" x14ac:dyDescent="0.25">
      <c r="A264" s="2" t="s">
        <v>679</v>
      </c>
      <c r="B264" t="s">
        <v>151</v>
      </c>
      <c r="C264" s="4">
        <v>44779</v>
      </c>
      <c r="D264" s="2">
        <v>1741</v>
      </c>
    </row>
    <row r="265" spans="1:4" x14ac:dyDescent="0.25">
      <c r="A265" s="2" t="s">
        <v>680</v>
      </c>
      <c r="B265" t="s">
        <v>152</v>
      </c>
      <c r="C265" s="4">
        <v>44768</v>
      </c>
      <c r="D265" s="2">
        <v>969</v>
      </c>
    </row>
    <row r="266" spans="1:4" x14ac:dyDescent="0.25">
      <c r="A266" s="2" t="s">
        <v>681</v>
      </c>
      <c r="B266" t="s">
        <v>153</v>
      </c>
      <c r="C266" s="4">
        <v>44760</v>
      </c>
      <c r="D266" s="2">
        <v>1406</v>
      </c>
    </row>
    <row r="267" spans="1:4" x14ac:dyDescent="0.25">
      <c r="A267" s="2" t="s">
        <v>682</v>
      </c>
      <c r="B267" t="s">
        <v>154</v>
      </c>
      <c r="C267" s="4">
        <v>44759</v>
      </c>
      <c r="D267" s="2">
        <v>1251</v>
      </c>
    </row>
    <row r="268" spans="1:4" x14ac:dyDescent="0.25">
      <c r="A268" s="2" t="s">
        <v>683</v>
      </c>
      <c r="B268" t="s">
        <v>151</v>
      </c>
      <c r="C268" s="4">
        <v>44757</v>
      </c>
      <c r="D268" s="2">
        <v>1281</v>
      </c>
    </row>
    <row r="269" spans="1:4" x14ac:dyDescent="0.25">
      <c r="A269" s="2" t="s">
        <v>684</v>
      </c>
      <c r="B269" t="s">
        <v>152</v>
      </c>
      <c r="C269" s="4">
        <v>44764</v>
      </c>
      <c r="D269" s="2">
        <v>1458</v>
      </c>
    </row>
    <row r="270" spans="1:4" x14ac:dyDescent="0.25">
      <c r="A270" s="2" t="s">
        <v>685</v>
      </c>
      <c r="B270" t="s">
        <v>153</v>
      </c>
      <c r="C270" s="4">
        <v>44777</v>
      </c>
      <c r="D270" s="2">
        <v>1573</v>
      </c>
    </row>
    <row r="271" spans="1:4" x14ac:dyDescent="0.25">
      <c r="A271" s="2" t="s">
        <v>686</v>
      </c>
      <c r="B271" t="s">
        <v>154</v>
      </c>
      <c r="C271" s="4">
        <v>44749</v>
      </c>
      <c r="D271" s="2">
        <v>1457</v>
      </c>
    </row>
    <row r="272" spans="1:4" x14ac:dyDescent="0.25">
      <c r="A272" s="2" t="s">
        <v>687</v>
      </c>
      <c r="B272" t="s">
        <v>155</v>
      </c>
      <c r="C272" s="4">
        <v>44773</v>
      </c>
      <c r="D272" s="2">
        <v>1879</v>
      </c>
    </row>
    <row r="273" spans="1:4" x14ac:dyDescent="0.25">
      <c r="A273" s="2" t="s">
        <v>688</v>
      </c>
      <c r="B273" t="s">
        <v>151</v>
      </c>
      <c r="C273" s="4">
        <v>44776</v>
      </c>
      <c r="D273" s="2">
        <v>822</v>
      </c>
    </row>
    <row r="274" spans="1:4" x14ac:dyDescent="0.25">
      <c r="A274" s="2" t="s">
        <v>689</v>
      </c>
      <c r="B274" t="s">
        <v>152</v>
      </c>
      <c r="C274" s="4">
        <v>44749</v>
      </c>
      <c r="D274" s="2">
        <v>1664</v>
      </c>
    </row>
    <row r="275" spans="1:4" x14ac:dyDescent="0.25">
      <c r="A275" s="2" t="s">
        <v>690</v>
      </c>
      <c r="B275" t="s">
        <v>153</v>
      </c>
      <c r="C275" s="4">
        <v>44771</v>
      </c>
      <c r="D275" s="2">
        <v>1850</v>
      </c>
    </row>
    <row r="276" spans="1:4" x14ac:dyDescent="0.25">
      <c r="A276" s="2" t="s">
        <v>691</v>
      </c>
      <c r="B276" t="s">
        <v>154</v>
      </c>
      <c r="C276" s="4">
        <v>44749</v>
      </c>
      <c r="D276" s="2">
        <v>1327</v>
      </c>
    </row>
    <row r="277" spans="1:4" x14ac:dyDescent="0.25">
      <c r="A277" s="2" t="s">
        <v>692</v>
      </c>
      <c r="B277" t="s">
        <v>151</v>
      </c>
      <c r="C277" s="4">
        <v>44767</v>
      </c>
      <c r="D277" s="2">
        <v>1664</v>
      </c>
    </row>
    <row r="278" spans="1:4" x14ac:dyDescent="0.25">
      <c r="A278" s="2" t="s">
        <v>693</v>
      </c>
      <c r="B278" t="s">
        <v>152</v>
      </c>
      <c r="C278" s="4">
        <v>44754</v>
      </c>
      <c r="D278" s="2">
        <v>1251</v>
      </c>
    </row>
    <row r="279" spans="1:4" x14ac:dyDescent="0.25">
      <c r="A279" s="2" t="s">
        <v>694</v>
      </c>
      <c r="B279" t="s">
        <v>153</v>
      </c>
      <c r="C279" s="4">
        <v>44767</v>
      </c>
      <c r="D279" s="2">
        <v>1341</v>
      </c>
    </row>
    <row r="280" spans="1:4" x14ac:dyDescent="0.25">
      <c r="A280" s="2" t="s">
        <v>695</v>
      </c>
      <c r="B280" t="s">
        <v>154</v>
      </c>
      <c r="C280" s="4">
        <v>44753</v>
      </c>
      <c r="D280" s="2">
        <v>1572</v>
      </c>
    </row>
    <row r="281" spans="1:4" x14ac:dyDescent="0.25">
      <c r="A281" s="2" t="s">
        <v>696</v>
      </c>
      <c r="B281" t="s">
        <v>155</v>
      </c>
      <c r="C281" s="4">
        <v>44758</v>
      </c>
      <c r="D281" s="2">
        <v>1376</v>
      </c>
    </row>
    <row r="282" spans="1:4" x14ac:dyDescent="0.25">
      <c r="A282" s="2" t="s">
        <v>697</v>
      </c>
      <c r="B282" t="s">
        <v>156</v>
      </c>
      <c r="C282" s="4">
        <v>44775</v>
      </c>
      <c r="D282" s="2">
        <v>687</v>
      </c>
    </row>
    <row r="283" spans="1:4" x14ac:dyDescent="0.25">
      <c r="A283" s="2" t="s">
        <v>698</v>
      </c>
      <c r="B283" t="s">
        <v>151</v>
      </c>
      <c r="C283" s="4">
        <v>44760</v>
      </c>
      <c r="D283" s="2">
        <v>1410</v>
      </c>
    </row>
    <row r="284" spans="1:4" x14ac:dyDescent="0.25">
      <c r="A284" s="2" t="s">
        <v>699</v>
      </c>
      <c r="B284" t="s">
        <v>152</v>
      </c>
      <c r="C284" s="4">
        <v>44771</v>
      </c>
      <c r="D284" s="2">
        <v>1014</v>
      </c>
    </row>
    <row r="285" spans="1:4" x14ac:dyDescent="0.25">
      <c r="A285" s="2" t="s">
        <v>700</v>
      </c>
      <c r="B285" t="s">
        <v>152</v>
      </c>
      <c r="C285" s="4">
        <v>44760</v>
      </c>
      <c r="D285" s="2">
        <v>1203</v>
      </c>
    </row>
    <row r="286" spans="1:4" x14ac:dyDescent="0.25">
      <c r="A286" s="2" t="s">
        <v>701</v>
      </c>
      <c r="B286" t="s">
        <v>153</v>
      </c>
      <c r="C286" s="4">
        <v>44762</v>
      </c>
      <c r="D286" s="2">
        <v>1362</v>
      </c>
    </row>
    <row r="287" spans="1:4" x14ac:dyDescent="0.25">
      <c r="A287" s="2" t="s">
        <v>702</v>
      </c>
      <c r="B287" t="s">
        <v>154</v>
      </c>
      <c r="C287" s="4">
        <v>44771</v>
      </c>
      <c r="D287" s="2">
        <v>806</v>
      </c>
    </row>
    <row r="288" spans="1:4" x14ac:dyDescent="0.25">
      <c r="A288" s="2" t="s">
        <v>703</v>
      </c>
      <c r="B288" t="s">
        <v>153</v>
      </c>
      <c r="C288" s="4">
        <v>44777</v>
      </c>
      <c r="D288" s="2">
        <v>1686</v>
      </c>
    </row>
    <row r="289" spans="1:4" x14ac:dyDescent="0.25">
      <c r="A289" s="2" t="s">
        <v>704</v>
      </c>
      <c r="B289" t="s">
        <v>154</v>
      </c>
      <c r="C289" s="4">
        <v>44755</v>
      </c>
      <c r="D289" s="2">
        <v>1741</v>
      </c>
    </row>
    <row r="290" spans="1:4" x14ac:dyDescent="0.25">
      <c r="A290" s="2" t="s">
        <v>705</v>
      </c>
      <c r="B290" t="s">
        <v>151</v>
      </c>
      <c r="C290" s="4">
        <v>44774</v>
      </c>
      <c r="D290" s="2">
        <v>969</v>
      </c>
    </row>
    <row r="291" spans="1:4" x14ac:dyDescent="0.25">
      <c r="A291" s="2" t="s">
        <v>706</v>
      </c>
      <c r="B291" t="s">
        <v>152</v>
      </c>
      <c r="C291" s="4">
        <v>44757</v>
      </c>
      <c r="D291" s="2">
        <v>1870</v>
      </c>
    </row>
    <row r="292" spans="1:4" x14ac:dyDescent="0.25">
      <c r="A292" s="2" t="s">
        <v>707</v>
      </c>
      <c r="B292" t="s">
        <v>153</v>
      </c>
      <c r="C292" s="4">
        <v>44767</v>
      </c>
      <c r="D292" s="2">
        <v>1788</v>
      </c>
    </row>
    <row r="293" spans="1:4" x14ac:dyDescent="0.25">
      <c r="A293" s="2" t="s">
        <v>708</v>
      </c>
      <c r="B293" t="s">
        <v>154</v>
      </c>
      <c r="C293" s="4">
        <v>44749</v>
      </c>
      <c r="D293" s="2">
        <v>1750</v>
      </c>
    </row>
    <row r="294" spans="1:4" x14ac:dyDescent="0.25">
      <c r="A294" s="2" t="s">
        <v>709</v>
      </c>
      <c r="B294" t="s">
        <v>155</v>
      </c>
      <c r="C294" s="4">
        <v>44777</v>
      </c>
      <c r="D294" s="2">
        <v>1728</v>
      </c>
    </row>
    <row r="295" spans="1:4" x14ac:dyDescent="0.25">
      <c r="A295" s="2" t="s">
        <v>710</v>
      </c>
      <c r="B295" t="s">
        <v>156</v>
      </c>
      <c r="C295" s="4">
        <v>44773</v>
      </c>
      <c r="D295" s="2">
        <v>749</v>
      </c>
    </row>
    <row r="296" spans="1:4" x14ac:dyDescent="0.25">
      <c r="A296" s="2" t="s">
        <v>711</v>
      </c>
      <c r="B296" t="s">
        <v>151</v>
      </c>
      <c r="C296" s="4">
        <v>44754</v>
      </c>
      <c r="D296" s="2">
        <v>729</v>
      </c>
    </row>
    <row r="297" spans="1:4" x14ac:dyDescent="0.25">
      <c r="A297" s="2" t="s">
        <v>712</v>
      </c>
      <c r="B297" t="s">
        <v>152</v>
      </c>
      <c r="C297" s="4">
        <v>44751</v>
      </c>
      <c r="D297" s="2">
        <v>896</v>
      </c>
    </row>
    <row r="298" spans="1:4" x14ac:dyDescent="0.25">
      <c r="A298" s="2" t="s">
        <v>713</v>
      </c>
      <c r="B298" t="s">
        <v>153</v>
      </c>
      <c r="C298" s="4">
        <v>44776</v>
      </c>
      <c r="D298" s="2">
        <v>714</v>
      </c>
    </row>
    <row r="299" spans="1:4" x14ac:dyDescent="0.25">
      <c r="A299" s="2" t="s">
        <v>714</v>
      </c>
      <c r="B299" t="s">
        <v>154</v>
      </c>
      <c r="C299" s="4">
        <v>44774</v>
      </c>
      <c r="D299" s="2">
        <v>1505</v>
      </c>
    </row>
    <row r="300" spans="1:4" x14ac:dyDescent="0.25">
      <c r="A300" s="2" t="s">
        <v>715</v>
      </c>
      <c r="B300" t="s">
        <v>151</v>
      </c>
      <c r="C300" s="4">
        <v>44773</v>
      </c>
      <c r="D300" s="2">
        <v>1219</v>
      </c>
    </row>
    <row r="301" spans="1:4" x14ac:dyDescent="0.25">
      <c r="A301" s="2" t="s">
        <v>716</v>
      </c>
      <c r="B301" t="s">
        <v>152</v>
      </c>
      <c r="C301" s="4">
        <v>44776</v>
      </c>
      <c r="D301" s="2">
        <v>1364</v>
      </c>
    </row>
    <row r="302" spans="1:4" x14ac:dyDescent="0.25">
      <c r="A302" s="2" t="s">
        <v>717</v>
      </c>
      <c r="B302" t="s">
        <v>153</v>
      </c>
      <c r="C302" s="4">
        <v>44772</v>
      </c>
      <c r="D302" s="2">
        <v>1879</v>
      </c>
    </row>
    <row r="303" spans="1:4" x14ac:dyDescent="0.25">
      <c r="A303" s="2" t="s">
        <v>718</v>
      </c>
      <c r="B303" t="s">
        <v>154</v>
      </c>
      <c r="C303" s="4">
        <v>44773</v>
      </c>
      <c r="D303" s="2">
        <v>1205</v>
      </c>
    </row>
    <row r="304" spans="1:4" x14ac:dyDescent="0.25">
      <c r="A304" s="2" t="s">
        <v>719</v>
      </c>
      <c r="B304" t="s">
        <v>155</v>
      </c>
      <c r="C304" s="4">
        <v>44749</v>
      </c>
      <c r="D304" s="2">
        <v>1150</v>
      </c>
    </row>
    <row r="305" spans="1:4" x14ac:dyDescent="0.25">
      <c r="A305" s="2" t="s">
        <v>720</v>
      </c>
      <c r="B305" t="s">
        <v>151</v>
      </c>
      <c r="C305" s="4">
        <v>44774</v>
      </c>
      <c r="D305" s="2">
        <v>697</v>
      </c>
    </row>
    <row r="306" spans="1:4" x14ac:dyDescent="0.25">
      <c r="A306" s="2" t="s">
        <v>721</v>
      </c>
      <c r="B306" t="s">
        <v>152</v>
      </c>
      <c r="C306" s="4">
        <v>44774</v>
      </c>
      <c r="D306" s="2">
        <v>1829</v>
      </c>
    </row>
    <row r="307" spans="1:4" x14ac:dyDescent="0.25">
      <c r="A307" s="2" t="s">
        <v>722</v>
      </c>
      <c r="B307" t="s">
        <v>153</v>
      </c>
      <c r="C307" s="4">
        <v>44756</v>
      </c>
      <c r="D307" s="2">
        <v>827</v>
      </c>
    </row>
    <row r="308" spans="1:4" x14ac:dyDescent="0.25">
      <c r="A308" s="2" t="s">
        <v>723</v>
      </c>
      <c r="B308" t="s">
        <v>154</v>
      </c>
      <c r="C308" s="4">
        <v>44763</v>
      </c>
      <c r="D308" s="2">
        <v>1801</v>
      </c>
    </row>
    <row r="309" spans="1:4" x14ac:dyDescent="0.25">
      <c r="A309" s="2" t="s">
        <v>724</v>
      </c>
      <c r="B309" t="s">
        <v>155</v>
      </c>
      <c r="C309" s="4">
        <v>44759</v>
      </c>
      <c r="D309" s="2">
        <v>858</v>
      </c>
    </row>
    <row r="310" spans="1:4" x14ac:dyDescent="0.25">
      <c r="A310" s="2" t="s">
        <v>725</v>
      </c>
      <c r="B310" t="s">
        <v>156</v>
      </c>
      <c r="C310" s="4">
        <v>44772</v>
      </c>
      <c r="D310" s="2">
        <v>1721</v>
      </c>
    </row>
    <row r="311" spans="1:4" x14ac:dyDescent="0.25">
      <c r="A311" s="2" t="s">
        <v>726</v>
      </c>
      <c r="B311" t="s">
        <v>151</v>
      </c>
      <c r="C311" s="4">
        <v>44773</v>
      </c>
      <c r="D311" s="2">
        <v>1408</v>
      </c>
    </row>
    <row r="312" spans="1:4" x14ac:dyDescent="0.25">
      <c r="A312" s="2" t="s">
        <v>727</v>
      </c>
      <c r="B312" t="s">
        <v>152</v>
      </c>
      <c r="C312" s="4">
        <v>44779</v>
      </c>
      <c r="D312" s="2">
        <v>1581</v>
      </c>
    </row>
    <row r="313" spans="1:4" x14ac:dyDescent="0.25">
      <c r="A313" s="2" t="s">
        <v>728</v>
      </c>
      <c r="B313" t="s">
        <v>153</v>
      </c>
      <c r="C313" s="4">
        <v>44777</v>
      </c>
      <c r="D313" s="2">
        <v>1088</v>
      </c>
    </row>
    <row r="314" spans="1:4" x14ac:dyDescent="0.25">
      <c r="A314" s="2" t="s">
        <v>729</v>
      </c>
      <c r="B314" t="s">
        <v>154</v>
      </c>
      <c r="C314" s="4">
        <v>44749</v>
      </c>
      <c r="D314" s="2">
        <v>803</v>
      </c>
    </row>
    <row r="315" spans="1:4" x14ac:dyDescent="0.25">
      <c r="A315" s="2" t="s">
        <v>730</v>
      </c>
      <c r="B315" t="s">
        <v>151</v>
      </c>
      <c r="C315" s="4">
        <v>44756</v>
      </c>
      <c r="D315" s="2">
        <v>802</v>
      </c>
    </row>
    <row r="316" spans="1:4" x14ac:dyDescent="0.25">
      <c r="A316" s="2" t="s">
        <v>731</v>
      </c>
      <c r="B316" t="s">
        <v>152</v>
      </c>
      <c r="C316" s="4">
        <v>44777</v>
      </c>
      <c r="D316" s="2">
        <v>1356</v>
      </c>
    </row>
    <row r="317" spans="1:4" x14ac:dyDescent="0.25">
      <c r="A317" s="2" t="s">
        <v>732</v>
      </c>
      <c r="B317" t="s">
        <v>153</v>
      </c>
      <c r="C317" s="4">
        <v>44773</v>
      </c>
      <c r="D317" s="2">
        <v>1251</v>
      </c>
    </row>
    <row r="318" spans="1:4" x14ac:dyDescent="0.25">
      <c r="A318" s="2" t="s">
        <v>733</v>
      </c>
      <c r="B318" t="s">
        <v>154</v>
      </c>
      <c r="C318" s="4">
        <v>44750</v>
      </c>
      <c r="D318" s="2">
        <v>1341</v>
      </c>
    </row>
    <row r="319" spans="1:4" x14ac:dyDescent="0.25">
      <c r="A319" s="2" t="s">
        <v>734</v>
      </c>
      <c r="B319" t="s">
        <v>155</v>
      </c>
      <c r="C319" s="4">
        <v>44757</v>
      </c>
      <c r="D319" s="2">
        <v>1572</v>
      </c>
    </row>
    <row r="320" spans="1:4" x14ac:dyDescent="0.25">
      <c r="A320" s="2" t="s">
        <v>735</v>
      </c>
      <c r="B320" t="s">
        <v>151</v>
      </c>
      <c r="C320" s="4">
        <v>44773</v>
      </c>
      <c r="D320" s="2">
        <v>1376</v>
      </c>
    </row>
    <row r="321" spans="1:4" x14ac:dyDescent="0.25">
      <c r="A321" s="2" t="s">
        <v>736</v>
      </c>
      <c r="B321" t="s">
        <v>152</v>
      </c>
      <c r="C321" s="4">
        <v>44779</v>
      </c>
      <c r="D321" s="2">
        <v>687</v>
      </c>
    </row>
    <row r="322" spans="1:4" x14ac:dyDescent="0.25">
      <c r="A322" s="2" t="s">
        <v>737</v>
      </c>
      <c r="B322" t="s">
        <v>153</v>
      </c>
      <c r="C322" s="4">
        <v>44750</v>
      </c>
      <c r="D322" s="2">
        <v>1410</v>
      </c>
    </row>
    <row r="323" spans="1:4" x14ac:dyDescent="0.25">
      <c r="A323" s="2" t="s">
        <v>738</v>
      </c>
      <c r="B323" t="s">
        <v>154</v>
      </c>
      <c r="C323" s="4">
        <v>44752</v>
      </c>
      <c r="D323" s="2">
        <v>1014</v>
      </c>
    </row>
    <row r="324" spans="1:4" x14ac:dyDescent="0.25">
      <c r="A324" s="2" t="s">
        <v>739</v>
      </c>
      <c r="B324" t="s">
        <v>151</v>
      </c>
      <c r="C324" s="4">
        <v>44766</v>
      </c>
      <c r="D324" s="2">
        <v>1203</v>
      </c>
    </row>
    <row r="325" spans="1:4" x14ac:dyDescent="0.25">
      <c r="A325" s="2" t="s">
        <v>740</v>
      </c>
      <c r="B325" t="s">
        <v>152</v>
      </c>
      <c r="C325" s="4">
        <v>44779</v>
      </c>
      <c r="D325" s="2">
        <v>1362</v>
      </c>
    </row>
    <row r="326" spans="1:4" x14ac:dyDescent="0.25">
      <c r="A326" s="2" t="s">
        <v>741</v>
      </c>
      <c r="B326" t="s">
        <v>153</v>
      </c>
      <c r="C326" s="4">
        <v>44749</v>
      </c>
      <c r="D326" s="2">
        <v>806</v>
      </c>
    </row>
    <row r="327" spans="1:4" x14ac:dyDescent="0.25">
      <c r="A327" s="2" t="s">
        <v>742</v>
      </c>
      <c r="B327" t="s">
        <v>154</v>
      </c>
      <c r="C327" s="4">
        <v>44758</v>
      </c>
      <c r="D327" s="2">
        <v>1686</v>
      </c>
    </row>
    <row r="328" spans="1:4" x14ac:dyDescent="0.25">
      <c r="A328" s="2" t="s">
        <v>743</v>
      </c>
      <c r="B328" t="s">
        <v>155</v>
      </c>
      <c r="C328" s="4">
        <v>44763</v>
      </c>
      <c r="D328" s="2">
        <v>1741</v>
      </c>
    </row>
    <row r="329" spans="1:4" x14ac:dyDescent="0.25">
      <c r="A329" s="2" t="s">
        <v>744</v>
      </c>
      <c r="B329" t="s">
        <v>156</v>
      </c>
      <c r="C329" s="4">
        <v>44766</v>
      </c>
      <c r="D329" s="2">
        <v>969</v>
      </c>
    </row>
    <row r="330" spans="1:4" x14ac:dyDescent="0.25">
      <c r="A330" s="2" t="s">
        <v>745</v>
      </c>
      <c r="B330" t="s">
        <v>151</v>
      </c>
      <c r="C330" s="4">
        <v>44766</v>
      </c>
      <c r="D330" s="2">
        <v>1406</v>
      </c>
    </row>
    <row r="331" spans="1:4" x14ac:dyDescent="0.25">
      <c r="A331" s="2" t="s">
        <v>746</v>
      </c>
      <c r="B331" t="s">
        <v>152</v>
      </c>
      <c r="C331" s="4">
        <v>44753</v>
      </c>
      <c r="D331" s="2">
        <v>1251</v>
      </c>
    </row>
    <row r="332" spans="1:4" x14ac:dyDescent="0.25">
      <c r="A332" s="2" t="s">
        <v>747</v>
      </c>
      <c r="B332" t="s">
        <v>152</v>
      </c>
      <c r="C332" s="4">
        <v>44774</v>
      </c>
      <c r="D332" s="2">
        <v>1281</v>
      </c>
    </row>
    <row r="333" spans="1:4" x14ac:dyDescent="0.25">
      <c r="A333" s="2" t="s">
        <v>748</v>
      </c>
      <c r="B333" t="s">
        <v>153</v>
      </c>
      <c r="C333" s="4">
        <v>44757</v>
      </c>
      <c r="D333" s="2">
        <v>1458</v>
      </c>
    </row>
    <row r="334" spans="1:4" x14ac:dyDescent="0.25">
      <c r="A334" s="2" t="s">
        <v>749</v>
      </c>
      <c r="B334" t="s">
        <v>154</v>
      </c>
      <c r="C334" s="4">
        <v>44764</v>
      </c>
      <c r="D334" s="2">
        <v>1573</v>
      </c>
    </row>
    <row r="335" spans="1:4" x14ac:dyDescent="0.25">
      <c r="A335" s="2" t="s">
        <v>750</v>
      </c>
      <c r="B335" t="s">
        <v>153</v>
      </c>
      <c r="C335" s="4">
        <v>44749</v>
      </c>
      <c r="D335" s="2">
        <v>1457</v>
      </c>
    </row>
    <row r="336" spans="1:4" x14ac:dyDescent="0.25">
      <c r="A336" s="2" t="s">
        <v>751</v>
      </c>
      <c r="B336" t="s">
        <v>154</v>
      </c>
      <c r="C336" s="4">
        <v>44749</v>
      </c>
      <c r="D336" s="2">
        <v>1879</v>
      </c>
    </row>
    <row r="337" spans="1:4" x14ac:dyDescent="0.25">
      <c r="A337" s="2" t="s">
        <v>752</v>
      </c>
      <c r="B337" t="s">
        <v>151</v>
      </c>
      <c r="C337" s="4">
        <v>44751</v>
      </c>
      <c r="D337" s="2">
        <v>822</v>
      </c>
    </row>
    <row r="338" spans="1:4" x14ac:dyDescent="0.25">
      <c r="A338" s="2" t="s">
        <v>753</v>
      </c>
      <c r="B338" t="s">
        <v>152</v>
      </c>
      <c r="C338" s="4">
        <v>44762</v>
      </c>
      <c r="D338" s="2">
        <v>1664</v>
      </c>
    </row>
    <row r="339" spans="1:4" x14ac:dyDescent="0.25">
      <c r="A339" s="2" t="s">
        <v>754</v>
      </c>
      <c r="B339" t="s">
        <v>153</v>
      </c>
      <c r="C339" s="4">
        <v>44771</v>
      </c>
      <c r="D339" s="2">
        <v>1850</v>
      </c>
    </row>
    <row r="340" spans="1:4" x14ac:dyDescent="0.25">
      <c r="A340" s="2" t="s">
        <v>755</v>
      </c>
      <c r="B340" t="s">
        <v>154</v>
      </c>
      <c r="C340" s="4">
        <v>44753</v>
      </c>
      <c r="D340" s="2">
        <v>1327</v>
      </c>
    </row>
    <row r="341" spans="1:4" x14ac:dyDescent="0.25">
      <c r="A341" s="2" t="s">
        <v>756</v>
      </c>
      <c r="B341" t="s">
        <v>155</v>
      </c>
      <c r="C341" s="4">
        <v>44755</v>
      </c>
      <c r="D341" s="2">
        <v>1664</v>
      </c>
    </row>
    <row r="342" spans="1:4" x14ac:dyDescent="0.25">
      <c r="A342" s="2" t="s">
        <v>757</v>
      </c>
      <c r="B342" t="s">
        <v>156</v>
      </c>
      <c r="C342" s="4">
        <v>44769</v>
      </c>
      <c r="D342" s="2">
        <v>1251</v>
      </c>
    </row>
    <row r="343" spans="1:4" x14ac:dyDescent="0.25">
      <c r="A343" s="2" t="s">
        <v>758</v>
      </c>
      <c r="B343" t="s">
        <v>151</v>
      </c>
      <c r="C343" s="4">
        <v>44750</v>
      </c>
      <c r="D343" s="2">
        <v>1341</v>
      </c>
    </row>
    <row r="344" spans="1:4" x14ac:dyDescent="0.25">
      <c r="A344" s="2" t="s">
        <v>759</v>
      </c>
      <c r="B344" t="s">
        <v>152</v>
      </c>
      <c r="C344" s="4">
        <v>44768</v>
      </c>
      <c r="D344" s="2">
        <v>1572</v>
      </c>
    </row>
    <row r="345" spans="1:4" x14ac:dyDescent="0.25">
      <c r="A345" s="2" t="s">
        <v>760</v>
      </c>
      <c r="B345" t="s">
        <v>153</v>
      </c>
      <c r="C345" s="4">
        <v>44749</v>
      </c>
      <c r="D345" s="2">
        <v>1376</v>
      </c>
    </row>
    <row r="346" spans="1:4" x14ac:dyDescent="0.25">
      <c r="A346" s="2" t="s">
        <v>761</v>
      </c>
      <c r="B346" t="s">
        <v>154</v>
      </c>
      <c r="C346" s="4">
        <v>44761</v>
      </c>
      <c r="D346" s="2">
        <v>687</v>
      </c>
    </row>
    <row r="347" spans="1:4" x14ac:dyDescent="0.25">
      <c r="A347" s="2" t="s">
        <v>762</v>
      </c>
      <c r="B347" t="s">
        <v>151</v>
      </c>
      <c r="C347" s="4">
        <v>44757</v>
      </c>
      <c r="D347" s="2">
        <v>1410</v>
      </c>
    </row>
    <row r="348" spans="1:4" x14ac:dyDescent="0.25">
      <c r="A348" s="2" t="s">
        <v>763</v>
      </c>
      <c r="B348" t="s">
        <v>152</v>
      </c>
      <c r="C348" s="4">
        <v>44764</v>
      </c>
      <c r="D348" s="2">
        <v>1014</v>
      </c>
    </row>
    <row r="349" spans="1:4" x14ac:dyDescent="0.25">
      <c r="A349" s="2" t="s">
        <v>764</v>
      </c>
      <c r="B349" t="s">
        <v>153</v>
      </c>
      <c r="C349" s="4">
        <v>44769</v>
      </c>
      <c r="D349" s="2">
        <v>1203</v>
      </c>
    </row>
    <row r="350" spans="1:4" x14ac:dyDescent="0.25">
      <c r="A350" s="2" t="s">
        <v>765</v>
      </c>
      <c r="B350" t="s">
        <v>154</v>
      </c>
      <c r="C350" s="4">
        <v>44778</v>
      </c>
      <c r="D350" s="2">
        <v>1362</v>
      </c>
    </row>
    <row r="351" spans="1:4" x14ac:dyDescent="0.25">
      <c r="A351" s="2" t="s">
        <v>766</v>
      </c>
      <c r="B351" t="s">
        <v>155</v>
      </c>
      <c r="C351" s="4">
        <v>44760</v>
      </c>
      <c r="D351" s="2">
        <v>806</v>
      </c>
    </row>
    <row r="352" spans="1:4" x14ac:dyDescent="0.25">
      <c r="A352" s="2" t="s">
        <v>767</v>
      </c>
      <c r="B352" t="s">
        <v>151</v>
      </c>
      <c r="C352" s="4">
        <v>44760</v>
      </c>
      <c r="D352" s="2">
        <v>1686</v>
      </c>
    </row>
    <row r="353" spans="1:4" x14ac:dyDescent="0.25">
      <c r="A353" s="2" t="s">
        <v>768</v>
      </c>
      <c r="B353" t="s">
        <v>152</v>
      </c>
      <c r="C353" s="4">
        <v>44750</v>
      </c>
      <c r="D353" s="2">
        <v>1741</v>
      </c>
    </row>
    <row r="354" spans="1:4" x14ac:dyDescent="0.25">
      <c r="A354" s="2" t="s">
        <v>769</v>
      </c>
      <c r="B354" t="s">
        <v>153</v>
      </c>
      <c r="C354" s="4">
        <v>44763</v>
      </c>
      <c r="D354" s="2">
        <v>969</v>
      </c>
    </row>
    <row r="355" spans="1:4" x14ac:dyDescent="0.25">
      <c r="A355" s="2" t="s">
        <v>770</v>
      </c>
      <c r="B355" t="s">
        <v>154</v>
      </c>
      <c r="C355" s="4">
        <v>44779</v>
      </c>
      <c r="D355" s="2">
        <v>1870</v>
      </c>
    </row>
    <row r="356" spans="1:4" x14ac:dyDescent="0.25">
      <c r="A356" s="2" t="s">
        <v>771</v>
      </c>
      <c r="B356" t="s">
        <v>155</v>
      </c>
      <c r="C356" s="4">
        <v>44762</v>
      </c>
      <c r="D356" s="2">
        <v>1788</v>
      </c>
    </row>
    <row r="357" spans="1:4" x14ac:dyDescent="0.25">
      <c r="A357" s="2" t="s">
        <v>772</v>
      </c>
      <c r="B357" t="s">
        <v>156</v>
      </c>
      <c r="C357" s="4">
        <v>44778</v>
      </c>
      <c r="D357" s="2">
        <v>1750</v>
      </c>
    </row>
    <row r="358" spans="1:4" x14ac:dyDescent="0.25">
      <c r="A358" s="2" t="s">
        <v>773</v>
      </c>
      <c r="B358" t="s">
        <v>151</v>
      </c>
      <c r="C358" s="4">
        <v>44768</v>
      </c>
      <c r="D358" s="2">
        <v>1728</v>
      </c>
    </row>
  </sheetData>
  <mergeCells count="3">
    <mergeCell ref="H2:K3"/>
    <mergeCell ref="H4:K11"/>
    <mergeCell ref="M22:O22"/>
  </mergeCells>
  <conditionalFormatting sqref="K14:K19 I14:I19">
    <cfRule type="containsBlanks" dxfId="138" priority="104">
      <formula>LEN(TRIM(I14))=0</formula>
    </cfRule>
  </conditionalFormatting>
  <conditionalFormatting sqref="I15">
    <cfRule type="expression" dxfId="137" priority="84">
      <formula>I15=M15</formula>
    </cfRule>
  </conditionalFormatting>
  <conditionalFormatting sqref="I16">
    <cfRule type="expression" dxfId="136" priority="83">
      <formula>I16=M16</formula>
    </cfRule>
  </conditionalFormatting>
  <conditionalFormatting sqref="I17">
    <cfRule type="expression" dxfId="135" priority="82">
      <formula>I17=M17</formula>
    </cfRule>
  </conditionalFormatting>
  <conditionalFormatting sqref="I18">
    <cfRule type="expression" dxfId="134" priority="81">
      <formula>I18=M18</formula>
    </cfRule>
  </conditionalFormatting>
  <conditionalFormatting sqref="I19">
    <cfRule type="expression" dxfId="133" priority="80">
      <formula>I19=M19</formula>
    </cfRule>
  </conditionalFormatting>
  <conditionalFormatting sqref="J14:J19">
    <cfRule type="containsBlanks" dxfId="132" priority="63">
      <formula>LEN(TRIM(J14))=0</formula>
    </cfRule>
  </conditionalFormatting>
  <conditionalFormatting sqref="J14:J19">
    <cfRule type="expression" dxfId="131" priority="60">
      <formula>$J14=$N14</formula>
    </cfRule>
  </conditionalFormatting>
  <conditionalFormatting sqref="K14:K19">
    <cfRule type="cellIs" dxfId="130" priority="58" operator="equal">
      <formula>0</formula>
    </cfRule>
    <cfRule type="expression" dxfId="129" priority="59">
      <formula>$K14=$O14</formula>
    </cfRule>
  </conditionalFormatting>
  <conditionalFormatting sqref="I24:J24">
    <cfRule type="containsBlanks" dxfId="128" priority="26">
      <formula>LEN(TRIM(I24))=0</formula>
    </cfRule>
  </conditionalFormatting>
  <conditionalFormatting sqref="I25">
    <cfRule type="containsBlanks" dxfId="127" priority="25">
      <formula>LEN(TRIM(I25))=0</formula>
    </cfRule>
  </conditionalFormatting>
  <conditionalFormatting sqref="J25">
    <cfRule type="containsBlanks" dxfId="126" priority="24">
      <formula>LEN(TRIM(J25))=0</formula>
    </cfRule>
  </conditionalFormatting>
  <conditionalFormatting sqref="I26">
    <cfRule type="containsBlanks" dxfId="125" priority="23">
      <formula>LEN(TRIM(I26))=0</formula>
    </cfRule>
  </conditionalFormatting>
  <conditionalFormatting sqref="J26">
    <cfRule type="containsBlanks" dxfId="124" priority="22">
      <formula>LEN(TRIM(J26))=0</formula>
    </cfRule>
  </conditionalFormatting>
  <conditionalFormatting sqref="I27">
    <cfRule type="containsBlanks" dxfId="123" priority="21">
      <formula>LEN(TRIM(I27))=0</formula>
    </cfRule>
  </conditionalFormatting>
  <conditionalFormatting sqref="J27">
    <cfRule type="containsBlanks" dxfId="122" priority="20">
      <formula>LEN(TRIM(J27))=0</formula>
    </cfRule>
  </conditionalFormatting>
  <conditionalFormatting sqref="I28">
    <cfRule type="containsBlanks" dxfId="121" priority="19">
      <formula>LEN(TRIM(I28))=0</formula>
    </cfRule>
  </conditionalFormatting>
  <conditionalFormatting sqref="J28">
    <cfRule type="containsBlanks" dxfId="120" priority="18">
      <formula>LEN(TRIM(J28))=0</formula>
    </cfRule>
  </conditionalFormatting>
  <conditionalFormatting sqref="I29">
    <cfRule type="containsBlanks" dxfId="119" priority="17">
      <formula>LEN(TRIM(I29))=0</formula>
    </cfRule>
  </conditionalFormatting>
  <conditionalFormatting sqref="J29">
    <cfRule type="containsBlanks" dxfId="118" priority="16">
      <formula>LEN(TRIM(J29))=0</formula>
    </cfRule>
  </conditionalFormatting>
  <conditionalFormatting sqref="I35">
    <cfRule type="containsBlanks" dxfId="117" priority="15">
      <formula>LEN(TRIM(I35))=0</formula>
    </cfRule>
  </conditionalFormatting>
  <conditionalFormatting sqref="J35">
    <cfRule type="containsBlanks" dxfId="116" priority="14">
      <formula>LEN(TRIM(J35))=0</formula>
    </cfRule>
  </conditionalFormatting>
  <conditionalFormatting sqref="J36">
    <cfRule type="containsBlanks" dxfId="115" priority="12">
      <formula>LEN(TRIM(J36))=0</formula>
    </cfRule>
  </conditionalFormatting>
  <conditionalFormatting sqref="I36">
    <cfRule type="containsBlanks" dxfId="114" priority="11">
      <formula>LEN(TRIM(I36))=0</formula>
    </cfRule>
  </conditionalFormatting>
  <conditionalFormatting sqref="I37">
    <cfRule type="containsBlanks" dxfId="113" priority="10">
      <formula>LEN(TRIM(I37))=0</formula>
    </cfRule>
  </conditionalFormatting>
  <conditionalFormatting sqref="J37">
    <cfRule type="containsBlanks" dxfId="112" priority="9">
      <formula>LEN(TRIM(J37))=0</formula>
    </cfRule>
  </conditionalFormatting>
  <conditionalFormatting sqref="I38">
    <cfRule type="containsBlanks" dxfId="111" priority="8">
      <formula>LEN(TRIM(I38))=0</formula>
    </cfRule>
  </conditionalFormatting>
  <conditionalFormatting sqref="J38">
    <cfRule type="containsBlanks" dxfId="110" priority="7">
      <formula>LEN(TRIM(J38))=0</formula>
    </cfRule>
  </conditionalFormatting>
  <conditionalFormatting sqref="I39">
    <cfRule type="containsBlanks" dxfId="109" priority="6">
      <formula>LEN(TRIM(I39))=0</formula>
    </cfRule>
  </conditionalFormatting>
  <conditionalFormatting sqref="J39">
    <cfRule type="containsBlanks" dxfId="108" priority="5">
      <formula>LEN(TRIM(J39))=0</formula>
    </cfRule>
  </conditionalFormatting>
  <conditionalFormatting sqref="I40">
    <cfRule type="containsBlanks" dxfId="107" priority="4">
      <formula>LEN(TRIM(I40))=0</formula>
    </cfRule>
  </conditionalFormatting>
  <conditionalFormatting sqref="J40">
    <cfRule type="containsBlanks" dxfId="106" priority="3">
      <formula>LEN(TRIM(J40))=0</formula>
    </cfRule>
  </conditionalFormatting>
  <conditionalFormatting sqref="I41">
    <cfRule type="containsBlanks" dxfId="105" priority="2">
      <formula>LEN(TRIM(I41))=0</formula>
    </cfRule>
  </conditionalFormatting>
  <conditionalFormatting sqref="J41">
    <cfRule type="containsBlanks" dxfId="104" priority="1">
      <formula>LEN(TRIM(J41))=0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A5D37-6D0E-48E4-A7E6-10A96BCA25BB}">
  <dimension ref="A1:P23"/>
  <sheetViews>
    <sheetView showGridLines="0" topLeftCell="A13" workbookViewId="0"/>
  </sheetViews>
  <sheetFormatPr defaultRowHeight="15" x14ac:dyDescent="0.25"/>
  <cols>
    <col min="1" max="1" width="10.140625" bestFit="1" customWidth="1"/>
    <col min="2" max="2" width="28.7109375" bestFit="1" customWidth="1"/>
    <col min="3" max="3" width="10.5703125" bestFit="1" customWidth="1"/>
    <col min="4" max="4" width="10.28515625" bestFit="1" customWidth="1"/>
    <col min="8" max="8" width="10.140625" bestFit="1" customWidth="1"/>
    <col min="9" max="9" width="28.7109375" bestFit="1" customWidth="1"/>
    <col min="10" max="10" width="12.42578125" bestFit="1" customWidth="1"/>
    <col min="11" max="11" width="17.42578125" bestFit="1" customWidth="1"/>
    <col min="13" max="15" width="0" hidden="1" customWidth="1"/>
  </cols>
  <sheetData>
    <row r="1" spans="1:16" x14ac:dyDescent="0.25">
      <c r="A1" s="2" t="s">
        <v>148</v>
      </c>
      <c r="B1" s="2" t="s">
        <v>157</v>
      </c>
      <c r="C1" s="2" t="s">
        <v>824</v>
      </c>
      <c r="D1" s="2" t="s">
        <v>823</v>
      </c>
    </row>
    <row r="2" spans="1:16" x14ac:dyDescent="0.25">
      <c r="A2" s="2" t="s">
        <v>151</v>
      </c>
      <c r="B2" s="2" t="s">
        <v>158</v>
      </c>
      <c r="C2" s="2" t="s">
        <v>820</v>
      </c>
      <c r="D2" s="2">
        <v>72</v>
      </c>
      <c r="H2" s="39" t="s">
        <v>825</v>
      </c>
      <c r="I2" s="39"/>
      <c r="J2" s="39"/>
      <c r="K2" s="39"/>
    </row>
    <row r="3" spans="1:16" x14ac:dyDescent="0.25">
      <c r="A3" s="2" t="s">
        <v>152</v>
      </c>
      <c r="B3" s="2" t="s">
        <v>159</v>
      </c>
      <c r="C3" s="2" t="s">
        <v>820</v>
      </c>
      <c r="D3" s="2">
        <v>65</v>
      </c>
      <c r="H3" s="39"/>
      <c r="I3" s="39"/>
      <c r="J3" s="39"/>
      <c r="K3" s="39"/>
    </row>
    <row r="4" spans="1:16" x14ac:dyDescent="0.25">
      <c r="A4" s="2" t="s">
        <v>153</v>
      </c>
      <c r="B4" s="2" t="s">
        <v>160</v>
      </c>
      <c r="C4" s="2" t="s">
        <v>818</v>
      </c>
      <c r="D4" s="2">
        <v>250</v>
      </c>
      <c r="H4" s="50" t="s">
        <v>822</v>
      </c>
      <c r="I4" s="51"/>
      <c r="J4" s="51"/>
      <c r="K4" s="51"/>
    </row>
    <row r="5" spans="1:16" x14ac:dyDescent="0.25">
      <c r="A5" s="2" t="s">
        <v>154</v>
      </c>
      <c r="B5" s="2" t="s">
        <v>161</v>
      </c>
      <c r="C5" s="2" t="s">
        <v>821</v>
      </c>
      <c r="D5" s="2">
        <v>130</v>
      </c>
      <c r="H5" s="51"/>
      <c r="I5" s="51"/>
      <c r="J5" s="51"/>
      <c r="K5" s="51"/>
    </row>
    <row r="6" spans="1:16" x14ac:dyDescent="0.25">
      <c r="A6" s="2" t="s">
        <v>155</v>
      </c>
      <c r="B6" s="2" t="s">
        <v>162</v>
      </c>
      <c r="C6" s="2" t="s">
        <v>820</v>
      </c>
      <c r="D6" s="2">
        <v>60</v>
      </c>
      <c r="H6" s="51"/>
      <c r="I6" s="51"/>
      <c r="J6" s="51"/>
      <c r="K6" s="51"/>
    </row>
    <row r="7" spans="1:16" x14ac:dyDescent="0.25">
      <c r="A7" s="2" t="s">
        <v>156</v>
      </c>
      <c r="B7" s="2" t="s">
        <v>163</v>
      </c>
      <c r="C7" s="2" t="s">
        <v>820</v>
      </c>
      <c r="D7" s="2">
        <v>95</v>
      </c>
      <c r="H7" s="51"/>
      <c r="I7" s="51"/>
      <c r="J7" s="51"/>
      <c r="K7" s="51"/>
    </row>
    <row r="8" spans="1:16" x14ac:dyDescent="0.25">
      <c r="A8" s="2" t="s">
        <v>813</v>
      </c>
      <c r="B8" s="2" t="s">
        <v>812</v>
      </c>
      <c r="C8" s="2" t="s">
        <v>819</v>
      </c>
      <c r="D8" s="2">
        <v>40</v>
      </c>
      <c r="H8" s="51"/>
      <c r="I8" s="51"/>
      <c r="J8" s="51"/>
      <c r="K8" s="51"/>
    </row>
    <row r="9" spans="1:16" x14ac:dyDescent="0.25">
      <c r="A9" s="2" t="s">
        <v>271</v>
      </c>
      <c r="B9" s="34" t="s">
        <v>272</v>
      </c>
      <c r="C9" s="2" t="s">
        <v>818</v>
      </c>
      <c r="D9" s="34">
        <v>445</v>
      </c>
      <c r="H9" s="51"/>
      <c r="I9" s="51"/>
      <c r="J9" s="51"/>
      <c r="K9" s="51"/>
    </row>
    <row r="10" spans="1:16" ht="15" customHeight="1" x14ac:dyDescent="0.25">
      <c r="H10" s="51"/>
      <c r="I10" s="51"/>
      <c r="J10" s="51"/>
      <c r="K10" s="51"/>
    </row>
    <row r="11" spans="1:16" ht="15.75" customHeight="1" x14ac:dyDescent="0.25">
      <c r="H11" s="51"/>
      <c r="I11" s="51"/>
      <c r="J11" s="51"/>
      <c r="K11" s="51"/>
    </row>
    <row r="14" spans="1:16" ht="15.75" x14ac:dyDescent="0.25">
      <c r="B14" s="52" t="s">
        <v>817</v>
      </c>
      <c r="C14" s="52"/>
      <c r="D14" s="52"/>
      <c r="E14" s="52"/>
      <c r="H14" s="52" t="s">
        <v>816</v>
      </c>
      <c r="I14" s="52"/>
      <c r="J14" s="52"/>
      <c r="K14" s="52"/>
    </row>
    <row r="15" spans="1:16" x14ac:dyDescent="0.25">
      <c r="B15" s="47" t="s">
        <v>148</v>
      </c>
      <c r="C15" s="48"/>
      <c r="D15" s="47" t="s">
        <v>815</v>
      </c>
      <c r="E15" s="48"/>
      <c r="H15" s="33" t="s">
        <v>148</v>
      </c>
      <c r="I15" s="32" t="s">
        <v>157</v>
      </c>
      <c r="J15" s="31" t="s">
        <v>274</v>
      </c>
      <c r="K15" s="31" t="s">
        <v>814</v>
      </c>
    </row>
    <row r="16" spans="1:16" x14ac:dyDescent="0.25">
      <c r="B16" s="47" t="s">
        <v>151</v>
      </c>
      <c r="C16" s="48"/>
      <c r="D16" s="49"/>
      <c r="E16" s="49"/>
      <c r="H16" s="29" t="s">
        <v>151</v>
      </c>
      <c r="I16" s="30" t="s">
        <v>158</v>
      </c>
      <c r="J16" s="27"/>
      <c r="K16" s="26"/>
      <c r="N16" s="53">
        <f>SUMIF([1]Finance!$B:$B,Products!$B16,[1]Finance!$D:$D)</f>
        <v>22679.638317343502</v>
      </c>
      <c r="O16" s="53"/>
      <c r="P16" s="7">
        <f t="shared" ref="P16:P23" si="0">VLOOKUP($H16,$A$2:$D$9,4,0)</f>
        <v>72</v>
      </c>
    </row>
    <row r="17" spans="2:16" x14ac:dyDescent="0.25">
      <c r="B17" s="47" t="s">
        <v>152</v>
      </c>
      <c r="C17" s="48"/>
      <c r="D17" s="49"/>
      <c r="E17" s="49"/>
      <c r="H17" s="29" t="s">
        <v>152</v>
      </c>
      <c r="I17" s="30" t="s">
        <v>159</v>
      </c>
      <c r="J17" s="27"/>
      <c r="K17" s="26"/>
      <c r="N17" s="53">
        <f>SUMIF([1]Finance!$B:$B,Products!$B17,[1]Finance!$D:$D)</f>
        <v>21395.790758656818</v>
      </c>
      <c r="O17" s="53"/>
      <c r="P17" s="7">
        <f t="shared" si="0"/>
        <v>65</v>
      </c>
    </row>
    <row r="18" spans="2:16" x14ac:dyDescent="0.25">
      <c r="B18" s="47" t="s">
        <v>153</v>
      </c>
      <c r="C18" s="48"/>
      <c r="D18" s="49"/>
      <c r="E18" s="49"/>
      <c r="H18" s="29" t="s">
        <v>153</v>
      </c>
      <c r="I18" s="30" t="s">
        <v>160</v>
      </c>
      <c r="J18" s="27"/>
      <c r="K18" s="26"/>
      <c r="N18" s="53">
        <f>SUMIF([1]Finance!$B:$B,Products!$B18,[1]Finance!$D:$D)</f>
        <v>24251.739401116472</v>
      </c>
      <c r="O18" s="53"/>
      <c r="P18" s="7">
        <f t="shared" si="0"/>
        <v>250</v>
      </c>
    </row>
    <row r="19" spans="2:16" x14ac:dyDescent="0.25">
      <c r="B19" s="47" t="s">
        <v>154</v>
      </c>
      <c r="C19" s="48"/>
      <c r="D19" s="49"/>
      <c r="E19" s="49"/>
      <c r="H19" s="29" t="s">
        <v>154</v>
      </c>
      <c r="I19" s="30" t="s">
        <v>161</v>
      </c>
      <c r="J19" s="27"/>
      <c r="K19" s="26"/>
      <c r="N19" s="53">
        <f>SUMIF([1]Finance!$B:$B,Products!$B19,[1]Finance!$D:$D)</f>
        <v>23371.728702158667</v>
      </c>
      <c r="O19" s="53"/>
      <c r="P19" s="7">
        <f t="shared" si="0"/>
        <v>130</v>
      </c>
    </row>
    <row r="20" spans="2:16" x14ac:dyDescent="0.25">
      <c r="B20" s="47" t="s">
        <v>155</v>
      </c>
      <c r="C20" s="48"/>
      <c r="D20" s="49"/>
      <c r="E20" s="49"/>
      <c r="H20" s="29" t="s">
        <v>155</v>
      </c>
      <c r="I20" s="30" t="s">
        <v>162</v>
      </c>
      <c r="J20" s="27"/>
      <c r="K20" s="26"/>
      <c r="N20" s="53">
        <f>SUMIF([1]Finance!$B:$B,Products!$B20,[1]Finance!$D:$D)</f>
        <v>9235.3974084705351</v>
      </c>
      <c r="O20" s="53"/>
      <c r="P20" s="7">
        <f t="shared" si="0"/>
        <v>60</v>
      </c>
    </row>
    <row r="21" spans="2:16" x14ac:dyDescent="0.25">
      <c r="B21" s="47" t="s">
        <v>156</v>
      </c>
      <c r="C21" s="48"/>
      <c r="D21" s="49"/>
      <c r="E21" s="49"/>
      <c r="H21" s="29" t="s">
        <v>156</v>
      </c>
      <c r="I21" s="30" t="s">
        <v>163</v>
      </c>
      <c r="J21" s="27"/>
      <c r="K21" s="26"/>
      <c r="N21" s="53">
        <f>SUMIF([1]Finance!$B:$B,Products!$B21,[1]Finance!$D:$D)</f>
        <v>3654.5536996771561</v>
      </c>
      <c r="O21" s="53"/>
      <c r="P21" s="7">
        <f t="shared" si="0"/>
        <v>95</v>
      </c>
    </row>
    <row r="22" spans="2:16" x14ac:dyDescent="0.25">
      <c r="B22" s="47" t="s">
        <v>813</v>
      </c>
      <c r="C22" s="48"/>
      <c r="D22" s="49"/>
      <c r="E22" s="49"/>
      <c r="H22" s="29" t="s">
        <v>813</v>
      </c>
      <c r="I22" s="30" t="s">
        <v>812</v>
      </c>
      <c r="J22" s="27"/>
      <c r="K22" s="26"/>
      <c r="N22" s="53">
        <f>SUMIF([1]Finance!$B:$B,Products!$B22,[1]Finance!$D:$D)</f>
        <v>0</v>
      </c>
      <c r="O22" s="53"/>
      <c r="P22" s="7">
        <f t="shared" si="0"/>
        <v>40</v>
      </c>
    </row>
    <row r="23" spans="2:16" x14ac:dyDescent="0.25">
      <c r="B23" s="47" t="s">
        <v>271</v>
      </c>
      <c r="C23" s="48"/>
      <c r="D23" s="49"/>
      <c r="E23" s="49"/>
      <c r="H23" s="29" t="s">
        <v>271</v>
      </c>
      <c r="I23" s="28" t="s">
        <v>272</v>
      </c>
      <c r="J23" s="27"/>
      <c r="K23" s="26"/>
      <c r="N23" s="53">
        <f>SUMIF([1]Finance!$B:$B,Products!$B23,[1]Finance!$D:$D)</f>
        <v>0</v>
      </c>
      <c r="O23" s="53"/>
      <c r="P23" s="7">
        <f t="shared" si="0"/>
        <v>445</v>
      </c>
    </row>
  </sheetData>
  <mergeCells count="30">
    <mergeCell ref="N23:O23"/>
    <mergeCell ref="B19:C19"/>
    <mergeCell ref="B20:C20"/>
    <mergeCell ref="N19:O19"/>
    <mergeCell ref="N20:O20"/>
    <mergeCell ref="D19:E19"/>
    <mergeCell ref="D20:E20"/>
    <mergeCell ref="D21:E21"/>
    <mergeCell ref="D22:E22"/>
    <mergeCell ref="D23:E23"/>
    <mergeCell ref="N16:O16"/>
    <mergeCell ref="N17:O17"/>
    <mergeCell ref="N18:O18"/>
    <mergeCell ref="N21:O21"/>
    <mergeCell ref="N22:O22"/>
    <mergeCell ref="H2:K3"/>
    <mergeCell ref="H14:K14"/>
    <mergeCell ref="B14:E14"/>
    <mergeCell ref="B15:C15"/>
    <mergeCell ref="B23:C23"/>
    <mergeCell ref="D15:E15"/>
    <mergeCell ref="D16:E16"/>
    <mergeCell ref="D17:E17"/>
    <mergeCell ref="D18:E18"/>
    <mergeCell ref="H4:K11"/>
    <mergeCell ref="B21:C21"/>
    <mergeCell ref="B22:C22"/>
    <mergeCell ref="B16:C16"/>
    <mergeCell ref="B17:C17"/>
    <mergeCell ref="B18:C18"/>
  </mergeCells>
  <conditionalFormatting sqref="D16:E23">
    <cfRule type="containsBlanks" dxfId="103" priority="2">
      <formula>LEN(TRIM(D16))=0</formula>
    </cfRule>
    <cfRule type="expression" dxfId="102" priority="5">
      <formula>$D$16=$N$16</formula>
    </cfRule>
  </conditionalFormatting>
  <conditionalFormatting sqref="J16:J23">
    <cfRule type="expression" dxfId="101" priority="4">
      <formula>$J$16=$N$16</formula>
    </cfRule>
  </conditionalFormatting>
  <conditionalFormatting sqref="K16:K23">
    <cfRule type="expression" dxfId="100" priority="3">
      <formula>$K$16=$P$16</formula>
    </cfRule>
  </conditionalFormatting>
  <conditionalFormatting sqref="J16:K23">
    <cfRule type="containsBlanks" dxfId="99" priority="1">
      <formula>LEN(TRIM(J16))=0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9524C-1A08-45AD-B059-F0B9EBFA2642}">
  <dimension ref="A1:U98"/>
  <sheetViews>
    <sheetView showGridLines="0" topLeftCell="H10" workbookViewId="0">
      <selection activeCell="E4" sqref="E4"/>
    </sheetView>
  </sheetViews>
  <sheetFormatPr defaultRowHeight="15" x14ac:dyDescent="0.25"/>
  <cols>
    <col min="1" max="1" width="10.85546875" bestFit="1" customWidth="1"/>
    <col min="2" max="2" width="10.140625" bestFit="1" customWidth="1"/>
    <col min="3" max="3" width="9.42578125" bestFit="1" customWidth="1"/>
    <col min="4" max="4" width="15.42578125" bestFit="1" customWidth="1"/>
    <col min="5" max="5" width="28.7109375" bestFit="1" customWidth="1"/>
    <col min="6" max="6" width="12.5703125" bestFit="1" customWidth="1"/>
    <col min="7" max="7" width="19.42578125" bestFit="1" customWidth="1"/>
    <col min="8" max="8" width="15.28515625" bestFit="1" customWidth="1"/>
    <col min="9" max="9" width="24.5703125" bestFit="1" customWidth="1"/>
    <col min="10" max="10" width="12.85546875" bestFit="1" customWidth="1"/>
    <col min="11" max="11" width="10.7109375" bestFit="1" customWidth="1"/>
    <col min="14" max="14" width="15.28515625" bestFit="1" customWidth="1"/>
    <col min="15" max="15" width="13.140625" customWidth="1"/>
    <col min="16" max="16" width="15.28515625" customWidth="1"/>
    <col min="17" max="17" width="11.5703125" customWidth="1"/>
    <col min="18" max="18" width="16.5703125" customWidth="1"/>
  </cols>
  <sheetData>
    <row r="1" spans="1:18" ht="18.75" customHeight="1" x14ac:dyDescent="0.25">
      <c r="A1" s="2" t="s">
        <v>101</v>
      </c>
      <c r="B1" s="2" t="s">
        <v>148</v>
      </c>
      <c r="C1" s="2" t="s">
        <v>149</v>
      </c>
      <c r="D1" s="2" t="s">
        <v>150</v>
      </c>
      <c r="E1" s="2" t="s">
        <v>157</v>
      </c>
      <c r="F1" s="2" t="s">
        <v>164</v>
      </c>
      <c r="G1" s="2" t="s">
        <v>165</v>
      </c>
      <c r="H1" s="2" t="s">
        <v>166</v>
      </c>
      <c r="I1" s="2" t="s">
        <v>167</v>
      </c>
      <c r="J1" s="2" t="s">
        <v>826</v>
      </c>
      <c r="K1" s="2" t="s">
        <v>168</v>
      </c>
      <c r="N1" s="39" t="s">
        <v>827</v>
      </c>
      <c r="O1" s="39"/>
      <c r="P1" s="39"/>
      <c r="Q1" s="39"/>
      <c r="R1" s="39"/>
    </row>
    <row r="2" spans="1:18" ht="19.5" customHeight="1" thickBot="1" x14ac:dyDescent="0.3">
      <c r="A2" s="2" t="s">
        <v>102</v>
      </c>
      <c r="B2" s="2" t="s">
        <v>151</v>
      </c>
      <c r="C2" s="4">
        <v>44739</v>
      </c>
      <c r="D2" s="2">
        <v>1065.3821039148443</v>
      </c>
      <c r="E2" s="2" t="s">
        <v>158</v>
      </c>
      <c r="F2" s="2" t="s">
        <v>169</v>
      </c>
      <c r="G2" s="2">
        <v>72</v>
      </c>
      <c r="H2" s="2" t="s">
        <v>98</v>
      </c>
      <c r="I2" s="3">
        <v>15</v>
      </c>
      <c r="J2" s="2">
        <v>1080</v>
      </c>
      <c r="K2" s="6">
        <v>1.372080123313592E-2</v>
      </c>
      <c r="N2" s="40"/>
      <c r="O2" s="40"/>
      <c r="P2" s="40"/>
      <c r="Q2" s="40"/>
      <c r="R2" s="40"/>
    </row>
    <row r="3" spans="1:18" x14ac:dyDescent="0.25">
      <c r="A3" s="2" t="s">
        <v>120</v>
      </c>
      <c r="B3" s="2" t="s">
        <v>156</v>
      </c>
      <c r="C3" s="4">
        <v>44738</v>
      </c>
      <c r="D3" s="2">
        <v>564.28749648903772</v>
      </c>
      <c r="E3" s="2" t="s">
        <v>163</v>
      </c>
      <c r="F3" s="2" t="s">
        <v>170</v>
      </c>
      <c r="G3" s="2">
        <v>95</v>
      </c>
      <c r="H3" s="2" t="s">
        <v>98</v>
      </c>
      <c r="I3" s="3">
        <v>6</v>
      </c>
      <c r="J3" s="2">
        <v>570</v>
      </c>
      <c r="K3" s="6">
        <v>1.0123391970414241E-2</v>
      </c>
      <c r="N3" s="54" t="s">
        <v>828</v>
      </c>
      <c r="O3" s="55"/>
      <c r="P3" s="55"/>
      <c r="Q3" s="55"/>
      <c r="R3" s="56"/>
    </row>
    <row r="4" spans="1:18" x14ac:dyDescent="0.25">
      <c r="A4" s="2" t="s">
        <v>139</v>
      </c>
      <c r="B4" s="2" t="s">
        <v>156</v>
      </c>
      <c r="C4" s="4">
        <v>44731</v>
      </c>
      <c r="D4" s="2">
        <v>491.26620318811814</v>
      </c>
      <c r="E4" s="2" t="s">
        <v>163</v>
      </c>
      <c r="F4" s="2" t="s">
        <v>169</v>
      </c>
      <c r="G4" s="2">
        <v>95</v>
      </c>
      <c r="H4" s="2" t="s">
        <v>99</v>
      </c>
      <c r="I4" s="3">
        <v>6</v>
      </c>
      <c r="J4" s="2">
        <v>570</v>
      </c>
      <c r="K4" s="6">
        <v>0.16026707373910823</v>
      </c>
      <c r="N4" s="57"/>
      <c r="O4" s="58"/>
      <c r="P4" s="58"/>
      <c r="Q4" s="58"/>
      <c r="R4" s="59"/>
    </row>
    <row r="5" spans="1:18" x14ac:dyDescent="0.25">
      <c r="A5" s="2" t="s">
        <v>103</v>
      </c>
      <c r="B5" s="2" t="s">
        <v>152</v>
      </c>
      <c r="C5" s="4">
        <v>44740</v>
      </c>
      <c r="D5" s="2">
        <v>381.57338886974941</v>
      </c>
      <c r="E5" s="2" t="s">
        <v>159</v>
      </c>
      <c r="F5" s="2" t="s">
        <v>170</v>
      </c>
      <c r="G5" s="2">
        <v>65</v>
      </c>
      <c r="H5" s="2" t="s">
        <v>99</v>
      </c>
      <c r="I5" s="3">
        <v>6</v>
      </c>
      <c r="J5" s="2">
        <v>390</v>
      </c>
      <c r="K5" s="6">
        <v>2.2083854314921911E-2</v>
      </c>
      <c r="N5" s="57"/>
      <c r="O5" s="58"/>
      <c r="P5" s="58"/>
      <c r="Q5" s="58"/>
      <c r="R5" s="59"/>
    </row>
    <row r="6" spans="1:18" x14ac:dyDescent="0.25">
      <c r="A6" s="2" t="s">
        <v>106</v>
      </c>
      <c r="B6" s="2" t="s">
        <v>151</v>
      </c>
      <c r="C6" s="4">
        <v>44735</v>
      </c>
      <c r="D6" s="2">
        <v>911.89786648444021</v>
      </c>
      <c r="E6" s="2" t="s">
        <v>158</v>
      </c>
      <c r="F6" s="2" t="s">
        <v>169</v>
      </c>
      <c r="G6" s="2">
        <v>72</v>
      </c>
      <c r="H6" s="2" t="s">
        <v>99</v>
      </c>
      <c r="I6" s="3">
        <v>15</v>
      </c>
      <c r="J6" s="2">
        <v>1080</v>
      </c>
      <c r="K6" s="6">
        <v>0.184343159134289</v>
      </c>
      <c r="N6" s="57"/>
      <c r="O6" s="58"/>
      <c r="P6" s="58"/>
      <c r="Q6" s="58"/>
      <c r="R6" s="59"/>
    </row>
    <row r="7" spans="1:18" x14ac:dyDescent="0.25">
      <c r="A7" s="2" t="s">
        <v>145</v>
      </c>
      <c r="B7" s="2" t="s">
        <v>152</v>
      </c>
      <c r="C7" s="4">
        <v>44738</v>
      </c>
      <c r="D7" s="2">
        <v>996.90035251700954</v>
      </c>
      <c r="E7" s="2" t="s">
        <v>159</v>
      </c>
      <c r="F7" s="2" t="s">
        <v>170</v>
      </c>
      <c r="G7" s="2">
        <v>65</v>
      </c>
      <c r="H7" s="2" t="s">
        <v>99</v>
      </c>
      <c r="I7" s="3">
        <v>18</v>
      </c>
      <c r="J7" s="2">
        <v>1170</v>
      </c>
      <c r="K7" s="6">
        <v>0.17363786365000505</v>
      </c>
      <c r="N7" s="57"/>
      <c r="O7" s="58"/>
      <c r="P7" s="58"/>
      <c r="Q7" s="58"/>
      <c r="R7" s="59"/>
    </row>
    <row r="8" spans="1:18" ht="15" customHeight="1" x14ac:dyDescent="0.25">
      <c r="A8" s="2" t="s">
        <v>127</v>
      </c>
      <c r="B8" s="2" t="s">
        <v>153</v>
      </c>
      <c r="C8" s="4">
        <v>44735</v>
      </c>
      <c r="D8" s="2">
        <v>715.10355018970665</v>
      </c>
      <c r="E8" s="2" t="s">
        <v>160</v>
      </c>
      <c r="F8" s="2" t="s">
        <v>169</v>
      </c>
      <c r="G8" s="2">
        <v>250</v>
      </c>
      <c r="H8" s="2" t="s">
        <v>99</v>
      </c>
      <c r="I8" s="3">
        <v>3</v>
      </c>
      <c r="J8" s="2">
        <v>750</v>
      </c>
      <c r="K8" s="6">
        <v>4.8799156151631218E-2</v>
      </c>
      <c r="N8" s="57"/>
      <c r="O8" s="58"/>
      <c r="P8" s="58"/>
      <c r="Q8" s="58"/>
      <c r="R8" s="59"/>
    </row>
    <row r="9" spans="1:18" ht="15.75" customHeight="1" x14ac:dyDescent="0.25">
      <c r="A9" s="2" t="s">
        <v>107</v>
      </c>
      <c r="B9" s="2" t="s">
        <v>152</v>
      </c>
      <c r="C9" s="4">
        <v>44727</v>
      </c>
      <c r="D9" s="2">
        <v>701.78956021719318</v>
      </c>
      <c r="E9" s="2" t="s">
        <v>159</v>
      </c>
      <c r="F9" s="2" t="s">
        <v>170</v>
      </c>
      <c r="G9" s="2">
        <v>65</v>
      </c>
      <c r="H9" s="2" t="s">
        <v>100</v>
      </c>
      <c r="I9" s="3">
        <v>12</v>
      </c>
      <c r="J9" s="2">
        <v>780</v>
      </c>
      <c r="K9" s="6">
        <v>0.11144429073382323</v>
      </c>
      <c r="N9" s="57"/>
      <c r="O9" s="58"/>
      <c r="P9" s="58"/>
      <c r="Q9" s="58"/>
      <c r="R9" s="59"/>
    </row>
    <row r="10" spans="1:18" ht="15" customHeight="1" thickBot="1" x14ac:dyDescent="0.3">
      <c r="A10" s="2" t="s">
        <v>110</v>
      </c>
      <c r="B10" s="2" t="s">
        <v>155</v>
      </c>
      <c r="C10" s="4">
        <v>44736</v>
      </c>
      <c r="D10" s="2">
        <v>436.19346453298721</v>
      </c>
      <c r="E10" s="2" t="s">
        <v>162</v>
      </c>
      <c r="F10" s="2" t="s">
        <v>169</v>
      </c>
      <c r="G10" s="2">
        <v>60</v>
      </c>
      <c r="H10" s="2" t="s">
        <v>100</v>
      </c>
      <c r="I10" s="3">
        <v>9</v>
      </c>
      <c r="J10" s="2">
        <v>540</v>
      </c>
      <c r="K10" s="6">
        <v>0.23798278495106248</v>
      </c>
      <c r="N10" s="60"/>
      <c r="O10" s="61"/>
      <c r="P10" s="61"/>
      <c r="Q10" s="61"/>
      <c r="R10" s="62"/>
    </row>
    <row r="11" spans="1:18" x14ac:dyDescent="0.25">
      <c r="A11" s="2" t="s">
        <v>122</v>
      </c>
      <c r="B11" s="2" t="s">
        <v>152</v>
      </c>
      <c r="C11" s="4">
        <v>44738</v>
      </c>
      <c r="D11" s="2">
        <v>913.80951512574029</v>
      </c>
      <c r="E11" s="2" t="s">
        <v>159</v>
      </c>
      <c r="F11" s="2" t="s">
        <v>170</v>
      </c>
      <c r="G11" s="2">
        <v>65</v>
      </c>
      <c r="H11" s="2" t="s">
        <v>100</v>
      </c>
      <c r="I11" s="3">
        <v>15</v>
      </c>
      <c r="J11" s="2">
        <v>975</v>
      </c>
      <c r="K11" s="6">
        <v>6.6961969492996459E-2</v>
      </c>
    </row>
    <row r="12" spans="1:18" x14ac:dyDescent="0.25">
      <c r="A12" s="2" t="s">
        <v>112</v>
      </c>
      <c r="B12" s="2" t="s">
        <v>152</v>
      </c>
      <c r="C12" s="4">
        <v>44734</v>
      </c>
      <c r="D12" s="2">
        <v>365.06742804332742</v>
      </c>
      <c r="E12" s="2" t="s">
        <v>159</v>
      </c>
      <c r="F12" s="2" t="s">
        <v>169</v>
      </c>
      <c r="G12" s="2">
        <v>65</v>
      </c>
      <c r="H12" s="2" t="s">
        <v>99</v>
      </c>
      <c r="I12" s="3">
        <v>6</v>
      </c>
      <c r="J12" s="2">
        <v>390</v>
      </c>
      <c r="K12" s="6">
        <v>6.8295799738434873E-2</v>
      </c>
    </row>
    <row r="13" spans="1:18" x14ac:dyDescent="0.25">
      <c r="A13" s="2" t="s">
        <v>142</v>
      </c>
      <c r="B13" s="2" t="s">
        <v>153</v>
      </c>
      <c r="C13" s="4">
        <v>44727</v>
      </c>
      <c r="D13" s="2">
        <v>1081.9669186703891</v>
      </c>
      <c r="E13" s="2" t="s">
        <v>160</v>
      </c>
      <c r="F13" s="2" t="s">
        <v>170</v>
      </c>
      <c r="G13" s="2">
        <v>250</v>
      </c>
      <c r="H13" s="2" t="s">
        <v>99</v>
      </c>
      <c r="I13" s="3">
        <v>6</v>
      </c>
      <c r="J13" s="2">
        <v>1500</v>
      </c>
      <c r="K13" s="6">
        <v>0.38636401364592987</v>
      </c>
    </row>
    <row r="14" spans="1:18" x14ac:dyDescent="0.25">
      <c r="A14" s="2" t="s">
        <v>108</v>
      </c>
      <c r="B14" s="2" t="s">
        <v>153</v>
      </c>
      <c r="C14" s="4">
        <v>44740</v>
      </c>
      <c r="D14" s="2">
        <v>479.88658034447212</v>
      </c>
      <c r="E14" s="2" t="s">
        <v>160</v>
      </c>
      <c r="F14" s="2" t="s">
        <v>169</v>
      </c>
      <c r="G14" s="2">
        <v>250</v>
      </c>
      <c r="H14" s="2" t="s">
        <v>98</v>
      </c>
      <c r="I14" s="3">
        <v>3</v>
      </c>
      <c r="J14" s="2">
        <v>750</v>
      </c>
      <c r="K14" s="6">
        <v>0.56286929186816415</v>
      </c>
      <c r="N14" s="35" t="s">
        <v>829</v>
      </c>
      <c r="O14" s="63" t="s">
        <v>830</v>
      </c>
      <c r="P14" s="63"/>
      <c r="Q14" s="63" t="s">
        <v>831</v>
      </c>
      <c r="R14" s="63"/>
    </row>
    <row r="15" spans="1:18" x14ac:dyDescent="0.25">
      <c r="A15" s="2" t="s">
        <v>113</v>
      </c>
      <c r="B15" s="2" t="s">
        <v>153</v>
      </c>
      <c r="C15" s="4">
        <v>44731</v>
      </c>
      <c r="D15" s="2">
        <v>737.58749195231678</v>
      </c>
      <c r="E15" s="2" t="s">
        <v>160</v>
      </c>
      <c r="F15" s="2" t="s">
        <v>170</v>
      </c>
      <c r="G15" s="2">
        <v>250</v>
      </c>
      <c r="H15" s="2" t="s">
        <v>100</v>
      </c>
      <c r="I15" s="3">
        <v>3</v>
      </c>
      <c r="J15" s="2">
        <v>750</v>
      </c>
      <c r="K15" s="6">
        <v>1.6828522965904168E-2</v>
      </c>
      <c r="N15" s="35" t="s">
        <v>99</v>
      </c>
      <c r="O15" s="64"/>
      <c r="P15" s="65"/>
      <c r="Q15" s="64"/>
      <c r="R15" s="65"/>
    </row>
    <row r="16" spans="1:18" x14ac:dyDescent="0.25">
      <c r="A16" s="2" t="s">
        <v>116</v>
      </c>
      <c r="B16" s="2" t="s">
        <v>152</v>
      </c>
      <c r="C16" s="4">
        <v>44738</v>
      </c>
      <c r="D16" s="2">
        <v>1054.1085860216892</v>
      </c>
      <c r="E16" s="2" t="s">
        <v>159</v>
      </c>
      <c r="F16" s="2" t="s">
        <v>169</v>
      </c>
      <c r="G16" s="2">
        <v>65</v>
      </c>
      <c r="H16" s="2" t="s">
        <v>100</v>
      </c>
      <c r="I16" s="3">
        <v>18</v>
      </c>
      <c r="J16" s="2">
        <v>1170</v>
      </c>
      <c r="K16" s="6">
        <v>0.10994257661413849</v>
      </c>
      <c r="N16" s="35" t="s">
        <v>98</v>
      </c>
      <c r="O16" s="64"/>
      <c r="P16" s="65"/>
      <c r="Q16" s="64"/>
      <c r="R16" s="65"/>
    </row>
    <row r="17" spans="1:21" x14ac:dyDescent="0.25">
      <c r="A17" s="2" t="s">
        <v>146</v>
      </c>
      <c r="B17" s="2" t="s">
        <v>153</v>
      </c>
      <c r="C17" s="4">
        <v>44730</v>
      </c>
      <c r="D17" s="2">
        <v>854.75046365080641</v>
      </c>
      <c r="E17" s="2" t="s">
        <v>160</v>
      </c>
      <c r="F17" s="2" t="s">
        <v>170</v>
      </c>
      <c r="G17" s="2">
        <v>250</v>
      </c>
      <c r="H17" s="2" t="s">
        <v>100</v>
      </c>
      <c r="I17" s="3">
        <v>6</v>
      </c>
      <c r="J17" s="2">
        <v>1500</v>
      </c>
      <c r="K17" s="6">
        <v>0.75489814137474298</v>
      </c>
      <c r="N17" s="35" t="s">
        <v>100</v>
      </c>
      <c r="O17" s="64"/>
      <c r="P17" s="65"/>
      <c r="Q17" s="64"/>
      <c r="R17" s="65"/>
    </row>
    <row r="18" spans="1:21" x14ac:dyDescent="0.25">
      <c r="A18" s="2" t="s">
        <v>104</v>
      </c>
      <c r="B18" s="2" t="s">
        <v>153</v>
      </c>
      <c r="C18" s="4">
        <v>44734</v>
      </c>
      <c r="D18" s="2">
        <v>388.91877291930052</v>
      </c>
      <c r="E18" s="2" t="s">
        <v>160</v>
      </c>
      <c r="F18" s="2" t="s">
        <v>169</v>
      </c>
      <c r="G18" s="2">
        <v>250</v>
      </c>
      <c r="H18" s="2" t="s">
        <v>100</v>
      </c>
      <c r="I18" s="3">
        <v>3</v>
      </c>
      <c r="J18" s="2">
        <v>750</v>
      </c>
      <c r="K18" s="6">
        <v>0.92842323956324613</v>
      </c>
    </row>
    <row r="19" spans="1:21" x14ac:dyDescent="0.25">
      <c r="A19" s="2" t="s">
        <v>119</v>
      </c>
      <c r="B19" s="2" t="s">
        <v>155</v>
      </c>
      <c r="C19" s="4">
        <v>44730</v>
      </c>
      <c r="D19" s="2">
        <v>878.10164658744611</v>
      </c>
      <c r="E19" s="2" t="s">
        <v>162</v>
      </c>
      <c r="F19" s="2" t="s">
        <v>169</v>
      </c>
      <c r="G19" s="2">
        <v>60</v>
      </c>
      <c r="H19" s="2" t="s">
        <v>100</v>
      </c>
      <c r="I19" s="3">
        <v>15</v>
      </c>
      <c r="J19" s="2">
        <v>900</v>
      </c>
      <c r="K19" s="6">
        <v>2.4938289886663061E-2</v>
      </c>
    </row>
    <row r="20" spans="1:21" x14ac:dyDescent="0.25">
      <c r="A20" s="2" t="s">
        <v>117</v>
      </c>
      <c r="B20" s="2" t="s">
        <v>153</v>
      </c>
      <c r="C20" s="4">
        <v>44738</v>
      </c>
      <c r="D20" s="2">
        <v>976.51482555058408</v>
      </c>
      <c r="E20" s="2" t="s">
        <v>160</v>
      </c>
      <c r="F20" s="2" t="s">
        <v>170</v>
      </c>
      <c r="G20" s="2">
        <v>250</v>
      </c>
      <c r="H20" s="2" t="s">
        <v>98</v>
      </c>
      <c r="I20" s="3">
        <v>6</v>
      </c>
      <c r="J20" s="2">
        <v>1500</v>
      </c>
      <c r="K20" s="6">
        <v>0.53607498908607099</v>
      </c>
    </row>
    <row r="21" spans="1:21" x14ac:dyDescent="0.25">
      <c r="A21" s="2" t="s">
        <v>131</v>
      </c>
      <c r="B21" s="2" t="s">
        <v>153</v>
      </c>
      <c r="C21" s="4">
        <v>44729</v>
      </c>
      <c r="D21" s="2">
        <v>1060.8066397333646</v>
      </c>
      <c r="E21" s="2" t="s">
        <v>160</v>
      </c>
      <c r="F21" s="2" t="s">
        <v>170</v>
      </c>
      <c r="G21" s="2">
        <v>250</v>
      </c>
      <c r="H21" s="2" t="s">
        <v>98</v>
      </c>
      <c r="I21" s="3">
        <v>6</v>
      </c>
      <c r="J21" s="2">
        <v>1500</v>
      </c>
      <c r="K21" s="6">
        <v>0.41401829873258272</v>
      </c>
      <c r="N21" s="66" t="s">
        <v>832</v>
      </c>
      <c r="O21" s="66"/>
      <c r="P21" s="66"/>
      <c r="Q21" s="66" t="s">
        <v>99</v>
      </c>
      <c r="R21" s="66"/>
    </row>
    <row r="22" spans="1:21" x14ac:dyDescent="0.25">
      <c r="A22" s="2" t="s">
        <v>109</v>
      </c>
      <c r="B22" s="2" t="s">
        <v>154</v>
      </c>
      <c r="C22" s="4">
        <v>44725</v>
      </c>
      <c r="D22" s="2">
        <v>756.26129046676067</v>
      </c>
      <c r="E22" s="2" t="s">
        <v>161</v>
      </c>
      <c r="F22" s="2" t="s">
        <v>170</v>
      </c>
      <c r="G22" s="2">
        <v>130</v>
      </c>
      <c r="H22" s="2" t="s">
        <v>99</v>
      </c>
      <c r="I22" s="3">
        <v>6</v>
      </c>
      <c r="J22" s="2">
        <v>780</v>
      </c>
      <c r="K22" s="6">
        <v>3.138956050307417E-2</v>
      </c>
      <c r="N22" s="67" t="s">
        <v>833</v>
      </c>
      <c r="O22" s="67"/>
      <c r="P22" s="67"/>
      <c r="Q22" s="68"/>
      <c r="R22" s="68"/>
      <c r="U22" s="7">
        <f>COUNTIF($H:$H,$Q21)</f>
        <v>31</v>
      </c>
    </row>
    <row r="23" spans="1:21" x14ac:dyDescent="0.25">
      <c r="A23" s="2" t="s">
        <v>132</v>
      </c>
      <c r="B23" s="2" t="s">
        <v>154</v>
      </c>
      <c r="C23" s="4">
        <v>44726</v>
      </c>
      <c r="D23" s="2">
        <v>1162.8365015209247</v>
      </c>
      <c r="E23" s="2" t="s">
        <v>161</v>
      </c>
      <c r="F23" s="2" t="s">
        <v>169</v>
      </c>
      <c r="G23" s="2">
        <v>130</v>
      </c>
      <c r="H23" s="2" t="s">
        <v>99</v>
      </c>
      <c r="I23" s="3">
        <v>9</v>
      </c>
      <c r="J23" s="2">
        <v>1170</v>
      </c>
      <c r="K23" s="6">
        <v>6.1603660271292333E-3</v>
      </c>
      <c r="N23" s="67" t="s">
        <v>834</v>
      </c>
      <c r="O23" s="67"/>
      <c r="P23" s="67"/>
      <c r="Q23" s="69"/>
      <c r="R23" s="69"/>
      <c r="U23" s="7">
        <f>SUMIFS($D:$D,$H:$H,$Q21,$F:$F,"online")</f>
        <v>24890.054672272039</v>
      </c>
    </row>
    <row r="24" spans="1:21" x14ac:dyDescent="0.25">
      <c r="A24" s="2" t="s">
        <v>118</v>
      </c>
      <c r="B24" s="2" t="s">
        <v>154</v>
      </c>
      <c r="C24" s="4">
        <v>44725</v>
      </c>
      <c r="D24" s="2">
        <v>1127.6939411947988</v>
      </c>
      <c r="E24" s="2" t="s">
        <v>161</v>
      </c>
      <c r="F24" s="2" t="s">
        <v>169</v>
      </c>
      <c r="G24" s="2">
        <v>130</v>
      </c>
      <c r="H24" s="2" t="s">
        <v>99</v>
      </c>
      <c r="I24" s="3">
        <v>9</v>
      </c>
      <c r="J24" s="2">
        <v>1170</v>
      </c>
      <c r="K24" s="6">
        <v>3.7515550327758003E-2</v>
      </c>
      <c r="N24" s="67" t="s">
        <v>835</v>
      </c>
      <c r="O24" s="67"/>
      <c r="P24" s="67"/>
      <c r="Q24" s="69"/>
      <c r="R24" s="69"/>
      <c r="U24" s="7">
        <f>SUMIFS($D:$D,$H:$H,$Q21,$F:$F,"physical visit")</f>
        <v>10841.416861386686</v>
      </c>
    </row>
    <row r="25" spans="1:21" x14ac:dyDescent="0.25">
      <c r="A25" s="2" t="s">
        <v>125</v>
      </c>
      <c r="B25" s="2" t="s">
        <v>151</v>
      </c>
      <c r="C25" s="4">
        <v>44730</v>
      </c>
      <c r="D25" s="2">
        <v>712.35816988481008</v>
      </c>
      <c r="E25" s="2" t="s">
        <v>158</v>
      </c>
      <c r="F25" s="2" t="s">
        <v>169</v>
      </c>
      <c r="G25" s="2">
        <v>72</v>
      </c>
      <c r="H25" s="2" t="s">
        <v>100</v>
      </c>
      <c r="I25" s="3">
        <v>12</v>
      </c>
      <c r="J25" s="2">
        <v>864</v>
      </c>
      <c r="K25" s="6">
        <v>0.21287301321989574</v>
      </c>
      <c r="N25" s="67" t="s">
        <v>836</v>
      </c>
      <c r="O25" s="67"/>
      <c r="P25" s="67"/>
      <c r="Q25" s="70"/>
      <c r="R25" s="70"/>
      <c r="U25" s="16">
        <f>AVERAGEIFS($K:$K,$H:$H,$Q21)</f>
        <v>0.11390790617894307</v>
      </c>
    </row>
    <row r="26" spans="1:21" x14ac:dyDescent="0.25">
      <c r="A26" s="2" t="s">
        <v>126</v>
      </c>
      <c r="B26" s="2" t="s">
        <v>152</v>
      </c>
      <c r="C26" s="4">
        <v>44728</v>
      </c>
      <c r="D26" s="2">
        <v>702.40059070538132</v>
      </c>
      <c r="E26" s="2" t="s">
        <v>159</v>
      </c>
      <c r="F26" s="2" t="s">
        <v>169</v>
      </c>
      <c r="G26" s="2">
        <v>65</v>
      </c>
      <c r="H26" s="2" t="s">
        <v>98</v>
      </c>
      <c r="I26" s="3">
        <v>12</v>
      </c>
      <c r="J26" s="2">
        <v>780</v>
      </c>
      <c r="K26" s="6">
        <v>0.11047742601795077</v>
      </c>
      <c r="N26" s="67" t="s">
        <v>837</v>
      </c>
      <c r="O26" s="67"/>
      <c r="P26" s="67"/>
      <c r="Q26" s="69"/>
      <c r="R26" s="69"/>
      <c r="U26" s="7">
        <f>_xlfn.MAXIFS($D:$D,$H:$H,$Q21)</f>
        <v>1879</v>
      </c>
    </row>
    <row r="27" spans="1:21" x14ac:dyDescent="0.25">
      <c r="A27" s="2" t="s">
        <v>137</v>
      </c>
      <c r="B27" s="2" t="s">
        <v>154</v>
      </c>
      <c r="C27" s="4">
        <v>44732</v>
      </c>
      <c r="D27" s="2">
        <v>1024.6945444997</v>
      </c>
      <c r="E27" s="2" t="s">
        <v>161</v>
      </c>
      <c r="F27" s="2" t="s">
        <v>169</v>
      </c>
      <c r="G27" s="2">
        <v>130</v>
      </c>
      <c r="H27" s="2" t="s">
        <v>100</v>
      </c>
      <c r="I27" s="3">
        <v>9</v>
      </c>
      <c r="J27" s="2">
        <v>1170</v>
      </c>
      <c r="K27" s="6">
        <v>0.14180367825735268</v>
      </c>
      <c r="N27" s="67" t="s">
        <v>838</v>
      </c>
      <c r="O27" s="67"/>
      <c r="P27" s="67"/>
      <c r="Q27" s="69"/>
      <c r="R27" s="69"/>
      <c r="U27" s="7">
        <f>_xlfn.MINIFS($D:$D,$H:$H,$Q21)</f>
        <v>365.06742804332742</v>
      </c>
    </row>
    <row r="28" spans="1:21" x14ac:dyDescent="0.25">
      <c r="A28" s="2" t="s">
        <v>123</v>
      </c>
      <c r="B28" s="2" t="s">
        <v>153</v>
      </c>
      <c r="C28" s="4">
        <v>44734</v>
      </c>
      <c r="D28" s="2">
        <v>1100.1038646627512</v>
      </c>
      <c r="E28" s="2" t="s">
        <v>160</v>
      </c>
      <c r="F28" s="2" t="s">
        <v>169</v>
      </c>
      <c r="G28" s="2">
        <v>250</v>
      </c>
      <c r="H28" s="2" t="s">
        <v>98</v>
      </c>
      <c r="I28" s="3">
        <v>6</v>
      </c>
      <c r="J28" s="2">
        <v>1500</v>
      </c>
      <c r="K28" s="6">
        <v>0.36350761794645753</v>
      </c>
      <c r="N28" s="67" t="s">
        <v>839</v>
      </c>
      <c r="O28" s="67"/>
      <c r="P28" s="67"/>
      <c r="Q28" s="68"/>
      <c r="R28" s="68"/>
      <c r="U28" s="7">
        <f>_xlfn.MAXIFS($I:$I,$H:$H,$Q$21)</f>
        <v>26</v>
      </c>
    </row>
    <row r="29" spans="1:21" x14ac:dyDescent="0.25">
      <c r="A29" s="2" t="s">
        <v>128</v>
      </c>
      <c r="B29" s="2" t="s">
        <v>155</v>
      </c>
      <c r="C29" s="4">
        <v>44738</v>
      </c>
      <c r="D29" s="2">
        <v>836.39583226134164</v>
      </c>
      <c r="E29" s="2" t="s">
        <v>162</v>
      </c>
      <c r="F29" s="2" t="s">
        <v>169</v>
      </c>
      <c r="G29" s="2">
        <v>60</v>
      </c>
      <c r="H29" s="2" t="s">
        <v>98</v>
      </c>
      <c r="I29" s="3">
        <v>15</v>
      </c>
      <c r="J29" s="2">
        <v>900</v>
      </c>
      <c r="K29" s="6">
        <v>7.6045534046593019E-2</v>
      </c>
      <c r="N29" s="67" t="s">
        <v>840</v>
      </c>
      <c r="O29" s="67"/>
      <c r="P29" s="67"/>
      <c r="Q29" s="68"/>
      <c r="R29" s="68"/>
      <c r="U29" s="7">
        <f>_xlfn.MINIFS($I:$I,$H:$H,$Q$21)</f>
        <v>3</v>
      </c>
    </row>
    <row r="30" spans="1:21" x14ac:dyDescent="0.25">
      <c r="A30" s="2" t="s">
        <v>129</v>
      </c>
      <c r="B30" s="2" t="s">
        <v>151</v>
      </c>
      <c r="C30" s="4">
        <v>44734</v>
      </c>
      <c r="D30" s="2">
        <v>963.80585295182641</v>
      </c>
      <c r="E30" s="2" t="s">
        <v>158</v>
      </c>
      <c r="F30" s="2" t="s">
        <v>169</v>
      </c>
      <c r="G30" s="2">
        <v>72</v>
      </c>
      <c r="H30" s="2" t="s">
        <v>99</v>
      </c>
      <c r="I30" s="3">
        <v>15</v>
      </c>
      <c r="J30" s="2">
        <v>1080</v>
      </c>
      <c r="K30" s="6">
        <v>0.12055762754740325</v>
      </c>
      <c r="N30" s="67" t="s">
        <v>841</v>
      </c>
      <c r="O30" s="67"/>
      <c r="P30" s="67"/>
      <c r="Q30" s="69"/>
      <c r="R30" s="69"/>
      <c r="U30" s="7">
        <f>AVERAGEIFS($D:$D,$H:$H,$Q21)</f>
        <v>1152.6281139889911</v>
      </c>
    </row>
    <row r="31" spans="1:21" x14ac:dyDescent="0.25">
      <c r="A31" s="2" t="s">
        <v>130</v>
      </c>
      <c r="B31" s="2" t="s">
        <v>152</v>
      </c>
      <c r="C31" s="4">
        <v>44727</v>
      </c>
      <c r="D31" s="2">
        <v>449.01925098530552</v>
      </c>
      <c r="E31" s="2" t="s">
        <v>159</v>
      </c>
      <c r="F31" s="2" t="s">
        <v>169</v>
      </c>
      <c r="G31" s="2">
        <v>65</v>
      </c>
      <c r="H31" s="2" t="s">
        <v>100</v>
      </c>
      <c r="I31" s="3">
        <v>9</v>
      </c>
      <c r="J31" s="2">
        <v>585</v>
      </c>
      <c r="K31" s="6">
        <v>0.30283946337780637</v>
      </c>
      <c r="N31" s="67" t="s">
        <v>842</v>
      </c>
      <c r="O31" s="67"/>
      <c r="P31" s="67"/>
      <c r="Q31" s="70"/>
      <c r="R31" s="70"/>
      <c r="U31" s="7">
        <f>AVERAGEIFS($K:$K,$H:$H,$Q21,$F:$F,"Online")</f>
        <v>0.11411413967412741</v>
      </c>
    </row>
    <row r="32" spans="1:21" x14ac:dyDescent="0.25">
      <c r="A32" s="2" t="s">
        <v>143</v>
      </c>
      <c r="B32" s="2" t="s">
        <v>154</v>
      </c>
      <c r="C32" s="4">
        <v>44731</v>
      </c>
      <c r="D32" s="2">
        <v>623.44174041277051</v>
      </c>
      <c r="E32" s="2" t="s">
        <v>161</v>
      </c>
      <c r="F32" s="2" t="s">
        <v>170</v>
      </c>
      <c r="G32" s="2">
        <v>130</v>
      </c>
      <c r="H32" s="2" t="s">
        <v>100</v>
      </c>
      <c r="I32" s="3">
        <v>6</v>
      </c>
      <c r="J32" s="2">
        <v>780</v>
      </c>
      <c r="K32" s="6">
        <v>0.25111930985495906</v>
      </c>
      <c r="N32" s="67" t="s">
        <v>843</v>
      </c>
      <c r="O32" s="67"/>
      <c r="P32" s="67"/>
      <c r="Q32" s="70"/>
      <c r="R32" s="70"/>
      <c r="U32" s="7">
        <f>AVERAGEIFS($K:$K,$H:$H,$Q21,$F:$F,"Physical Visit")</f>
        <v>0.11347481583905601</v>
      </c>
    </row>
    <row r="33" spans="1:21" x14ac:dyDescent="0.25">
      <c r="A33" s="2" t="s">
        <v>136</v>
      </c>
      <c r="B33" s="2" t="s">
        <v>153</v>
      </c>
      <c r="C33" s="4">
        <v>44736</v>
      </c>
      <c r="D33" s="2">
        <v>958.10029344278337</v>
      </c>
      <c r="E33" s="2" t="s">
        <v>160</v>
      </c>
      <c r="F33" s="2" t="s">
        <v>169</v>
      </c>
      <c r="G33" s="2">
        <v>250</v>
      </c>
      <c r="H33" s="2" t="s">
        <v>99</v>
      </c>
      <c r="I33" s="3">
        <v>6</v>
      </c>
      <c r="J33" s="2">
        <v>1500</v>
      </c>
      <c r="K33" s="6">
        <v>0.56559810101924179</v>
      </c>
      <c r="U33" s="7"/>
    </row>
    <row r="34" spans="1:21" x14ac:dyDescent="0.25">
      <c r="A34" s="2" t="s">
        <v>134</v>
      </c>
      <c r="B34" s="2" t="s">
        <v>151</v>
      </c>
      <c r="C34" s="4">
        <v>44733</v>
      </c>
      <c r="D34" s="2">
        <v>1172.893522015298</v>
      </c>
      <c r="E34" s="2" t="s">
        <v>158</v>
      </c>
      <c r="F34" s="2" t="s">
        <v>169</v>
      </c>
      <c r="G34" s="2">
        <v>72</v>
      </c>
      <c r="H34" s="2" t="s">
        <v>100</v>
      </c>
      <c r="I34" s="3">
        <v>18</v>
      </c>
      <c r="J34" s="2">
        <v>1296</v>
      </c>
      <c r="K34" s="6">
        <v>0.10495963672233184</v>
      </c>
      <c r="U34" s="7"/>
    </row>
    <row r="35" spans="1:21" x14ac:dyDescent="0.25">
      <c r="A35" s="2" t="s">
        <v>135</v>
      </c>
      <c r="B35" s="2" t="s">
        <v>152</v>
      </c>
      <c r="C35" s="4">
        <v>44730</v>
      </c>
      <c r="D35" s="2">
        <v>602.8879543124765</v>
      </c>
      <c r="E35" s="2" t="s">
        <v>159</v>
      </c>
      <c r="F35" s="2" t="s">
        <v>169</v>
      </c>
      <c r="G35" s="2">
        <v>65</v>
      </c>
      <c r="H35" s="2" t="s">
        <v>98</v>
      </c>
      <c r="I35" s="3">
        <v>12</v>
      </c>
      <c r="J35" s="2">
        <v>780</v>
      </c>
      <c r="K35" s="6">
        <v>0.29377273906475571</v>
      </c>
      <c r="U35" s="7"/>
    </row>
    <row r="36" spans="1:21" x14ac:dyDescent="0.25">
      <c r="A36" s="2" t="s">
        <v>114</v>
      </c>
      <c r="B36" s="2" t="s">
        <v>154</v>
      </c>
      <c r="C36" s="4">
        <v>44730</v>
      </c>
      <c r="D36" s="2">
        <v>1231.631284578343</v>
      </c>
      <c r="E36" s="2" t="s">
        <v>161</v>
      </c>
      <c r="F36" s="2" t="s">
        <v>169</v>
      </c>
      <c r="G36" s="2">
        <v>130</v>
      </c>
      <c r="H36" s="2" t="s">
        <v>98</v>
      </c>
      <c r="I36" s="3">
        <v>12</v>
      </c>
      <c r="J36" s="2">
        <v>1560</v>
      </c>
      <c r="K36" s="6">
        <v>0.26661284065553453</v>
      </c>
      <c r="N36" s="66" t="s">
        <v>832</v>
      </c>
      <c r="O36" s="66"/>
      <c r="P36" s="66"/>
      <c r="Q36" s="66" t="s">
        <v>98</v>
      </c>
      <c r="R36" s="66"/>
      <c r="U36" s="7"/>
    </row>
    <row r="37" spans="1:21" x14ac:dyDescent="0.25">
      <c r="A37" s="2" t="s">
        <v>133</v>
      </c>
      <c r="B37" s="2" t="s">
        <v>154</v>
      </c>
      <c r="C37" s="4">
        <v>44738</v>
      </c>
      <c r="D37" s="2">
        <v>1219.8983610726016</v>
      </c>
      <c r="E37" s="2" t="s">
        <v>161</v>
      </c>
      <c r="F37" s="2" t="s">
        <v>169</v>
      </c>
      <c r="G37" s="2">
        <v>130</v>
      </c>
      <c r="H37" s="2" t="s">
        <v>100</v>
      </c>
      <c r="I37" s="3">
        <v>12</v>
      </c>
      <c r="J37" s="2">
        <v>1560</v>
      </c>
      <c r="K37" s="6">
        <v>0.27879506176921365</v>
      </c>
      <c r="N37" s="67" t="s">
        <v>833</v>
      </c>
      <c r="O37" s="67"/>
      <c r="P37" s="67"/>
      <c r="Q37" s="68"/>
      <c r="R37" s="68"/>
      <c r="U37" s="7">
        <f>COUNTIF($H:$H,$Q36)</f>
        <v>35</v>
      </c>
    </row>
    <row r="38" spans="1:21" x14ac:dyDescent="0.25">
      <c r="A38" s="2" t="s">
        <v>105</v>
      </c>
      <c r="B38" s="2" t="s">
        <v>154</v>
      </c>
      <c r="C38" s="4">
        <v>44737</v>
      </c>
      <c r="D38" s="2">
        <v>967.01919932990631</v>
      </c>
      <c r="E38" s="2" t="s">
        <v>161</v>
      </c>
      <c r="F38" s="2" t="s">
        <v>170</v>
      </c>
      <c r="G38" s="2">
        <v>130</v>
      </c>
      <c r="H38" s="2" t="s">
        <v>98</v>
      </c>
      <c r="I38" s="3">
        <v>9</v>
      </c>
      <c r="J38" s="2">
        <v>1170</v>
      </c>
      <c r="K38" s="6">
        <v>0.20990358910221096</v>
      </c>
      <c r="N38" s="67" t="s">
        <v>834</v>
      </c>
      <c r="O38" s="67"/>
      <c r="P38" s="67"/>
      <c r="Q38" s="69"/>
      <c r="R38" s="69"/>
      <c r="U38" s="7">
        <f>SUMIFS($D:$D,$H:$H,$Q36,$F:$F,"online")</f>
        <v>23429.922342638554</v>
      </c>
    </row>
    <row r="39" spans="1:21" x14ac:dyDescent="0.25">
      <c r="A39" s="2" t="s">
        <v>124</v>
      </c>
      <c r="B39" s="2" t="s">
        <v>154</v>
      </c>
      <c r="C39" s="4">
        <v>44729</v>
      </c>
      <c r="D39" s="2">
        <v>1192.283035256115</v>
      </c>
      <c r="E39" s="2" t="s">
        <v>161</v>
      </c>
      <c r="F39" s="2" t="s">
        <v>169</v>
      </c>
      <c r="G39" s="2">
        <v>130</v>
      </c>
      <c r="H39" s="2" t="s">
        <v>99</v>
      </c>
      <c r="I39" s="3">
        <v>12</v>
      </c>
      <c r="J39" s="2">
        <v>1560</v>
      </c>
      <c r="K39" s="6">
        <v>0.30841415491993102</v>
      </c>
      <c r="N39" s="67" t="s">
        <v>835</v>
      </c>
      <c r="O39" s="67"/>
      <c r="P39" s="67"/>
      <c r="Q39" s="69"/>
      <c r="R39" s="69"/>
      <c r="U39" s="7">
        <f>SUMIFS($D:$D,$H:$H,$Q36,$F:$F,"physical visit")</f>
        <v>16487.519202289586</v>
      </c>
    </row>
    <row r="40" spans="1:21" x14ac:dyDescent="0.25">
      <c r="A40" s="2" t="s">
        <v>140</v>
      </c>
      <c r="B40" s="2" t="s">
        <v>151</v>
      </c>
      <c r="C40" s="4">
        <v>44735</v>
      </c>
      <c r="D40" s="2">
        <v>833.37011895831995</v>
      </c>
      <c r="E40" s="2" t="s">
        <v>158</v>
      </c>
      <c r="F40" s="2" t="s">
        <v>169</v>
      </c>
      <c r="G40" s="2">
        <v>72</v>
      </c>
      <c r="H40" s="2" t="s">
        <v>100</v>
      </c>
      <c r="I40" s="3">
        <v>12</v>
      </c>
      <c r="J40" s="2">
        <v>864</v>
      </c>
      <c r="K40" s="6">
        <v>3.6754234817017679E-2</v>
      </c>
      <c r="N40" s="67" t="s">
        <v>836</v>
      </c>
      <c r="O40" s="67"/>
      <c r="P40" s="67"/>
      <c r="Q40" s="70"/>
      <c r="R40" s="70"/>
      <c r="U40" s="16">
        <f>AVERAGEIFS($K:$K,$H:$H,$Q36)</f>
        <v>0.15149791520933412</v>
      </c>
    </row>
    <row r="41" spans="1:21" x14ac:dyDescent="0.25">
      <c r="A41" s="2" t="s">
        <v>141</v>
      </c>
      <c r="B41" s="2" t="s">
        <v>152</v>
      </c>
      <c r="C41" s="4">
        <v>44728</v>
      </c>
      <c r="D41" s="2">
        <v>1218.2341318589445</v>
      </c>
      <c r="E41" s="2" t="s">
        <v>159</v>
      </c>
      <c r="F41" s="2" t="s">
        <v>169</v>
      </c>
      <c r="G41" s="2">
        <v>65</v>
      </c>
      <c r="H41" s="2" t="s">
        <v>98</v>
      </c>
      <c r="I41" s="3">
        <v>21</v>
      </c>
      <c r="J41" s="2">
        <v>1365</v>
      </c>
      <c r="K41" s="6">
        <v>0.12047427034169578</v>
      </c>
      <c r="N41" s="67" t="s">
        <v>837</v>
      </c>
      <c r="O41" s="67"/>
      <c r="P41" s="67"/>
      <c r="Q41" s="69"/>
      <c r="R41" s="69"/>
      <c r="U41" s="7">
        <f>_xlfn.MAXIFS($D:$D,$H:$H,$Q36)</f>
        <v>1879</v>
      </c>
    </row>
    <row r="42" spans="1:21" x14ac:dyDescent="0.25">
      <c r="A42" s="2" t="s">
        <v>147</v>
      </c>
      <c r="B42" s="2" t="s">
        <v>154</v>
      </c>
      <c r="C42" s="4">
        <v>44736</v>
      </c>
      <c r="D42" s="2">
        <v>549.96880382674601</v>
      </c>
      <c r="E42" s="2" t="s">
        <v>161</v>
      </c>
      <c r="F42" s="2" t="s">
        <v>170</v>
      </c>
      <c r="G42" s="2">
        <v>130</v>
      </c>
      <c r="H42" s="2" t="s">
        <v>98</v>
      </c>
      <c r="I42" s="3">
        <v>6</v>
      </c>
      <c r="J42" s="2">
        <v>780</v>
      </c>
      <c r="K42" s="6">
        <v>0.41826226246410803</v>
      </c>
      <c r="N42" s="67" t="s">
        <v>838</v>
      </c>
      <c r="O42" s="67"/>
      <c r="P42" s="67"/>
      <c r="Q42" s="69"/>
      <c r="R42" s="69"/>
      <c r="U42" s="7">
        <f>_xlfn.MINIFS($D:$D,$H:$H,$Q36)</f>
        <v>479.88658034447212</v>
      </c>
    </row>
    <row r="43" spans="1:21" x14ac:dyDescent="0.25">
      <c r="A43" s="2" t="s">
        <v>138</v>
      </c>
      <c r="B43" s="2" t="s">
        <v>155</v>
      </c>
      <c r="C43" s="4">
        <v>44732</v>
      </c>
      <c r="D43" s="2">
        <v>751.70646508876052</v>
      </c>
      <c r="E43" s="2" t="s">
        <v>162</v>
      </c>
      <c r="F43" s="2" t="s">
        <v>170</v>
      </c>
      <c r="G43" s="2">
        <v>60</v>
      </c>
      <c r="H43" s="2" t="s">
        <v>98</v>
      </c>
      <c r="I43" s="3">
        <v>15</v>
      </c>
      <c r="J43" s="2">
        <v>900</v>
      </c>
      <c r="K43" s="6">
        <v>0.19727585407121537</v>
      </c>
      <c r="N43" s="67" t="s">
        <v>839</v>
      </c>
      <c r="O43" s="67"/>
      <c r="P43" s="67"/>
      <c r="Q43" s="68"/>
      <c r="R43" s="68"/>
      <c r="U43" s="7">
        <f>_xlfn.MAXIFS($I:$I,$H:$H,$Q$21)</f>
        <v>26</v>
      </c>
    </row>
    <row r="44" spans="1:21" x14ac:dyDescent="0.25">
      <c r="A44" s="2" t="s">
        <v>115</v>
      </c>
      <c r="B44" s="2" t="s">
        <v>151</v>
      </c>
      <c r="C44" s="4">
        <v>44735</v>
      </c>
      <c r="D44" s="2">
        <v>890.71175350651413</v>
      </c>
      <c r="E44" s="2" t="s">
        <v>158</v>
      </c>
      <c r="F44" s="2" t="s">
        <v>170</v>
      </c>
      <c r="G44" s="2">
        <v>72</v>
      </c>
      <c r="H44" s="2" t="s">
        <v>99</v>
      </c>
      <c r="I44" s="3">
        <v>15</v>
      </c>
      <c r="J44" s="2">
        <v>1080</v>
      </c>
      <c r="K44" s="6">
        <v>0.21251347110701568</v>
      </c>
      <c r="N44" s="67" t="s">
        <v>840</v>
      </c>
      <c r="O44" s="67"/>
      <c r="P44" s="67"/>
      <c r="Q44" s="68"/>
      <c r="R44" s="68"/>
      <c r="U44" s="7">
        <f>_xlfn.MINIFS($I:$I,$H:$H,$Q$21)</f>
        <v>3</v>
      </c>
    </row>
    <row r="45" spans="1:21" x14ac:dyDescent="0.25">
      <c r="A45" s="2" t="s">
        <v>121</v>
      </c>
      <c r="B45" s="2" t="s">
        <v>151</v>
      </c>
      <c r="C45" s="4">
        <v>44730</v>
      </c>
      <c r="D45" s="2">
        <v>1146.0031573562619</v>
      </c>
      <c r="E45" s="2" t="s">
        <v>158</v>
      </c>
      <c r="F45" s="2" t="s">
        <v>170</v>
      </c>
      <c r="G45" s="2">
        <v>72</v>
      </c>
      <c r="H45" s="2" t="s">
        <v>99</v>
      </c>
      <c r="I45" s="3">
        <v>18</v>
      </c>
      <c r="J45" s="2">
        <v>1296</v>
      </c>
      <c r="K45" s="6">
        <v>0.1308869366379137</v>
      </c>
      <c r="N45" s="67" t="s">
        <v>841</v>
      </c>
      <c r="O45" s="67"/>
      <c r="P45" s="67"/>
      <c r="Q45" s="69"/>
      <c r="R45" s="69"/>
      <c r="U45" s="7">
        <f>AVERAGEIFS($D:$D,$H:$H,$Q36)</f>
        <v>1140.4983298550899</v>
      </c>
    </row>
    <row r="46" spans="1:21" x14ac:dyDescent="0.25">
      <c r="A46" s="2" t="s">
        <v>111</v>
      </c>
      <c r="B46" s="2" t="s">
        <v>151</v>
      </c>
      <c r="C46" s="4">
        <v>44725</v>
      </c>
      <c r="D46" s="2">
        <v>721.73008309265401</v>
      </c>
      <c r="E46" s="2" t="s">
        <v>158</v>
      </c>
      <c r="F46" s="2" t="s">
        <v>170</v>
      </c>
      <c r="G46" s="2">
        <v>72</v>
      </c>
      <c r="H46" s="2" t="s">
        <v>98</v>
      </c>
      <c r="I46" s="3">
        <v>12</v>
      </c>
      <c r="J46" s="2">
        <v>864</v>
      </c>
      <c r="K46" s="6">
        <v>0.19712344024473996</v>
      </c>
      <c r="N46" s="67" t="s">
        <v>842</v>
      </c>
      <c r="O46" s="67"/>
      <c r="P46" s="67"/>
      <c r="Q46" s="70"/>
      <c r="R46" s="70"/>
      <c r="U46" s="7">
        <f>AVERAGEIFS($K:$K,$H:$H,$Q36,$F:$F,"Online")</f>
        <v>0.13891054283448234</v>
      </c>
    </row>
    <row r="47" spans="1:21" x14ac:dyDescent="0.25">
      <c r="A47" s="2" t="s">
        <v>144</v>
      </c>
      <c r="B47" s="2" t="s">
        <v>151</v>
      </c>
      <c r="C47" s="4">
        <v>44732</v>
      </c>
      <c r="D47" s="2">
        <v>914.48568917853345</v>
      </c>
      <c r="E47" s="2" t="s">
        <v>158</v>
      </c>
      <c r="F47" s="2" t="s">
        <v>170</v>
      </c>
      <c r="G47" s="2">
        <v>72</v>
      </c>
      <c r="H47" s="2" t="s">
        <v>98</v>
      </c>
      <c r="I47" s="3">
        <v>15</v>
      </c>
      <c r="J47" s="2">
        <v>1080</v>
      </c>
      <c r="K47" s="6">
        <v>0.18099169049889144</v>
      </c>
      <c r="N47" s="67" t="s">
        <v>843</v>
      </c>
      <c r="O47" s="67"/>
      <c r="P47" s="67"/>
      <c r="Q47" s="70"/>
      <c r="R47" s="70"/>
      <c r="U47" s="7">
        <f>AVERAGEIFS($K:$K,$H:$H,$Q36,$F:$F,"Physical Visit")</f>
        <v>0.168281078375803</v>
      </c>
    </row>
    <row r="48" spans="1:21" x14ac:dyDescent="0.25">
      <c r="A48" s="2" t="s">
        <v>147</v>
      </c>
      <c r="B48" s="2" t="s">
        <v>151</v>
      </c>
      <c r="C48" s="4">
        <v>44741</v>
      </c>
      <c r="D48" s="2">
        <v>1870</v>
      </c>
      <c r="E48" s="2" t="s">
        <v>158</v>
      </c>
      <c r="F48" s="2" t="s">
        <v>169</v>
      </c>
      <c r="G48" s="2">
        <v>72</v>
      </c>
      <c r="H48" s="2" t="s">
        <v>98</v>
      </c>
      <c r="I48" s="2">
        <v>25</v>
      </c>
      <c r="J48" s="2">
        <v>1800</v>
      </c>
      <c r="K48" s="6">
        <v>3.7433155080213901E-2</v>
      </c>
      <c r="U48" s="7"/>
    </row>
    <row r="49" spans="1:21" x14ac:dyDescent="0.25">
      <c r="A49" s="2" t="s">
        <v>221</v>
      </c>
      <c r="B49" s="2" t="s">
        <v>156</v>
      </c>
      <c r="C49" s="4">
        <v>44742</v>
      </c>
      <c r="D49" s="2">
        <v>1788</v>
      </c>
      <c r="E49" s="2" t="s">
        <v>163</v>
      </c>
      <c r="F49" s="2" t="s">
        <v>169</v>
      </c>
      <c r="G49" s="2">
        <v>95</v>
      </c>
      <c r="H49" s="2" t="s">
        <v>98</v>
      </c>
      <c r="I49" s="2">
        <v>18</v>
      </c>
      <c r="J49" s="2">
        <v>1710</v>
      </c>
      <c r="K49" s="6">
        <v>4.3624161073825503E-2</v>
      </c>
      <c r="U49" s="7"/>
    </row>
    <row r="50" spans="1:21" x14ac:dyDescent="0.25">
      <c r="A50" s="2" t="s">
        <v>222</v>
      </c>
      <c r="B50" s="2" t="s">
        <v>271</v>
      </c>
      <c r="C50" s="4">
        <v>44743</v>
      </c>
      <c r="D50" s="2">
        <v>1750</v>
      </c>
      <c r="E50" s="2" t="s">
        <v>272</v>
      </c>
      <c r="F50" s="2" t="s">
        <v>169</v>
      </c>
      <c r="G50" s="2">
        <v>445</v>
      </c>
      <c r="H50" s="2" t="s">
        <v>99</v>
      </c>
      <c r="I50" s="2">
        <v>3</v>
      </c>
      <c r="J50" s="2">
        <v>1335</v>
      </c>
      <c r="K50" s="6">
        <v>0.23714285714285716</v>
      </c>
      <c r="U50" s="7"/>
    </row>
    <row r="51" spans="1:21" x14ac:dyDescent="0.25">
      <c r="A51" s="2" t="s">
        <v>223</v>
      </c>
      <c r="B51" s="2" t="s">
        <v>152</v>
      </c>
      <c r="C51" s="4">
        <v>44744</v>
      </c>
      <c r="D51" s="2">
        <v>1728</v>
      </c>
      <c r="E51" s="2" t="s">
        <v>159</v>
      </c>
      <c r="F51" s="2" t="s">
        <v>169</v>
      </c>
      <c r="G51" s="2">
        <v>65</v>
      </c>
      <c r="H51" s="2" t="s">
        <v>99</v>
      </c>
      <c r="I51" s="2">
        <v>26</v>
      </c>
      <c r="J51" s="2">
        <v>1690</v>
      </c>
      <c r="K51" s="6">
        <v>2.1990740740740741E-2</v>
      </c>
      <c r="N51" s="66" t="s">
        <v>832</v>
      </c>
      <c r="O51" s="66"/>
      <c r="P51" s="66"/>
      <c r="Q51" s="66" t="s">
        <v>100</v>
      </c>
      <c r="R51" s="66"/>
      <c r="U51" s="7"/>
    </row>
    <row r="52" spans="1:21" x14ac:dyDescent="0.25">
      <c r="A52" s="2" t="s">
        <v>224</v>
      </c>
      <c r="B52" s="2" t="s">
        <v>151</v>
      </c>
      <c r="C52" s="4">
        <v>44745</v>
      </c>
      <c r="D52" s="2">
        <v>749</v>
      </c>
      <c r="E52" s="2" t="s">
        <v>158</v>
      </c>
      <c r="F52" s="2" t="s">
        <v>169</v>
      </c>
      <c r="G52" s="2">
        <v>72</v>
      </c>
      <c r="H52" s="2" t="s">
        <v>99</v>
      </c>
      <c r="I52" s="2">
        <v>10</v>
      </c>
      <c r="J52" s="2">
        <v>720</v>
      </c>
      <c r="K52" s="6">
        <v>3.8718291054739652E-2</v>
      </c>
      <c r="N52" s="67" t="s">
        <v>833</v>
      </c>
      <c r="O52" s="67"/>
      <c r="P52" s="67"/>
      <c r="Q52" s="68"/>
      <c r="R52" s="68"/>
      <c r="U52" s="7">
        <f>COUNTIF($H:$H,$Q51)</f>
        <v>31</v>
      </c>
    </row>
    <row r="53" spans="1:21" x14ac:dyDescent="0.25">
      <c r="A53" s="2" t="s">
        <v>225</v>
      </c>
      <c r="B53" s="2" t="s">
        <v>152</v>
      </c>
      <c r="C53" s="4">
        <v>44746</v>
      </c>
      <c r="D53" s="2">
        <v>729</v>
      </c>
      <c r="E53" s="2" t="s">
        <v>159</v>
      </c>
      <c r="F53" s="2" t="s">
        <v>170</v>
      </c>
      <c r="G53" s="2">
        <v>65</v>
      </c>
      <c r="H53" s="2" t="s">
        <v>99</v>
      </c>
      <c r="I53" s="2">
        <v>11</v>
      </c>
      <c r="J53" s="2">
        <v>715</v>
      </c>
      <c r="K53" s="6">
        <v>1.9204389574759947E-2</v>
      </c>
      <c r="N53" s="67" t="s">
        <v>834</v>
      </c>
      <c r="O53" s="67"/>
      <c r="P53" s="67"/>
      <c r="Q53" s="69"/>
      <c r="R53" s="69"/>
      <c r="U53" s="7">
        <f>SUMIFS($D:$D,$H:$H,$Q51,$F:$F,"online")</f>
        <v>23242.556437477459</v>
      </c>
    </row>
    <row r="54" spans="1:21" x14ac:dyDescent="0.25">
      <c r="A54" s="2" t="s">
        <v>226</v>
      </c>
      <c r="B54" s="2" t="s">
        <v>153</v>
      </c>
      <c r="C54" s="4">
        <v>44747</v>
      </c>
      <c r="D54" s="2">
        <v>896</v>
      </c>
      <c r="E54" s="2" t="s">
        <v>160</v>
      </c>
      <c r="F54" s="2" t="s">
        <v>169</v>
      </c>
      <c r="G54" s="2">
        <v>250</v>
      </c>
      <c r="H54" s="2" t="s">
        <v>99</v>
      </c>
      <c r="I54" s="2">
        <v>3</v>
      </c>
      <c r="J54" s="2">
        <v>750</v>
      </c>
      <c r="K54" s="6">
        <v>0.16294642857142858</v>
      </c>
      <c r="N54" s="67" t="s">
        <v>835</v>
      </c>
      <c r="O54" s="67"/>
      <c r="P54" s="67"/>
      <c r="Q54" s="69"/>
      <c r="R54" s="69"/>
      <c r="U54" s="7">
        <f>SUMIFS($D:$D,$H:$H,$Q51,$F:$F,"physical visit")</f>
        <v>7361.3787713588272</v>
      </c>
    </row>
    <row r="55" spans="1:21" x14ac:dyDescent="0.25">
      <c r="A55" s="2" t="s">
        <v>227</v>
      </c>
      <c r="B55" s="2" t="s">
        <v>152</v>
      </c>
      <c r="C55" s="4">
        <v>44749</v>
      </c>
      <c r="D55" s="2">
        <v>714</v>
      </c>
      <c r="E55" s="2" t="s">
        <v>159</v>
      </c>
      <c r="F55" s="2" t="s">
        <v>169</v>
      </c>
      <c r="G55" s="2">
        <v>65</v>
      </c>
      <c r="H55" s="2" t="s">
        <v>100</v>
      </c>
      <c r="I55" s="2">
        <v>10</v>
      </c>
      <c r="J55" s="2">
        <v>650</v>
      </c>
      <c r="K55" s="6">
        <v>8.9635854341736695E-2</v>
      </c>
      <c r="N55" s="67" t="s">
        <v>836</v>
      </c>
      <c r="O55" s="67"/>
      <c r="P55" s="67"/>
      <c r="Q55" s="70"/>
      <c r="R55" s="70"/>
      <c r="U55" s="16">
        <f>AVERAGEIFS($K:$K,$H:$H,$Q51)</f>
        <v>0.13747887380755164</v>
      </c>
    </row>
    <row r="56" spans="1:21" x14ac:dyDescent="0.25">
      <c r="A56" s="2" t="s">
        <v>228</v>
      </c>
      <c r="B56" s="2" t="s">
        <v>155</v>
      </c>
      <c r="C56" s="4">
        <v>44741</v>
      </c>
      <c r="D56" s="2">
        <v>1505</v>
      </c>
      <c r="E56" s="2" t="s">
        <v>162</v>
      </c>
      <c r="F56" s="2" t="s">
        <v>169</v>
      </c>
      <c r="G56" s="2">
        <v>60</v>
      </c>
      <c r="H56" s="2" t="s">
        <v>100</v>
      </c>
      <c r="I56" s="2">
        <v>25</v>
      </c>
      <c r="J56" s="2">
        <v>1500</v>
      </c>
      <c r="K56" s="6">
        <v>3.3222591362126247E-3</v>
      </c>
      <c r="N56" s="67" t="s">
        <v>837</v>
      </c>
      <c r="O56" s="67"/>
      <c r="P56" s="67"/>
      <c r="Q56" s="68"/>
      <c r="R56" s="68"/>
      <c r="U56" s="7">
        <f>_xlfn.MAXIFS($D:$D,$H:$H,$Q51)</f>
        <v>1850</v>
      </c>
    </row>
    <row r="57" spans="1:21" x14ac:dyDescent="0.25">
      <c r="A57" s="2" t="s">
        <v>229</v>
      </c>
      <c r="B57" s="2" t="s">
        <v>152</v>
      </c>
      <c r="C57" s="4">
        <v>44742</v>
      </c>
      <c r="D57" s="2">
        <v>1219</v>
      </c>
      <c r="E57" s="2" t="s">
        <v>159</v>
      </c>
      <c r="F57" s="2" t="s">
        <v>169</v>
      </c>
      <c r="G57" s="2">
        <v>65</v>
      </c>
      <c r="H57" s="2" t="s">
        <v>100</v>
      </c>
      <c r="I57" s="2">
        <v>18</v>
      </c>
      <c r="J57" s="2">
        <v>1170</v>
      </c>
      <c r="K57" s="6">
        <v>4.0196882690730108E-2</v>
      </c>
      <c r="N57" s="67" t="s">
        <v>838</v>
      </c>
      <c r="O57" s="67"/>
      <c r="P57" s="67"/>
      <c r="Q57" s="69"/>
      <c r="R57" s="69"/>
      <c r="U57" s="7">
        <f>_xlfn.MINIFS($D:$D,$H:$H,$Q51)</f>
        <v>388.91877291930052</v>
      </c>
    </row>
    <row r="58" spans="1:21" x14ac:dyDescent="0.25">
      <c r="A58" s="2" t="s">
        <v>230</v>
      </c>
      <c r="B58" s="2" t="s">
        <v>152</v>
      </c>
      <c r="C58" s="4">
        <v>44743</v>
      </c>
      <c r="D58" s="2">
        <v>1364</v>
      </c>
      <c r="E58" s="2" t="s">
        <v>159</v>
      </c>
      <c r="F58" s="2" t="s">
        <v>169</v>
      </c>
      <c r="G58" s="2">
        <v>65</v>
      </c>
      <c r="H58" s="2" t="s">
        <v>99</v>
      </c>
      <c r="I58" s="2">
        <v>20</v>
      </c>
      <c r="J58" s="2">
        <v>1300</v>
      </c>
      <c r="K58" s="6">
        <v>4.6920821114369501E-2</v>
      </c>
      <c r="N58" s="67" t="s">
        <v>839</v>
      </c>
      <c r="O58" s="67"/>
      <c r="P58" s="67"/>
      <c r="Q58" s="68"/>
      <c r="R58" s="68"/>
      <c r="U58" s="7">
        <f>_xlfn.MAXIFS($I:$I,$H:$H,$Q$21)</f>
        <v>26</v>
      </c>
    </row>
    <row r="59" spans="1:21" x14ac:dyDescent="0.25">
      <c r="A59" s="2" t="s">
        <v>231</v>
      </c>
      <c r="B59" s="2" t="s">
        <v>153</v>
      </c>
      <c r="C59" s="4">
        <v>44744</v>
      </c>
      <c r="D59" s="2">
        <v>1879</v>
      </c>
      <c r="E59" s="2" t="s">
        <v>160</v>
      </c>
      <c r="F59" s="2" t="s">
        <v>170</v>
      </c>
      <c r="G59" s="2">
        <v>250</v>
      </c>
      <c r="H59" s="2" t="s">
        <v>99</v>
      </c>
      <c r="I59" s="2">
        <v>7</v>
      </c>
      <c r="J59" s="2">
        <v>1750</v>
      </c>
      <c r="K59" s="6">
        <v>6.8653539116551351E-2</v>
      </c>
      <c r="N59" s="67" t="s">
        <v>840</v>
      </c>
      <c r="O59" s="67"/>
      <c r="P59" s="67"/>
      <c r="Q59" s="68"/>
      <c r="R59" s="68"/>
      <c r="U59" s="7">
        <f>_xlfn.MINIFS($I:$I,$H:$H,$Q$21)</f>
        <v>3</v>
      </c>
    </row>
    <row r="60" spans="1:21" x14ac:dyDescent="0.25">
      <c r="A60" s="2" t="s">
        <v>232</v>
      </c>
      <c r="B60" s="2" t="s">
        <v>153</v>
      </c>
      <c r="C60" s="4">
        <v>44745</v>
      </c>
      <c r="D60" s="2">
        <v>1205</v>
      </c>
      <c r="E60" s="2" t="s">
        <v>160</v>
      </c>
      <c r="F60" s="2" t="s">
        <v>169</v>
      </c>
      <c r="G60" s="2">
        <v>250</v>
      </c>
      <c r="H60" s="2" t="s">
        <v>98</v>
      </c>
      <c r="I60" s="2">
        <v>4</v>
      </c>
      <c r="J60" s="2">
        <v>1000</v>
      </c>
      <c r="K60" s="6">
        <v>0.17012448132780084</v>
      </c>
      <c r="N60" s="67" t="s">
        <v>841</v>
      </c>
      <c r="O60" s="67"/>
      <c r="P60" s="67"/>
      <c r="Q60" s="69"/>
      <c r="R60" s="69"/>
      <c r="U60" s="7">
        <f>AVERAGEIFS($D:$D,$H:$H,$Q51)</f>
        <v>987.22371641407381</v>
      </c>
    </row>
    <row r="61" spans="1:21" x14ac:dyDescent="0.25">
      <c r="A61" s="2" t="s">
        <v>233</v>
      </c>
      <c r="B61" s="2" t="s">
        <v>153</v>
      </c>
      <c r="C61" s="4">
        <v>44746</v>
      </c>
      <c r="D61" s="2">
        <v>1150</v>
      </c>
      <c r="E61" s="2" t="s">
        <v>160</v>
      </c>
      <c r="F61" s="2" t="s">
        <v>169</v>
      </c>
      <c r="G61" s="2">
        <v>250</v>
      </c>
      <c r="H61" s="2" t="s">
        <v>100</v>
      </c>
      <c r="I61" s="2">
        <v>4</v>
      </c>
      <c r="J61" s="2">
        <v>1000</v>
      </c>
      <c r="K61" s="6">
        <v>0.13043478260869565</v>
      </c>
      <c r="N61" s="67" t="s">
        <v>842</v>
      </c>
      <c r="O61" s="67"/>
      <c r="P61" s="67"/>
      <c r="Q61" s="70"/>
      <c r="R61" s="70"/>
      <c r="U61" s="7">
        <f>AVERAGEIFS($K:$K,$H:$H,$Q51,$F:$F,"Online")</f>
        <v>0.12859240614815381</v>
      </c>
    </row>
    <row r="62" spans="1:21" x14ac:dyDescent="0.25">
      <c r="A62" s="2" t="s">
        <v>234</v>
      </c>
      <c r="B62" s="2" t="s">
        <v>152</v>
      </c>
      <c r="C62" s="4">
        <v>44747</v>
      </c>
      <c r="D62" s="2">
        <v>697</v>
      </c>
      <c r="E62" s="2" t="s">
        <v>159</v>
      </c>
      <c r="F62" s="2" t="s">
        <v>169</v>
      </c>
      <c r="G62" s="2">
        <v>65</v>
      </c>
      <c r="H62" s="2" t="s">
        <v>100</v>
      </c>
      <c r="I62" s="2">
        <v>10</v>
      </c>
      <c r="J62" s="2">
        <v>650</v>
      </c>
      <c r="K62" s="6">
        <v>6.7431850789096123E-2</v>
      </c>
      <c r="N62" s="67" t="s">
        <v>843</v>
      </c>
      <c r="O62" s="67"/>
      <c r="P62" s="67"/>
      <c r="Q62" s="70"/>
      <c r="R62" s="70"/>
      <c r="U62" s="7">
        <f>AVERAGEIFS($K:$K,$H:$H,$Q51,$F:$F,"Physical Visit")</f>
        <v>0.1630274683283203</v>
      </c>
    </row>
    <row r="63" spans="1:21" x14ac:dyDescent="0.25">
      <c r="A63" s="2" t="s">
        <v>235</v>
      </c>
      <c r="B63" s="2" t="s">
        <v>153</v>
      </c>
      <c r="C63" s="4">
        <v>44749</v>
      </c>
      <c r="D63" s="2">
        <v>1829</v>
      </c>
      <c r="E63" s="2" t="s">
        <v>160</v>
      </c>
      <c r="F63" s="2" t="s">
        <v>170</v>
      </c>
      <c r="G63" s="2">
        <v>250</v>
      </c>
      <c r="H63" s="2" t="s">
        <v>100</v>
      </c>
      <c r="I63" s="2">
        <v>7</v>
      </c>
      <c r="J63" s="2">
        <v>1750</v>
      </c>
      <c r="K63" s="6">
        <v>4.3193001640240571E-2</v>
      </c>
    </row>
    <row r="64" spans="1:21" x14ac:dyDescent="0.25">
      <c r="A64" s="2" t="s">
        <v>236</v>
      </c>
      <c r="B64" s="2" t="s">
        <v>153</v>
      </c>
      <c r="C64" s="4">
        <v>44741</v>
      </c>
      <c r="D64" s="2">
        <v>827</v>
      </c>
      <c r="E64" s="2" t="s">
        <v>160</v>
      </c>
      <c r="F64" s="2" t="s">
        <v>169</v>
      </c>
      <c r="G64" s="2">
        <v>250</v>
      </c>
      <c r="H64" s="2" t="s">
        <v>100</v>
      </c>
      <c r="I64" s="2">
        <v>3</v>
      </c>
      <c r="J64" s="2">
        <v>750</v>
      </c>
      <c r="K64" s="6">
        <v>9.3107617896009673E-2</v>
      </c>
    </row>
    <row r="65" spans="1:11" x14ac:dyDescent="0.25">
      <c r="A65" s="2" t="s">
        <v>237</v>
      </c>
      <c r="B65" s="2" t="s">
        <v>155</v>
      </c>
      <c r="C65" s="4">
        <v>44742</v>
      </c>
      <c r="D65" s="2">
        <v>1801</v>
      </c>
      <c r="E65" s="2" t="s">
        <v>162</v>
      </c>
      <c r="F65" s="2" t="s">
        <v>169</v>
      </c>
      <c r="G65" s="2">
        <v>60</v>
      </c>
      <c r="H65" s="2" t="s">
        <v>100</v>
      </c>
      <c r="I65" s="2">
        <v>30</v>
      </c>
      <c r="J65" s="2">
        <v>1800</v>
      </c>
      <c r="K65" s="6">
        <v>5.5524708495280405E-4</v>
      </c>
    </row>
    <row r="66" spans="1:11" x14ac:dyDescent="0.25">
      <c r="A66" s="2" t="s">
        <v>238</v>
      </c>
      <c r="B66" s="2" t="s">
        <v>153</v>
      </c>
      <c r="C66" s="4">
        <v>44743</v>
      </c>
      <c r="D66" s="2">
        <v>858</v>
      </c>
      <c r="E66" s="2" t="s">
        <v>160</v>
      </c>
      <c r="F66" s="2" t="s">
        <v>170</v>
      </c>
      <c r="G66" s="2">
        <v>250</v>
      </c>
      <c r="H66" s="2" t="s">
        <v>98</v>
      </c>
      <c r="I66" s="2">
        <v>3</v>
      </c>
      <c r="J66" s="2">
        <v>750</v>
      </c>
      <c r="K66" s="6">
        <v>0.12587412587412589</v>
      </c>
    </row>
    <row r="67" spans="1:11" x14ac:dyDescent="0.25">
      <c r="A67" s="2" t="s">
        <v>239</v>
      </c>
      <c r="B67" s="2" t="s">
        <v>153</v>
      </c>
      <c r="C67" s="4">
        <v>44744</v>
      </c>
      <c r="D67" s="2">
        <v>1721</v>
      </c>
      <c r="E67" s="2" t="s">
        <v>160</v>
      </c>
      <c r="F67" s="2" t="s">
        <v>169</v>
      </c>
      <c r="G67" s="2">
        <v>250</v>
      </c>
      <c r="H67" s="2" t="s">
        <v>98</v>
      </c>
      <c r="I67" s="2">
        <v>6</v>
      </c>
      <c r="J67" s="2">
        <v>1500</v>
      </c>
      <c r="K67" s="6">
        <v>0.1284137129575828</v>
      </c>
    </row>
    <row r="68" spans="1:11" x14ac:dyDescent="0.25">
      <c r="A68" s="2" t="s">
        <v>240</v>
      </c>
      <c r="B68" s="2" t="s">
        <v>271</v>
      </c>
      <c r="C68" s="4">
        <v>44745</v>
      </c>
      <c r="D68" s="2">
        <v>1408</v>
      </c>
      <c r="E68" s="2" t="s">
        <v>272</v>
      </c>
      <c r="F68" s="2" t="s">
        <v>170</v>
      </c>
      <c r="G68" s="2">
        <v>445</v>
      </c>
      <c r="H68" s="2" t="s">
        <v>99</v>
      </c>
      <c r="I68" s="2">
        <v>3</v>
      </c>
      <c r="J68" s="2">
        <v>1335</v>
      </c>
      <c r="K68" s="6">
        <v>5.1846590909090912E-2</v>
      </c>
    </row>
    <row r="69" spans="1:11" x14ac:dyDescent="0.25">
      <c r="A69" s="2" t="s">
        <v>241</v>
      </c>
      <c r="B69" s="2" t="s">
        <v>154</v>
      </c>
      <c r="C69" s="4">
        <v>44746</v>
      </c>
      <c r="D69" s="2">
        <v>1581</v>
      </c>
      <c r="E69" s="2" t="s">
        <v>161</v>
      </c>
      <c r="F69" s="2" t="s">
        <v>169</v>
      </c>
      <c r="G69" s="2">
        <v>130</v>
      </c>
      <c r="H69" s="2" t="s">
        <v>99</v>
      </c>
      <c r="I69" s="2">
        <v>12</v>
      </c>
      <c r="J69" s="2">
        <v>1560</v>
      </c>
      <c r="K69" s="6">
        <v>1.3282732447817837E-2</v>
      </c>
    </row>
    <row r="70" spans="1:11" x14ac:dyDescent="0.25">
      <c r="A70" s="2" t="s">
        <v>242</v>
      </c>
      <c r="B70" s="2" t="s">
        <v>154</v>
      </c>
      <c r="C70" s="4">
        <v>44747</v>
      </c>
      <c r="D70" s="2">
        <v>1088</v>
      </c>
      <c r="E70" s="2" t="s">
        <v>161</v>
      </c>
      <c r="F70" s="2" t="s">
        <v>169</v>
      </c>
      <c r="G70" s="2">
        <v>130</v>
      </c>
      <c r="H70" s="2" t="s">
        <v>99</v>
      </c>
      <c r="I70" s="2">
        <v>8</v>
      </c>
      <c r="J70" s="2">
        <v>1040</v>
      </c>
      <c r="K70" s="6">
        <v>4.4117647058823532E-2</v>
      </c>
    </row>
    <row r="71" spans="1:11" x14ac:dyDescent="0.25">
      <c r="A71" s="2" t="s">
        <v>243</v>
      </c>
      <c r="B71" s="2" t="s">
        <v>151</v>
      </c>
      <c r="C71" s="4">
        <v>44749</v>
      </c>
      <c r="D71" s="2">
        <v>803</v>
      </c>
      <c r="E71" s="2" t="s">
        <v>158</v>
      </c>
      <c r="F71" s="2" t="s">
        <v>169</v>
      </c>
      <c r="G71" s="2">
        <v>72</v>
      </c>
      <c r="H71" s="2" t="s">
        <v>100</v>
      </c>
      <c r="I71" s="2">
        <v>11</v>
      </c>
      <c r="J71" s="2">
        <v>792</v>
      </c>
      <c r="K71" s="6">
        <v>1.3698630136986301E-2</v>
      </c>
    </row>
    <row r="72" spans="1:11" x14ac:dyDescent="0.25">
      <c r="A72" s="2" t="s">
        <v>244</v>
      </c>
      <c r="B72" s="2" t="s">
        <v>152</v>
      </c>
      <c r="C72" s="4">
        <v>44741</v>
      </c>
      <c r="D72" s="2">
        <v>802</v>
      </c>
      <c r="E72" s="2" t="s">
        <v>159</v>
      </c>
      <c r="F72" s="2" t="s">
        <v>169</v>
      </c>
      <c r="G72" s="2">
        <v>65</v>
      </c>
      <c r="H72" s="2" t="s">
        <v>98</v>
      </c>
      <c r="I72" s="2">
        <v>12</v>
      </c>
      <c r="J72" s="2">
        <v>780</v>
      </c>
      <c r="K72" s="6">
        <v>2.7431421446384038E-2</v>
      </c>
    </row>
    <row r="73" spans="1:11" x14ac:dyDescent="0.25">
      <c r="A73" s="2" t="s">
        <v>245</v>
      </c>
      <c r="B73" s="2" t="s">
        <v>154</v>
      </c>
      <c r="C73" s="4">
        <v>44742</v>
      </c>
      <c r="D73" s="2">
        <v>1356</v>
      </c>
      <c r="E73" s="2" t="s">
        <v>161</v>
      </c>
      <c r="F73" s="2" t="s">
        <v>169</v>
      </c>
      <c r="G73" s="2">
        <v>130</v>
      </c>
      <c r="H73" s="2" t="s">
        <v>100</v>
      </c>
      <c r="I73" s="2">
        <v>10</v>
      </c>
      <c r="J73" s="2">
        <v>1300</v>
      </c>
      <c r="K73" s="6">
        <v>4.1297935103244837E-2</v>
      </c>
    </row>
    <row r="74" spans="1:11" x14ac:dyDescent="0.25">
      <c r="A74" s="2" t="s">
        <v>246</v>
      </c>
      <c r="B74" s="2" t="s">
        <v>153</v>
      </c>
      <c r="C74" s="4">
        <v>44743</v>
      </c>
      <c r="D74" s="2">
        <v>1251</v>
      </c>
      <c r="E74" s="2" t="s">
        <v>160</v>
      </c>
      <c r="F74" s="2" t="s">
        <v>169</v>
      </c>
      <c r="G74" s="2">
        <v>250</v>
      </c>
      <c r="H74" s="2" t="s">
        <v>98</v>
      </c>
      <c r="I74" s="2">
        <v>5</v>
      </c>
      <c r="J74" s="2">
        <v>1250</v>
      </c>
      <c r="K74" s="6">
        <v>7.993605115907274E-4</v>
      </c>
    </row>
    <row r="75" spans="1:11" x14ac:dyDescent="0.25">
      <c r="A75" s="2" t="s">
        <v>247</v>
      </c>
      <c r="B75" s="2" t="s">
        <v>155</v>
      </c>
      <c r="C75" s="4">
        <v>44744</v>
      </c>
      <c r="D75" s="2">
        <v>1341</v>
      </c>
      <c r="E75" s="2" t="s">
        <v>162</v>
      </c>
      <c r="F75" s="2" t="s">
        <v>169</v>
      </c>
      <c r="G75" s="2">
        <v>60</v>
      </c>
      <c r="H75" s="2" t="s">
        <v>98</v>
      </c>
      <c r="I75" s="2">
        <v>22</v>
      </c>
      <c r="J75" s="2">
        <v>1320</v>
      </c>
      <c r="K75" s="6">
        <v>1.5659955257270694E-2</v>
      </c>
    </row>
    <row r="76" spans="1:11" x14ac:dyDescent="0.25">
      <c r="A76" s="2" t="s">
        <v>248</v>
      </c>
      <c r="B76" s="2" t="s">
        <v>151</v>
      </c>
      <c r="C76" s="4">
        <v>44745</v>
      </c>
      <c r="D76" s="2">
        <v>1572</v>
      </c>
      <c r="E76" s="2" t="s">
        <v>158</v>
      </c>
      <c r="F76" s="2" t="s">
        <v>170</v>
      </c>
      <c r="G76" s="2">
        <v>72</v>
      </c>
      <c r="H76" s="2" t="s">
        <v>99</v>
      </c>
      <c r="I76" s="2">
        <v>21</v>
      </c>
      <c r="J76" s="2">
        <v>1512</v>
      </c>
      <c r="K76" s="6">
        <v>3.8167938931297711E-2</v>
      </c>
    </row>
    <row r="77" spans="1:11" x14ac:dyDescent="0.25">
      <c r="A77" s="2" t="s">
        <v>249</v>
      </c>
      <c r="B77" s="2" t="s">
        <v>152</v>
      </c>
      <c r="C77" s="4">
        <v>44746</v>
      </c>
      <c r="D77" s="2">
        <v>1376</v>
      </c>
      <c r="E77" s="2" t="s">
        <v>159</v>
      </c>
      <c r="F77" s="2" t="s">
        <v>169</v>
      </c>
      <c r="G77" s="2">
        <v>65</v>
      </c>
      <c r="H77" s="2" t="s">
        <v>100</v>
      </c>
      <c r="I77" s="2">
        <v>21</v>
      </c>
      <c r="J77" s="2">
        <v>1365</v>
      </c>
      <c r="K77" s="6">
        <v>7.9941860465116282E-3</v>
      </c>
    </row>
    <row r="78" spans="1:11" x14ac:dyDescent="0.25">
      <c r="A78" s="2" t="s">
        <v>250</v>
      </c>
      <c r="B78" s="2" t="s">
        <v>154</v>
      </c>
      <c r="C78" s="4">
        <v>44747</v>
      </c>
      <c r="D78" s="2">
        <v>687</v>
      </c>
      <c r="E78" s="2" t="s">
        <v>161</v>
      </c>
      <c r="F78" s="2" t="s">
        <v>170</v>
      </c>
      <c r="G78" s="2">
        <v>130</v>
      </c>
      <c r="H78" s="2" t="s">
        <v>100</v>
      </c>
      <c r="I78" s="2">
        <v>5</v>
      </c>
      <c r="J78" s="2">
        <v>650</v>
      </c>
      <c r="K78" s="6">
        <v>5.3857350800582245E-2</v>
      </c>
    </row>
    <row r="79" spans="1:11" x14ac:dyDescent="0.25">
      <c r="A79" s="2" t="s">
        <v>251</v>
      </c>
      <c r="B79" s="2" t="s">
        <v>271</v>
      </c>
      <c r="C79" s="4">
        <v>44749</v>
      </c>
      <c r="D79" s="2">
        <v>1410</v>
      </c>
      <c r="E79" s="2" t="s">
        <v>272</v>
      </c>
      <c r="F79" s="2" t="s">
        <v>169</v>
      </c>
      <c r="G79" s="2">
        <v>445</v>
      </c>
      <c r="H79" s="2" t="s">
        <v>99</v>
      </c>
      <c r="I79" s="2">
        <v>3</v>
      </c>
      <c r="J79" s="2">
        <v>1335</v>
      </c>
      <c r="K79" s="6">
        <v>5.3191489361702128E-2</v>
      </c>
    </row>
    <row r="80" spans="1:11" x14ac:dyDescent="0.25">
      <c r="A80" s="2" t="s">
        <v>252</v>
      </c>
      <c r="B80" s="2" t="s">
        <v>151</v>
      </c>
      <c r="C80" s="4">
        <v>44741</v>
      </c>
      <c r="D80" s="2">
        <v>1014</v>
      </c>
      <c r="E80" s="2" t="s">
        <v>158</v>
      </c>
      <c r="F80" s="2" t="s">
        <v>170</v>
      </c>
      <c r="G80" s="2">
        <v>72</v>
      </c>
      <c r="H80" s="2" t="s">
        <v>100</v>
      </c>
      <c r="I80" s="2">
        <v>14</v>
      </c>
      <c r="J80" s="2">
        <v>1008</v>
      </c>
      <c r="K80" s="6">
        <v>5.9171597633136093E-3</v>
      </c>
    </row>
    <row r="81" spans="1:11" x14ac:dyDescent="0.25">
      <c r="A81" s="2" t="s">
        <v>253</v>
      </c>
      <c r="B81" s="2" t="s">
        <v>152</v>
      </c>
      <c r="C81" s="4">
        <v>44742</v>
      </c>
      <c r="D81" s="2">
        <v>1203</v>
      </c>
      <c r="E81" s="2" t="s">
        <v>159</v>
      </c>
      <c r="F81" s="2" t="s">
        <v>169</v>
      </c>
      <c r="G81" s="2">
        <v>65</v>
      </c>
      <c r="H81" s="2" t="s">
        <v>98</v>
      </c>
      <c r="I81" s="2">
        <v>18</v>
      </c>
      <c r="J81" s="2">
        <v>1170</v>
      </c>
      <c r="K81" s="6">
        <v>2.7431421446384038E-2</v>
      </c>
    </row>
    <row r="82" spans="1:11" x14ac:dyDescent="0.25">
      <c r="A82" s="2" t="s">
        <v>254</v>
      </c>
      <c r="B82" s="2" t="s">
        <v>154</v>
      </c>
      <c r="C82" s="4">
        <v>44743</v>
      </c>
      <c r="D82" s="2">
        <v>1362</v>
      </c>
      <c r="E82" s="2" t="s">
        <v>161</v>
      </c>
      <c r="F82" s="2" t="s">
        <v>170</v>
      </c>
      <c r="G82" s="2">
        <v>130</v>
      </c>
      <c r="H82" s="2" t="s">
        <v>98</v>
      </c>
      <c r="I82" s="2">
        <v>10</v>
      </c>
      <c r="J82" s="2">
        <v>1300</v>
      </c>
      <c r="K82" s="6">
        <v>4.552129221732746E-2</v>
      </c>
    </row>
    <row r="83" spans="1:11" x14ac:dyDescent="0.25">
      <c r="A83" s="2" t="s">
        <v>255</v>
      </c>
      <c r="B83" s="2" t="s">
        <v>154</v>
      </c>
      <c r="C83" s="4">
        <v>44744</v>
      </c>
      <c r="D83" s="2">
        <v>806</v>
      </c>
      <c r="E83" s="2" t="s">
        <v>161</v>
      </c>
      <c r="F83" s="2" t="s">
        <v>169</v>
      </c>
      <c r="G83" s="2">
        <v>130</v>
      </c>
      <c r="H83" s="2" t="s">
        <v>100</v>
      </c>
      <c r="I83" s="2">
        <v>6</v>
      </c>
      <c r="J83" s="2">
        <v>780</v>
      </c>
      <c r="K83" s="6">
        <v>3.2258064516129031E-2</v>
      </c>
    </row>
    <row r="84" spans="1:11" x14ac:dyDescent="0.25">
      <c r="A84" s="2" t="s">
        <v>256</v>
      </c>
      <c r="B84" s="2" t="s">
        <v>154</v>
      </c>
      <c r="C84" s="4">
        <v>44745</v>
      </c>
      <c r="D84" s="2">
        <v>1686</v>
      </c>
      <c r="E84" s="2" t="s">
        <v>161</v>
      </c>
      <c r="F84" s="2" t="s">
        <v>170</v>
      </c>
      <c r="G84" s="2">
        <v>130</v>
      </c>
      <c r="H84" s="2" t="s">
        <v>98</v>
      </c>
      <c r="I84" s="2">
        <v>12</v>
      </c>
      <c r="J84" s="2">
        <v>1560</v>
      </c>
      <c r="K84" s="6">
        <v>7.4733096085409248E-2</v>
      </c>
    </row>
    <row r="85" spans="1:11" x14ac:dyDescent="0.25">
      <c r="A85" s="2" t="s">
        <v>257</v>
      </c>
      <c r="B85" s="2" t="s">
        <v>154</v>
      </c>
      <c r="C85" s="4">
        <v>44746</v>
      </c>
      <c r="D85" s="2">
        <v>1741</v>
      </c>
      <c r="E85" s="2" t="s">
        <v>161</v>
      </c>
      <c r="F85" s="2" t="s">
        <v>169</v>
      </c>
      <c r="G85" s="2">
        <v>130</v>
      </c>
      <c r="H85" s="2" t="s">
        <v>99</v>
      </c>
      <c r="I85" s="2">
        <v>13</v>
      </c>
      <c r="J85" s="2">
        <v>1690</v>
      </c>
      <c r="K85" s="6">
        <v>2.929350947731189E-2</v>
      </c>
    </row>
    <row r="86" spans="1:11" x14ac:dyDescent="0.25">
      <c r="A86" s="2" t="s">
        <v>258</v>
      </c>
      <c r="B86" s="2" t="s">
        <v>151</v>
      </c>
      <c r="C86" s="4">
        <v>44747</v>
      </c>
      <c r="D86" s="2">
        <v>969</v>
      </c>
      <c r="E86" s="2" t="s">
        <v>158</v>
      </c>
      <c r="F86" s="2" t="s">
        <v>169</v>
      </c>
      <c r="G86" s="2">
        <v>72</v>
      </c>
      <c r="H86" s="2" t="s">
        <v>100</v>
      </c>
      <c r="I86" s="2">
        <v>13</v>
      </c>
      <c r="J86" s="2">
        <v>936</v>
      </c>
      <c r="K86" s="6">
        <v>3.4055727554179564E-2</v>
      </c>
    </row>
    <row r="87" spans="1:11" x14ac:dyDescent="0.25">
      <c r="A87" s="2" t="s">
        <v>259</v>
      </c>
      <c r="B87" s="2" t="s">
        <v>152</v>
      </c>
      <c r="C87" s="4">
        <v>44749</v>
      </c>
      <c r="D87" s="2">
        <v>1406</v>
      </c>
      <c r="E87" s="2" t="s">
        <v>159</v>
      </c>
      <c r="F87" s="2" t="s">
        <v>169</v>
      </c>
      <c r="G87" s="2">
        <v>65</v>
      </c>
      <c r="H87" s="2" t="s">
        <v>98</v>
      </c>
      <c r="I87" s="2">
        <v>21</v>
      </c>
      <c r="J87" s="2">
        <v>1365</v>
      </c>
      <c r="K87" s="6">
        <v>2.9160739687055477E-2</v>
      </c>
    </row>
    <row r="88" spans="1:11" x14ac:dyDescent="0.25">
      <c r="A88" s="2" t="s">
        <v>260</v>
      </c>
      <c r="B88" s="2" t="s">
        <v>154</v>
      </c>
      <c r="C88" s="4">
        <v>44741</v>
      </c>
      <c r="D88" s="2">
        <v>1251</v>
      </c>
      <c r="E88" s="2" t="s">
        <v>161</v>
      </c>
      <c r="F88" s="2" t="s">
        <v>170</v>
      </c>
      <c r="G88" s="2">
        <v>130</v>
      </c>
      <c r="H88" s="2" t="s">
        <v>98</v>
      </c>
      <c r="I88" s="2">
        <v>9</v>
      </c>
      <c r="J88" s="2">
        <v>1170</v>
      </c>
      <c r="K88" s="6">
        <v>6.4748201438848921E-2</v>
      </c>
    </row>
    <row r="89" spans="1:11" x14ac:dyDescent="0.25">
      <c r="A89" s="2" t="s">
        <v>261</v>
      </c>
      <c r="B89" s="2" t="s">
        <v>155</v>
      </c>
      <c r="C89" s="4">
        <v>44742</v>
      </c>
      <c r="D89" s="2">
        <v>1281</v>
      </c>
      <c r="E89" s="2" t="s">
        <v>162</v>
      </c>
      <c r="F89" s="2" t="s">
        <v>170</v>
      </c>
      <c r="G89" s="2">
        <v>60</v>
      </c>
      <c r="H89" s="2" t="s">
        <v>98</v>
      </c>
      <c r="I89" s="2">
        <v>21</v>
      </c>
      <c r="J89" s="2">
        <v>1260</v>
      </c>
      <c r="K89" s="6">
        <v>1.6393442622950821E-2</v>
      </c>
    </row>
    <row r="90" spans="1:11" x14ac:dyDescent="0.25">
      <c r="A90" s="2" t="s">
        <v>262</v>
      </c>
      <c r="B90" s="2" t="s">
        <v>151</v>
      </c>
      <c r="C90" s="4">
        <v>44743</v>
      </c>
      <c r="D90" s="2">
        <v>1458</v>
      </c>
      <c r="E90" s="2" t="s">
        <v>158</v>
      </c>
      <c r="F90" s="2" t="s">
        <v>169</v>
      </c>
      <c r="G90" s="2">
        <v>72</v>
      </c>
      <c r="H90" s="2" t="s">
        <v>99</v>
      </c>
      <c r="I90" s="2">
        <v>20</v>
      </c>
      <c r="J90" s="2">
        <v>1440</v>
      </c>
      <c r="K90" s="6">
        <v>1.2345679012345678E-2</v>
      </c>
    </row>
    <row r="91" spans="1:11" x14ac:dyDescent="0.25">
      <c r="A91" s="2" t="s">
        <v>263</v>
      </c>
      <c r="B91" s="2" t="s">
        <v>151</v>
      </c>
      <c r="C91" s="4">
        <v>44744</v>
      </c>
      <c r="D91" s="2">
        <v>1573</v>
      </c>
      <c r="E91" s="2" t="s">
        <v>158</v>
      </c>
      <c r="F91" s="2" t="s">
        <v>169</v>
      </c>
      <c r="G91" s="2">
        <v>72</v>
      </c>
      <c r="H91" s="2" t="s">
        <v>99</v>
      </c>
      <c r="I91" s="2">
        <v>21</v>
      </c>
      <c r="J91" s="2">
        <v>1512</v>
      </c>
      <c r="K91" s="6">
        <v>3.8779402415766051E-2</v>
      </c>
    </row>
    <row r="92" spans="1:11" x14ac:dyDescent="0.25">
      <c r="A92" s="2" t="s">
        <v>264</v>
      </c>
      <c r="B92" s="2" t="s">
        <v>151</v>
      </c>
      <c r="C92" s="4">
        <v>44745</v>
      </c>
      <c r="D92" s="2">
        <v>1457</v>
      </c>
      <c r="E92" s="2" t="s">
        <v>158</v>
      </c>
      <c r="F92" s="2" t="s">
        <v>169</v>
      </c>
      <c r="G92" s="2">
        <v>72</v>
      </c>
      <c r="H92" s="2" t="s">
        <v>98</v>
      </c>
      <c r="I92" s="2">
        <v>20</v>
      </c>
      <c r="J92" s="2">
        <v>1440</v>
      </c>
      <c r="K92" s="6">
        <v>1.1667810569663692E-2</v>
      </c>
    </row>
    <row r="93" spans="1:11" x14ac:dyDescent="0.25">
      <c r="A93" s="2" t="s">
        <v>265</v>
      </c>
      <c r="B93" s="2" t="s">
        <v>151</v>
      </c>
      <c r="C93" s="4">
        <v>44746</v>
      </c>
      <c r="D93" s="2">
        <v>1879</v>
      </c>
      <c r="E93" s="2" t="s">
        <v>158</v>
      </c>
      <c r="F93" s="2" t="s">
        <v>170</v>
      </c>
      <c r="G93" s="2">
        <v>72</v>
      </c>
      <c r="H93" s="2" t="s">
        <v>98</v>
      </c>
      <c r="I93" s="2">
        <v>26</v>
      </c>
      <c r="J93" s="2">
        <v>1872</v>
      </c>
      <c r="K93" s="6">
        <v>3.7253858435337944E-3</v>
      </c>
    </row>
    <row r="94" spans="1:11" x14ac:dyDescent="0.25">
      <c r="A94" s="2" t="s">
        <v>266</v>
      </c>
      <c r="B94" s="2" t="s">
        <v>271</v>
      </c>
      <c r="C94" s="4">
        <v>44747</v>
      </c>
      <c r="D94" s="2">
        <v>822</v>
      </c>
      <c r="E94" s="2" t="s">
        <v>272</v>
      </c>
      <c r="F94" s="2" t="s">
        <v>169</v>
      </c>
      <c r="G94" s="2">
        <v>445</v>
      </c>
      <c r="H94" s="2" t="s">
        <v>98</v>
      </c>
      <c r="I94" s="2">
        <v>1</v>
      </c>
      <c r="J94" s="2">
        <v>445</v>
      </c>
      <c r="K94" s="6">
        <v>0.45863746958637469</v>
      </c>
    </row>
    <row r="95" spans="1:11" x14ac:dyDescent="0.25">
      <c r="A95" s="2" t="s">
        <v>267</v>
      </c>
      <c r="B95" s="2" t="s">
        <v>156</v>
      </c>
      <c r="C95" s="4">
        <v>44749</v>
      </c>
      <c r="D95" s="2">
        <v>1664</v>
      </c>
      <c r="E95" s="2" t="s">
        <v>163</v>
      </c>
      <c r="F95" s="2" t="s">
        <v>170</v>
      </c>
      <c r="G95" s="2">
        <v>95</v>
      </c>
      <c r="H95" s="2" t="s">
        <v>98</v>
      </c>
      <c r="I95" s="2">
        <v>17</v>
      </c>
      <c r="J95" s="2">
        <v>1615</v>
      </c>
      <c r="K95" s="6">
        <v>2.9447115384615384E-2</v>
      </c>
    </row>
    <row r="96" spans="1:11" x14ac:dyDescent="0.25">
      <c r="A96" s="2" t="s">
        <v>268</v>
      </c>
      <c r="B96" s="2" t="s">
        <v>156</v>
      </c>
      <c r="C96" s="4">
        <v>44749</v>
      </c>
      <c r="D96" s="2">
        <v>1850</v>
      </c>
      <c r="E96" s="2" t="s">
        <v>163</v>
      </c>
      <c r="F96" s="2" t="s">
        <v>169</v>
      </c>
      <c r="G96" s="2">
        <v>95</v>
      </c>
      <c r="H96" s="2" t="s">
        <v>100</v>
      </c>
      <c r="I96" s="2">
        <v>19</v>
      </c>
      <c r="J96" s="2">
        <v>1805</v>
      </c>
      <c r="K96" s="6">
        <v>2.4324324324324326E-2</v>
      </c>
    </row>
    <row r="97" spans="1:11" x14ac:dyDescent="0.25">
      <c r="A97" s="2" t="s">
        <v>269</v>
      </c>
      <c r="B97" s="2" t="s">
        <v>152</v>
      </c>
      <c r="C97" s="4">
        <v>44749</v>
      </c>
      <c r="D97" s="2">
        <v>1327</v>
      </c>
      <c r="E97" s="2" t="s">
        <v>159</v>
      </c>
      <c r="F97" s="2" t="s">
        <v>169</v>
      </c>
      <c r="G97" s="2">
        <v>65</v>
      </c>
      <c r="H97" s="2" t="s">
        <v>98</v>
      </c>
      <c r="I97" s="2">
        <v>20</v>
      </c>
      <c r="J97" s="2">
        <v>1300</v>
      </c>
      <c r="K97" s="6">
        <v>2.0346646571213264E-2</v>
      </c>
    </row>
    <row r="98" spans="1:11" x14ac:dyDescent="0.25">
      <c r="A98" s="2" t="s">
        <v>270</v>
      </c>
      <c r="B98" s="2" t="s">
        <v>271</v>
      </c>
      <c r="C98" s="4">
        <v>44749</v>
      </c>
      <c r="D98" s="2">
        <v>1664</v>
      </c>
      <c r="E98" s="2" t="s">
        <v>272</v>
      </c>
      <c r="F98" s="2" t="s">
        <v>169</v>
      </c>
      <c r="G98" s="2">
        <v>445</v>
      </c>
      <c r="H98" s="2" t="s">
        <v>99</v>
      </c>
      <c r="I98" s="2">
        <v>3</v>
      </c>
      <c r="J98" s="2">
        <v>1335</v>
      </c>
      <c r="K98" s="6">
        <v>0.19771634615384615</v>
      </c>
    </row>
  </sheetData>
  <mergeCells count="82">
    <mergeCell ref="N61:P61"/>
    <mergeCell ref="Q61:R61"/>
    <mergeCell ref="N62:P62"/>
    <mergeCell ref="Q62:R62"/>
    <mergeCell ref="N58:P58"/>
    <mergeCell ref="Q58:R58"/>
    <mergeCell ref="N59:P59"/>
    <mergeCell ref="Q59:R59"/>
    <mergeCell ref="N60:P60"/>
    <mergeCell ref="Q60:R60"/>
    <mergeCell ref="N55:P55"/>
    <mergeCell ref="Q55:R55"/>
    <mergeCell ref="N56:P56"/>
    <mergeCell ref="Q56:R56"/>
    <mergeCell ref="N57:P57"/>
    <mergeCell ref="Q57:R57"/>
    <mergeCell ref="N52:P52"/>
    <mergeCell ref="Q52:R52"/>
    <mergeCell ref="N53:P53"/>
    <mergeCell ref="Q53:R53"/>
    <mergeCell ref="N54:P54"/>
    <mergeCell ref="Q54:R54"/>
    <mergeCell ref="N46:P46"/>
    <mergeCell ref="Q46:R46"/>
    <mergeCell ref="N47:P47"/>
    <mergeCell ref="Q47:R47"/>
    <mergeCell ref="N51:P51"/>
    <mergeCell ref="Q51:R51"/>
    <mergeCell ref="N43:P43"/>
    <mergeCell ref="Q43:R43"/>
    <mergeCell ref="N44:P44"/>
    <mergeCell ref="Q44:R44"/>
    <mergeCell ref="N45:P45"/>
    <mergeCell ref="Q45:R45"/>
    <mergeCell ref="N40:P40"/>
    <mergeCell ref="Q40:R40"/>
    <mergeCell ref="N41:P41"/>
    <mergeCell ref="Q41:R41"/>
    <mergeCell ref="N42:P42"/>
    <mergeCell ref="Q42:R42"/>
    <mergeCell ref="N37:P37"/>
    <mergeCell ref="Q37:R37"/>
    <mergeCell ref="N38:P38"/>
    <mergeCell ref="Q38:R38"/>
    <mergeCell ref="N39:P39"/>
    <mergeCell ref="Q39:R39"/>
    <mergeCell ref="N31:P31"/>
    <mergeCell ref="Q31:R31"/>
    <mergeCell ref="N32:P32"/>
    <mergeCell ref="Q32:R32"/>
    <mergeCell ref="N36:P36"/>
    <mergeCell ref="Q36:R36"/>
    <mergeCell ref="N28:P28"/>
    <mergeCell ref="Q28:R28"/>
    <mergeCell ref="N29:P29"/>
    <mergeCell ref="Q29:R29"/>
    <mergeCell ref="N30:P30"/>
    <mergeCell ref="Q30:R30"/>
    <mergeCell ref="N25:P25"/>
    <mergeCell ref="Q25:R25"/>
    <mergeCell ref="N26:P26"/>
    <mergeCell ref="Q26:R26"/>
    <mergeCell ref="N27:P27"/>
    <mergeCell ref="Q27:R27"/>
    <mergeCell ref="N22:P22"/>
    <mergeCell ref="Q22:R22"/>
    <mergeCell ref="N23:P23"/>
    <mergeCell ref="Q23:R23"/>
    <mergeCell ref="N24:P24"/>
    <mergeCell ref="Q24:R24"/>
    <mergeCell ref="O16:P16"/>
    <mergeCell ref="Q16:R16"/>
    <mergeCell ref="O17:P17"/>
    <mergeCell ref="Q17:R17"/>
    <mergeCell ref="N21:P21"/>
    <mergeCell ref="Q21:R21"/>
    <mergeCell ref="N1:R2"/>
    <mergeCell ref="N3:R10"/>
    <mergeCell ref="O14:P14"/>
    <mergeCell ref="Q14:R14"/>
    <mergeCell ref="O15:P15"/>
    <mergeCell ref="Q15:R15"/>
  </mergeCells>
  <conditionalFormatting sqref="O15:R15">
    <cfRule type="containsBlanks" dxfId="98" priority="71">
      <formula>LEN(TRIM(O15))=0</formula>
    </cfRule>
  </conditionalFormatting>
  <conditionalFormatting sqref="O16:P16">
    <cfRule type="containsBlanks" dxfId="97" priority="70">
      <formula>LEN(TRIM(O16))=0</formula>
    </cfRule>
  </conditionalFormatting>
  <conditionalFormatting sqref="Q16:R16">
    <cfRule type="containsBlanks" dxfId="96" priority="69">
      <formula>LEN(TRIM(Q16))=0</formula>
    </cfRule>
  </conditionalFormatting>
  <conditionalFormatting sqref="O17:P17">
    <cfRule type="containsBlanks" dxfId="95" priority="68">
      <formula>LEN(TRIM(O17))=0</formula>
    </cfRule>
  </conditionalFormatting>
  <conditionalFormatting sqref="Q17:R17">
    <cfRule type="containsBlanks" dxfId="94" priority="67">
      <formula>LEN(TRIM(Q17))=0</formula>
    </cfRule>
  </conditionalFormatting>
  <conditionalFormatting sqref="Q22:R22">
    <cfRule type="expression" dxfId="93" priority="65">
      <formula>$Q22=$U22</formula>
    </cfRule>
    <cfRule type="containsBlanks" dxfId="92" priority="66">
      <formula>LEN(TRIM(Q22))=0</formula>
    </cfRule>
  </conditionalFormatting>
  <conditionalFormatting sqref="Q23:R23">
    <cfRule type="expression" dxfId="91" priority="63">
      <formula>$Q23=$U23</formula>
    </cfRule>
    <cfRule type="containsBlanks" dxfId="90" priority="64">
      <formula>LEN(TRIM(Q23))=0</formula>
    </cfRule>
  </conditionalFormatting>
  <conditionalFormatting sqref="Q24:R24">
    <cfRule type="expression" dxfId="89" priority="61">
      <formula>$Q24=$U24</formula>
    </cfRule>
    <cfRule type="containsBlanks" dxfId="88" priority="62">
      <formula>LEN(TRIM(Q24))=0</formula>
    </cfRule>
  </conditionalFormatting>
  <conditionalFormatting sqref="Q25:R25">
    <cfRule type="expression" dxfId="87" priority="59">
      <formula>$Q25=$U25</formula>
    </cfRule>
    <cfRule type="containsBlanks" dxfId="86" priority="60">
      <formula>LEN(TRIM(Q25))=0</formula>
    </cfRule>
  </conditionalFormatting>
  <conditionalFormatting sqref="Q26:R26">
    <cfRule type="expression" dxfId="85" priority="57">
      <formula>$Q26=$U26</formula>
    </cfRule>
    <cfRule type="containsBlanks" dxfId="84" priority="58">
      <formula>LEN(TRIM(Q26))=0</formula>
    </cfRule>
  </conditionalFormatting>
  <conditionalFormatting sqref="Q27:R27">
    <cfRule type="expression" dxfId="83" priority="55">
      <formula>$Q27=$U27</formula>
    </cfRule>
    <cfRule type="containsBlanks" dxfId="82" priority="56">
      <formula>LEN(TRIM(Q27))=0</formula>
    </cfRule>
  </conditionalFormatting>
  <conditionalFormatting sqref="Q28:R28">
    <cfRule type="expression" dxfId="81" priority="53">
      <formula>$Q28=$U28</formula>
    </cfRule>
    <cfRule type="containsBlanks" dxfId="80" priority="54">
      <formula>LEN(TRIM(Q28))=0</formula>
    </cfRule>
  </conditionalFormatting>
  <conditionalFormatting sqref="Q29:R29">
    <cfRule type="expression" dxfId="79" priority="51">
      <formula>$Q29=$U29</formula>
    </cfRule>
    <cfRule type="containsBlanks" dxfId="78" priority="52">
      <formula>LEN(TRIM(Q29))=0</formula>
    </cfRule>
  </conditionalFormatting>
  <conditionalFormatting sqref="Q30:R30">
    <cfRule type="expression" dxfId="77" priority="49">
      <formula>$Q30=$U30</formula>
    </cfRule>
    <cfRule type="containsBlanks" dxfId="76" priority="50">
      <formula>LEN(TRIM(Q30))=0</formula>
    </cfRule>
  </conditionalFormatting>
  <conditionalFormatting sqref="Q31:R31">
    <cfRule type="expression" dxfId="75" priority="47">
      <formula>$Q31=$U31</formula>
    </cfRule>
    <cfRule type="containsBlanks" dxfId="74" priority="48">
      <formula>LEN(TRIM(Q31))=0</formula>
    </cfRule>
  </conditionalFormatting>
  <conditionalFormatting sqref="Q32:R32">
    <cfRule type="expression" dxfId="73" priority="45">
      <formula>$Q32=$U32</formula>
    </cfRule>
    <cfRule type="containsBlanks" dxfId="72" priority="46">
      <formula>LEN(TRIM(Q32))=0</formula>
    </cfRule>
  </conditionalFormatting>
  <conditionalFormatting sqref="Q37:R37">
    <cfRule type="expression" dxfId="71" priority="43">
      <formula>$Q37=$U37</formula>
    </cfRule>
    <cfRule type="containsBlanks" dxfId="70" priority="44">
      <formula>LEN(TRIM(Q37))=0</formula>
    </cfRule>
  </conditionalFormatting>
  <conditionalFormatting sqref="Q38:R38">
    <cfRule type="expression" dxfId="69" priority="41">
      <formula>$Q38=$U38</formula>
    </cfRule>
    <cfRule type="containsBlanks" dxfId="68" priority="42">
      <formula>LEN(TRIM(Q38))=0</formula>
    </cfRule>
  </conditionalFormatting>
  <conditionalFormatting sqref="Q39:R39">
    <cfRule type="expression" dxfId="67" priority="39">
      <formula>$Q39=$U39</formula>
    </cfRule>
    <cfRule type="containsBlanks" dxfId="66" priority="40">
      <formula>LEN(TRIM(Q39))=0</formula>
    </cfRule>
  </conditionalFormatting>
  <conditionalFormatting sqref="Q40:R40">
    <cfRule type="expression" dxfId="65" priority="37">
      <formula>$Q40=$U40</formula>
    </cfRule>
    <cfRule type="containsBlanks" dxfId="64" priority="38">
      <formula>LEN(TRIM(Q40))=0</formula>
    </cfRule>
  </conditionalFormatting>
  <conditionalFormatting sqref="Q41:R41">
    <cfRule type="expression" dxfId="63" priority="35">
      <formula>$Q41=$U41</formula>
    </cfRule>
    <cfRule type="containsBlanks" dxfId="62" priority="36">
      <formula>LEN(TRIM(Q41))=0</formula>
    </cfRule>
  </conditionalFormatting>
  <conditionalFormatting sqref="Q42:R42">
    <cfRule type="expression" dxfId="61" priority="33">
      <formula>$Q42=$U42</formula>
    </cfRule>
    <cfRule type="containsBlanks" dxfId="60" priority="34">
      <formula>LEN(TRIM(Q42))=0</formula>
    </cfRule>
  </conditionalFormatting>
  <conditionalFormatting sqref="Q43:R43">
    <cfRule type="expression" dxfId="59" priority="31">
      <formula>$Q43=$U43</formula>
    </cfRule>
    <cfRule type="containsBlanks" dxfId="58" priority="32">
      <formula>LEN(TRIM(Q43))=0</formula>
    </cfRule>
  </conditionalFormatting>
  <conditionalFormatting sqref="Q45:R45">
    <cfRule type="expression" dxfId="57" priority="29">
      <formula>$Q45=$U45</formula>
    </cfRule>
    <cfRule type="containsBlanks" dxfId="56" priority="30">
      <formula>LEN(TRIM(Q45))=0</formula>
    </cfRule>
  </conditionalFormatting>
  <conditionalFormatting sqref="Q44:R44">
    <cfRule type="expression" dxfId="55" priority="27">
      <formula>$Q44=$U44</formula>
    </cfRule>
    <cfRule type="containsBlanks" dxfId="54" priority="28">
      <formula>LEN(TRIM(Q44))=0</formula>
    </cfRule>
  </conditionalFormatting>
  <conditionalFormatting sqref="Q46:R46">
    <cfRule type="expression" dxfId="53" priority="25">
      <formula>$Q46=$U46</formula>
    </cfRule>
    <cfRule type="containsBlanks" dxfId="52" priority="26">
      <formula>LEN(TRIM(Q46))=0</formula>
    </cfRule>
  </conditionalFormatting>
  <conditionalFormatting sqref="Q47:R47">
    <cfRule type="expression" dxfId="51" priority="23">
      <formula>$Q47=$U47</formula>
    </cfRule>
    <cfRule type="containsBlanks" dxfId="50" priority="24">
      <formula>LEN(TRIM(Q47))=0</formula>
    </cfRule>
  </conditionalFormatting>
  <conditionalFormatting sqref="Q52:R52">
    <cfRule type="expression" dxfId="49" priority="21">
      <formula>$Q52=$U52</formula>
    </cfRule>
    <cfRule type="containsBlanks" dxfId="48" priority="22">
      <formula>LEN(TRIM(Q52))=0</formula>
    </cfRule>
  </conditionalFormatting>
  <conditionalFormatting sqref="Q53:R53">
    <cfRule type="expression" dxfId="47" priority="19">
      <formula>$Q53=$U53</formula>
    </cfRule>
    <cfRule type="containsBlanks" dxfId="46" priority="20">
      <formula>LEN(TRIM(Q53))=0</formula>
    </cfRule>
  </conditionalFormatting>
  <conditionalFormatting sqref="Q54:R54">
    <cfRule type="expression" dxfId="45" priority="17">
      <formula>$Q54=$U54</formula>
    </cfRule>
    <cfRule type="containsBlanks" dxfId="44" priority="18">
      <formula>LEN(TRIM(Q54))=0</formula>
    </cfRule>
  </conditionalFormatting>
  <conditionalFormatting sqref="Q55:R55">
    <cfRule type="expression" dxfId="43" priority="15">
      <formula>$Q55=$U55</formula>
    </cfRule>
    <cfRule type="containsBlanks" dxfId="42" priority="16">
      <formula>LEN(TRIM(Q55))=0</formula>
    </cfRule>
  </conditionalFormatting>
  <conditionalFormatting sqref="Q56:R56">
    <cfRule type="expression" dxfId="41" priority="13">
      <formula>$Q56=$U56</formula>
    </cfRule>
    <cfRule type="containsBlanks" dxfId="40" priority="14">
      <formula>LEN(TRIM(Q56))=0</formula>
    </cfRule>
  </conditionalFormatting>
  <conditionalFormatting sqref="Q57:R57">
    <cfRule type="expression" dxfId="39" priority="11">
      <formula>$Q57=$U57</formula>
    </cfRule>
    <cfRule type="containsBlanks" dxfId="38" priority="12">
      <formula>LEN(TRIM(Q57))=0</formula>
    </cfRule>
  </conditionalFormatting>
  <conditionalFormatting sqref="Q58:R58">
    <cfRule type="expression" dxfId="37" priority="9">
      <formula>$Q58=$U58</formula>
    </cfRule>
    <cfRule type="containsBlanks" dxfId="36" priority="10">
      <formula>LEN(TRIM(Q58))=0</formula>
    </cfRule>
  </conditionalFormatting>
  <conditionalFormatting sqref="Q59:R59">
    <cfRule type="expression" dxfId="35" priority="7">
      <formula>$Q59=$U59</formula>
    </cfRule>
    <cfRule type="containsBlanks" dxfId="34" priority="8">
      <formula>LEN(TRIM(Q59))=0</formula>
    </cfRule>
  </conditionalFormatting>
  <conditionalFormatting sqref="Q60:R60">
    <cfRule type="expression" dxfId="33" priority="5">
      <formula>$Q60=$U60</formula>
    </cfRule>
    <cfRule type="containsBlanks" dxfId="32" priority="6">
      <formula>LEN(TRIM(Q60))=0</formula>
    </cfRule>
  </conditionalFormatting>
  <conditionalFormatting sqref="Q61:R61">
    <cfRule type="expression" dxfId="31" priority="3">
      <formula>$Q61=$U61</formula>
    </cfRule>
    <cfRule type="containsBlanks" dxfId="30" priority="4">
      <formula>LEN(TRIM(Q61))=0</formula>
    </cfRule>
  </conditionalFormatting>
  <conditionalFormatting sqref="Q62:R62">
    <cfRule type="expression" dxfId="29" priority="1">
      <formula>$Q62=$U62</formula>
    </cfRule>
    <cfRule type="containsBlanks" dxfId="28" priority="2">
      <formula>LEN(TRIM(Q62))=0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F0294-753E-4453-8998-CC0CD43E0A89}">
  <dimension ref="A1:Z359"/>
  <sheetViews>
    <sheetView showGridLines="0" topLeftCell="H1" workbookViewId="0">
      <selection activeCell="N1" sqref="N1:R2"/>
    </sheetView>
  </sheetViews>
  <sheetFormatPr defaultRowHeight="15" x14ac:dyDescent="0.25"/>
  <cols>
    <col min="1" max="1" width="10.85546875" bestFit="1" customWidth="1"/>
    <col min="2" max="2" width="10.140625" bestFit="1" customWidth="1"/>
    <col min="3" max="3" width="9.85546875" bestFit="1" customWidth="1"/>
    <col min="4" max="4" width="15.42578125" bestFit="1" customWidth="1"/>
    <col min="5" max="5" width="28.7109375" bestFit="1" customWidth="1"/>
    <col min="6" max="6" width="12.5703125" bestFit="1" customWidth="1"/>
    <col min="7" max="7" width="19.42578125" bestFit="1" customWidth="1"/>
    <col min="8" max="8" width="15.28515625" bestFit="1" customWidth="1"/>
    <col min="9" max="9" width="24.5703125" bestFit="1" customWidth="1"/>
    <col min="10" max="10" width="16.7109375" bestFit="1" customWidth="1"/>
    <col min="11" max="11" width="10.7109375" bestFit="1" customWidth="1"/>
    <col min="14" max="14" width="28.7109375" bestFit="1" customWidth="1"/>
    <col min="15" max="15" width="9" customWidth="1"/>
    <col min="16" max="16" width="9.140625" bestFit="1" customWidth="1"/>
    <col min="17" max="20" width="10.140625" bestFit="1" customWidth="1"/>
    <col min="21" max="21" width="11.140625" bestFit="1" customWidth="1"/>
    <col min="24" max="24" width="14.140625" bestFit="1" customWidth="1"/>
    <col min="25" max="25" width="15.5703125" bestFit="1" customWidth="1"/>
    <col min="26" max="26" width="14.7109375" bestFit="1" customWidth="1"/>
  </cols>
  <sheetData>
    <row r="1" spans="1:26" ht="18.75" customHeight="1" x14ac:dyDescent="0.25">
      <c r="A1" s="2" t="s">
        <v>101</v>
      </c>
      <c r="B1" s="2" t="s">
        <v>148</v>
      </c>
      <c r="C1" s="2" t="s">
        <v>149</v>
      </c>
      <c r="D1" s="2" t="s">
        <v>150</v>
      </c>
      <c r="E1" s="2" t="s">
        <v>157</v>
      </c>
      <c r="F1" s="2" t="s">
        <v>164</v>
      </c>
      <c r="G1" s="2" t="s">
        <v>165</v>
      </c>
      <c r="H1" s="2" t="s">
        <v>166</v>
      </c>
      <c r="I1" s="2" t="s">
        <v>167</v>
      </c>
      <c r="J1" s="2" t="s">
        <v>788</v>
      </c>
      <c r="K1" s="2" t="s">
        <v>168</v>
      </c>
      <c r="N1" s="39" t="s">
        <v>844</v>
      </c>
      <c r="O1" s="39"/>
      <c r="P1" s="39"/>
      <c r="Q1" s="39"/>
      <c r="R1" s="39"/>
    </row>
    <row r="2" spans="1:26" ht="19.5" customHeight="1" thickBot="1" x14ac:dyDescent="0.3">
      <c r="A2" s="2" t="s">
        <v>102</v>
      </c>
      <c r="B2" s="2" t="s">
        <v>151</v>
      </c>
      <c r="C2" s="4">
        <v>44739</v>
      </c>
      <c r="D2" s="2">
        <v>1065.3821039148443</v>
      </c>
      <c r="E2" s="2" t="s">
        <v>158</v>
      </c>
      <c r="F2" s="2" t="s">
        <v>169</v>
      </c>
      <c r="G2" s="2">
        <v>72</v>
      </c>
      <c r="H2" s="2" t="s">
        <v>98</v>
      </c>
      <c r="I2" s="3">
        <v>15</v>
      </c>
      <c r="J2" s="2">
        <v>14.62</v>
      </c>
      <c r="K2" s="6">
        <v>1.372080123313592E-2</v>
      </c>
      <c r="N2" s="40"/>
      <c r="O2" s="40"/>
      <c r="P2" s="40"/>
      <c r="Q2" s="40"/>
      <c r="R2" s="40"/>
    </row>
    <row r="3" spans="1:26" x14ac:dyDescent="0.25">
      <c r="A3" s="2" t="s">
        <v>120</v>
      </c>
      <c r="B3" s="2" t="s">
        <v>156</v>
      </c>
      <c r="C3" s="4">
        <v>44738</v>
      </c>
      <c r="D3" s="2">
        <v>564.28749648903772</v>
      </c>
      <c r="E3" s="2" t="s">
        <v>163</v>
      </c>
      <c r="F3" s="2" t="s">
        <v>170</v>
      </c>
      <c r="G3" s="2">
        <v>95</v>
      </c>
      <c r="H3" s="2" t="s">
        <v>98</v>
      </c>
      <c r="I3" s="3">
        <v>6</v>
      </c>
      <c r="J3" s="2">
        <v>5.71</v>
      </c>
      <c r="K3" s="6">
        <v>1.0123391970414241E-2</v>
      </c>
      <c r="N3" s="41" t="s">
        <v>796</v>
      </c>
      <c r="O3" s="42"/>
      <c r="P3" s="42"/>
      <c r="Q3" s="42"/>
      <c r="R3" s="75"/>
    </row>
    <row r="4" spans="1:26" x14ac:dyDescent="0.25">
      <c r="A4" s="2" t="s">
        <v>139</v>
      </c>
      <c r="B4" s="2" t="s">
        <v>156</v>
      </c>
      <c r="C4" s="4">
        <v>44731</v>
      </c>
      <c r="D4" s="2">
        <v>491.26620318811814</v>
      </c>
      <c r="E4" s="2" t="s">
        <v>163</v>
      </c>
      <c r="F4" s="2" t="s">
        <v>169</v>
      </c>
      <c r="G4" s="2">
        <v>95</v>
      </c>
      <c r="H4" s="2" t="s">
        <v>99</v>
      </c>
      <c r="I4" s="3">
        <v>6</v>
      </c>
      <c r="J4" s="2">
        <v>78.73</v>
      </c>
      <c r="K4" s="6">
        <v>0.16026707373910823</v>
      </c>
      <c r="N4" s="43"/>
      <c r="O4" s="44"/>
      <c r="P4" s="44"/>
      <c r="Q4" s="44"/>
      <c r="R4" s="76"/>
    </row>
    <row r="5" spans="1:26" x14ac:dyDescent="0.25">
      <c r="A5" s="2" t="s">
        <v>103</v>
      </c>
      <c r="B5" s="2" t="s">
        <v>152</v>
      </c>
      <c r="C5" s="4">
        <v>44740</v>
      </c>
      <c r="D5" s="2">
        <v>381.57338886974941</v>
      </c>
      <c r="E5" s="2" t="s">
        <v>159</v>
      </c>
      <c r="F5" s="2" t="s">
        <v>170</v>
      </c>
      <c r="G5" s="2">
        <v>65</v>
      </c>
      <c r="H5" s="2" t="s">
        <v>99</v>
      </c>
      <c r="I5" s="3">
        <v>6</v>
      </c>
      <c r="J5" s="2">
        <v>8.43</v>
      </c>
      <c r="K5" s="6">
        <v>2.2083854314921911E-2</v>
      </c>
      <c r="N5" s="43"/>
      <c r="O5" s="44"/>
      <c r="P5" s="44"/>
      <c r="Q5" s="44"/>
      <c r="R5" s="76"/>
    </row>
    <row r="6" spans="1:26" x14ac:dyDescent="0.25">
      <c r="A6" s="2" t="s">
        <v>106</v>
      </c>
      <c r="B6" s="2" t="s">
        <v>151</v>
      </c>
      <c r="C6" s="4">
        <v>44735</v>
      </c>
      <c r="D6" s="2">
        <v>911.89786648444021</v>
      </c>
      <c r="E6" s="2" t="s">
        <v>158</v>
      </c>
      <c r="F6" s="2" t="s">
        <v>169</v>
      </c>
      <c r="G6" s="2">
        <v>72</v>
      </c>
      <c r="H6" s="2" t="s">
        <v>99</v>
      </c>
      <c r="I6" s="3">
        <v>15</v>
      </c>
      <c r="J6" s="2">
        <v>168.1</v>
      </c>
      <c r="K6" s="6">
        <v>0.184343159134289</v>
      </c>
      <c r="N6" s="43"/>
      <c r="O6" s="44"/>
      <c r="P6" s="44"/>
      <c r="Q6" s="44"/>
      <c r="R6" s="76"/>
    </row>
    <row r="7" spans="1:26" x14ac:dyDescent="0.25">
      <c r="A7" s="2" t="s">
        <v>145</v>
      </c>
      <c r="B7" s="2" t="s">
        <v>152</v>
      </c>
      <c r="C7" s="4">
        <v>44738</v>
      </c>
      <c r="D7" s="2">
        <v>996.90035251700954</v>
      </c>
      <c r="E7" s="2" t="s">
        <v>159</v>
      </c>
      <c r="F7" s="2" t="s">
        <v>170</v>
      </c>
      <c r="G7" s="2">
        <v>65</v>
      </c>
      <c r="H7" s="2" t="s">
        <v>99</v>
      </c>
      <c r="I7" s="3">
        <v>18</v>
      </c>
      <c r="J7" s="2">
        <v>173.1</v>
      </c>
      <c r="K7" s="6">
        <v>0.17363786365000505</v>
      </c>
      <c r="N7" s="43"/>
      <c r="O7" s="44"/>
      <c r="P7" s="44"/>
      <c r="Q7" s="44"/>
      <c r="R7" s="76"/>
    </row>
    <row r="8" spans="1:26" ht="15" customHeight="1" x14ac:dyDescent="0.25">
      <c r="A8" s="2" t="s">
        <v>127</v>
      </c>
      <c r="B8" s="2" t="s">
        <v>153</v>
      </c>
      <c r="C8" s="4">
        <v>44735</v>
      </c>
      <c r="D8" s="2">
        <v>715.10355018970665</v>
      </c>
      <c r="E8" s="2" t="s">
        <v>160</v>
      </c>
      <c r="F8" s="2" t="s">
        <v>169</v>
      </c>
      <c r="G8" s="2">
        <v>250</v>
      </c>
      <c r="H8" s="2" t="s">
        <v>99</v>
      </c>
      <c r="I8" s="3">
        <v>3</v>
      </c>
      <c r="J8" s="2">
        <v>34.9</v>
      </c>
      <c r="K8" s="6">
        <v>4.8799156151631218E-2</v>
      </c>
      <c r="N8" s="43"/>
      <c r="O8" s="44"/>
      <c r="P8" s="44"/>
      <c r="Q8" s="44"/>
      <c r="R8" s="76"/>
    </row>
    <row r="9" spans="1:26" ht="15.75" customHeight="1" x14ac:dyDescent="0.25">
      <c r="A9" s="2" t="s">
        <v>107</v>
      </c>
      <c r="B9" s="2" t="s">
        <v>152</v>
      </c>
      <c r="C9" s="4">
        <v>44727</v>
      </c>
      <c r="D9" s="2">
        <v>701.78956021719318</v>
      </c>
      <c r="E9" s="2" t="s">
        <v>159</v>
      </c>
      <c r="F9" s="2" t="s">
        <v>170</v>
      </c>
      <c r="G9" s="2">
        <v>65</v>
      </c>
      <c r="H9" s="2" t="s">
        <v>100</v>
      </c>
      <c r="I9" s="3">
        <v>12</v>
      </c>
      <c r="J9" s="2">
        <v>78.209999999999994</v>
      </c>
      <c r="K9" s="6">
        <v>0.11144429073382323</v>
      </c>
      <c r="N9" s="43"/>
      <c r="O9" s="44"/>
      <c r="P9" s="44"/>
      <c r="Q9" s="44"/>
      <c r="R9" s="76"/>
    </row>
    <row r="10" spans="1:26" ht="15" customHeight="1" thickBot="1" x14ac:dyDescent="0.3">
      <c r="A10" s="2" t="s">
        <v>110</v>
      </c>
      <c r="B10" s="2" t="s">
        <v>155</v>
      </c>
      <c r="C10" s="4">
        <v>44736</v>
      </c>
      <c r="D10" s="2">
        <v>436.19346453298721</v>
      </c>
      <c r="E10" s="2" t="s">
        <v>162</v>
      </c>
      <c r="F10" s="2" t="s">
        <v>169</v>
      </c>
      <c r="G10" s="2">
        <v>60</v>
      </c>
      <c r="H10" s="2" t="s">
        <v>100</v>
      </c>
      <c r="I10" s="3">
        <v>9</v>
      </c>
      <c r="J10" s="2">
        <v>103.81</v>
      </c>
      <c r="K10" s="6">
        <v>0.23798278495106248</v>
      </c>
      <c r="N10" s="45"/>
      <c r="O10" s="46"/>
      <c r="P10" s="46"/>
      <c r="Q10" s="46"/>
      <c r="R10" s="77"/>
    </row>
    <row r="11" spans="1:26" x14ac:dyDescent="0.25">
      <c r="A11" s="2" t="s">
        <v>122</v>
      </c>
      <c r="B11" s="2" t="s">
        <v>152</v>
      </c>
      <c r="C11" s="4">
        <v>44738</v>
      </c>
      <c r="D11" s="2">
        <v>913.80951512574029</v>
      </c>
      <c r="E11" s="2" t="s">
        <v>159</v>
      </c>
      <c r="F11" s="2" t="s">
        <v>170</v>
      </c>
      <c r="G11" s="2">
        <v>65</v>
      </c>
      <c r="H11" s="2" t="s">
        <v>100</v>
      </c>
      <c r="I11" s="3">
        <v>15</v>
      </c>
      <c r="J11" s="2">
        <v>61.19</v>
      </c>
      <c r="K11" s="6">
        <v>6.6961969492996459E-2</v>
      </c>
    </row>
    <row r="12" spans="1:26" x14ac:dyDescent="0.25">
      <c r="A12" s="2" t="s">
        <v>112</v>
      </c>
      <c r="B12" s="2" t="s">
        <v>152</v>
      </c>
      <c r="C12" s="4">
        <v>44734</v>
      </c>
      <c r="D12" s="2">
        <v>365.06742804332742</v>
      </c>
      <c r="E12" s="2" t="s">
        <v>159</v>
      </c>
      <c r="F12" s="2" t="s">
        <v>169</v>
      </c>
      <c r="G12" s="2">
        <v>65</v>
      </c>
      <c r="H12" s="2" t="s">
        <v>99</v>
      </c>
      <c r="I12" s="3">
        <v>6</v>
      </c>
      <c r="J12" s="2">
        <v>24.93</v>
      </c>
      <c r="K12" s="6">
        <v>6.8295799738434873E-2</v>
      </c>
      <c r="N12" s="72" t="s">
        <v>801</v>
      </c>
      <c r="O12" s="72"/>
      <c r="P12" s="72"/>
      <c r="Q12" s="72"/>
      <c r="R12" s="72"/>
      <c r="S12" s="72"/>
      <c r="T12" s="72"/>
      <c r="X12" s="36" t="s">
        <v>793</v>
      </c>
      <c r="Y12" s="36"/>
      <c r="Z12" s="36"/>
    </row>
    <row r="13" spans="1:26" x14ac:dyDescent="0.25">
      <c r="A13" s="2" t="s">
        <v>142</v>
      </c>
      <c r="B13" s="2" t="s">
        <v>153</v>
      </c>
      <c r="C13" s="4">
        <v>44727</v>
      </c>
      <c r="D13" s="2">
        <v>1081.9669186703891</v>
      </c>
      <c r="E13" s="2" t="s">
        <v>160</v>
      </c>
      <c r="F13" s="2" t="s">
        <v>170</v>
      </c>
      <c r="G13" s="2">
        <v>250</v>
      </c>
      <c r="H13" s="2" t="s">
        <v>99</v>
      </c>
      <c r="I13" s="3">
        <v>6</v>
      </c>
      <c r="J13" s="2">
        <v>418.03</v>
      </c>
      <c r="K13" s="6">
        <v>0.38636401364592987</v>
      </c>
      <c r="N13" s="17" t="s">
        <v>797</v>
      </c>
      <c r="O13" s="17">
        <v>27</v>
      </c>
      <c r="P13" s="17">
        <f>O13+1</f>
        <v>28</v>
      </c>
      <c r="Q13" s="17">
        <f>P13+1</f>
        <v>29</v>
      </c>
      <c r="R13" s="17">
        <f>Q13+1</f>
        <v>30</v>
      </c>
      <c r="S13" s="17">
        <f>R13+1</f>
        <v>31</v>
      </c>
      <c r="T13" s="17">
        <f>S13+1</f>
        <v>32</v>
      </c>
      <c r="X13" s="12" t="s">
        <v>276</v>
      </c>
      <c r="Y13" s="12" t="s">
        <v>791</v>
      </c>
      <c r="Z13" s="12" t="s">
        <v>792</v>
      </c>
    </row>
    <row r="14" spans="1:26" x14ac:dyDescent="0.25">
      <c r="A14" s="2" t="s">
        <v>108</v>
      </c>
      <c r="B14" s="2" t="s">
        <v>153</v>
      </c>
      <c r="C14" s="4">
        <v>44740</v>
      </c>
      <c r="D14" s="2">
        <v>479.88658034447212</v>
      </c>
      <c r="E14" s="2" t="s">
        <v>160</v>
      </c>
      <c r="F14" s="2" t="s">
        <v>169</v>
      </c>
      <c r="G14" s="2">
        <v>250</v>
      </c>
      <c r="H14" s="2" t="s">
        <v>98</v>
      </c>
      <c r="I14" s="3">
        <v>3</v>
      </c>
      <c r="J14" s="2">
        <v>270.11</v>
      </c>
      <c r="K14" s="6">
        <v>0.56286929186816415</v>
      </c>
      <c r="N14" s="17" t="s">
        <v>158</v>
      </c>
      <c r="X14" s="20">
        <v>27</v>
      </c>
    </row>
    <row r="15" spans="1:26" x14ac:dyDescent="0.25">
      <c r="A15" s="2" t="s">
        <v>113</v>
      </c>
      <c r="B15" s="2" t="s">
        <v>153</v>
      </c>
      <c r="C15" s="4">
        <v>44731</v>
      </c>
      <c r="D15" s="2">
        <v>737.58749195231678</v>
      </c>
      <c r="E15" s="2" t="s">
        <v>160</v>
      </c>
      <c r="F15" s="2" t="s">
        <v>170</v>
      </c>
      <c r="G15" s="2">
        <v>250</v>
      </c>
      <c r="H15" s="2" t="s">
        <v>100</v>
      </c>
      <c r="I15" s="3">
        <v>3</v>
      </c>
      <c r="J15" s="2">
        <v>12.41</v>
      </c>
      <c r="K15" s="6">
        <v>1.6828522965904168E-2</v>
      </c>
      <c r="N15" s="17" t="s">
        <v>163</v>
      </c>
      <c r="X15" s="20">
        <f>X14+1</f>
        <v>28</v>
      </c>
    </row>
    <row r="16" spans="1:26" x14ac:dyDescent="0.25">
      <c r="A16" s="2" t="s">
        <v>116</v>
      </c>
      <c r="B16" s="2" t="s">
        <v>152</v>
      </c>
      <c r="C16" s="4">
        <v>44738</v>
      </c>
      <c r="D16" s="2">
        <v>1054.1085860216892</v>
      </c>
      <c r="E16" s="2" t="s">
        <v>159</v>
      </c>
      <c r="F16" s="2" t="s">
        <v>169</v>
      </c>
      <c r="G16" s="2">
        <v>65</v>
      </c>
      <c r="H16" s="2" t="s">
        <v>100</v>
      </c>
      <c r="I16" s="3">
        <v>18</v>
      </c>
      <c r="J16" s="2">
        <v>115.89</v>
      </c>
      <c r="K16" s="6">
        <v>0.10994257661413849</v>
      </c>
      <c r="N16" s="17" t="s">
        <v>159</v>
      </c>
      <c r="X16" s="20">
        <f>X15+1</f>
        <v>29</v>
      </c>
    </row>
    <row r="17" spans="1:24" x14ac:dyDescent="0.25">
      <c r="A17" s="2" t="s">
        <v>146</v>
      </c>
      <c r="B17" s="2" t="s">
        <v>153</v>
      </c>
      <c r="C17" s="4">
        <v>44730</v>
      </c>
      <c r="D17" s="2">
        <v>854.75046365080641</v>
      </c>
      <c r="E17" s="2" t="s">
        <v>160</v>
      </c>
      <c r="F17" s="2" t="s">
        <v>170</v>
      </c>
      <c r="G17" s="2">
        <v>250</v>
      </c>
      <c r="H17" s="2" t="s">
        <v>100</v>
      </c>
      <c r="I17" s="3">
        <v>6</v>
      </c>
      <c r="J17" s="2">
        <v>645.25</v>
      </c>
      <c r="K17" s="6">
        <v>0.75489814137474298</v>
      </c>
      <c r="N17" s="17" t="s">
        <v>160</v>
      </c>
      <c r="X17" s="20">
        <f>X16+1</f>
        <v>30</v>
      </c>
    </row>
    <row r="18" spans="1:24" x14ac:dyDescent="0.25">
      <c r="A18" s="2" t="s">
        <v>104</v>
      </c>
      <c r="B18" s="2" t="s">
        <v>153</v>
      </c>
      <c r="C18" s="4">
        <v>44734</v>
      </c>
      <c r="D18" s="2">
        <v>388.91877291930052</v>
      </c>
      <c r="E18" s="2" t="s">
        <v>160</v>
      </c>
      <c r="F18" s="2" t="s">
        <v>169</v>
      </c>
      <c r="G18" s="2">
        <v>250</v>
      </c>
      <c r="H18" s="2" t="s">
        <v>100</v>
      </c>
      <c r="I18" s="3">
        <v>3</v>
      </c>
      <c r="J18" s="2">
        <v>361.08</v>
      </c>
      <c r="K18" s="6">
        <v>0.92842323956324613</v>
      </c>
      <c r="N18" s="17" t="s">
        <v>162</v>
      </c>
      <c r="X18" s="20">
        <f>X17+1</f>
        <v>31</v>
      </c>
    </row>
    <row r="19" spans="1:24" x14ac:dyDescent="0.25">
      <c r="A19" s="2" t="s">
        <v>119</v>
      </c>
      <c r="B19" s="2" t="s">
        <v>155</v>
      </c>
      <c r="C19" s="4">
        <v>44730</v>
      </c>
      <c r="D19" s="2">
        <v>878.10164658744611</v>
      </c>
      <c r="E19" s="2" t="s">
        <v>162</v>
      </c>
      <c r="F19" s="2" t="s">
        <v>169</v>
      </c>
      <c r="G19" s="2">
        <v>60</v>
      </c>
      <c r="H19" s="2" t="s">
        <v>100</v>
      </c>
      <c r="I19" s="3">
        <v>15</v>
      </c>
      <c r="J19" s="2">
        <v>21.9</v>
      </c>
      <c r="K19" s="6">
        <v>2.4938289886663061E-2</v>
      </c>
      <c r="N19" s="17" t="s">
        <v>161</v>
      </c>
      <c r="X19" s="20">
        <f>X18+1</f>
        <v>32</v>
      </c>
    </row>
    <row r="20" spans="1:24" x14ac:dyDescent="0.25">
      <c r="A20" s="2" t="s">
        <v>117</v>
      </c>
      <c r="B20" s="2" t="s">
        <v>153</v>
      </c>
      <c r="C20" s="4">
        <v>44738</v>
      </c>
      <c r="D20" s="2">
        <v>976.51482555058408</v>
      </c>
      <c r="E20" s="2" t="s">
        <v>160</v>
      </c>
      <c r="F20" s="2" t="s">
        <v>170</v>
      </c>
      <c r="G20" s="2">
        <v>250</v>
      </c>
      <c r="H20" s="2" t="s">
        <v>98</v>
      </c>
      <c r="I20" s="3">
        <v>6</v>
      </c>
      <c r="J20" s="2">
        <v>523.49</v>
      </c>
      <c r="K20" s="6">
        <v>0.53607498908607099</v>
      </c>
      <c r="N20" s="17" t="s">
        <v>272</v>
      </c>
    </row>
    <row r="21" spans="1:24" x14ac:dyDescent="0.25">
      <c r="A21" s="2" t="s">
        <v>131</v>
      </c>
      <c r="B21" s="2" t="s">
        <v>153</v>
      </c>
      <c r="C21" s="4">
        <v>44729</v>
      </c>
      <c r="D21" s="2">
        <v>1060.8066397333646</v>
      </c>
      <c r="E21" s="2" t="s">
        <v>160</v>
      </c>
      <c r="F21" s="2" t="s">
        <v>170</v>
      </c>
      <c r="G21" s="2">
        <v>250</v>
      </c>
      <c r="H21" s="2" t="s">
        <v>98</v>
      </c>
      <c r="I21" s="3">
        <v>6</v>
      </c>
      <c r="J21" s="2">
        <v>439.19</v>
      </c>
      <c r="K21" s="6">
        <v>0.41401829873258272</v>
      </c>
      <c r="N21" s="24"/>
      <c r="O21" s="24"/>
      <c r="P21" s="24"/>
      <c r="Q21" s="74"/>
      <c r="R21" s="74"/>
    </row>
    <row r="22" spans="1:24" x14ac:dyDescent="0.25">
      <c r="A22" s="2" t="s">
        <v>109</v>
      </c>
      <c r="B22" s="2" t="s">
        <v>154</v>
      </c>
      <c r="C22" s="4">
        <v>44725</v>
      </c>
      <c r="D22" s="2">
        <v>756.26129046676067</v>
      </c>
      <c r="E22" s="2" t="s">
        <v>161</v>
      </c>
      <c r="F22" s="2" t="s">
        <v>170</v>
      </c>
      <c r="G22" s="2">
        <v>130</v>
      </c>
      <c r="H22" s="2" t="s">
        <v>99</v>
      </c>
      <c r="I22" s="3">
        <v>6</v>
      </c>
      <c r="J22" s="2">
        <v>23.74</v>
      </c>
      <c r="K22" s="6">
        <v>3.138956050307417E-2</v>
      </c>
      <c r="N22" s="25"/>
      <c r="O22" s="25"/>
      <c r="P22" s="25"/>
      <c r="Q22" s="68"/>
      <c r="R22" s="68"/>
      <c r="U22" s="7"/>
    </row>
    <row r="23" spans="1:24" x14ac:dyDescent="0.25">
      <c r="A23" s="2" t="s">
        <v>132</v>
      </c>
      <c r="B23" s="2" t="s">
        <v>154</v>
      </c>
      <c r="C23" s="4">
        <v>44726</v>
      </c>
      <c r="D23" s="2">
        <v>1162.8365015209247</v>
      </c>
      <c r="E23" s="2" t="s">
        <v>161</v>
      </c>
      <c r="F23" s="2" t="s">
        <v>169</v>
      </c>
      <c r="G23" s="2">
        <v>130</v>
      </c>
      <c r="H23" s="2" t="s">
        <v>99</v>
      </c>
      <c r="I23" s="3">
        <v>9</v>
      </c>
      <c r="J23" s="2">
        <v>7.16</v>
      </c>
      <c r="K23" s="6">
        <v>6.1603660271292333E-3</v>
      </c>
      <c r="N23" s="71" t="s">
        <v>800</v>
      </c>
      <c r="O23" s="72"/>
      <c r="P23" s="72"/>
      <c r="Q23" s="72"/>
      <c r="R23" s="72"/>
      <c r="S23" s="72"/>
      <c r="T23" s="72"/>
      <c r="U23" s="72"/>
    </row>
    <row r="24" spans="1:24" x14ac:dyDescent="0.25">
      <c r="A24" s="2" t="s">
        <v>118</v>
      </c>
      <c r="B24" s="2" t="s">
        <v>154</v>
      </c>
      <c r="C24" s="4">
        <v>44725</v>
      </c>
      <c r="D24" s="2">
        <v>1127.6939411947988</v>
      </c>
      <c r="E24" s="2" t="s">
        <v>161</v>
      </c>
      <c r="F24" s="2" t="s">
        <v>169</v>
      </c>
      <c r="G24" s="2">
        <v>130</v>
      </c>
      <c r="H24" s="2" t="s">
        <v>99</v>
      </c>
      <c r="I24" s="3">
        <v>9</v>
      </c>
      <c r="J24" s="2">
        <v>42.31</v>
      </c>
      <c r="K24" s="6">
        <v>3.7515550327758003E-2</v>
      </c>
      <c r="N24" s="17" t="s">
        <v>798</v>
      </c>
      <c r="O24" s="17" t="s">
        <v>781</v>
      </c>
      <c r="P24" s="17" t="s">
        <v>782</v>
      </c>
      <c r="Q24" s="17" t="s">
        <v>783</v>
      </c>
      <c r="R24" s="17" t="s">
        <v>784</v>
      </c>
      <c r="S24" s="17" t="s">
        <v>785</v>
      </c>
      <c r="T24" s="17" t="s">
        <v>786</v>
      </c>
      <c r="U24" s="17" t="s">
        <v>787</v>
      </c>
    </row>
    <row r="25" spans="1:24" x14ac:dyDescent="0.25">
      <c r="A25" s="2" t="s">
        <v>125</v>
      </c>
      <c r="B25" s="2" t="s">
        <v>151</v>
      </c>
      <c r="C25" s="4">
        <v>44730</v>
      </c>
      <c r="D25" s="2">
        <v>712.35816988481008</v>
      </c>
      <c r="E25" s="2" t="s">
        <v>158</v>
      </c>
      <c r="F25" s="2" t="s">
        <v>169</v>
      </c>
      <c r="G25" s="2">
        <v>72</v>
      </c>
      <c r="H25" s="2" t="s">
        <v>100</v>
      </c>
      <c r="I25" s="3">
        <v>12</v>
      </c>
      <c r="J25" s="2">
        <v>151.63999999999999</v>
      </c>
      <c r="K25" s="6">
        <v>0.21287301321989574</v>
      </c>
      <c r="N25" s="17" t="s">
        <v>158</v>
      </c>
    </row>
    <row r="26" spans="1:24" x14ac:dyDescent="0.25">
      <c r="A26" s="2" t="s">
        <v>126</v>
      </c>
      <c r="B26" s="2" t="s">
        <v>152</v>
      </c>
      <c r="C26" s="4">
        <v>44728</v>
      </c>
      <c r="D26" s="2">
        <v>702.40059070538132</v>
      </c>
      <c r="E26" s="2" t="s">
        <v>159</v>
      </c>
      <c r="F26" s="2" t="s">
        <v>169</v>
      </c>
      <c r="G26" s="2">
        <v>65</v>
      </c>
      <c r="H26" s="2" t="s">
        <v>98</v>
      </c>
      <c r="I26" s="3">
        <v>12</v>
      </c>
      <c r="J26" s="2">
        <v>77.599999999999994</v>
      </c>
      <c r="K26" s="6">
        <v>0.11047742601795077</v>
      </c>
      <c r="N26" s="17" t="s">
        <v>163</v>
      </c>
    </row>
    <row r="27" spans="1:24" x14ac:dyDescent="0.25">
      <c r="A27" s="2" t="s">
        <v>137</v>
      </c>
      <c r="B27" s="2" t="s">
        <v>154</v>
      </c>
      <c r="C27" s="4">
        <v>44732</v>
      </c>
      <c r="D27" s="2">
        <v>1024.6945444997</v>
      </c>
      <c r="E27" s="2" t="s">
        <v>161</v>
      </c>
      <c r="F27" s="2" t="s">
        <v>169</v>
      </c>
      <c r="G27" s="2">
        <v>130</v>
      </c>
      <c r="H27" s="2" t="s">
        <v>100</v>
      </c>
      <c r="I27" s="3">
        <v>9</v>
      </c>
      <c r="J27" s="2">
        <v>145.31</v>
      </c>
      <c r="K27" s="6">
        <v>0.14180367825735268</v>
      </c>
      <c r="N27" s="17" t="s">
        <v>159</v>
      </c>
    </row>
    <row r="28" spans="1:24" x14ac:dyDescent="0.25">
      <c r="A28" s="2" t="s">
        <v>123</v>
      </c>
      <c r="B28" s="2" t="s">
        <v>153</v>
      </c>
      <c r="C28" s="4">
        <v>44734</v>
      </c>
      <c r="D28" s="2">
        <v>1100.1038646627512</v>
      </c>
      <c r="E28" s="2" t="s">
        <v>160</v>
      </c>
      <c r="F28" s="2" t="s">
        <v>169</v>
      </c>
      <c r="G28" s="2">
        <v>250</v>
      </c>
      <c r="H28" s="2" t="s">
        <v>98</v>
      </c>
      <c r="I28" s="3">
        <v>6</v>
      </c>
      <c r="J28" s="2">
        <v>399.9</v>
      </c>
      <c r="K28" s="6">
        <v>0.36350761794645753</v>
      </c>
      <c r="N28" s="17" t="s">
        <v>160</v>
      </c>
    </row>
    <row r="29" spans="1:24" x14ac:dyDescent="0.25">
      <c r="A29" s="2" t="s">
        <v>128</v>
      </c>
      <c r="B29" s="2" t="s">
        <v>155</v>
      </c>
      <c r="C29" s="4">
        <v>44738</v>
      </c>
      <c r="D29" s="2">
        <v>836.39583226134164</v>
      </c>
      <c r="E29" s="2" t="s">
        <v>162</v>
      </c>
      <c r="F29" s="2" t="s">
        <v>169</v>
      </c>
      <c r="G29" s="2">
        <v>60</v>
      </c>
      <c r="H29" s="2" t="s">
        <v>98</v>
      </c>
      <c r="I29" s="3">
        <v>15</v>
      </c>
      <c r="J29" s="2">
        <v>63.6</v>
      </c>
      <c r="K29" s="6">
        <v>7.6045534046593019E-2</v>
      </c>
      <c r="N29" s="17" t="s">
        <v>162</v>
      </c>
    </row>
    <row r="30" spans="1:24" x14ac:dyDescent="0.25">
      <c r="A30" s="2" t="s">
        <v>129</v>
      </c>
      <c r="B30" s="2" t="s">
        <v>151</v>
      </c>
      <c r="C30" s="4">
        <v>44734</v>
      </c>
      <c r="D30" s="2">
        <v>963.80585295182641</v>
      </c>
      <c r="E30" s="2" t="s">
        <v>158</v>
      </c>
      <c r="F30" s="2" t="s">
        <v>169</v>
      </c>
      <c r="G30" s="2">
        <v>72</v>
      </c>
      <c r="H30" s="2" t="s">
        <v>99</v>
      </c>
      <c r="I30" s="3">
        <v>15</v>
      </c>
      <c r="J30" s="2">
        <v>116.19</v>
      </c>
      <c r="K30" s="6">
        <v>0.12055762754740325</v>
      </c>
      <c r="N30" s="17" t="s">
        <v>161</v>
      </c>
    </row>
    <row r="31" spans="1:24" x14ac:dyDescent="0.25">
      <c r="A31" s="2" t="s">
        <v>130</v>
      </c>
      <c r="B31" s="2" t="s">
        <v>152</v>
      </c>
      <c r="C31" s="4">
        <v>44727</v>
      </c>
      <c r="D31" s="2">
        <v>449.01925098530552</v>
      </c>
      <c r="E31" s="2" t="s">
        <v>159</v>
      </c>
      <c r="F31" s="2" t="s">
        <v>169</v>
      </c>
      <c r="G31" s="2">
        <v>65</v>
      </c>
      <c r="H31" s="2" t="s">
        <v>100</v>
      </c>
      <c r="I31" s="3">
        <v>9</v>
      </c>
      <c r="J31" s="2">
        <v>135.97999999999999</v>
      </c>
      <c r="K31" s="6">
        <v>0.30283946337780637</v>
      </c>
      <c r="N31" s="17" t="s">
        <v>272</v>
      </c>
    </row>
    <row r="32" spans="1:24" x14ac:dyDescent="0.25">
      <c r="A32" s="2" t="s">
        <v>143</v>
      </c>
      <c r="B32" s="2" t="s">
        <v>154</v>
      </c>
      <c r="C32" s="4">
        <v>44731</v>
      </c>
      <c r="D32" s="2">
        <v>623.44174041277051</v>
      </c>
      <c r="E32" s="2" t="s">
        <v>161</v>
      </c>
      <c r="F32" s="2" t="s">
        <v>170</v>
      </c>
      <c r="G32" s="2">
        <v>130</v>
      </c>
      <c r="H32" s="2" t="s">
        <v>100</v>
      </c>
      <c r="I32" s="3">
        <v>6</v>
      </c>
      <c r="J32" s="2">
        <v>156.56</v>
      </c>
      <c r="K32" s="6">
        <v>0.25111930985495906</v>
      </c>
      <c r="N32" s="73"/>
      <c r="O32" s="73"/>
      <c r="P32" s="73"/>
      <c r="Q32" s="70"/>
      <c r="R32" s="70"/>
      <c r="U32" s="7"/>
    </row>
    <row r="33" spans="1:21" x14ac:dyDescent="0.25">
      <c r="A33" s="2" t="s">
        <v>136</v>
      </c>
      <c r="B33" s="2" t="s">
        <v>153</v>
      </c>
      <c r="C33" s="4">
        <v>44736</v>
      </c>
      <c r="D33" s="2">
        <v>958.10029344278337</v>
      </c>
      <c r="E33" s="2" t="s">
        <v>160</v>
      </c>
      <c r="F33" s="2" t="s">
        <v>169</v>
      </c>
      <c r="G33" s="2">
        <v>250</v>
      </c>
      <c r="H33" s="2" t="s">
        <v>99</v>
      </c>
      <c r="I33" s="3">
        <v>6</v>
      </c>
      <c r="J33" s="2">
        <v>541.9</v>
      </c>
      <c r="K33" s="6">
        <v>0.56559810101924179</v>
      </c>
      <c r="U33" s="7"/>
    </row>
    <row r="34" spans="1:21" x14ac:dyDescent="0.25">
      <c r="A34" s="2" t="s">
        <v>134</v>
      </c>
      <c r="B34" s="2" t="s">
        <v>151</v>
      </c>
      <c r="C34" s="4">
        <v>44733</v>
      </c>
      <c r="D34" s="2">
        <v>1172.893522015298</v>
      </c>
      <c r="E34" s="2" t="s">
        <v>158</v>
      </c>
      <c r="F34" s="2" t="s">
        <v>169</v>
      </c>
      <c r="G34" s="2">
        <v>72</v>
      </c>
      <c r="H34" s="2" t="s">
        <v>100</v>
      </c>
      <c r="I34" s="3">
        <v>18</v>
      </c>
      <c r="J34" s="2">
        <v>123.11</v>
      </c>
      <c r="K34" s="6">
        <v>0.10495963672233184</v>
      </c>
      <c r="N34" s="71" t="s">
        <v>809</v>
      </c>
      <c r="O34" s="72"/>
      <c r="P34" s="72"/>
      <c r="Q34" s="72"/>
      <c r="R34" s="72"/>
      <c r="S34" s="72"/>
      <c r="T34" s="72"/>
      <c r="U34" s="72"/>
    </row>
    <row r="35" spans="1:21" x14ac:dyDescent="0.25">
      <c r="A35" s="2" t="s">
        <v>135</v>
      </c>
      <c r="B35" s="2" t="s">
        <v>152</v>
      </c>
      <c r="C35" s="4">
        <v>44730</v>
      </c>
      <c r="D35" s="2">
        <v>602.8879543124765</v>
      </c>
      <c r="E35" s="2" t="s">
        <v>159</v>
      </c>
      <c r="F35" s="2" t="s">
        <v>169</v>
      </c>
      <c r="G35" s="2">
        <v>65</v>
      </c>
      <c r="H35" s="2" t="s">
        <v>98</v>
      </c>
      <c r="I35" s="3">
        <v>12</v>
      </c>
      <c r="J35" s="2">
        <v>177.11</v>
      </c>
      <c r="K35" s="6">
        <v>0.29377273906475571</v>
      </c>
      <c r="N35" s="17" t="s">
        <v>799</v>
      </c>
      <c r="O35" s="17" t="s">
        <v>802</v>
      </c>
      <c r="P35" s="17" t="s">
        <v>803</v>
      </c>
      <c r="Q35" s="17" t="s">
        <v>804</v>
      </c>
      <c r="R35" s="17" t="s">
        <v>805</v>
      </c>
      <c r="S35" s="17" t="s">
        <v>806</v>
      </c>
      <c r="T35" s="17" t="s">
        <v>807</v>
      </c>
      <c r="U35" s="17" t="s">
        <v>808</v>
      </c>
    </row>
    <row r="36" spans="1:21" x14ac:dyDescent="0.25">
      <c r="A36" s="2" t="s">
        <v>114</v>
      </c>
      <c r="B36" s="2" t="s">
        <v>154</v>
      </c>
      <c r="C36" s="4">
        <v>44730</v>
      </c>
      <c r="D36" s="2">
        <v>1231.631284578343</v>
      </c>
      <c r="E36" s="2" t="s">
        <v>161</v>
      </c>
      <c r="F36" s="2" t="s">
        <v>169</v>
      </c>
      <c r="G36" s="2">
        <v>130</v>
      </c>
      <c r="H36" s="2" t="s">
        <v>98</v>
      </c>
      <c r="I36" s="3">
        <v>12</v>
      </c>
      <c r="J36" s="2">
        <v>328.37</v>
      </c>
      <c r="K36" s="6">
        <v>0.26661284065553453</v>
      </c>
      <c r="N36" s="17" t="s">
        <v>158</v>
      </c>
    </row>
    <row r="37" spans="1:21" x14ac:dyDescent="0.25">
      <c r="A37" s="2" t="s">
        <v>133</v>
      </c>
      <c r="B37" s="2" t="s">
        <v>154</v>
      </c>
      <c r="C37" s="4">
        <v>44738</v>
      </c>
      <c r="D37" s="2">
        <v>1219.8983610726016</v>
      </c>
      <c r="E37" s="2" t="s">
        <v>161</v>
      </c>
      <c r="F37" s="2" t="s">
        <v>169</v>
      </c>
      <c r="G37" s="2">
        <v>130</v>
      </c>
      <c r="H37" s="2" t="s">
        <v>100</v>
      </c>
      <c r="I37" s="3">
        <v>12</v>
      </c>
      <c r="J37" s="2">
        <v>340.1</v>
      </c>
      <c r="K37" s="6">
        <v>0.27879506176921365</v>
      </c>
      <c r="N37" s="17" t="s">
        <v>163</v>
      </c>
    </row>
    <row r="38" spans="1:21" x14ac:dyDescent="0.25">
      <c r="A38" s="2" t="s">
        <v>105</v>
      </c>
      <c r="B38" s="2" t="s">
        <v>154</v>
      </c>
      <c r="C38" s="4">
        <v>44737</v>
      </c>
      <c r="D38" s="2">
        <v>967.01919932990631</v>
      </c>
      <c r="E38" s="2" t="s">
        <v>161</v>
      </c>
      <c r="F38" s="2" t="s">
        <v>170</v>
      </c>
      <c r="G38" s="2">
        <v>130</v>
      </c>
      <c r="H38" s="2" t="s">
        <v>98</v>
      </c>
      <c r="I38" s="3">
        <v>9</v>
      </c>
      <c r="J38" s="2">
        <v>202.98</v>
      </c>
      <c r="K38" s="6">
        <v>0.20990358910221096</v>
      </c>
      <c r="N38" s="17" t="s">
        <v>159</v>
      </c>
    </row>
    <row r="39" spans="1:21" x14ac:dyDescent="0.25">
      <c r="A39" s="2" t="s">
        <v>124</v>
      </c>
      <c r="B39" s="2" t="s">
        <v>154</v>
      </c>
      <c r="C39" s="4">
        <v>44729</v>
      </c>
      <c r="D39" s="2">
        <v>1192.283035256115</v>
      </c>
      <c r="E39" s="2" t="s">
        <v>161</v>
      </c>
      <c r="F39" s="2" t="s">
        <v>169</v>
      </c>
      <c r="G39" s="2">
        <v>130</v>
      </c>
      <c r="H39" s="2" t="s">
        <v>99</v>
      </c>
      <c r="I39" s="3">
        <v>12</v>
      </c>
      <c r="J39" s="2">
        <v>367.72</v>
      </c>
      <c r="K39" s="6">
        <v>0.30841415491993102</v>
      </c>
      <c r="N39" s="17" t="s">
        <v>160</v>
      </c>
    </row>
    <row r="40" spans="1:21" x14ac:dyDescent="0.25">
      <c r="A40" s="2" t="s">
        <v>140</v>
      </c>
      <c r="B40" s="2" t="s">
        <v>151</v>
      </c>
      <c r="C40" s="4">
        <v>44735</v>
      </c>
      <c r="D40" s="2">
        <v>833.37011895831995</v>
      </c>
      <c r="E40" s="2" t="s">
        <v>158</v>
      </c>
      <c r="F40" s="2" t="s">
        <v>169</v>
      </c>
      <c r="G40" s="2">
        <v>72</v>
      </c>
      <c r="H40" s="2" t="s">
        <v>100</v>
      </c>
      <c r="I40" s="3">
        <v>12</v>
      </c>
      <c r="J40" s="2">
        <v>30.63</v>
      </c>
      <c r="K40" s="6">
        <v>3.6754234817017679E-2</v>
      </c>
      <c r="N40" s="17" t="s">
        <v>162</v>
      </c>
    </row>
    <row r="41" spans="1:21" x14ac:dyDescent="0.25">
      <c r="A41" s="2" t="s">
        <v>141</v>
      </c>
      <c r="B41" s="2" t="s">
        <v>152</v>
      </c>
      <c r="C41" s="4">
        <v>44728</v>
      </c>
      <c r="D41" s="2">
        <v>1218.2341318589445</v>
      </c>
      <c r="E41" s="2" t="s">
        <v>159</v>
      </c>
      <c r="F41" s="2" t="s">
        <v>169</v>
      </c>
      <c r="G41" s="2">
        <v>65</v>
      </c>
      <c r="H41" s="2" t="s">
        <v>98</v>
      </c>
      <c r="I41" s="3">
        <v>21</v>
      </c>
      <c r="J41" s="2">
        <v>146.77000000000001</v>
      </c>
      <c r="K41" s="6">
        <v>0.12047427034169578</v>
      </c>
      <c r="N41" s="17" t="s">
        <v>161</v>
      </c>
    </row>
    <row r="42" spans="1:21" x14ac:dyDescent="0.25">
      <c r="A42" s="2" t="s">
        <v>147</v>
      </c>
      <c r="B42" s="2" t="s">
        <v>154</v>
      </c>
      <c r="C42" s="4">
        <v>44736</v>
      </c>
      <c r="D42" s="2">
        <v>549.96880382674601</v>
      </c>
      <c r="E42" s="2" t="s">
        <v>161</v>
      </c>
      <c r="F42" s="2" t="s">
        <v>170</v>
      </c>
      <c r="G42" s="2">
        <v>130</v>
      </c>
      <c r="H42" s="2" t="s">
        <v>98</v>
      </c>
      <c r="I42" s="3">
        <v>6</v>
      </c>
      <c r="J42" s="2">
        <v>230.03</v>
      </c>
      <c r="K42" s="6">
        <v>0.41826226246410803</v>
      </c>
      <c r="N42" s="17" t="s">
        <v>272</v>
      </c>
    </row>
    <row r="43" spans="1:21" x14ac:dyDescent="0.25">
      <c r="A43" s="2" t="s">
        <v>138</v>
      </c>
      <c r="B43" s="2" t="s">
        <v>155</v>
      </c>
      <c r="C43" s="4">
        <v>44732</v>
      </c>
      <c r="D43" s="2">
        <v>751.70646508876052</v>
      </c>
      <c r="E43" s="2" t="s">
        <v>162</v>
      </c>
      <c r="F43" s="2" t="s">
        <v>170</v>
      </c>
      <c r="G43" s="2">
        <v>60</v>
      </c>
      <c r="H43" s="2" t="s">
        <v>98</v>
      </c>
      <c r="I43" s="3">
        <v>15</v>
      </c>
      <c r="J43" s="2">
        <v>148.29</v>
      </c>
      <c r="K43" s="6">
        <v>0.19727585407121537</v>
      </c>
      <c r="N43" s="25"/>
      <c r="O43" s="25"/>
      <c r="P43" s="25"/>
      <c r="Q43" s="68"/>
      <c r="R43" s="68"/>
      <c r="U43" s="7"/>
    </row>
    <row r="44" spans="1:21" x14ac:dyDescent="0.25">
      <c r="A44" s="2" t="s">
        <v>115</v>
      </c>
      <c r="B44" s="2" t="s">
        <v>151</v>
      </c>
      <c r="C44" s="4">
        <v>44735</v>
      </c>
      <c r="D44" s="2">
        <v>890.71175350651413</v>
      </c>
      <c r="E44" s="2" t="s">
        <v>158</v>
      </c>
      <c r="F44" s="2" t="s">
        <v>170</v>
      </c>
      <c r="G44" s="2">
        <v>72</v>
      </c>
      <c r="H44" s="2" t="s">
        <v>99</v>
      </c>
      <c r="I44" s="3">
        <v>15</v>
      </c>
      <c r="J44" s="2">
        <v>189.29</v>
      </c>
      <c r="K44" s="6">
        <v>0.21251347110701568</v>
      </c>
      <c r="N44" s="25"/>
      <c r="O44" s="25"/>
      <c r="P44" s="25"/>
      <c r="Q44" s="68"/>
      <c r="R44" s="68"/>
      <c r="U44" s="7"/>
    </row>
    <row r="45" spans="1:21" x14ac:dyDescent="0.25">
      <c r="A45" s="2" t="s">
        <v>121</v>
      </c>
      <c r="B45" s="2" t="s">
        <v>151</v>
      </c>
      <c r="C45" s="4">
        <v>44730</v>
      </c>
      <c r="D45" s="2">
        <v>1146.0031573562619</v>
      </c>
      <c r="E45" s="2" t="s">
        <v>158</v>
      </c>
      <c r="F45" s="2" t="s">
        <v>170</v>
      </c>
      <c r="G45" s="2">
        <v>72</v>
      </c>
      <c r="H45" s="2" t="s">
        <v>99</v>
      </c>
      <c r="I45" s="3">
        <v>18</v>
      </c>
      <c r="J45" s="2">
        <v>150</v>
      </c>
      <c r="K45" s="6">
        <v>0.1308869366379137</v>
      </c>
      <c r="N45" s="25"/>
      <c r="O45" s="25"/>
      <c r="P45" s="25"/>
      <c r="Q45" s="69"/>
      <c r="R45" s="69"/>
      <c r="U45" s="7"/>
    </row>
    <row r="46" spans="1:21" x14ac:dyDescent="0.25">
      <c r="A46" s="2" t="s">
        <v>111</v>
      </c>
      <c r="B46" s="2" t="s">
        <v>151</v>
      </c>
      <c r="C46" s="4">
        <v>44725</v>
      </c>
      <c r="D46" s="2">
        <v>721.73008309265401</v>
      </c>
      <c r="E46" s="2" t="s">
        <v>158</v>
      </c>
      <c r="F46" s="2" t="s">
        <v>170</v>
      </c>
      <c r="G46" s="2">
        <v>72</v>
      </c>
      <c r="H46" s="2" t="s">
        <v>98</v>
      </c>
      <c r="I46" s="3">
        <v>12</v>
      </c>
      <c r="J46" s="2">
        <v>142.27000000000001</v>
      </c>
      <c r="K46" s="6">
        <v>0.19712344024473996</v>
      </c>
      <c r="N46" s="25"/>
      <c r="O46" s="25"/>
      <c r="P46" s="25"/>
      <c r="Q46" s="70"/>
      <c r="R46" s="70"/>
      <c r="U46" s="7"/>
    </row>
    <row r="47" spans="1:21" x14ac:dyDescent="0.25">
      <c r="A47" s="2" t="s">
        <v>144</v>
      </c>
      <c r="B47" s="2" t="s">
        <v>151</v>
      </c>
      <c r="C47" s="4">
        <v>44732</v>
      </c>
      <c r="D47" s="2">
        <v>914.48568917853345</v>
      </c>
      <c r="E47" s="2" t="s">
        <v>158</v>
      </c>
      <c r="F47" s="2" t="s">
        <v>170</v>
      </c>
      <c r="G47" s="2">
        <v>72</v>
      </c>
      <c r="H47" s="2" t="s">
        <v>98</v>
      </c>
      <c r="I47" s="3">
        <v>15</v>
      </c>
      <c r="J47" s="2">
        <v>165.51</v>
      </c>
      <c r="K47" s="6">
        <v>0.18099169049889144</v>
      </c>
      <c r="N47" s="25"/>
      <c r="O47" s="25"/>
      <c r="P47" s="25"/>
      <c r="Q47" s="70"/>
      <c r="R47" s="70"/>
      <c r="U47" s="7"/>
    </row>
    <row r="48" spans="1:21" x14ac:dyDescent="0.25">
      <c r="A48" s="2" t="s">
        <v>147</v>
      </c>
      <c r="B48" s="2" t="s">
        <v>151</v>
      </c>
      <c r="C48" s="4">
        <v>44741</v>
      </c>
      <c r="D48" s="2">
        <v>1870</v>
      </c>
      <c r="E48" s="2" t="s">
        <v>158</v>
      </c>
      <c r="F48" s="2" t="s">
        <v>169</v>
      </c>
      <c r="G48" s="2">
        <v>72</v>
      </c>
      <c r="H48" s="2" t="s">
        <v>98</v>
      </c>
      <c r="I48" s="3">
        <v>25</v>
      </c>
      <c r="J48" s="2">
        <v>70</v>
      </c>
      <c r="K48" s="6">
        <v>3.7433155080213901E-2</v>
      </c>
      <c r="U48" s="7"/>
    </row>
    <row r="49" spans="1:21" x14ac:dyDescent="0.25">
      <c r="A49" s="2" t="s">
        <v>221</v>
      </c>
      <c r="B49" s="2" t="s">
        <v>156</v>
      </c>
      <c r="C49" s="4">
        <v>44742</v>
      </c>
      <c r="D49" s="2">
        <v>1788</v>
      </c>
      <c r="E49" s="2" t="s">
        <v>163</v>
      </c>
      <c r="F49" s="2" t="s">
        <v>169</v>
      </c>
      <c r="G49" s="2">
        <v>95</v>
      </c>
      <c r="H49" s="2" t="s">
        <v>98</v>
      </c>
      <c r="I49" s="3">
        <v>18</v>
      </c>
      <c r="J49" s="2">
        <v>78</v>
      </c>
      <c r="K49" s="6">
        <v>4.3624161073825503E-2</v>
      </c>
      <c r="U49" s="7"/>
    </row>
    <row r="50" spans="1:21" x14ac:dyDescent="0.25">
      <c r="A50" s="2" t="s">
        <v>222</v>
      </c>
      <c r="B50" s="2" t="s">
        <v>271</v>
      </c>
      <c r="C50" s="4">
        <v>44743</v>
      </c>
      <c r="D50" s="2">
        <v>1750</v>
      </c>
      <c r="E50" s="2" t="s">
        <v>272</v>
      </c>
      <c r="F50" s="2" t="s">
        <v>169</v>
      </c>
      <c r="G50" s="2">
        <v>445</v>
      </c>
      <c r="H50" s="2" t="s">
        <v>99</v>
      </c>
      <c r="I50" s="3">
        <v>3</v>
      </c>
      <c r="J50" s="2">
        <v>415</v>
      </c>
      <c r="K50" s="6">
        <v>0.23714285714285716</v>
      </c>
      <c r="U50" s="7"/>
    </row>
    <row r="51" spans="1:21" x14ac:dyDescent="0.25">
      <c r="A51" s="2" t="s">
        <v>223</v>
      </c>
      <c r="B51" s="2" t="s">
        <v>152</v>
      </c>
      <c r="C51" s="4">
        <v>44744</v>
      </c>
      <c r="D51" s="2">
        <v>1728</v>
      </c>
      <c r="E51" s="2" t="s">
        <v>159</v>
      </c>
      <c r="F51" s="2" t="s">
        <v>169</v>
      </c>
      <c r="G51" s="2">
        <v>65</v>
      </c>
      <c r="H51" s="2" t="s">
        <v>99</v>
      </c>
      <c r="I51" s="3">
        <v>26</v>
      </c>
      <c r="J51" s="2">
        <v>38</v>
      </c>
      <c r="K51" s="6">
        <v>2.1990740740740741E-2</v>
      </c>
      <c r="N51" s="24"/>
      <c r="O51" s="24"/>
      <c r="P51" s="24"/>
      <c r="Q51" s="74"/>
      <c r="R51" s="74"/>
      <c r="U51" s="7"/>
    </row>
    <row r="52" spans="1:21" x14ac:dyDescent="0.25">
      <c r="A52" s="2" t="s">
        <v>224</v>
      </c>
      <c r="B52" s="2" t="s">
        <v>151</v>
      </c>
      <c r="C52" s="4">
        <v>44745</v>
      </c>
      <c r="D52" s="2">
        <v>749</v>
      </c>
      <c r="E52" s="2" t="s">
        <v>158</v>
      </c>
      <c r="F52" s="2" t="s">
        <v>169</v>
      </c>
      <c r="G52" s="2">
        <v>72</v>
      </c>
      <c r="H52" s="2" t="s">
        <v>99</v>
      </c>
      <c r="I52" s="3">
        <v>10</v>
      </c>
      <c r="J52" s="2">
        <v>29</v>
      </c>
      <c r="K52" s="6">
        <v>3.8718291054739652E-2</v>
      </c>
      <c r="N52" s="25"/>
      <c r="O52" s="25"/>
      <c r="P52" s="25"/>
      <c r="Q52" s="68"/>
      <c r="R52" s="68"/>
      <c r="U52" s="7"/>
    </row>
    <row r="53" spans="1:21" x14ac:dyDescent="0.25">
      <c r="A53" s="2" t="s">
        <v>225</v>
      </c>
      <c r="B53" s="2" t="s">
        <v>152</v>
      </c>
      <c r="C53" s="4">
        <v>44746</v>
      </c>
      <c r="D53" s="2">
        <v>729</v>
      </c>
      <c r="E53" s="2" t="s">
        <v>159</v>
      </c>
      <c r="F53" s="2" t="s">
        <v>170</v>
      </c>
      <c r="G53" s="2">
        <v>65</v>
      </c>
      <c r="H53" s="2" t="s">
        <v>99</v>
      </c>
      <c r="I53" s="3">
        <v>11</v>
      </c>
      <c r="J53" s="2">
        <v>14</v>
      </c>
      <c r="K53" s="6">
        <v>1.9204389574759947E-2</v>
      </c>
      <c r="N53" s="25"/>
      <c r="O53" s="25"/>
      <c r="P53" s="25"/>
      <c r="Q53" s="69"/>
      <c r="R53" s="69"/>
      <c r="U53" s="7"/>
    </row>
    <row r="54" spans="1:21" x14ac:dyDescent="0.25">
      <c r="A54" s="2" t="s">
        <v>226</v>
      </c>
      <c r="B54" s="2" t="s">
        <v>153</v>
      </c>
      <c r="C54" s="4">
        <v>44747</v>
      </c>
      <c r="D54" s="2">
        <v>896</v>
      </c>
      <c r="E54" s="2" t="s">
        <v>160</v>
      </c>
      <c r="F54" s="2" t="s">
        <v>169</v>
      </c>
      <c r="G54" s="2">
        <v>250</v>
      </c>
      <c r="H54" s="2" t="s">
        <v>99</v>
      </c>
      <c r="I54" s="3">
        <v>3</v>
      </c>
      <c r="J54" s="2">
        <v>146</v>
      </c>
      <c r="K54" s="6">
        <v>0.16294642857142858</v>
      </c>
      <c r="N54" s="25"/>
      <c r="O54" s="25"/>
      <c r="P54" s="25"/>
      <c r="Q54" s="69"/>
      <c r="R54" s="69"/>
      <c r="U54" s="7"/>
    </row>
    <row r="55" spans="1:21" x14ac:dyDescent="0.25">
      <c r="A55" s="2" t="s">
        <v>227</v>
      </c>
      <c r="B55" s="2" t="s">
        <v>152</v>
      </c>
      <c r="C55" s="4">
        <v>44749</v>
      </c>
      <c r="D55" s="2">
        <v>714</v>
      </c>
      <c r="E55" s="2" t="s">
        <v>159</v>
      </c>
      <c r="F55" s="2" t="s">
        <v>169</v>
      </c>
      <c r="G55" s="2">
        <v>65</v>
      </c>
      <c r="H55" s="2" t="s">
        <v>100</v>
      </c>
      <c r="I55" s="3">
        <v>10</v>
      </c>
      <c r="J55" s="2">
        <v>64</v>
      </c>
      <c r="K55" s="6">
        <v>8.9635854341736695E-2</v>
      </c>
      <c r="N55" s="25"/>
      <c r="O55" s="25"/>
      <c r="P55" s="25"/>
      <c r="Q55" s="70"/>
      <c r="R55" s="70"/>
      <c r="U55" s="16"/>
    </row>
    <row r="56" spans="1:21" x14ac:dyDescent="0.25">
      <c r="A56" s="2" t="s">
        <v>228</v>
      </c>
      <c r="B56" s="2" t="s">
        <v>155</v>
      </c>
      <c r="C56" s="4">
        <v>44741</v>
      </c>
      <c r="D56" s="2">
        <v>1505</v>
      </c>
      <c r="E56" s="2" t="s">
        <v>162</v>
      </c>
      <c r="F56" s="2" t="s">
        <v>169</v>
      </c>
      <c r="G56" s="2">
        <v>60</v>
      </c>
      <c r="H56" s="2" t="s">
        <v>100</v>
      </c>
      <c r="I56" s="3">
        <v>25</v>
      </c>
      <c r="J56" s="2">
        <v>5</v>
      </c>
      <c r="K56" s="6">
        <v>3.3222591362126247E-3</v>
      </c>
      <c r="N56" s="25"/>
      <c r="O56" s="25"/>
      <c r="P56" s="25"/>
      <c r="Q56" s="68"/>
      <c r="R56" s="68"/>
      <c r="U56" s="7"/>
    </row>
    <row r="57" spans="1:21" x14ac:dyDescent="0.25">
      <c r="A57" s="2" t="s">
        <v>229</v>
      </c>
      <c r="B57" s="2" t="s">
        <v>152</v>
      </c>
      <c r="C57" s="4">
        <v>44742</v>
      </c>
      <c r="D57" s="2">
        <v>1219</v>
      </c>
      <c r="E57" s="2" t="s">
        <v>159</v>
      </c>
      <c r="F57" s="2" t="s">
        <v>169</v>
      </c>
      <c r="G57" s="2">
        <v>65</v>
      </c>
      <c r="H57" s="2" t="s">
        <v>100</v>
      </c>
      <c r="I57" s="3">
        <v>18</v>
      </c>
      <c r="J57" s="2">
        <v>49</v>
      </c>
      <c r="K57" s="6">
        <v>4.0196882690730108E-2</v>
      </c>
      <c r="N57" s="25"/>
      <c r="O57" s="25"/>
      <c r="P57" s="25"/>
      <c r="Q57" s="69"/>
      <c r="R57" s="69"/>
      <c r="U57" s="7"/>
    </row>
    <row r="58" spans="1:21" x14ac:dyDescent="0.25">
      <c r="A58" s="2" t="s">
        <v>230</v>
      </c>
      <c r="B58" s="2" t="s">
        <v>152</v>
      </c>
      <c r="C58" s="4">
        <v>44743</v>
      </c>
      <c r="D58" s="2">
        <v>1364</v>
      </c>
      <c r="E58" s="2" t="s">
        <v>159</v>
      </c>
      <c r="F58" s="2" t="s">
        <v>169</v>
      </c>
      <c r="G58" s="2">
        <v>65</v>
      </c>
      <c r="H58" s="2" t="s">
        <v>99</v>
      </c>
      <c r="I58" s="3">
        <v>20</v>
      </c>
      <c r="J58" s="2">
        <v>64</v>
      </c>
      <c r="K58" s="6">
        <v>4.6920821114369501E-2</v>
      </c>
      <c r="N58" s="25"/>
      <c r="O58" s="25"/>
      <c r="P58" s="25"/>
      <c r="Q58" s="68"/>
      <c r="R58" s="68"/>
      <c r="U58" s="7"/>
    </row>
    <row r="59" spans="1:21" x14ac:dyDescent="0.25">
      <c r="A59" s="2" t="s">
        <v>231</v>
      </c>
      <c r="B59" s="2" t="s">
        <v>153</v>
      </c>
      <c r="C59" s="4">
        <v>44744</v>
      </c>
      <c r="D59" s="2">
        <v>1879</v>
      </c>
      <c r="E59" s="2" t="s">
        <v>160</v>
      </c>
      <c r="F59" s="2" t="s">
        <v>170</v>
      </c>
      <c r="G59" s="2">
        <v>250</v>
      </c>
      <c r="H59" s="2" t="s">
        <v>99</v>
      </c>
      <c r="I59" s="3">
        <v>7</v>
      </c>
      <c r="J59" s="2">
        <v>129</v>
      </c>
      <c r="K59" s="6">
        <v>6.8653539116551351E-2</v>
      </c>
      <c r="N59" s="25"/>
      <c r="O59" s="25"/>
      <c r="P59" s="25"/>
      <c r="Q59" s="68"/>
      <c r="R59" s="68"/>
      <c r="U59" s="7"/>
    </row>
    <row r="60" spans="1:21" x14ac:dyDescent="0.25">
      <c r="A60" s="2" t="s">
        <v>232</v>
      </c>
      <c r="B60" s="2" t="s">
        <v>153</v>
      </c>
      <c r="C60" s="4">
        <v>44745</v>
      </c>
      <c r="D60" s="2">
        <v>1205</v>
      </c>
      <c r="E60" s="2" t="s">
        <v>160</v>
      </c>
      <c r="F60" s="2" t="s">
        <v>169</v>
      </c>
      <c r="G60" s="2">
        <v>250</v>
      </c>
      <c r="H60" s="2" t="s">
        <v>98</v>
      </c>
      <c r="I60" s="3">
        <v>4</v>
      </c>
      <c r="J60" s="2">
        <v>205</v>
      </c>
      <c r="K60" s="6">
        <v>0.17012448132780084</v>
      </c>
      <c r="N60" s="25"/>
      <c r="O60" s="25"/>
      <c r="P60" s="25"/>
      <c r="Q60" s="69"/>
      <c r="R60" s="69"/>
      <c r="U60" s="7"/>
    </row>
    <row r="61" spans="1:21" x14ac:dyDescent="0.25">
      <c r="A61" s="2" t="s">
        <v>233</v>
      </c>
      <c r="B61" s="2" t="s">
        <v>153</v>
      </c>
      <c r="C61" s="4">
        <v>44746</v>
      </c>
      <c r="D61" s="2">
        <v>1150</v>
      </c>
      <c r="E61" s="2" t="s">
        <v>160</v>
      </c>
      <c r="F61" s="2" t="s">
        <v>169</v>
      </c>
      <c r="G61" s="2">
        <v>250</v>
      </c>
      <c r="H61" s="2" t="s">
        <v>100</v>
      </c>
      <c r="I61" s="3">
        <v>4</v>
      </c>
      <c r="J61" s="2">
        <v>150</v>
      </c>
      <c r="K61" s="6">
        <v>0.13043478260869565</v>
      </c>
      <c r="O61" s="25"/>
      <c r="P61" s="25"/>
      <c r="Q61" s="70"/>
      <c r="R61" s="70"/>
      <c r="U61" s="7"/>
    </row>
    <row r="62" spans="1:21" x14ac:dyDescent="0.25">
      <c r="A62" s="2" t="s">
        <v>234</v>
      </c>
      <c r="B62" s="2" t="s">
        <v>152</v>
      </c>
      <c r="C62" s="4">
        <v>44747</v>
      </c>
      <c r="D62" s="2">
        <v>697</v>
      </c>
      <c r="E62" s="2" t="s">
        <v>159</v>
      </c>
      <c r="F62" s="2" t="s">
        <v>169</v>
      </c>
      <c r="G62" s="2">
        <v>65</v>
      </c>
      <c r="H62" s="2" t="s">
        <v>100</v>
      </c>
      <c r="I62" s="3">
        <v>10</v>
      </c>
      <c r="J62" s="2">
        <v>47</v>
      </c>
      <c r="K62" s="6">
        <v>6.7431850789096123E-2</v>
      </c>
      <c r="N62" s="25"/>
      <c r="O62" s="25"/>
      <c r="P62" s="25"/>
      <c r="Q62" s="70"/>
      <c r="R62" s="70"/>
      <c r="U62" s="7"/>
    </row>
    <row r="63" spans="1:21" x14ac:dyDescent="0.25">
      <c r="A63" s="2" t="s">
        <v>235</v>
      </c>
      <c r="B63" s="2" t="s">
        <v>153</v>
      </c>
      <c r="C63" s="4">
        <v>44749</v>
      </c>
      <c r="D63" s="2">
        <v>1829</v>
      </c>
      <c r="E63" s="2" t="s">
        <v>160</v>
      </c>
      <c r="F63" s="2" t="s">
        <v>170</v>
      </c>
      <c r="G63" s="2">
        <v>250</v>
      </c>
      <c r="H63" s="2" t="s">
        <v>100</v>
      </c>
      <c r="I63" s="3">
        <v>7</v>
      </c>
      <c r="J63" s="2">
        <v>79</v>
      </c>
      <c r="K63" s="6">
        <v>4.3193001640240571E-2</v>
      </c>
      <c r="N63" s="25"/>
    </row>
    <row r="64" spans="1:21" x14ac:dyDescent="0.25">
      <c r="A64" s="2" t="s">
        <v>236</v>
      </c>
      <c r="B64" s="2" t="s">
        <v>153</v>
      </c>
      <c r="C64" s="4">
        <v>44741</v>
      </c>
      <c r="D64" s="2">
        <v>827</v>
      </c>
      <c r="E64" s="2" t="s">
        <v>160</v>
      </c>
      <c r="F64" s="2" t="s">
        <v>169</v>
      </c>
      <c r="G64" s="2">
        <v>250</v>
      </c>
      <c r="H64" s="2" t="s">
        <v>100</v>
      </c>
      <c r="I64" s="3">
        <v>3</v>
      </c>
      <c r="J64" s="2">
        <v>77</v>
      </c>
      <c r="K64" s="6">
        <v>9.3107617896009673E-2</v>
      </c>
    </row>
    <row r="65" spans="1:11" x14ac:dyDescent="0.25">
      <c r="A65" s="2" t="s">
        <v>237</v>
      </c>
      <c r="B65" s="2" t="s">
        <v>155</v>
      </c>
      <c r="C65" s="4">
        <v>44742</v>
      </c>
      <c r="D65" s="2">
        <v>1801</v>
      </c>
      <c r="E65" s="2" t="s">
        <v>162</v>
      </c>
      <c r="F65" s="2" t="s">
        <v>169</v>
      </c>
      <c r="G65" s="2">
        <v>60</v>
      </c>
      <c r="H65" s="2" t="s">
        <v>100</v>
      </c>
      <c r="I65" s="3">
        <v>30</v>
      </c>
      <c r="J65" s="2">
        <v>1</v>
      </c>
      <c r="K65" s="6">
        <v>5.5524708495280405E-4</v>
      </c>
    </row>
    <row r="66" spans="1:11" x14ac:dyDescent="0.25">
      <c r="A66" s="2" t="s">
        <v>238</v>
      </c>
      <c r="B66" s="2" t="s">
        <v>153</v>
      </c>
      <c r="C66" s="4">
        <v>44743</v>
      </c>
      <c r="D66" s="2">
        <v>858</v>
      </c>
      <c r="E66" s="2" t="s">
        <v>160</v>
      </c>
      <c r="F66" s="2" t="s">
        <v>170</v>
      </c>
      <c r="G66" s="2">
        <v>250</v>
      </c>
      <c r="H66" s="2" t="s">
        <v>98</v>
      </c>
      <c r="I66" s="3">
        <v>3</v>
      </c>
      <c r="J66" s="2">
        <v>108</v>
      </c>
      <c r="K66" s="6">
        <v>0.12587412587412589</v>
      </c>
    </row>
    <row r="67" spans="1:11" x14ac:dyDescent="0.25">
      <c r="A67" s="2" t="s">
        <v>239</v>
      </c>
      <c r="B67" s="2" t="s">
        <v>153</v>
      </c>
      <c r="C67" s="4">
        <v>44744</v>
      </c>
      <c r="D67" s="2">
        <v>1721</v>
      </c>
      <c r="E67" s="2" t="s">
        <v>160</v>
      </c>
      <c r="F67" s="2" t="s">
        <v>169</v>
      </c>
      <c r="G67" s="2">
        <v>250</v>
      </c>
      <c r="H67" s="2" t="s">
        <v>98</v>
      </c>
      <c r="I67" s="3">
        <v>6</v>
      </c>
      <c r="J67" s="2">
        <v>221</v>
      </c>
      <c r="K67" s="6">
        <v>0.1284137129575828</v>
      </c>
    </row>
    <row r="68" spans="1:11" x14ac:dyDescent="0.25">
      <c r="A68" s="2" t="s">
        <v>240</v>
      </c>
      <c r="B68" s="2" t="s">
        <v>271</v>
      </c>
      <c r="C68" s="4">
        <v>44745</v>
      </c>
      <c r="D68" s="2">
        <v>1408</v>
      </c>
      <c r="E68" s="2" t="s">
        <v>272</v>
      </c>
      <c r="F68" s="2" t="s">
        <v>170</v>
      </c>
      <c r="G68" s="2">
        <v>445</v>
      </c>
      <c r="H68" s="2" t="s">
        <v>99</v>
      </c>
      <c r="I68" s="3">
        <v>3</v>
      </c>
      <c r="J68" s="2">
        <v>73</v>
      </c>
      <c r="K68" s="6">
        <v>5.1846590909090912E-2</v>
      </c>
    </row>
    <row r="69" spans="1:11" x14ac:dyDescent="0.25">
      <c r="A69" s="2" t="s">
        <v>241</v>
      </c>
      <c r="B69" s="2" t="s">
        <v>154</v>
      </c>
      <c r="C69" s="4">
        <v>44746</v>
      </c>
      <c r="D69" s="2">
        <v>1581</v>
      </c>
      <c r="E69" s="2" t="s">
        <v>161</v>
      </c>
      <c r="F69" s="2" t="s">
        <v>169</v>
      </c>
      <c r="G69" s="2">
        <v>130</v>
      </c>
      <c r="H69" s="2" t="s">
        <v>99</v>
      </c>
      <c r="I69" s="3">
        <v>12</v>
      </c>
      <c r="J69" s="2">
        <v>21</v>
      </c>
      <c r="K69" s="6">
        <v>1.3282732447817837E-2</v>
      </c>
    </row>
    <row r="70" spans="1:11" x14ac:dyDescent="0.25">
      <c r="A70" s="2" t="s">
        <v>242</v>
      </c>
      <c r="B70" s="2" t="s">
        <v>154</v>
      </c>
      <c r="C70" s="4">
        <v>44747</v>
      </c>
      <c r="D70" s="2">
        <v>1088</v>
      </c>
      <c r="E70" s="2" t="s">
        <v>161</v>
      </c>
      <c r="F70" s="2" t="s">
        <v>169</v>
      </c>
      <c r="G70" s="2">
        <v>130</v>
      </c>
      <c r="H70" s="2" t="s">
        <v>99</v>
      </c>
      <c r="I70" s="3">
        <v>8</v>
      </c>
      <c r="J70" s="2">
        <v>48</v>
      </c>
      <c r="K70" s="6">
        <v>4.4117647058823532E-2</v>
      </c>
    </row>
    <row r="71" spans="1:11" x14ac:dyDescent="0.25">
      <c r="A71" s="2" t="s">
        <v>243</v>
      </c>
      <c r="B71" s="2" t="s">
        <v>151</v>
      </c>
      <c r="C71" s="4">
        <v>44749</v>
      </c>
      <c r="D71" s="2">
        <v>803</v>
      </c>
      <c r="E71" s="2" t="s">
        <v>158</v>
      </c>
      <c r="F71" s="2" t="s">
        <v>169</v>
      </c>
      <c r="G71" s="2">
        <v>72</v>
      </c>
      <c r="H71" s="2" t="s">
        <v>100</v>
      </c>
      <c r="I71" s="3">
        <v>11</v>
      </c>
      <c r="J71" s="2">
        <v>11</v>
      </c>
      <c r="K71" s="6">
        <v>1.3698630136986301E-2</v>
      </c>
    </row>
    <row r="72" spans="1:11" x14ac:dyDescent="0.25">
      <c r="A72" s="2" t="s">
        <v>244</v>
      </c>
      <c r="B72" s="2" t="s">
        <v>152</v>
      </c>
      <c r="C72" s="4">
        <v>44741</v>
      </c>
      <c r="D72" s="2">
        <v>802</v>
      </c>
      <c r="E72" s="2" t="s">
        <v>159</v>
      </c>
      <c r="F72" s="2" t="s">
        <v>169</v>
      </c>
      <c r="G72" s="2">
        <v>65</v>
      </c>
      <c r="H72" s="2" t="s">
        <v>98</v>
      </c>
      <c r="I72" s="3">
        <v>12</v>
      </c>
      <c r="J72" s="2">
        <v>22</v>
      </c>
      <c r="K72" s="6">
        <v>2.7431421446384038E-2</v>
      </c>
    </row>
    <row r="73" spans="1:11" x14ac:dyDescent="0.25">
      <c r="A73" s="2" t="s">
        <v>245</v>
      </c>
      <c r="B73" s="2" t="s">
        <v>154</v>
      </c>
      <c r="C73" s="4">
        <v>44742</v>
      </c>
      <c r="D73" s="2">
        <v>1356</v>
      </c>
      <c r="E73" s="2" t="s">
        <v>161</v>
      </c>
      <c r="F73" s="2" t="s">
        <v>169</v>
      </c>
      <c r="G73" s="2">
        <v>130</v>
      </c>
      <c r="H73" s="2" t="s">
        <v>100</v>
      </c>
      <c r="I73" s="3">
        <v>10</v>
      </c>
      <c r="J73" s="2">
        <v>56</v>
      </c>
      <c r="K73" s="6">
        <v>4.1297935103244837E-2</v>
      </c>
    </row>
    <row r="74" spans="1:11" x14ac:dyDescent="0.25">
      <c r="A74" s="2" t="s">
        <v>246</v>
      </c>
      <c r="B74" s="2" t="s">
        <v>153</v>
      </c>
      <c r="C74" s="4">
        <v>44743</v>
      </c>
      <c r="D74" s="2">
        <v>1251</v>
      </c>
      <c r="E74" s="2" t="s">
        <v>160</v>
      </c>
      <c r="F74" s="2" t="s">
        <v>169</v>
      </c>
      <c r="G74" s="2">
        <v>250</v>
      </c>
      <c r="H74" s="2" t="s">
        <v>98</v>
      </c>
      <c r="I74" s="3">
        <v>5</v>
      </c>
      <c r="J74" s="2">
        <v>1</v>
      </c>
      <c r="K74" s="6">
        <v>7.993605115907274E-4</v>
      </c>
    </row>
    <row r="75" spans="1:11" x14ac:dyDescent="0.25">
      <c r="A75" s="2" t="s">
        <v>247</v>
      </c>
      <c r="B75" s="2" t="s">
        <v>155</v>
      </c>
      <c r="C75" s="4">
        <v>44744</v>
      </c>
      <c r="D75" s="2">
        <v>1341</v>
      </c>
      <c r="E75" s="2" t="s">
        <v>162</v>
      </c>
      <c r="F75" s="2" t="s">
        <v>169</v>
      </c>
      <c r="G75" s="2">
        <v>60</v>
      </c>
      <c r="H75" s="2" t="s">
        <v>98</v>
      </c>
      <c r="I75" s="3">
        <v>22</v>
      </c>
      <c r="J75" s="2">
        <v>21</v>
      </c>
      <c r="K75" s="6">
        <v>1.5659955257270694E-2</v>
      </c>
    </row>
    <row r="76" spans="1:11" x14ac:dyDescent="0.25">
      <c r="A76" s="2" t="s">
        <v>248</v>
      </c>
      <c r="B76" s="2" t="s">
        <v>151</v>
      </c>
      <c r="C76" s="4">
        <v>44745</v>
      </c>
      <c r="D76" s="2">
        <v>1572</v>
      </c>
      <c r="E76" s="2" t="s">
        <v>158</v>
      </c>
      <c r="F76" s="2" t="s">
        <v>170</v>
      </c>
      <c r="G76" s="2">
        <v>72</v>
      </c>
      <c r="H76" s="2" t="s">
        <v>99</v>
      </c>
      <c r="I76" s="3">
        <v>21</v>
      </c>
      <c r="J76" s="2">
        <v>60</v>
      </c>
      <c r="K76" s="6">
        <v>3.8167938931297711E-2</v>
      </c>
    </row>
    <row r="77" spans="1:11" x14ac:dyDescent="0.25">
      <c r="A77" s="2" t="s">
        <v>249</v>
      </c>
      <c r="B77" s="2" t="s">
        <v>152</v>
      </c>
      <c r="C77" s="4">
        <v>44746</v>
      </c>
      <c r="D77" s="2">
        <v>1376</v>
      </c>
      <c r="E77" s="2" t="s">
        <v>159</v>
      </c>
      <c r="F77" s="2" t="s">
        <v>169</v>
      </c>
      <c r="G77" s="2">
        <v>65</v>
      </c>
      <c r="H77" s="2" t="s">
        <v>100</v>
      </c>
      <c r="I77" s="3">
        <v>21</v>
      </c>
      <c r="J77" s="2">
        <v>11</v>
      </c>
      <c r="K77" s="6">
        <v>7.9941860465116282E-3</v>
      </c>
    </row>
    <row r="78" spans="1:11" x14ac:dyDescent="0.25">
      <c r="A78" s="2" t="s">
        <v>250</v>
      </c>
      <c r="B78" s="2" t="s">
        <v>154</v>
      </c>
      <c r="C78" s="4">
        <v>44747</v>
      </c>
      <c r="D78" s="2">
        <v>687</v>
      </c>
      <c r="E78" s="2" t="s">
        <v>161</v>
      </c>
      <c r="F78" s="2" t="s">
        <v>170</v>
      </c>
      <c r="G78" s="2">
        <v>130</v>
      </c>
      <c r="H78" s="2" t="s">
        <v>100</v>
      </c>
      <c r="I78" s="3">
        <v>5</v>
      </c>
      <c r="J78" s="2">
        <v>37</v>
      </c>
      <c r="K78" s="6">
        <v>5.3857350800582245E-2</v>
      </c>
    </row>
    <row r="79" spans="1:11" x14ac:dyDescent="0.25">
      <c r="A79" s="2" t="s">
        <v>251</v>
      </c>
      <c r="B79" s="2" t="s">
        <v>271</v>
      </c>
      <c r="C79" s="4">
        <v>44749</v>
      </c>
      <c r="D79" s="2">
        <v>1410</v>
      </c>
      <c r="E79" s="2" t="s">
        <v>272</v>
      </c>
      <c r="F79" s="2" t="s">
        <v>169</v>
      </c>
      <c r="G79" s="2">
        <v>445</v>
      </c>
      <c r="H79" s="2" t="s">
        <v>99</v>
      </c>
      <c r="I79" s="3">
        <v>3</v>
      </c>
      <c r="J79" s="2">
        <v>75</v>
      </c>
      <c r="K79" s="6">
        <v>5.3191489361702128E-2</v>
      </c>
    </row>
    <row r="80" spans="1:11" x14ac:dyDescent="0.25">
      <c r="A80" s="2" t="s">
        <v>252</v>
      </c>
      <c r="B80" s="2" t="s">
        <v>151</v>
      </c>
      <c r="C80" s="4">
        <v>44741</v>
      </c>
      <c r="D80" s="2">
        <v>1014</v>
      </c>
      <c r="E80" s="2" t="s">
        <v>158</v>
      </c>
      <c r="F80" s="2" t="s">
        <v>170</v>
      </c>
      <c r="G80" s="2">
        <v>72</v>
      </c>
      <c r="H80" s="2" t="s">
        <v>100</v>
      </c>
      <c r="I80" s="3">
        <v>14</v>
      </c>
      <c r="J80" s="2">
        <v>6</v>
      </c>
      <c r="K80" s="6">
        <v>5.9171597633136093E-3</v>
      </c>
    </row>
    <row r="81" spans="1:11" x14ac:dyDescent="0.25">
      <c r="A81" s="2" t="s">
        <v>253</v>
      </c>
      <c r="B81" s="2" t="s">
        <v>152</v>
      </c>
      <c r="C81" s="4">
        <v>44742</v>
      </c>
      <c r="D81" s="2">
        <v>1203</v>
      </c>
      <c r="E81" s="2" t="s">
        <v>159</v>
      </c>
      <c r="F81" s="2" t="s">
        <v>169</v>
      </c>
      <c r="G81" s="2">
        <v>65</v>
      </c>
      <c r="H81" s="2" t="s">
        <v>98</v>
      </c>
      <c r="I81" s="3">
        <v>18</v>
      </c>
      <c r="J81" s="2">
        <v>33</v>
      </c>
      <c r="K81" s="6">
        <v>2.7431421446384038E-2</v>
      </c>
    </row>
    <row r="82" spans="1:11" x14ac:dyDescent="0.25">
      <c r="A82" s="2" t="s">
        <v>254</v>
      </c>
      <c r="B82" s="2" t="s">
        <v>154</v>
      </c>
      <c r="C82" s="4">
        <v>44743</v>
      </c>
      <c r="D82" s="2">
        <v>1362</v>
      </c>
      <c r="E82" s="2" t="s">
        <v>161</v>
      </c>
      <c r="F82" s="2" t="s">
        <v>170</v>
      </c>
      <c r="G82" s="2">
        <v>130</v>
      </c>
      <c r="H82" s="2" t="s">
        <v>98</v>
      </c>
      <c r="I82" s="3">
        <v>10</v>
      </c>
      <c r="J82" s="2">
        <v>62</v>
      </c>
      <c r="K82" s="6">
        <v>4.552129221732746E-2</v>
      </c>
    </row>
    <row r="83" spans="1:11" x14ac:dyDescent="0.25">
      <c r="A83" s="2" t="s">
        <v>255</v>
      </c>
      <c r="B83" s="2" t="s">
        <v>154</v>
      </c>
      <c r="C83" s="4">
        <v>44744</v>
      </c>
      <c r="D83" s="2">
        <v>806</v>
      </c>
      <c r="E83" s="2" t="s">
        <v>161</v>
      </c>
      <c r="F83" s="2" t="s">
        <v>169</v>
      </c>
      <c r="G83" s="2">
        <v>130</v>
      </c>
      <c r="H83" s="2" t="s">
        <v>100</v>
      </c>
      <c r="I83" s="3">
        <v>6</v>
      </c>
      <c r="J83" s="2">
        <v>26</v>
      </c>
      <c r="K83" s="6">
        <v>3.2258064516129031E-2</v>
      </c>
    </row>
    <row r="84" spans="1:11" x14ac:dyDescent="0.25">
      <c r="A84" s="2" t="s">
        <v>256</v>
      </c>
      <c r="B84" s="2" t="s">
        <v>154</v>
      </c>
      <c r="C84" s="4">
        <v>44745</v>
      </c>
      <c r="D84" s="2">
        <v>1686</v>
      </c>
      <c r="E84" s="2" t="s">
        <v>161</v>
      </c>
      <c r="F84" s="2" t="s">
        <v>170</v>
      </c>
      <c r="G84" s="2">
        <v>130</v>
      </c>
      <c r="H84" s="2" t="s">
        <v>98</v>
      </c>
      <c r="I84" s="3">
        <v>12</v>
      </c>
      <c r="J84" s="2">
        <v>126</v>
      </c>
      <c r="K84" s="6">
        <v>7.4733096085409248E-2</v>
      </c>
    </row>
    <row r="85" spans="1:11" x14ac:dyDescent="0.25">
      <c r="A85" s="2" t="s">
        <v>257</v>
      </c>
      <c r="B85" s="2" t="s">
        <v>154</v>
      </c>
      <c r="C85" s="4">
        <v>44746</v>
      </c>
      <c r="D85" s="2">
        <v>1741</v>
      </c>
      <c r="E85" s="2" t="s">
        <v>161</v>
      </c>
      <c r="F85" s="2" t="s">
        <v>169</v>
      </c>
      <c r="G85" s="2">
        <v>130</v>
      </c>
      <c r="H85" s="2" t="s">
        <v>99</v>
      </c>
      <c r="I85" s="3">
        <v>13</v>
      </c>
      <c r="J85" s="2">
        <v>51</v>
      </c>
      <c r="K85" s="6">
        <v>2.929350947731189E-2</v>
      </c>
    </row>
    <row r="86" spans="1:11" x14ac:dyDescent="0.25">
      <c r="A86" s="2" t="s">
        <v>258</v>
      </c>
      <c r="B86" s="2" t="s">
        <v>151</v>
      </c>
      <c r="C86" s="4">
        <v>44747</v>
      </c>
      <c r="D86" s="2">
        <v>969</v>
      </c>
      <c r="E86" s="2" t="s">
        <v>158</v>
      </c>
      <c r="F86" s="2" t="s">
        <v>169</v>
      </c>
      <c r="G86" s="2">
        <v>72</v>
      </c>
      <c r="H86" s="2" t="s">
        <v>100</v>
      </c>
      <c r="I86" s="3">
        <v>13</v>
      </c>
      <c r="J86" s="2">
        <v>33</v>
      </c>
      <c r="K86" s="6">
        <v>3.4055727554179564E-2</v>
      </c>
    </row>
    <row r="87" spans="1:11" x14ac:dyDescent="0.25">
      <c r="A87" s="2" t="s">
        <v>259</v>
      </c>
      <c r="B87" s="2" t="s">
        <v>152</v>
      </c>
      <c r="C87" s="4">
        <v>44749</v>
      </c>
      <c r="D87" s="2">
        <v>1406</v>
      </c>
      <c r="E87" s="2" t="s">
        <v>159</v>
      </c>
      <c r="F87" s="2" t="s">
        <v>169</v>
      </c>
      <c r="G87" s="2">
        <v>65</v>
      </c>
      <c r="H87" s="2" t="s">
        <v>98</v>
      </c>
      <c r="I87" s="3">
        <v>21</v>
      </c>
      <c r="J87" s="2">
        <v>41</v>
      </c>
      <c r="K87" s="6">
        <v>2.9160739687055477E-2</v>
      </c>
    </row>
    <row r="88" spans="1:11" x14ac:dyDescent="0.25">
      <c r="A88" s="2" t="s">
        <v>260</v>
      </c>
      <c r="B88" s="2" t="s">
        <v>154</v>
      </c>
      <c r="C88" s="4">
        <v>44741</v>
      </c>
      <c r="D88" s="2">
        <v>1251</v>
      </c>
      <c r="E88" s="2" t="s">
        <v>161</v>
      </c>
      <c r="F88" s="2" t="s">
        <v>170</v>
      </c>
      <c r="G88" s="2">
        <v>130</v>
      </c>
      <c r="H88" s="2" t="s">
        <v>98</v>
      </c>
      <c r="I88" s="3">
        <v>9</v>
      </c>
      <c r="J88" s="2">
        <v>81</v>
      </c>
      <c r="K88" s="6">
        <v>6.4748201438848921E-2</v>
      </c>
    </row>
    <row r="89" spans="1:11" x14ac:dyDescent="0.25">
      <c r="A89" s="2" t="s">
        <v>261</v>
      </c>
      <c r="B89" s="2" t="s">
        <v>155</v>
      </c>
      <c r="C89" s="4">
        <v>44742</v>
      </c>
      <c r="D89" s="2">
        <v>1281</v>
      </c>
      <c r="E89" s="2" t="s">
        <v>162</v>
      </c>
      <c r="F89" s="2" t="s">
        <v>170</v>
      </c>
      <c r="G89" s="2">
        <v>60</v>
      </c>
      <c r="H89" s="2" t="s">
        <v>98</v>
      </c>
      <c r="I89" s="3">
        <v>21</v>
      </c>
      <c r="J89" s="2">
        <v>21</v>
      </c>
      <c r="K89" s="6">
        <v>1.6393442622950821E-2</v>
      </c>
    </row>
    <row r="90" spans="1:11" x14ac:dyDescent="0.25">
      <c r="A90" s="2" t="s">
        <v>262</v>
      </c>
      <c r="B90" s="2" t="s">
        <v>151</v>
      </c>
      <c r="C90" s="4">
        <v>44743</v>
      </c>
      <c r="D90" s="2">
        <v>1458</v>
      </c>
      <c r="E90" s="2" t="s">
        <v>158</v>
      </c>
      <c r="F90" s="2" t="s">
        <v>169</v>
      </c>
      <c r="G90" s="2">
        <v>72</v>
      </c>
      <c r="H90" s="2" t="s">
        <v>99</v>
      </c>
      <c r="I90" s="3">
        <v>20</v>
      </c>
      <c r="J90" s="2">
        <v>18</v>
      </c>
      <c r="K90" s="6">
        <v>1.2345679012345678E-2</v>
      </c>
    </row>
    <row r="91" spans="1:11" x14ac:dyDescent="0.25">
      <c r="A91" s="2" t="s">
        <v>263</v>
      </c>
      <c r="B91" s="2" t="s">
        <v>151</v>
      </c>
      <c r="C91" s="4">
        <v>44744</v>
      </c>
      <c r="D91" s="2">
        <v>1573</v>
      </c>
      <c r="E91" s="2" t="s">
        <v>158</v>
      </c>
      <c r="F91" s="2" t="s">
        <v>169</v>
      </c>
      <c r="G91" s="2">
        <v>72</v>
      </c>
      <c r="H91" s="2" t="s">
        <v>99</v>
      </c>
      <c r="I91" s="3">
        <v>21</v>
      </c>
      <c r="J91" s="2">
        <v>61</v>
      </c>
      <c r="K91" s="6">
        <v>3.8779402415766051E-2</v>
      </c>
    </row>
    <row r="92" spans="1:11" x14ac:dyDescent="0.25">
      <c r="A92" s="2" t="s">
        <v>264</v>
      </c>
      <c r="B92" s="2" t="s">
        <v>151</v>
      </c>
      <c r="C92" s="4">
        <v>44745</v>
      </c>
      <c r="D92" s="2">
        <v>1457</v>
      </c>
      <c r="E92" s="2" t="s">
        <v>158</v>
      </c>
      <c r="F92" s="2" t="s">
        <v>169</v>
      </c>
      <c r="G92" s="2">
        <v>72</v>
      </c>
      <c r="H92" s="2" t="s">
        <v>98</v>
      </c>
      <c r="I92" s="3">
        <v>20</v>
      </c>
      <c r="J92" s="2">
        <v>17</v>
      </c>
      <c r="K92" s="6">
        <v>1.1667810569663692E-2</v>
      </c>
    </row>
    <row r="93" spans="1:11" x14ac:dyDescent="0.25">
      <c r="A93" s="2" t="s">
        <v>265</v>
      </c>
      <c r="B93" s="2" t="s">
        <v>151</v>
      </c>
      <c r="C93" s="4">
        <v>44746</v>
      </c>
      <c r="D93" s="2">
        <v>1879</v>
      </c>
      <c r="E93" s="2" t="s">
        <v>158</v>
      </c>
      <c r="F93" s="2" t="s">
        <v>170</v>
      </c>
      <c r="G93" s="2">
        <v>72</v>
      </c>
      <c r="H93" s="2" t="s">
        <v>98</v>
      </c>
      <c r="I93" s="3">
        <v>26</v>
      </c>
      <c r="J93" s="2">
        <v>7</v>
      </c>
      <c r="K93" s="6">
        <v>3.7253858435337944E-3</v>
      </c>
    </row>
    <row r="94" spans="1:11" x14ac:dyDescent="0.25">
      <c r="A94" s="2" t="s">
        <v>266</v>
      </c>
      <c r="B94" s="2" t="s">
        <v>271</v>
      </c>
      <c r="C94" s="4">
        <v>44747</v>
      </c>
      <c r="D94" s="2">
        <v>822</v>
      </c>
      <c r="E94" s="2" t="s">
        <v>272</v>
      </c>
      <c r="F94" s="2" t="s">
        <v>169</v>
      </c>
      <c r="G94" s="2">
        <v>445</v>
      </c>
      <c r="H94" s="2" t="s">
        <v>98</v>
      </c>
      <c r="I94" s="3">
        <v>1</v>
      </c>
      <c r="J94" s="2">
        <v>377</v>
      </c>
      <c r="K94" s="6">
        <v>0.45863746958637469</v>
      </c>
    </row>
    <row r="95" spans="1:11" x14ac:dyDescent="0.25">
      <c r="A95" s="2" t="s">
        <v>267</v>
      </c>
      <c r="B95" s="2" t="s">
        <v>156</v>
      </c>
      <c r="C95" s="4">
        <v>44749</v>
      </c>
      <c r="D95" s="2">
        <v>1664</v>
      </c>
      <c r="E95" s="2" t="s">
        <v>163</v>
      </c>
      <c r="F95" s="2" t="s">
        <v>170</v>
      </c>
      <c r="G95" s="2">
        <v>95</v>
      </c>
      <c r="H95" s="2" t="s">
        <v>98</v>
      </c>
      <c r="I95" s="3">
        <v>17</v>
      </c>
      <c r="J95" s="2">
        <v>49</v>
      </c>
      <c r="K95" s="6">
        <v>2.9447115384615384E-2</v>
      </c>
    </row>
    <row r="96" spans="1:11" x14ac:dyDescent="0.25">
      <c r="A96" s="2" t="s">
        <v>268</v>
      </c>
      <c r="B96" s="2" t="s">
        <v>156</v>
      </c>
      <c r="C96" s="4">
        <v>44749</v>
      </c>
      <c r="D96" s="2">
        <v>1850</v>
      </c>
      <c r="E96" s="2" t="s">
        <v>163</v>
      </c>
      <c r="F96" s="2" t="s">
        <v>169</v>
      </c>
      <c r="G96" s="2">
        <v>95</v>
      </c>
      <c r="H96" s="2" t="s">
        <v>100</v>
      </c>
      <c r="I96" s="3">
        <v>19</v>
      </c>
      <c r="J96" s="2">
        <v>45</v>
      </c>
      <c r="K96" s="6">
        <v>2.4324324324324326E-2</v>
      </c>
    </row>
    <row r="97" spans="1:11" x14ac:dyDescent="0.25">
      <c r="A97" s="2" t="s">
        <v>269</v>
      </c>
      <c r="B97" s="2" t="s">
        <v>152</v>
      </c>
      <c r="C97" s="4">
        <v>44749</v>
      </c>
      <c r="D97" s="2">
        <v>1327</v>
      </c>
      <c r="E97" s="2" t="s">
        <v>159</v>
      </c>
      <c r="F97" s="2" t="s">
        <v>169</v>
      </c>
      <c r="G97" s="2">
        <v>65</v>
      </c>
      <c r="H97" s="2" t="s">
        <v>98</v>
      </c>
      <c r="I97" s="3">
        <v>20</v>
      </c>
      <c r="J97" s="2">
        <v>27</v>
      </c>
      <c r="K97" s="6">
        <v>2.0346646571213264E-2</v>
      </c>
    </row>
    <row r="98" spans="1:11" x14ac:dyDescent="0.25">
      <c r="A98" s="2" t="s">
        <v>270</v>
      </c>
      <c r="B98" s="2" t="s">
        <v>271</v>
      </c>
      <c r="C98" s="4">
        <v>44749</v>
      </c>
      <c r="D98" s="2">
        <v>1664</v>
      </c>
      <c r="E98" s="2" t="s">
        <v>272</v>
      </c>
      <c r="F98" s="2" t="s">
        <v>169</v>
      </c>
      <c r="G98" s="2">
        <v>445</v>
      </c>
      <c r="H98" s="2" t="s">
        <v>99</v>
      </c>
      <c r="I98" s="3">
        <v>3</v>
      </c>
      <c r="J98" s="2">
        <v>329</v>
      </c>
      <c r="K98" s="6">
        <v>0.19771634615384615</v>
      </c>
    </row>
    <row r="99" spans="1:11" x14ac:dyDescent="0.25">
      <c r="A99" s="2" t="s">
        <v>513</v>
      </c>
      <c r="B99" t="s">
        <v>151</v>
      </c>
      <c r="C99" s="4">
        <v>44764</v>
      </c>
      <c r="D99" s="2">
        <v>1870</v>
      </c>
      <c r="E99" t="s">
        <v>158</v>
      </c>
      <c r="F99" s="2" t="s">
        <v>169</v>
      </c>
      <c r="G99">
        <v>72</v>
      </c>
      <c r="H99" s="2" t="s">
        <v>98</v>
      </c>
      <c r="I99" s="3">
        <v>26</v>
      </c>
      <c r="J99" s="2">
        <v>186.77</v>
      </c>
      <c r="K99" s="19">
        <v>9.9876872176823395E-2</v>
      </c>
    </row>
    <row r="100" spans="1:11" x14ac:dyDescent="0.25">
      <c r="A100" s="2" t="s">
        <v>514</v>
      </c>
      <c r="B100" t="s">
        <v>152</v>
      </c>
      <c r="C100" s="4">
        <v>44764</v>
      </c>
      <c r="D100" s="2">
        <v>1788</v>
      </c>
      <c r="E100" t="s">
        <v>159</v>
      </c>
      <c r="F100" s="2" t="s">
        <v>170</v>
      </c>
      <c r="G100">
        <v>65</v>
      </c>
      <c r="H100" s="2" t="s">
        <v>98</v>
      </c>
      <c r="I100" s="3">
        <v>28</v>
      </c>
      <c r="J100" s="2">
        <v>952.8</v>
      </c>
      <c r="K100" s="19">
        <v>0.53288682988115299</v>
      </c>
    </row>
    <row r="101" spans="1:11" x14ac:dyDescent="0.25">
      <c r="A101" s="2" t="s">
        <v>515</v>
      </c>
      <c r="B101" t="s">
        <v>153</v>
      </c>
      <c r="C101" s="4">
        <v>44750</v>
      </c>
      <c r="D101" s="2">
        <v>1750</v>
      </c>
      <c r="E101" t="s">
        <v>160</v>
      </c>
      <c r="F101" s="2" t="s">
        <v>169</v>
      </c>
      <c r="G101">
        <v>250</v>
      </c>
      <c r="H101" s="2" t="s">
        <v>99</v>
      </c>
      <c r="I101" s="3">
        <v>7</v>
      </c>
      <c r="J101" s="2">
        <v>1575.06</v>
      </c>
      <c r="K101" s="19">
        <v>0.90003324141021668</v>
      </c>
    </row>
    <row r="102" spans="1:11" x14ac:dyDescent="0.25">
      <c r="A102" s="2" t="s">
        <v>516</v>
      </c>
      <c r="B102" t="s">
        <v>154</v>
      </c>
      <c r="C102" s="4">
        <v>44750</v>
      </c>
      <c r="D102" s="2">
        <v>1728</v>
      </c>
      <c r="E102" t="s">
        <v>161</v>
      </c>
      <c r="F102" s="2" t="s">
        <v>170</v>
      </c>
      <c r="G102">
        <v>130</v>
      </c>
      <c r="H102" s="2" t="s">
        <v>99</v>
      </c>
      <c r="I102" s="3">
        <v>13</v>
      </c>
      <c r="J102" s="2">
        <v>12.55</v>
      </c>
      <c r="K102" s="19">
        <v>7.2615124490426064E-3</v>
      </c>
    </row>
    <row r="103" spans="1:11" x14ac:dyDescent="0.25">
      <c r="A103" s="2" t="s">
        <v>517</v>
      </c>
      <c r="B103" t="s">
        <v>151</v>
      </c>
      <c r="C103" s="4">
        <v>44767</v>
      </c>
      <c r="D103" s="2">
        <v>749</v>
      </c>
      <c r="E103" t="s">
        <v>158</v>
      </c>
      <c r="F103" s="2" t="s">
        <v>169</v>
      </c>
      <c r="G103">
        <v>72</v>
      </c>
      <c r="H103" s="2" t="s">
        <v>99</v>
      </c>
      <c r="I103" s="3">
        <v>10</v>
      </c>
      <c r="J103" s="2">
        <v>456.07</v>
      </c>
      <c r="K103" s="19">
        <v>0.60890749548728096</v>
      </c>
    </row>
    <row r="104" spans="1:11" x14ac:dyDescent="0.25">
      <c r="A104" s="2" t="s">
        <v>518</v>
      </c>
      <c r="B104" t="s">
        <v>152</v>
      </c>
      <c r="C104" s="4">
        <v>44758</v>
      </c>
      <c r="D104" s="2">
        <v>729</v>
      </c>
      <c r="E104" t="s">
        <v>159</v>
      </c>
      <c r="F104" s="2" t="s">
        <v>170</v>
      </c>
      <c r="G104">
        <v>65</v>
      </c>
      <c r="H104" s="2" t="s">
        <v>99</v>
      </c>
      <c r="I104" s="3">
        <v>11</v>
      </c>
      <c r="J104" s="2">
        <v>128.1</v>
      </c>
      <c r="K104" s="19">
        <v>0.17571703326876886</v>
      </c>
    </row>
    <row r="105" spans="1:11" x14ac:dyDescent="0.25">
      <c r="A105" s="2" t="s">
        <v>519</v>
      </c>
      <c r="B105" t="s">
        <v>153</v>
      </c>
      <c r="C105" s="4">
        <v>44772</v>
      </c>
      <c r="D105" s="2">
        <v>896</v>
      </c>
      <c r="E105" t="s">
        <v>160</v>
      </c>
      <c r="F105" s="2" t="s">
        <v>169</v>
      </c>
      <c r="G105">
        <v>250</v>
      </c>
      <c r="H105" s="2" t="s">
        <v>99</v>
      </c>
      <c r="I105" s="3">
        <v>4</v>
      </c>
      <c r="J105" s="2">
        <v>172.18</v>
      </c>
      <c r="K105" s="19">
        <v>0.19216060856814865</v>
      </c>
    </row>
    <row r="106" spans="1:11" x14ac:dyDescent="0.25">
      <c r="A106" s="2" t="s">
        <v>520</v>
      </c>
      <c r="B106" t="s">
        <v>154</v>
      </c>
      <c r="C106" s="4">
        <v>44767</v>
      </c>
      <c r="D106" s="2">
        <v>714</v>
      </c>
      <c r="E106" t="s">
        <v>161</v>
      </c>
      <c r="F106" s="2" t="s">
        <v>170</v>
      </c>
      <c r="G106">
        <v>130</v>
      </c>
      <c r="H106" s="2" t="s">
        <v>100</v>
      </c>
      <c r="I106" s="3">
        <v>5</v>
      </c>
      <c r="J106" s="2">
        <v>664.64</v>
      </c>
      <c r="K106" s="19">
        <v>0.9308718248766733</v>
      </c>
    </row>
    <row r="107" spans="1:11" x14ac:dyDescent="0.25">
      <c r="A107" s="2" t="s">
        <v>521</v>
      </c>
      <c r="B107" t="s">
        <v>155</v>
      </c>
      <c r="C107" s="4">
        <v>44767</v>
      </c>
      <c r="D107" s="2">
        <v>1505</v>
      </c>
      <c r="E107" t="s">
        <v>162</v>
      </c>
      <c r="F107" s="2" t="s">
        <v>169</v>
      </c>
      <c r="G107">
        <v>60</v>
      </c>
      <c r="H107" s="2" t="s">
        <v>100</v>
      </c>
      <c r="I107" s="3">
        <v>25</v>
      </c>
      <c r="J107" s="2">
        <v>38.9</v>
      </c>
      <c r="K107" s="19">
        <v>2.5848770180663894E-2</v>
      </c>
    </row>
    <row r="108" spans="1:11" x14ac:dyDescent="0.25">
      <c r="A108" s="2" t="s">
        <v>522</v>
      </c>
      <c r="B108" t="s">
        <v>151</v>
      </c>
      <c r="C108" s="4">
        <v>44756</v>
      </c>
      <c r="D108" s="2">
        <v>1219</v>
      </c>
      <c r="E108" t="s">
        <v>158</v>
      </c>
      <c r="F108" s="2" t="s">
        <v>170</v>
      </c>
      <c r="G108">
        <v>72</v>
      </c>
      <c r="H108" s="2" t="s">
        <v>100</v>
      </c>
      <c r="I108" s="3">
        <v>17</v>
      </c>
      <c r="J108" s="2">
        <v>180.72</v>
      </c>
      <c r="K108" s="19">
        <v>0.14825579650770926</v>
      </c>
    </row>
    <row r="109" spans="1:11" x14ac:dyDescent="0.25">
      <c r="A109" s="2" t="s">
        <v>523</v>
      </c>
      <c r="B109" t="s">
        <v>152</v>
      </c>
      <c r="C109" s="4">
        <v>44768</v>
      </c>
      <c r="D109" s="2">
        <v>1364</v>
      </c>
      <c r="E109" t="s">
        <v>159</v>
      </c>
      <c r="F109" s="2" t="s">
        <v>169</v>
      </c>
      <c r="G109">
        <v>65</v>
      </c>
      <c r="H109" s="2" t="s">
        <v>99</v>
      </c>
      <c r="I109" s="3">
        <v>21</v>
      </c>
      <c r="J109" s="2">
        <v>786.83</v>
      </c>
      <c r="K109" s="19">
        <v>0.57685441681315697</v>
      </c>
    </row>
    <row r="110" spans="1:11" x14ac:dyDescent="0.25">
      <c r="A110" s="2" t="s">
        <v>524</v>
      </c>
      <c r="B110" t="s">
        <v>153</v>
      </c>
      <c r="C110" s="4">
        <v>44751</v>
      </c>
      <c r="D110" s="2">
        <v>1879</v>
      </c>
      <c r="E110" t="s">
        <v>160</v>
      </c>
      <c r="F110" s="2" t="s">
        <v>170</v>
      </c>
      <c r="G110">
        <v>250</v>
      </c>
      <c r="H110" s="2" t="s">
        <v>99</v>
      </c>
      <c r="I110" s="3">
        <v>8</v>
      </c>
      <c r="J110" s="2">
        <v>1401.7</v>
      </c>
      <c r="K110" s="19">
        <v>0.74597969715931534</v>
      </c>
    </row>
    <row r="111" spans="1:11" x14ac:dyDescent="0.25">
      <c r="A111" s="2" t="s">
        <v>525</v>
      </c>
      <c r="B111" t="s">
        <v>154</v>
      </c>
      <c r="C111" s="4">
        <v>44773</v>
      </c>
      <c r="D111" s="2">
        <v>1205</v>
      </c>
      <c r="E111" t="s">
        <v>161</v>
      </c>
      <c r="F111" s="2" t="s">
        <v>169</v>
      </c>
      <c r="G111">
        <v>130</v>
      </c>
      <c r="H111" s="2" t="s">
        <v>98</v>
      </c>
      <c r="I111" s="3">
        <v>9</v>
      </c>
      <c r="J111" s="2">
        <v>405.17</v>
      </c>
      <c r="K111" s="19">
        <v>0.33624330145623449</v>
      </c>
    </row>
    <row r="112" spans="1:11" x14ac:dyDescent="0.25">
      <c r="A112" s="2" t="s">
        <v>526</v>
      </c>
      <c r="B112" t="s">
        <v>151</v>
      </c>
      <c r="C112" s="4">
        <v>44760</v>
      </c>
      <c r="D112" s="2">
        <v>1150</v>
      </c>
      <c r="E112" t="s">
        <v>158</v>
      </c>
      <c r="F112" s="2" t="s">
        <v>170</v>
      </c>
      <c r="G112">
        <v>72</v>
      </c>
      <c r="H112" s="2" t="s">
        <v>100</v>
      </c>
      <c r="I112" s="3">
        <v>16</v>
      </c>
      <c r="J112" s="2">
        <v>349.27</v>
      </c>
      <c r="K112" s="19">
        <v>0.30371717133012011</v>
      </c>
    </row>
    <row r="113" spans="1:11" x14ac:dyDescent="0.25">
      <c r="A113" s="2" t="s">
        <v>527</v>
      </c>
      <c r="B113" t="s">
        <v>152</v>
      </c>
      <c r="C113" s="4">
        <v>44752</v>
      </c>
      <c r="D113" s="2">
        <v>697</v>
      </c>
      <c r="E113" t="s">
        <v>159</v>
      </c>
      <c r="F113" s="2" t="s">
        <v>169</v>
      </c>
      <c r="G113">
        <v>65</v>
      </c>
      <c r="H113" s="2" t="s">
        <v>100</v>
      </c>
      <c r="I113" s="3">
        <v>11</v>
      </c>
      <c r="J113" s="2">
        <v>525.12</v>
      </c>
      <c r="K113" s="19">
        <v>0.75340507423384373</v>
      </c>
    </row>
    <row r="114" spans="1:11" x14ac:dyDescent="0.25">
      <c r="A114" s="2" t="s">
        <v>528</v>
      </c>
      <c r="B114" t="s">
        <v>153</v>
      </c>
      <c r="C114" s="4">
        <v>44752</v>
      </c>
      <c r="D114" s="2">
        <v>1829</v>
      </c>
      <c r="E114" t="s">
        <v>160</v>
      </c>
      <c r="F114" s="2" t="s">
        <v>170</v>
      </c>
      <c r="G114">
        <v>250</v>
      </c>
      <c r="H114" s="2" t="s">
        <v>100</v>
      </c>
      <c r="I114" s="3">
        <v>7</v>
      </c>
      <c r="J114" s="2">
        <v>220.21</v>
      </c>
      <c r="K114" s="19">
        <v>0.120401435635481</v>
      </c>
    </row>
    <row r="115" spans="1:11" x14ac:dyDescent="0.25">
      <c r="A115" s="2" t="s">
        <v>529</v>
      </c>
      <c r="B115" t="s">
        <v>154</v>
      </c>
      <c r="C115" s="4">
        <v>44769</v>
      </c>
      <c r="D115" s="2">
        <v>827</v>
      </c>
      <c r="E115" t="s">
        <v>161</v>
      </c>
      <c r="F115" s="2" t="s">
        <v>169</v>
      </c>
      <c r="G115">
        <v>130</v>
      </c>
      <c r="H115" s="2" t="s">
        <v>100</v>
      </c>
      <c r="I115" s="3">
        <v>6</v>
      </c>
      <c r="J115" s="2">
        <v>157.08000000000001</v>
      </c>
      <c r="K115" s="19">
        <v>0.18993791194770171</v>
      </c>
    </row>
    <row r="116" spans="1:11" x14ac:dyDescent="0.25">
      <c r="A116" s="2" t="s">
        <v>530</v>
      </c>
      <c r="B116" t="s">
        <v>155</v>
      </c>
      <c r="C116" s="4">
        <v>44749</v>
      </c>
      <c r="D116" s="2">
        <v>1801</v>
      </c>
      <c r="E116" t="s">
        <v>162</v>
      </c>
      <c r="F116" s="2" t="s">
        <v>169</v>
      </c>
      <c r="G116">
        <v>60</v>
      </c>
      <c r="H116" s="2" t="s">
        <v>100</v>
      </c>
      <c r="I116" s="3">
        <v>30</v>
      </c>
      <c r="J116" s="2">
        <v>1058.6500000000001</v>
      </c>
      <c r="K116" s="19">
        <v>0.58780970184308212</v>
      </c>
    </row>
    <row r="117" spans="1:11" x14ac:dyDescent="0.25">
      <c r="A117" s="2" t="s">
        <v>531</v>
      </c>
      <c r="B117" t="s">
        <v>156</v>
      </c>
      <c r="C117" s="4">
        <v>44767</v>
      </c>
      <c r="D117" s="2">
        <v>858</v>
      </c>
      <c r="E117" t="s">
        <v>163</v>
      </c>
      <c r="F117" s="2" t="s">
        <v>170</v>
      </c>
      <c r="G117">
        <v>95</v>
      </c>
      <c r="H117" s="2" t="s">
        <v>98</v>
      </c>
      <c r="I117" s="3">
        <v>9</v>
      </c>
      <c r="J117" s="2">
        <v>427.57</v>
      </c>
      <c r="K117" s="19">
        <v>0.49833894884688246</v>
      </c>
    </row>
    <row r="118" spans="1:11" x14ac:dyDescent="0.25">
      <c r="A118" s="2" t="s">
        <v>532</v>
      </c>
      <c r="B118" t="s">
        <v>151</v>
      </c>
      <c r="C118" s="4">
        <v>44779</v>
      </c>
      <c r="D118" s="2">
        <v>1721</v>
      </c>
      <c r="E118" t="s">
        <v>158</v>
      </c>
      <c r="F118" s="2" t="s">
        <v>170</v>
      </c>
      <c r="G118">
        <v>72</v>
      </c>
      <c r="H118" s="2" t="s">
        <v>98</v>
      </c>
      <c r="I118" s="3">
        <v>24</v>
      </c>
      <c r="J118" s="2">
        <v>648.07000000000005</v>
      </c>
      <c r="K118" s="19">
        <v>0.37656504530040069</v>
      </c>
    </row>
    <row r="119" spans="1:11" x14ac:dyDescent="0.25">
      <c r="A119" s="2" t="s">
        <v>533</v>
      </c>
      <c r="B119" t="s">
        <v>152</v>
      </c>
      <c r="C119" s="4">
        <v>44768</v>
      </c>
      <c r="D119" s="2">
        <v>1408</v>
      </c>
      <c r="E119" t="s">
        <v>159</v>
      </c>
      <c r="F119" s="2" t="s">
        <v>170</v>
      </c>
      <c r="G119">
        <v>65</v>
      </c>
      <c r="H119" s="2" t="s">
        <v>99</v>
      </c>
      <c r="I119" s="3">
        <v>22</v>
      </c>
      <c r="J119" s="2">
        <v>449.56</v>
      </c>
      <c r="K119" s="19">
        <v>0.31928750956938468</v>
      </c>
    </row>
    <row r="120" spans="1:11" x14ac:dyDescent="0.25">
      <c r="A120" s="2" t="s">
        <v>534</v>
      </c>
      <c r="B120" t="s">
        <v>153</v>
      </c>
      <c r="C120" s="4">
        <v>44765</v>
      </c>
      <c r="D120" s="2">
        <v>1581</v>
      </c>
      <c r="E120" t="s">
        <v>160</v>
      </c>
      <c r="F120" s="2" t="s">
        <v>169</v>
      </c>
      <c r="G120">
        <v>250</v>
      </c>
      <c r="H120" s="2" t="s">
        <v>99</v>
      </c>
      <c r="I120" s="3">
        <v>6</v>
      </c>
      <c r="J120" s="2">
        <v>685.81</v>
      </c>
      <c r="K120" s="19">
        <v>0.433779931449359</v>
      </c>
    </row>
    <row r="121" spans="1:11" x14ac:dyDescent="0.25">
      <c r="A121" s="2" t="s">
        <v>535</v>
      </c>
      <c r="B121" t="s">
        <v>154</v>
      </c>
      <c r="C121" s="4">
        <v>44769</v>
      </c>
      <c r="D121" s="2">
        <v>1088</v>
      </c>
      <c r="E121" t="s">
        <v>161</v>
      </c>
      <c r="F121" s="2" t="s">
        <v>169</v>
      </c>
      <c r="G121">
        <v>130</v>
      </c>
      <c r="H121" s="2" t="s">
        <v>99</v>
      </c>
      <c r="I121" s="3">
        <v>8</v>
      </c>
      <c r="J121" s="2">
        <v>366.09</v>
      </c>
      <c r="K121" s="19">
        <v>0.33648233215009737</v>
      </c>
    </row>
    <row r="122" spans="1:11" x14ac:dyDescent="0.25">
      <c r="A122" s="2" t="s">
        <v>536</v>
      </c>
      <c r="B122" t="s">
        <v>151</v>
      </c>
      <c r="C122" s="4">
        <v>44778</v>
      </c>
      <c r="D122" s="2">
        <v>803</v>
      </c>
      <c r="E122" t="s">
        <v>158</v>
      </c>
      <c r="F122" s="2" t="s">
        <v>169</v>
      </c>
      <c r="G122">
        <v>72</v>
      </c>
      <c r="H122" s="2" t="s">
        <v>100</v>
      </c>
      <c r="I122" s="3">
        <v>11</v>
      </c>
      <c r="J122" s="2">
        <v>560.62</v>
      </c>
      <c r="K122" s="19">
        <v>0.69816110648156915</v>
      </c>
    </row>
    <row r="123" spans="1:11" x14ac:dyDescent="0.25">
      <c r="A123" s="2" t="s">
        <v>537</v>
      </c>
      <c r="B123" t="s">
        <v>152</v>
      </c>
      <c r="C123" s="4">
        <v>44764</v>
      </c>
      <c r="D123" s="2">
        <v>802</v>
      </c>
      <c r="E123" t="s">
        <v>159</v>
      </c>
      <c r="F123" s="2" t="s">
        <v>169</v>
      </c>
      <c r="G123">
        <v>65</v>
      </c>
      <c r="H123" s="2" t="s">
        <v>98</v>
      </c>
      <c r="I123" s="3">
        <v>12</v>
      </c>
      <c r="J123" s="2">
        <v>279.26</v>
      </c>
      <c r="K123" s="19">
        <v>0.34820972487253266</v>
      </c>
    </row>
    <row r="124" spans="1:11" x14ac:dyDescent="0.25">
      <c r="A124" s="2" t="s">
        <v>538</v>
      </c>
      <c r="B124" t="s">
        <v>153</v>
      </c>
      <c r="C124" s="4">
        <v>44758</v>
      </c>
      <c r="D124" s="2">
        <v>1356</v>
      </c>
      <c r="E124" t="s">
        <v>160</v>
      </c>
      <c r="F124" s="2" t="s">
        <v>169</v>
      </c>
      <c r="G124">
        <v>250</v>
      </c>
      <c r="H124" s="2" t="s">
        <v>100</v>
      </c>
      <c r="I124" s="3">
        <v>5</v>
      </c>
      <c r="J124" s="2">
        <v>740.05</v>
      </c>
      <c r="K124" s="19">
        <v>0.54575949665804935</v>
      </c>
    </row>
    <row r="125" spans="1:11" x14ac:dyDescent="0.25">
      <c r="A125" s="2" t="s">
        <v>539</v>
      </c>
      <c r="B125" t="s">
        <v>154</v>
      </c>
      <c r="C125" s="4">
        <v>44777</v>
      </c>
      <c r="D125" s="2">
        <v>1251</v>
      </c>
      <c r="E125" t="s">
        <v>161</v>
      </c>
      <c r="F125" s="2" t="s">
        <v>169</v>
      </c>
      <c r="G125">
        <v>130</v>
      </c>
      <c r="H125" s="2" t="s">
        <v>98</v>
      </c>
      <c r="I125" s="3">
        <v>10</v>
      </c>
      <c r="J125" s="2">
        <v>532.04</v>
      </c>
      <c r="K125" s="19">
        <v>0.42528916342422818</v>
      </c>
    </row>
    <row r="126" spans="1:11" x14ac:dyDescent="0.25">
      <c r="A126" s="2" t="s">
        <v>540</v>
      </c>
      <c r="B126" t="s">
        <v>155</v>
      </c>
      <c r="C126" s="4">
        <v>44769</v>
      </c>
      <c r="D126" s="2">
        <v>1341</v>
      </c>
      <c r="E126" t="s">
        <v>162</v>
      </c>
      <c r="F126" s="2" t="s">
        <v>169</v>
      </c>
      <c r="G126">
        <v>60</v>
      </c>
      <c r="H126" s="2" t="s">
        <v>98</v>
      </c>
      <c r="I126" s="3">
        <v>22</v>
      </c>
      <c r="J126" s="2">
        <v>234.86</v>
      </c>
      <c r="K126" s="19">
        <v>0.175138512962279</v>
      </c>
    </row>
    <row r="127" spans="1:11" x14ac:dyDescent="0.25">
      <c r="A127" s="2" t="s">
        <v>541</v>
      </c>
      <c r="B127" t="s">
        <v>151</v>
      </c>
      <c r="C127" s="4">
        <v>44755</v>
      </c>
      <c r="D127" s="2">
        <v>1572</v>
      </c>
      <c r="E127" t="s">
        <v>158</v>
      </c>
      <c r="F127" s="2" t="s">
        <v>169</v>
      </c>
      <c r="G127">
        <v>72</v>
      </c>
      <c r="H127" s="2" t="s">
        <v>99</v>
      </c>
      <c r="I127" s="3">
        <v>22</v>
      </c>
      <c r="J127" s="2">
        <v>1039.3800000000001</v>
      </c>
      <c r="K127" s="19">
        <v>0.66118057351037052</v>
      </c>
    </row>
    <row r="128" spans="1:11" x14ac:dyDescent="0.25">
      <c r="A128" s="2" t="s">
        <v>542</v>
      </c>
      <c r="B128" t="s">
        <v>152</v>
      </c>
      <c r="C128" s="4">
        <v>44757</v>
      </c>
      <c r="D128" s="2">
        <v>1376</v>
      </c>
      <c r="E128" t="s">
        <v>159</v>
      </c>
      <c r="F128" s="2" t="s">
        <v>169</v>
      </c>
      <c r="G128">
        <v>65</v>
      </c>
      <c r="H128" s="2" t="s">
        <v>100</v>
      </c>
      <c r="I128" s="3">
        <v>21</v>
      </c>
      <c r="J128" s="2">
        <v>873.1</v>
      </c>
      <c r="K128" s="19">
        <v>0.63451844693471571</v>
      </c>
    </row>
    <row r="129" spans="1:11" x14ac:dyDescent="0.25">
      <c r="A129" s="2" t="s">
        <v>543</v>
      </c>
      <c r="B129" t="s">
        <v>153</v>
      </c>
      <c r="C129" s="4">
        <v>44754</v>
      </c>
      <c r="D129" s="2">
        <v>687</v>
      </c>
      <c r="E129" t="s">
        <v>160</v>
      </c>
      <c r="F129" s="2" t="s">
        <v>170</v>
      </c>
      <c r="G129">
        <v>250</v>
      </c>
      <c r="H129" s="2" t="s">
        <v>100</v>
      </c>
      <c r="I129" s="3">
        <v>3</v>
      </c>
      <c r="J129" s="2">
        <v>126.74</v>
      </c>
      <c r="K129" s="19">
        <v>0.18447833563678606</v>
      </c>
    </row>
    <row r="130" spans="1:11" x14ac:dyDescent="0.25">
      <c r="A130" s="2" t="s">
        <v>544</v>
      </c>
      <c r="B130" t="s">
        <v>154</v>
      </c>
      <c r="C130" s="4">
        <v>44761</v>
      </c>
      <c r="D130" s="2">
        <v>1410</v>
      </c>
      <c r="E130" t="s">
        <v>161</v>
      </c>
      <c r="F130" s="2" t="s">
        <v>169</v>
      </c>
      <c r="G130">
        <v>130</v>
      </c>
      <c r="H130" s="2" t="s">
        <v>99</v>
      </c>
      <c r="I130" s="3">
        <v>11</v>
      </c>
      <c r="J130" s="2">
        <v>473.34</v>
      </c>
      <c r="K130" s="19">
        <v>0.33570352803167702</v>
      </c>
    </row>
    <row r="131" spans="1:11" x14ac:dyDescent="0.25">
      <c r="A131" s="2" t="s">
        <v>545</v>
      </c>
      <c r="B131" t="s">
        <v>151</v>
      </c>
      <c r="C131" s="4">
        <v>44757</v>
      </c>
      <c r="D131" s="2">
        <v>1014</v>
      </c>
      <c r="E131" t="s">
        <v>158</v>
      </c>
      <c r="F131" s="2" t="s">
        <v>169</v>
      </c>
      <c r="G131">
        <v>72</v>
      </c>
      <c r="H131" s="2" t="s">
        <v>100</v>
      </c>
      <c r="I131" s="3">
        <v>14</v>
      </c>
      <c r="J131" s="2">
        <v>614.19000000000005</v>
      </c>
      <c r="K131" s="19">
        <v>0.60570971387763373</v>
      </c>
    </row>
    <row r="132" spans="1:11" x14ac:dyDescent="0.25">
      <c r="A132" s="2" t="s">
        <v>546</v>
      </c>
      <c r="B132" t="s">
        <v>152</v>
      </c>
      <c r="C132" s="4">
        <v>44761</v>
      </c>
      <c r="D132" s="2">
        <v>1203</v>
      </c>
      <c r="E132" t="s">
        <v>159</v>
      </c>
      <c r="F132" s="2" t="s">
        <v>169</v>
      </c>
      <c r="G132">
        <v>65</v>
      </c>
      <c r="H132" s="2" t="s">
        <v>98</v>
      </c>
      <c r="I132" s="3">
        <v>19</v>
      </c>
      <c r="J132" s="2">
        <v>340.37</v>
      </c>
      <c r="K132" s="19">
        <v>0.28293475194119055</v>
      </c>
    </row>
    <row r="133" spans="1:11" x14ac:dyDescent="0.25">
      <c r="A133" s="2" t="s">
        <v>547</v>
      </c>
      <c r="B133" t="s">
        <v>153</v>
      </c>
      <c r="C133" s="4">
        <v>44775</v>
      </c>
      <c r="D133" s="2">
        <v>1362</v>
      </c>
      <c r="E133" t="s">
        <v>160</v>
      </c>
      <c r="F133" s="2" t="s">
        <v>169</v>
      </c>
      <c r="G133">
        <v>250</v>
      </c>
      <c r="H133" s="2" t="s">
        <v>98</v>
      </c>
      <c r="I133" s="3">
        <v>5</v>
      </c>
      <c r="J133" s="2">
        <v>946.71</v>
      </c>
      <c r="K133" s="19">
        <v>0.69508459758648988</v>
      </c>
    </row>
    <row r="134" spans="1:11" x14ac:dyDescent="0.25">
      <c r="A134" s="2" t="s">
        <v>548</v>
      </c>
      <c r="B134" t="s">
        <v>154</v>
      </c>
      <c r="C134" s="4">
        <v>44770</v>
      </c>
      <c r="D134" s="2">
        <v>806</v>
      </c>
      <c r="E134" t="s">
        <v>161</v>
      </c>
      <c r="F134" s="2" t="s">
        <v>169</v>
      </c>
      <c r="G134">
        <v>130</v>
      </c>
      <c r="H134" s="2" t="s">
        <v>100</v>
      </c>
      <c r="I134" s="3">
        <v>6</v>
      </c>
      <c r="J134" s="2">
        <v>736.56</v>
      </c>
      <c r="K134" s="19">
        <v>0.91384737241363434</v>
      </c>
    </row>
    <row r="135" spans="1:11" x14ac:dyDescent="0.25">
      <c r="A135" s="2" t="s">
        <v>549</v>
      </c>
      <c r="B135" t="s">
        <v>155</v>
      </c>
      <c r="C135" s="4">
        <v>44760</v>
      </c>
      <c r="D135" s="2">
        <v>1686</v>
      </c>
      <c r="E135" t="s">
        <v>162</v>
      </c>
      <c r="F135" s="2" t="s">
        <v>170</v>
      </c>
      <c r="G135">
        <v>60</v>
      </c>
      <c r="H135" s="2" t="s">
        <v>98</v>
      </c>
      <c r="I135" s="3">
        <v>28</v>
      </c>
      <c r="J135" s="2">
        <v>453.55</v>
      </c>
      <c r="K135" s="19">
        <v>0.26900666581234178</v>
      </c>
    </row>
    <row r="136" spans="1:11" x14ac:dyDescent="0.25">
      <c r="A136" s="2" t="s">
        <v>550</v>
      </c>
      <c r="B136" t="s">
        <v>156</v>
      </c>
      <c r="C136" s="4">
        <v>44762</v>
      </c>
      <c r="D136" s="2">
        <v>1741</v>
      </c>
      <c r="E136" t="s">
        <v>163</v>
      </c>
      <c r="F136" s="2" t="s">
        <v>169</v>
      </c>
      <c r="G136">
        <v>95</v>
      </c>
      <c r="H136" s="2" t="s">
        <v>99</v>
      </c>
      <c r="I136" s="3">
        <v>18</v>
      </c>
      <c r="J136" s="2">
        <v>135.08000000000001</v>
      </c>
      <c r="K136" s="19">
        <v>7.7585707618532118E-2</v>
      </c>
    </row>
    <row r="137" spans="1:11" x14ac:dyDescent="0.25">
      <c r="A137" s="2" t="s">
        <v>551</v>
      </c>
      <c r="B137" t="s">
        <v>151</v>
      </c>
      <c r="C137" s="4">
        <v>44756</v>
      </c>
      <c r="D137" s="2">
        <v>969</v>
      </c>
      <c r="E137" t="s">
        <v>158</v>
      </c>
      <c r="F137" s="2" t="s">
        <v>169</v>
      </c>
      <c r="G137">
        <v>72</v>
      </c>
      <c r="H137" s="2" t="s">
        <v>100</v>
      </c>
      <c r="I137" s="3">
        <v>13</v>
      </c>
      <c r="J137" s="2">
        <v>914.36</v>
      </c>
      <c r="K137" s="19">
        <v>0.94361002054192245</v>
      </c>
    </row>
    <row r="138" spans="1:11" x14ac:dyDescent="0.25">
      <c r="A138" s="2" t="s">
        <v>552</v>
      </c>
      <c r="B138" t="s">
        <v>152</v>
      </c>
      <c r="C138" s="4">
        <v>44763</v>
      </c>
      <c r="D138" s="2">
        <v>1406</v>
      </c>
      <c r="E138" t="s">
        <v>159</v>
      </c>
      <c r="F138" s="2" t="s">
        <v>169</v>
      </c>
      <c r="G138">
        <v>65</v>
      </c>
      <c r="H138" s="2" t="s">
        <v>98</v>
      </c>
      <c r="I138" s="3">
        <v>22</v>
      </c>
      <c r="J138" s="2">
        <v>765.97</v>
      </c>
      <c r="K138" s="19">
        <v>0.54478949093928353</v>
      </c>
    </row>
    <row r="139" spans="1:11" x14ac:dyDescent="0.25">
      <c r="A139" s="2" t="s">
        <v>553</v>
      </c>
      <c r="B139" t="s">
        <v>153</v>
      </c>
      <c r="C139" s="4">
        <v>44754</v>
      </c>
      <c r="D139" s="2">
        <v>1251</v>
      </c>
      <c r="E139" t="s">
        <v>160</v>
      </c>
      <c r="F139" s="2" t="s">
        <v>170</v>
      </c>
      <c r="G139">
        <v>250</v>
      </c>
      <c r="H139" s="2" t="s">
        <v>98</v>
      </c>
      <c r="I139" s="3">
        <v>5</v>
      </c>
      <c r="J139" s="2">
        <v>912.63</v>
      </c>
      <c r="K139" s="19">
        <v>0.72952306120661148</v>
      </c>
    </row>
    <row r="140" spans="1:11" x14ac:dyDescent="0.25">
      <c r="A140" s="2" t="s">
        <v>554</v>
      </c>
      <c r="B140" t="s">
        <v>154</v>
      </c>
      <c r="C140" s="4">
        <v>44762</v>
      </c>
      <c r="D140" s="2">
        <v>1281</v>
      </c>
      <c r="E140" t="s">
        <v>161</v>
      </c>
      <c r="F140" s="2" t="s">
        <v>170</v>
      </c>
      <c r="G140">
        <v>130</v>
      </c>
      <c r="H140" s="2" t="s">
        <v>98</v>
      </c>
      <c r="I140" s="3">
        <v>10</v>
      </c>
      <c r="J140" s="2">
        <v>590.87</v>
      </c>
      <c r="K140" s="19">
        <v>0.46125385618408354</v>
      </c>
    </row>
    <row r="141" spans="1:11" x14ac:dyDescent="0.25">
      <c r="A141" s="2" t="s">
        <v>555</v>
      </c>
      <c r="B141" t="s">
        <v>151</v>
      </c>
      <c r="C141" s="4">
        <v>44764</v>
      </c>
      <c r="D141" s="2">
        <v>1458</v>
      </c>
      <c r="E141" t="s">
        <v>158</v>
      </c>
      <c r="F141" s="2" t="s">
        <v>170</v>
      </c>
      <c r="G141">
        <v>72</v>
      </c>
      <c r="H141" s="2" t="s">
        <v>99</v>
      </c>
      <c r="I141" s="3">
        <v>20</v>
      </c>
      <c r="J141" s="2">
        <v>1331.16</v>
      </c>
      <c r="K141" s="19">
        <v>0.91300462304007846</v>
      </c>
    </row>
    <row r="142" spans="1:11" x14ac:dyDescent="0.25">
      <c r="A142" s="2" t="s">
        <v>556</v>
      </c>
      <c r="B142" t="s">
        <v>152</v>
      </c>
      <c r="C142" s="4">
        <v>44758</v>
      </c>
      <c r="D142" s="2">
        <v>1573</v>
      </c>
      <c r="E142" t="s">
        <v>159</v>
      </c>
      <c r="F142" s="2" t="s">
        <v>170</v>
      </c>
      <c r="G142">
        <v>65</v>
      </c>
      <c r="H142" s="2" t="s">
        <v>99</v>
      </c>
      <c r="I142" s="3">
        <v>24</v>
      </c>
      <c r="J142" s="2">
        <v>13.92</v>
      </c>
      <c r="K142" s="19">
        <v>8.8492453023772955E-3</v>
      </c>
    </row>
    <row r="143" spans="1:11" x14ac:dyDescent="0.25">
      <c r="A143" s="2" t="s">
        <v>557</v>
      </c>
      <c r="B143" t="s">
        <v>153</v>
      </c>
      <c r="C143" s="4">
        <v>44756</v>
      </c>
      <c r="D143" s="2">
        <v>1457</v>
      </c>
      <c r="E143" t="s">
        <v>160</v>
      </c>
      <c r="F143" s="2" t="s">
        <v>170</v>
      </c>
      <c r="G143">
        <v>250</v>
      </c>
      <c r="H143" s="2" t="s">
        <v>98</v>
      </c>
      <c r="I143" s="3">
        <v>6</v>
      </c>
      <c r="J143" s="2">
        <v>150.04</v>
      </c>
      <c r="K143" s="19">
        <v>0.10298028918786595</v>
      </c>
    </row>
    <row r="144" spans="1:11" x14ac:dyDescent="0.25">
      <c r="A144" s="2" t="s">
        <v>558</v>
      </c>
      <c r="B144" t="s">
        <v>154</v>
      </c>
      <c r="C144" s="4">
        <v>44753</v>
      </c>
      <c r="D144" s="2">
        <v>1879</v>
      </c>
      <c r="E144" t="s">
        <v>161</v>
      </c>
      <c r="F144" s="2" t="s">
        <v>170</v>
      </c>
      <c r="G144">
        <v>130</v>
      </c>
      <c r="H144" s="2" t="s">
        <v>98</v>
      </c>
      <c r="I144" s="3">
        <v>14</v>
      </c>
      <c r="J144" s="2">
        <v>1867.35</v>
      </c>
      <c r="K144" s="19">
        <v>0.99379836072986139</v>
      </c>
    </row>
    <row r="145" spans="1:11" x14ac:dyDescent="0.25">
      <c r="A145" s="2" t="s">
        <v>559</v>
      </c>
      <c r="B145" t="s">
        <v>151</v>
      </c>
      <c r="C145" s="4">
        <v>44779</v>
      </c>
      <c r="D145" s="2">
        <v>822</v>
      </c>
      <c r="E145" t="s">
        <v>158</v>
      </c>
      <c r="F145" s="2" t="s">
        <v>169</v>
      </c>
      <c r="G145">
        <v>72</v>
      </c>
      <c r="H145" s="2" t="s">
        <v>98</v>
      </c>
      <c r="I145" s="3">
        <v>11</v>
      </c>
      <c r="J145" s="2">
        <v>652.84</v>
      </c>
      <c r="K145" s="19">
        <v>0.79420514009667531</v>
      </c>
    </row>
    <row r="146" spans="1:11" x14ac:dyDescent="0.25">
      <c r="A146" s="2" t="s">
        <v>560</v>
      </c>
      <c r="B146" t="s">
        <v>152</v>
      </c>
      <c r="C146" s="4">
        <v>44771</v>
      </c>
      <c r="D146" s="2">
        <v>1664</v>
      </c>
      <c r="E146" t="s">
        <v>159</v>
      </c>
      <c r="F146" s="2" t="s">
        <v>169</v>
      </c>
      <c r="G146">
        <v>65</v>
      </c>
      <c r="H146" s="2" t="s">
        <v>98</v>
      </c>
      <c r="I146" s="3">
        <v>26</v>
      </c>
      <c r="J146" s="2">
        <v>1026.83</v>
      </c>
      <c r="K146" s="19">
        <v>0.61708466251765293</v>
      </c>
    </row>
    <row r="147" spans="1:11" x14ac:dyDescent="0.25">
      <c r="A147" s="2" t="s">
        <v>561</v>
      </c>
      <c r="B147" t="s">
        <v>153</v>
      </c>
      <c r="C147" s="4">
        <v>44770</v>
      </c>
      <c r="D147" s="2">
        <v>1850</v>
      </c>
      <c r="E147" t="s">
        <v>160</v>
      </c>
      <c r="F147" s="2" t="s">
        <v>169</v>
      </c>
      <c r="G147">
        <v>250</v>
      </c>
      <c r="H147" s="2" t="s">
        <v>99</v>
      </c>
      <c r="I147" s="3">
        <v>7</v>
      </c>
      <c r="J147" s="2">
        <v>387.65</v>
      </c>
      <c r="K147" s="19">
        <v>0.20954119329292531</v>
      </c>
    </row>
    <row r="148" spans="1:11" x14ac:dyDescent="0.25">
      <c r="A148" s="2" t="s">
        <v>562</v>
      </c>
      <c r="B148" t="s">
        <v>154</v>
      </c>
      <c r="C148" s="4">
        <v>44760</v>
      </c>
      <c r="D148" s="2">
        <v>1327</v>
      </c>
      <c r="E148" t="s">
        <v>161</v>
      </c>
      <c r="F148" s="2" t="s">
        <v>169</v>
      </c>
      <c r="G148">
        <v>130</v>
      </c>
      <c r="H148" s="2" t="s">
        <v>99</v>
      </c>
      <c r="I148" s="3">
        <v>10</v>
      </c>
      <c r="J148" s="2">
        <v>440.77</v>
      </c>
      <c r="K148" s="19">
        <v>0.3321544131542371</v>
      </c>
    </row>
    <row r="149" spans="1:11" x14ac:dyDescent="0.25">
      <c r="A149" s="2" t="s">
        <v>563</v>
      </c>
      <c r="B149" t="s">
        <v>151</v>
      </c>
      <c r="C149" s="4">
        <v>44774</v>
      </c>
      <c r="D149" s="2">
        <v>1664</v>
      </c>
      <c r="E149" t="s">
        <v>158</v>
      </c>
      <c r="F149" s="2" t="s">
        <v>169</v>
      </c>
      <c r="G149">
        <v>72</v>
      </c>
      <c r="H149" s="2" t="s">
        <v>99</v>
      </c>
      <c r="I149" s="3">
        <v>23</v>
      </c>
      <c r="J149" s="2">
        <v>218.16</v>
      </c>
      <c r="K149" s="19">
        <v>0.13110822758950169</v>
      </c>
    </row>
    <row r="150" spans="1:11" x14ac:dyDescent="0.25">
      <c r="A150" s="2" t="s">
        <v>564</v>
      </c>
      <c r="B150" t="s">
        <v>152</v>
      </c>
      <c r="C150" s="4">
        <v>44749</v>
      </c>
      <c r="D150" s="2">
        <v>1251</v>
      </c>
      <c r="E150" t="s">
        <v>159</v>
      </c>
      <c r="F150" s="2" t="s">
        <v>170</v>
      </c>
      <c r="G150">
        <v>65</v>
      </c>
      <c r="H150" s="2" t="s">
        <v>99</v>
      </c>
      <c r="I150" s="3">
        <v>19</v>
      </c>
      <c r="J150" s="2">
        <v>176.99</v>
      </c>
      <c r="K150" s="19">
        <v>0.14148193772246787</v>
      </c>
    </row>
    <row r="151" spans="1:11" x14ac:dyDescent="0.25">
      <c r="A151" s="2" t="s">
        <v>565</v>
      </c>
      <c r="B151" t="s">
        <v>153</v>
      </c>
      <c r="C151" s="4">
        <v>44749</v>
      </c>
      <c r="D151" s="2">
        <v>1341</v>
      </c>
      <c r="E151" t="s">
        <v>160</v>
      </c>
      <c r="F151" s="2" t="s">
        <v>169</v>
      </c>
      <c r="G151">
        <v>250</v>
      </c>
      <c r="H151" s="2" t="s">
        <v>99</v>
      </c>
      <c r="I151" s="3">
        <v>5</v>
      </c>
      <c r="J151" s="2">
        <v>217.63</v>
      </c>
      <c r="K151" s="19">
        <v>0.16229190610444644</v>
      </c>
    </row>
    <row r="152" spans="1:11" x14ac:dyDescent="0.25">
      <c r="A152" s="2" t="s">
        <v>566</v>
      </c>
      <c r="B152" t="s">
        <v>154</v>
      </c>
      <c r="C152" s="4">
        <v>44778</v>
      </c>
      <c r="D152" s="2">
        <v>1572</v>
      </c>
      <c r="E152" t="s">
        <v>161</v>
      </c>
      <c r="F152" s="2" t="s">
        <v>169</v>
      </c>
      <c r="G152">
        <v>130</v>
      </c>
      <c r="H152" s="2" t="s">
        <v>100</v>
      </c>
      <c r="I152" s="3">
        <v>12</v>
      </c>
      <c r="J152" s="2">
        <v>1457.43</v>
      </c>
      <c r="K152" s="19">
        <v>0.92711944712217964</v>
      </c>
    </row>
    <row r="153" spans="1:11" x14ac:dyDescent="0.25">
      <c r="A153" s="2" t="s">
        <v>567</v>
      </c>
      <c r="B153" t="s">
        <v>155</v>
      </c>
      <c r="C153" s="4">
        <v>44751</v>
      </c>
      <c r="D153" s="2">
        <v>1376</v>
      </c>
      <c r="E153" t="s">
        <v>162</v>
      </c>
      <c r="F153" s="2" t="s">
        <v>169</v>
      </c>
      <c r="G153">
        <v>60</v>
      </c>
      <c r="H153" s="2" t="s">
        <v>100</v>
      </c>
      <c r="I153" s="3">
        <v>23</v>
      </c>
      <c r="J153" s="2">
        <v>1001.29</v>
      </c>
      <c r="K153" s="19">
        <v>0.72767856082292937</v>
      </c>
    </row>
    <row r="154" spans="1:11" x14ac:dyDescent="0.25">
      <c r="A154" s="2" t="s">
        <v>568</v>
      </c>
      <c r="B154" t="s">
        <v>151</v>
      </c>
      <c r="C154" s="4">
        <v>44763</v>
      </c>
      <c r="D154" s="2">
        <v>687</v>
      </c>
      <c r="E154" t="s">
        <v>158</v>
      </c>
      <c r="F154" s="2" t="s">
        <v>169</v>
      </c>
      <c r="G154">
        <v>72</v>
      </c>
      <c r="H154" s="2" t="s">
        <v>100</v>
      </c>
      <c r="I154" s="3">
        <v>10</v>
      </c>
      <c r="J154" s="2">
        <v>379.95</v>
      </c>
      <c r="K154" s="19">
        <v>0.55305420959536333</v>
      </c>
    </row>
    <row r="155" spans="1:11" x14ac:dyDescent="0.25">
      <c r="A155" s="2" t="s">
        <v>569</v>
      </c>
      <c r="B155" t="s">
        <v>152</v>
      </c>
      <c r="C155" s="4">
        <v>44778</v>
      </c>
      <c r="D155" s="2">
        <v>1410</v>
      </c>
      <c r="E155" t="s">
        <v>159</v>
      </c>
      <c r="F155" s="2" t="s">
        <v>169</v>
      </c>
      <c r="G155">
        <v>65</v>
      </c>
      <c r="H155" s="2" t="s">
        <v>99</v>
      </c>
      <c r="I155" s="3">
        <v>22</v>
      </c>
      <c r="J155" s="2">
        <v>1364.86</v>
      </c>
      <c r="K155" s="19">
        <v>0.96798925269028313</v>
      </c>
    </row>
    <row r="156" spans="1:11" x14ac:dyDescent="0.25">
      <c r="A156" s="2" t="s">
        <v>570</v>
      </c>
      <c r="B156" t="s">
        <v>153</v>
      </c>
      <c r="C156" s="4">
        <v>44768</v>
      </c>
      <c r="D156" s="2">
        <v>1014</v>
      </c>
      <c r="E156" t="s">
        <v>160</v>
      </c>
      <c r="F156" s="2" t="s">
        <v>170</v>
      </c>
      <c r="G156">
        <v>250</v>
      </c>
      <c r="H156" s="2" t="s">
        <v>99</v>
      </c>
      <c r="I156" s="3">
        <v>4</v>
      </c>
      <c r="J156" s="2">
        <v>931.81</v>
      </c>
      <c r="K156" s="19">
        <v>0.91894660437570319</v>
      </c>
    </row>
    <row r="157" spans="1:11" x14ac:dyDescent="0.25">
      <c r="A157" s="2" t="s">
        <v>571</v>
      </c>
      <c r="B157" t="s">
        <v>154</v>
      </c>
      <c r="C157" s="4">
        <v>44767</v>
      </c>
      <c r="D157" s="2">
        <v>1203</v>
      </c>
      <c r="E157" t="s">
        <v>161</v>
      </c>
      <c r="F157" s="2" t="s">
        <v>169</v>
      </c>
      <c r="G157">
        <v>130</v>
      </c>
      <c r="H157" s="2" t="s">
        <v>98</v>
      </c>
      <c r="I157" s="3">
        <v>9</v>
      </c>
      <c r="J157" s="2">
        <v>961.97</v>
      </c>
      <c r="K157" s="19">
        <v>0.79964108913708232</v>
      </c>
    </row>
    <row r="158" spans="1:11" x14ac:dyDescent="0.25">
      <c r="A158" s="2" t="s">
        <v>572</v>
      </c>
      <c r="B158" t="s">
        <v>151</v>
      </c>
      <c r="C158" s="4">
        <v>44756</v>
      </c>
      <c r="D158" s="2">
        <v>1362</v>
      </c>
      <c r="E158" t="s">
        <v>158</v>
      </c>
      <c r="F158" s="2" t="s">
        <v>169</v>
      </c>
      <c r="G158">
        <v>72</v>
      </c>
      <c r="H158" s="2" t="s">
        <v>100</v>
      </c>
      <c r="I158" s="3">
        <v>19</v>
      </c>
      <c r="J158" s="2">
        <v>971.62</v>
      </c>
      <c r="K158" s="19">
        <v>0.71337963112059133</v>
      </c>
    </row>
    <row r="159" spans="1:11" x14ac:dyDescent="0.25">
      <c r="A159" s="2" t="s">
        <v>573</v>
      </c>
      <c r="B159" t="s">
        <v>152</v>
      </c>
      <c r="C159" s="4">
        <v>44768</v>
      </c>
      <c r="D159" s="2">
        <v>806</v>
      </c>
      <c r="E159" t="s">
        <v>159</v>
      </c>
      <c r="F159" s="2" t="s">
        <v>169</v>
      </c>
      <c r="G159">
        <v>65</v>
      </c>
      <c r="H159" s="2" t="s">
        <v>100</v>
      </c>
      <c r="I159" s="3">
        <v>12</v>
      </c>
      <c r="J159" s="2">
        <v>767.98</v>
      </c>
      <c r="K159" s="19">
        <v>0.95282460776073186</v>
      </c>
    </row>
    <row r="160" spans="1:11" x14ac:dyDescent="0.25">
      <c r="A160" s="2" t="s">
        <v>574</v>
      </c>
      <c r="B160" t="s">
        <v>153</v>
      </c>
      <c r="C160" s="4">
        <v>44771</v>
      </c>
      <c r="D160" s="2">
        <v>1686</v>
      </c>
      <c r="E160" t="s">
        <v>160</v>
      </c>
      <c r="F160" s="2" t="s">
        <v>170</v>
      </c>
      <c r="G160">
        <v>250</v>
      </c>
      <c r="H160" s="2" t="s">
        <v>100</v>
      </c>
      <c r="I160" s="3">
        <v>7</v>
      </c>
      <c r="J160" s="2">
        <v>458.63</v>
      </c>
      <c r="K160" s="19">
        <v>0.27202371086820187</v>
      </c>
    </row>
    <row r="161" spans="1:11" x14ac:dyDescent="0.25">
      <c r="A161" s="2" t="s">
        <v>575</v>
      </c>
      <c r="B161" t="s">
        <v>154</v>
      </c>
      <c r="C161" s="4">
        <v>44755</v>
      </c>
      <c r="D161" s="2">
        <v>1741</v>
      </c>
      <c r="E161" t="s">
        <v>161</v>
      </c>
      <c r="F161" s="2" t="s">
        <v>169</v>
      </c>
      <c r="G161">
        <v>130</v>
      </c>
      <c r="H161" s="2" t="s">
        <v>100</v>
      </c>
      <c r="I161" s="3">
        <v>13</v>
      </c>
      <c r="J161" s="2">
        <v>622.80999999999995</v>
      </c>
      <c r="K161" s="19">
        <v>0.35772878369670025</v>
      </c>
    </row>
    <row r="162" spans="1:11" x14ac:dyDescent="0.25">
      <c r="A162" s="2" t="s">
        <v>576</v>
      </c>
      <c r="B162" t="s">
        <v>155</v>
      </c>
      <c r="C162" s="4">
        <v>44773</v>
      </c>
      <c r="D162" s="2">
        <v>969</v>
      </c>
      <c r="E162" t="s">
        <v>162</v>
      </c>
      <c r="F162" s="2" t="s">
        <v>169</v>
      </c>
      <c r="G162">
        <v>60</v>
      </c>
      <c r="H162" s="2" t="s">
        <v>100</v>
      </c>
      <c r="I162" s="3">
        <v>16</v>
      </c>
      <c r="J162" s="2">
        <v>26.03</v>
      </c>
      <c r="K162" s="19">
        <v>2.686171625374012E-2</v>
      </c>
    </row>
    <row r="163" spans="1:11" x14ac:dyDescent="0.25">
      <c r="A163" s="2" t="s">
        <v>577</v>
      </c>
      <c r="B163" t="s">
        <v>156</v>
      </c>
      <c r="C163" s="4">
        <v>44775</v>
      </c>
      <c r="D163" s="2">
        <v>1870</v>
      </c>
      <c r="E163" t="s">
        <v>163</v>
      </c>
      <c r="F163" s="2" t="s">
        <v>170</v>
      </c>
      <c r="G163">
        <v>95</v>
      </c>
      <c r="H163" s="2" t="s">
        <v>98</v>
      </c>
      <c r="I163" s="3">
        <v>20</v>
      </c>
      <c r="J163" s="2">
        <v>153.44999999999999</v>
      </c>
      <c r="K163" s="19">
        <v>8.205935160301725E-2</v>
      </c>
    </row>
    <row r="164" spans="1:11" x14ac:dyDescent="0.25">
      <c r="A164" s="2" t="s">
        <v>578</v>
      </c>
      <c r="B164" t="s">
        <v>151</v>
      </c>
      <c r="C164" s="4">
        <v>44774</v>
      </c>
      <c r="D164" s="2">
        <v>1788</v>
      </c>
      <c r="E164" t="s">
        <v>158</v>
      </c>
      <c r="F164" s="2" t="s">
        <v>169</v>
      </c>
      <c r="G164">
        <v>72</v>
      </c>
      <c r="H164" s="2" t="s">
        <v>98</v>
      </c>
      <c r="I164" s="3">
        <v>25</v>
      </c>
      <c r="J164" s="2">
        <v>1527.14</v>
      </c>
      <c r="K164" s="19">
        <v>0.85410448935207217</v>
      </c>
    </row>
    <row r="165" spans="1:11" x14ac:dyDescent="0.25">
      <c r="A165" s="2" t="s">
        <v>579</v>
      </c>
      <c r="B165" t="s">
        <v>152</v>
      </c>
      <c r="C165" s="4">
        <v>44750</v>
      </c>
      <c r="D165" s="2">
        <v>1750</v>
      </c>
      <c r="E165" t="s">
        <v>159</v>
      </c>
      <c r="F165" s="2" t="s">
        <v>170</v>
      </c>
      <c r="G165">
        <v>65</v>
      </c>
      <c r="H165" s="2" t="s">
        <v>99</v>
      </c>
      <c r="I165" s="3">
        <v>27</v>
      </c>
      <c r="J165" s="2">
        <v>1203.6500000000001</v>
      </c>
      <c r="K165" s="19">
        <v>0.68779980945138508</v>
      </c>
    </row>
    <row r="166" spans="1:11" x14ac:dyDescent="0.25">
      <c r="A166" s="2" t="s">
        <v>580</v>
      </c>
      <c r="B166" t="s">
        <v>153</v>
      </c>
      <c r="C166" s="4">
        <v>44749</v>
      </c>
      <c r="D166" s="2">
        <v>1728</v>
      </c>
      <c r="E166" t="s">
        <v>160</v>
      </c>
      <c r="F166" s="2" t="s">
        <v>169</v>
      </c>
      <c r="G166">
        <v>250</v>
      </c>
      <c r="H166" s="2" t="s">
        <v>99</v>
      </c>
      <c r="I166" s="3">
        <v>7</v>
      </c>
      <c r="J166" s="2">
        <v>1648.84</v>
      </c>
      <c r="K166" s="19">
        <v>0.95418995288723318</v>
      </c>
    </row>
    <row r="167" spans="1:11" x14ac:dyDescent="0.25">
      <c r="A167" s="2" t="s">
        <v>581</v>
      </c>
      <c r="B167" t="s">
        <v>154</v>
      </c>
      <c r="C167" s="4">
        <v>44754</v>
      </c>
      <c r="D167" s="2">
        <v>749</v>
      </c>
      <c r="E167" t="s">
        <v>161</v>
      </c>
      <c r="F167" s="2" t="s">
        <v>169</v>
      </c>
      <c r="G167">
        <v>130</v>
      </c>
      <c r="H167" s="2" t="s">
        <v>99</v>
      </c>
      <c r="I167" s="3">
        <v>6</v>
      </c>
      <c r="J167" s="2">
        <v>32.61</v>
      </c>
      <c r="K167" s="19">
        <v>4.3540053286599156E-2</v>
      </c>
    </row>
    <row r="168" spans="1:11" x14ac:dyDescent="0.25">
      <c r="A168" s="2" t="s">
        <v>582</v>
      </c>
      <c r="B168" t="s">
        <v>151</v>
      </c>
      <c r="C168" s="4">
        <v>44749</v>
      </c>
      <c r="D168" s="2">
        <v>729</v>
      </c>
      <c r="E168" t="s">
        <v>158</v>
      </c>
      <c r="F168" s="2" t="s">
        <v>169</v>
      </c>
      <c r="G168">
        <v>72</v>
      </c>
      <c r="H168" s="2" t="s">
        <v>100</v>
      </c>
      <c r="I168" s="3">
        <v>10</v>
      </c>
      <c r="J168" s="2">
        <v>185.38</v>
      </c>
      <c r="K168" s="19">
        <v>0.2542988928458062</v>
      </c>
    </row>
    <row r="169" spans="1:11" x14ac:dyDescent="0.25">
      <c r="A169" s="2" t="s">
        <v>583</v>
      </c>
      <c r="B169" t="s">
        <v>152</v>
      </c>
      <c r="C169" s="4">
        <v>44750</v>
      </c>
      <c r="D169" s="2">
        <v>896</v>
      </c>
      <c r="E169" t="s">
        <v>159</v>
      </c>
      <c r="F169" s="2" t="s">
        <v>169</v>
      </c>
      <c r="G169">
        <v>65</v>
      </c>
      <c r="H169" s="2" t="s">
        <v>98</v>
      </c>
      <c r="I169" s="3">
        <v>14</v>
      </c>
      <c r="J169" s="2">
        <v>81.08</v>
      </c>
      <c r="K169" s="19">
        <v>9.0493456901869163E-2</v>
      </c>
    </row>
    <row r="170" spans="1:11" x14ac:dyDescent="0.25">
      <c r="A170" s="2" t="s">
        <v>584</v>
      </c>
      <c r="B170" t="s">
        <v>153</v>
      </c>
      <c r="C170" s="4">
        <v>44761</v>
      </c>
      <c r="D170" s="2">
        <v>714</v>
      </c>
      <c r="E170" t="s">
        <v>160</v>
      </c>
      <c r="F170" s="2" t="s">
        <v>169</v>
      </c>
      <c r="G170">
        <v>250</v>
      </c>
      <c r="H170" s="2" t="s">
        <v>100</v>
      </c>
      <c r="I170" s="3">
        <v>3</v>
      </c>
      <c r="J170" s="2">
        <v>59.08</v>
      </c>
      <c r="K170" s="19">
        <v>8.2742768974104819E-2</v>
      </c>
    </row>
    <row r="171" spans="1:11" x14ac:dyDescent="0.25">
      <c r="A171" s="2" t="s">
        <v>585</v>
      </c>
      <c r="B171" t="s">
        <v>154</v>
      </c>
      <c r="C171" s="4">
        <v>44754</v>
      </c>
      <c r="D171" s="2">
        <v>1505</v>
      </c>
      <c r="E171" t="s">
        <v>161</v>
      </c>
      <c r="F171" s="2" t="s">
        <v>169</v>
      </c>
      <c r="G171">
        <v>130</v>
      </c>
      <c r="H171" s="2" t="s">
        <v>98</v>
      </c>
      <c r="I171" s="3">
        <v>12</v>
      </c>
      <c r="J171" s="2">
        <v>1178.18</v>
      </c>
      <c r="K171" s="19">
        <v>0.78284366430299801</v>
      </c>
    </row>
    <row r="172" spans="1:11" x14ac:dyDescent="0.25">
      <c r="A172" s="2" t="s">
        <v>586</v>
      </c>
      <c r="B172" t="s">
        <v>155</v>
      </c>
      <c r="C172" s="4">
        <v>44759</v>
      </c>
      <c r="D172" s="2">
        <v>1219</v>
      </c>
      <c r="E172" t="s">
        <v>162</v>
      </c>
      <c r="F172" s="2" t="s">
        <v>169</v>
      </c>
      <c r="G172">
        <v>60</v>
      </c>
      <c r="H172" s="2" t="s">
        <v>98</v>
      </c>
      <c r="I172" s="3">
        <v>20</v>
      </c>
      <c r="J172" s="2">
        <v>704.76</v>
      </c>
      <c r="K172" s="19">
        <v>0.57814535851503412</v>
      </c>
    </row>
    <row r="173" spans="1:11" x14ac:dyDescent="0.25">
      <c r="A173" s="2" t="s">
        <v>587</v>
      </c>
      <c r="B173" t="s">
        <v>151</v>
      </c>
      <c r="C173" s="4">
        <v>44752</v>
      </c>
      <c r="D173" s="2">
        <v>1364</v>
      </c>
      <c r="E173" t="s">
        <v>158</v>
      </c>
      <c r="F173" s="2" t="s">
        <v>170</v>
      </c>
      <c r="G173">
        <v>72</v>
      </c>
      <c r="H173" s="2" t="s">
        <v>99</v>
      </c>
      <c r="I173" s="3">
        <v>19</v>
      </c>
      <c r="J173" s="2">
        <v>888.94</v>
      </c>
      <c r="K173" s="19">
        <v>0.65171394698828999</v>
      </c>
    </row>
    <row r="174" spans="1:11" x14ac:dyDescent="0.25">
      <c r="A174" s="2" t="s">
        <v>588</v>
      </c>
      <c r="B174" t="s">
        <v>152</v>
      </c>
      <c r="C174" s="4">
        <v>44762</v>
      </c>
      <c r="D174" s="2">
        <v>1879</v>
      </c>
      <c r="E174" t="s">
        <v>159</v>
      </c>
      <c r="F174" s="2" t="s">
        <v>169</v>
      </c>
      <c r="G174">
        <v>65</v>
      </c>
      <c r="H174" s="2" t="s">
        <v>100</v>
      </c>
      <c r="I174" s="3">
        <v>29</v>
      </c>
      <c r="J174" s="2">
        <v>1007.21</v>
      </c>
      <c r="K174" s="19">
        <v>0.53603724026963118</v>
      </c>
    </row>
    <row r="175" spans="1:11" x14ac:dyDescent="0.25">
      <c r="A175" s="2" t="s">
        <v>589</v>
      </c>
      <c r="B175" t="s">
        <v>153</v>
      </c>
      <c r="C175" s="4">
        <v>44774</v>
      </c>
      <c r="D175" s="2">
        <v>1205</v>
      </c>
      <c r="E175" t="s">
        <v>160</v>
      </c>
      <c r="F175" s="2" t="s">
        <v>170</v>
      </c>
      <c r="G175">
        <v>250</v>
      </c>
      <c r="H175" s="2" t="s">
        <v>100</v>
      </c>
      <c r="I175" s="3">
        <v>5</v>
      </c>
      <c r="J175" s="2">
        <v>116.46</v>
      </c>
      <c r="K175" s="19">
        <v>9.664822142286611E-2</v>
      </c>
    </row>
    <row r="176" spans="1:11" x14ac:dyDescent="0.25">
      <c r="A176" s="2" t="s">
        <v>590</v>
      </c>
      <c r="B176" t="s">
        <v>154</v>
      </c>
      <c r="C176" s="4">
        <v>44775</v>
      </c>
      <c r="D176" s="2">
        <v>1150</v>
      </c>
      <c r="E176" t="s">
        <v>161</v>
      </c>
      <c r="F176" s="2" t="s">
        <v>169</v>
      </c>
      <c r="G176">
        <v>130</v>
      </c>
      <c r="H176" s="2" t="s">
        <v>99</v>
      </c>
      <c r="I176" s="3">
        <v>9</v>
      </c>
      <c r="J176" s="2">
        <v>213.57</v>
      </c>
      <c r="K176" s="19">
        <v>0.18571479282162007</v>
      </c>
    </row>
    <row r="177" spans="1:11" x14ac:dyDescent="0.25">
      <c r="A177" s="2" t="s">
        <v>591</v>
      </c>
      <c r="B177" t="s">
        <v>151</v>
      </c>
      <c r="C177" s="4">
        <v>44762</v>
      </c>
      <c r="D177" s="2">
        <v>697</v>
      </c>
      <c r="E177" t="s">
        <v>158</v>
      </c>
      <c r="F177" s="2" t="s">
        <v>170</v>
      </c>
      <c r="G177">
        <v>72</v>
      </c>
      <c r="H177" s="2" t="s">
        <v>100</v>
      </c>
      <c r="I177" s="3">
        <v>10</v>
      </c>
      <c r="J177" s="2">
        <v>492.29</v>
      </c>
      <c r="K177" s="19">
        <v>0.70630415487202447</v>
      </c>
    </row>
    <row r="178" spans="1:11" x14ac:dyDescent="0.25">
      <c r="A178" s="2" t="s">
        <v>592</v>
      </c>
      <c r="B178" t="s">
        <v>152</v>
      </c>
      <c r="C178" s="4">
        <v>44778</v>
      </c>
      <c r="D178" s="2">
        <v>1829</v>
      </c>
      <c r="E178" t="s">
        <v>159</v>
      </c>
      <c r="F178" s="2" t="s">
        <v>169</v>
      </c>
      <c r="G178">
        <v>65</v>
      </c>
      <c r="H178" s="2" t="s">
        <v>98</v>
      </c>
      <c r="I178" s="3">
        <v>28</v>
      </c>
      <c r="J178" s="2">
        <v>1362.79</v>
      </c>
      <c r="K178" s="19">
        <v>0.74510342252724426</v>
      </c>
    </row>
    <row r="179" spans="1:11" x14ac:dyDescent="0.25">
      <c r="A179" s="2" t="s">
        <v>593</v>
      </c>
      <c r="B179" t="s">
        <v>153</v>
      </c>
      <c r="C179" s="4">
        <v>44765</v>
      </c>
      <c r="D179" s="2">
        <v>827</v>
      </c>
      <c r="E179" t="s">
        <v>160</v>
      </c>
      <c r="F179" s="2" t="s">
        <v>170</v>
      </c>
      <c r="G179">
        <v>250</v>
      </c>
      <c r="H179" s="2" t="s">
        <v>98</v>
      </c>
      <c r="I179" s="3">
        <v>3</v>
      </c>
      <c r="J179" s="2">
        <v>646.08000000000004</v>
      </c>
      <c r="K179" s="19">
        <v>0.78123446031907995</v>
      </c>
    </row>
    <row r="180" spans="1:11" x14ac:dyDescent="0.25">
      <c r="A180" s="2" t="s">
        <v>594</v>
      </c>
      <c r="B180" t="s">
        <v>154</v>
      </c>
      <c r="C180" s="4">
        <v>44751</v>
      </c>
      <c r="D180" s="2">
        <v>1801</v>
      </c>
      <c r="E180" t="s">
        <v>161</v>
      </c>
      <c r="F180" s="2" t="s">
        <v>169</v>
      </c>
      <c r="G180">
        <v>130</v>
      </c>
      <c r="H180" s="2" t="s">
        <v>100</v>
      </c>
      <c r="I180" s="3">
        <v>14</v>
      </c>
      <c r="J180" s="2">
        <v>896.11</v>
      </c>
      <c r="K180" s="19">
        <v>0.49756055845330072</v>
      </c>
    </row>
    <row r="181" spans="1:11" x14ac:dyDescent="0.25">
      <c r="A181" s="2" t="s">
        <v>595</v>
      </c>
      <c r="B181" t="s">
        <v>155</v>
      </c>
      <c r="C181" s="4">
        <v>44753</v>
      </c>
      <c r="D181" s="2">
        <v>858</v>
      </c>
      <c r="E181" t="s">
        <v>162</v>
      </c>
      <c r="F181" s="2" t="s">
        <v>170</v>
      </c>
      <c r="G181">
        <v>60</v>
      </c>
      <c r="H181" s="2" t="s">
        <v>98</v>
      </c>
      <c r="I181" s="3">
        <v>14</v>
      </c>
      <c r="J181" s="2">
        <v>660.61</v>
      </c>
      <c r="K181" s="19">
        <v>0.76994405801248877</v>
      </c>
    </row>
    <row r="182" spans="1:11" x14ac:dyDescent="0.25">
      <c r="A182" s="2" t="s">
        <v>596</v>
      </c>
      <c r="B182" t="s">
        <v>156</v>
      </c>
      <c r="C182" s="4">
        <v>44770</v>
      </c>
      <c r="D182" s="2">
        <v>1721</v>
      </c>
      <c r="E182" t="s">
        <v>163</v>
      </c>
      <c r="F182" s="2" t="s">
        <v>169</v>
      </c>
      <c r="G182">
        <v>95</v>
      </c>
      <c r="H182" s="2" t="s">
        <v>99</v>
      </c>
      <c r="I182" s="3">
        <v>18</v>
      </c>
      <c r="J182" s="2">
        <v>605.16999999999996</v>
      </c>
      <c r="K182" s="19">
        <v>0.35163976722545132</v>
      </c>
    </row>
    <row r="183" spans="1:11" x14ac:dyDescent="0.25">
      <c r="A183" s="2" t="s">
        <v>597</v>
      </c>
      <c r="B183" t="s">
        <v>151</v>
      </c>
      <c r="C183" s="4">
        <v>44774</v>
      </c>
      <c r="D183" s="2">
        <v>1408</v>
      </c>
      <c r="E183" t="s">
        <v>158</v>
      </c>
      <c r="F183" s="2" t="s">
        <v>169</v>
      </c>
      <c r="G183">
        <v>72</v>
      </c>
      <c r="H183" s="2" t="s">
        <v>100</v>
      </c>
      <c r="I183" s="3">
        <v>20</v>
      </c>
      <c r="J183" s="2">
        <v>54.08</v>
      </c>
      <c r="K183" s="19">
        <v>3.8412502050562347E-2</v>
      </c>
    </row>
    <row r="184" spans="1:11" x14ac:dyDescent="0.25">
      <c r="A184" s="2" t="s">
        <v>598</v>
      </c>
      <c r="B184" t="s">
        <v>152</v>
      </c>
      <c r="C184" s="4">
        <v>44769</v>
      </c>
      <c r="D184" s="2">
        <v>1581</v>
      </c>
      <c r="E184" t="s">
        <v>159</v>
      </c>
      <c r="F184" s="2" t="s">
        <v>169</v>
      </c>
      <c r="G184">
        <v>65</v>
      </c>
      <c r="H184" s="2" t="s">
        <v>98</v>
      </c>
      <c r="I184" s="3">
        <v>24</v>
      </c>
      <c r="J184" s="2">
        <v>1436.28</v>
      </c>
      <c r="K184" s="19">
        <v>0.90846048229137399</v>
      </c>
    </row>
    <row r="185" spans="1:11" x14ac:dyDescent="0.25">
      <c r="A185" s="2" t="s">
        <v>599</v>
      </c>
      <c r="B185" t="s">
        <v>153</v>
      </c>
      <c r="C185" s="4">
        <v>44755</v>
      </c>
      <c r="D185" s="2">
        <v>1088</v>
      </c>
      <c r="E185" t="s">
        <v>160</v>
      </c>
      <c r="F185" s="2" t="s">
        <v>170</v>
      </c>
      <c r="G185">
        <v>250</v>
      </c>
      <c r="H185" s="2" t="s">
        <v>98</v>
      </c>
      <c r="I185" s="3">
        <v>4</v>
      </c>
      <c r="J185" s="2">
        <v>599.02</v>
      </c>
      <c r="K185" s="19">
        <v>0.55057249324013502</v>
      </c>
    </row>
    <row r="186" spans="1:11" x14ac:dyDescent="0.25">
      <c r="A186" s="2" t="s">
        <v>600</v>
      </c>
      <c r="B186" t="s">
        <v>154</v>
      </c>
      <c r="C186" s="4">
        <v>44758</v>
      </c>
      <c r="D186" s="2">
        <v>803</v>
      </c>
      <c r="E186" t="s">
        <v>161</v>
      </c>
      <c r="F186" s="2" t="s">
        <v>170</v>
      </c>
      <c r="G186">
        <v>130</v>
      </c>
      <c r="H186" s="2" t="s">
        <v>98</v>
      </c>
      <c r="I186" s="3">
        <v>6</v>
      </c>
      <c r="J186" s="2">
        <v>753.52</v>
      </c>
      <c r="K186" s="19">
        <v>0.93838456282529015</v>
      </c>
    </row>
    <row r="187" spans="1:11" x14ac:dyDescent="0.25">
      <c r="A187" s="2" t="s">
        <v>601</v>
      </c>
      <c r="B187" t="s">
        <v>151</v>
      </c>
      <c r="C187" s="4">
        <v>44767</v>
      </c>
      <c r="D187" s="2">
        <v>802</v>
      </c>
      <c r="E187" t="s">
        <v>158</v>
      </c>
      <c r="F187" s="2" t="s">
        <v>169</v>
      </c>
      <c r="G187">
        <v>72</v>
      </c>
      <c r="H187" s="2" t="s">
        <v>99</v>
      </c>
      <c r="I187" s="3">
        <v>11</v>
      </c>
      <c r="J187" s="2">
        <v>691.09</v>
      </c>
      <c r="K187" s="19">
        <v>0.86170951867607348</v>
      </c>
    </row>
    <row r="188" spans="1:11" x14ac:dyDescent="0.25">
      <c r="A188" s="2" t="s">
        <v>602</v>
      </c>
      <c r="B188" t="s">
        <v>152</v>
      </c>
      <c r="C188" s="4">
        <v>44764</v>
      </c>
      <c r="D188" s="2">
        <v>1356</v>
      </c>
      <c r="E188" t="s">
        <v>159</v>
      </c>
      <c r="F188" s="2" t="s">
        <v>169</v>
      </c>
      <c r="G188">
        <v>65</v>
      </c>
      <c r="H188" s="2" t="s">
        <v>99</v>
      </c>
      <c r="I188" s="3">
        <v>21</v>
      </c>
      <c r="J188" s="2">
        <v>404.46</v>
      </c>
      <c r="K188" s="19">
        <v>0.29827236415579172</v>
      </c>
    </row>
    <row r="189" spans="1:11" x14ac:dyDescent="0.25">
      <c r="A189" s="2" t="s">
        <v>603</v>
      </c>
      <c r="B189" t="s">
        <v>153</v>
      </c>
      <c r="C189" s="4">
        <v>44766</v>
      </c>
      <c r="D189" s="2">
        <v>1251</v>
      </c>
      <c r="E189" t="s">
        <v>160</v>
      </c>
      <c r="F189" s="2" t="s">
        <v>169</v>
      </c>
      <c r="G189">
        <v>250</v>
      </c>
      <c r="H189" s="2" t="s">
        <v>98</v>
      </c>
      <c r="I189" s="3">
        <v>5</v>
      </c>
      <c r="J189" s="2">
        <v>124.67</v>
      </c>
      <c r="K189" s="19">
        <v>9.9657200590107631E-2</v>
      </c>
    </row>
    <row r="190" spans="1:11" x14ac:dyDescent="0.25">
      <c r="A190" s="2" t="s">
        <v>604</v>
      </c>
      <c r="B190" t="s">
        <v>154</v>
      </c>
      <c r="C190" s="4">
        <v>44772</v>
      </c>
      <c r="D190" s="2">
        <v>1341</v>
      </c>
      <c r="E190" t="s">
        <v>161</v>
      </c>
      <c r="F190" s="2" t="s">
        <v>170</v>
      </c>
      <c r="G190">
        <v>130</v>
      </c>
      <c r="H190" s="2" t="s">
        <v>98</v>
      </c>
      <c r="I190" s="3">
        <v>10</v>
      </c>
      <c r="J190" s="2">
        <v>1236.19</v>
      </c>
      <c r="K190" s="19">
        <v>0.92184405215783505</v>
      </c>
    </row>
    <row r="191" spans="1:11" x14ac:dyDescent="0.25">
      <c r="A191" s="2" t="s">
        <v>605</v>
      </c>
      <c r="B191" t="s">
        <v>151</v>
      </c>
      <c r="C191" s="4">
        <v>44751</v>
      </c>
      <c r="D191" s="2">
        <v>1572</v>
      </c>
      <c r="E191" t="s">
        <v>158</v>
      </c>
      <c r="F191" s="2" t="s">
        <v>169</v>
      </c>
      <c r="G191">
        <v>72</v>
      </c>
      <c r="H191" s="2" t="s">
        <v>98</v>
      </c>
      <c r="I191" s="3">
        <v>22</v>
      </c>
      <c r="J191" s="2">
        <v>12.41</v>
      </c>
      <c r="K191" s="19">
        <v>7.894003309490194E-3</v>
      </c>
    </row>
    <row r="192" spans="1:11" x14ac:dyDescent="0.25">
      <c r="A192" s="2" t="s">
        <v>606</v>
      </c>
      <c r="B192" t="s">
        <v>152</v>
      </c>
      <c r="C192" s="4">
        <v>44755</v>
      </c>
      <c r="D192" s="2">
        <v>1376</v>
      </c>
      <c r="E192" t="s">
        <v>159</v>
      </c>
      <c r="F192" s="2" t="s">
        <v>170</v>
      </c>
      <c r="G192">
        <v>65</v>
      </c>
      <c r="H192" s="2" t="s">
        <v>98</v>
      </c>
      <c r="I192" s="3">
        <v>21</v>
      </c>
      <c r="J192" s="2">
        <v>1114.4000000000001</v>
      </c>
      <c r="K192" s="19">
        <v>0.80988442043107489</v>
      </c>
    </row>
    <row r="193" spans="1:11" x14ac:dyDescent="0.25">
      <c r="A193" s="2" t="s">
        <v>607</v>
      </c>
      <c r="B193" t="s">
        <v>153</v>
      </c>
      <c r="C193" s="4">
        <v>44761</v>
      </c>
      <c r="D193" s="2">
        <v>687</v>
      </c>
      <c r="E193" t="s">
        <v>160</v>
      </c>
      <c r="F193" s="2" t="s">
        <v>169</v>
      </c>
      <c r="G193">
        <v>250</v>
      </c>
      <c r="H193" s="2" t="s">
        <v>100</v>
      </c>
      <c r="I193" s="3">
        <v>3</v>
      </c>
      <c r="J193" s="2">
        <v>85.2</v>
      </c>
      <c r="K193" s="19">
        <v>0.12401725039966016</v>
      </c>
    </row>
    <row r="194" spans="1:11" x14ac:dyDescent="0.25">
      <c r="A194" s="2" t="s">
        <v>608</v>
      </c>
      <c r="B194" t="s">
        <v>154</v>
      </c>
      <c r="C194" s="4">
        <v>44761</v>
      </c>
      <c r="D194" s="2">
        <v>1410</v>
      </c>
      <c r="E194" t="s">
        <v>161</v>
      </c>
      <c r="F194" s="2" t="s">
        <v>169</v>
      </c>
      <c r="G194">
        <v>130</v>
      </c>
      <c r="H194" s="2" t="s">
        <v>98</v>
      </c>
      <c r="I194" s="3">
        <v>11</v>
      </c>
      <c r="J194" s="2">
        <v>534.17999999999995</v>
      </c>
      <c r="K194" s="19">
        <v>0.37885318983889749</v>
      </c>
    </row>
    <row r="195" spans="1:11" x14ac:dyDescent="0.25">
      <c r="A195" s="2" t="s">
        <v>609</v>
      </c>
      <c r="B195" t="s">
        <v>153</v>
      </c>
      <c r="C195" s="4">
        <v>44776</v>
      </c>
      <c r="D195" s="2">
        <v>1014</v>
      </c>
      <c r="E195" t="s">
        <v>160</v>
      </c>
      <c r="F195" s="2" t="s">
        <v>169</v>
      </c>
      <c r="G195">
        <v>250</v>
      </c>
      <c r="H195" s="2" t="s">
        <v>99</v>
      </c>
      <c r="I195" s="3">
        <v>4</v>
      </c>
      <c r="J195" s="2">
        <v>405.81</v>
      </c>
      <c r="K195" s="19">
        <v>0.40020255970363228</v>
      </c>
    </row>
    <row r="196" spans="1:11" x14ac:dyDescent="0.25">
      <c r="A196" s="2" t="s">
        <v>610</v>
      </c>
      <c r="B196" t="s">
        <v>154</v>
      </c>
      <c r="C196" s="4">
        <v>44778</v>
      </c>
      <c r="D196" s="2">
        <v>1203</v>
      </c>
      <c r="E196" t="s">
        <v>161</v>
      </c>
      <c r="F196" s="2" t="s">
        <v>169</v>
      </c>
      <c r="G196">
        <v>130</v>
      </c>
      <c r="H196" s="2" t="s">
        <v>98</v>
      </c>
      <c r="I196" s="3">
        <v>9</v>
      </c>
      <c r="J196" s="2">
        <v>875.05</v>
      </c>
      <c r="K196" s="19">
        <v>0.727388248256988</v>
      </c>
    </row>
    <row r="197" spans="1:11" x14ac:dyDescent="0.25">
      <c r="A197" s="2" t="s">
        <v>611</v>
      </c>
      <c r="B197" t="s">
        <v>151</v>
      </c>
      <c r="C197" s="4">
        <v>44763</v>
      </c>
      <c r="D197" s="2">
        <v>1362</v>
      </c>
      <c r="E197" t="s">
        <v>158</v>
      </c>
      <c r="F197" s="2" t="s">
        <v>169</v>
      </c>
      <c r="G197">
        <v>72</v>
      </c>
      <c r="H197" s="2" t="s">
        <v>98</v>
      </c>
      <c r="I197" s="3">
        <v>19</v>
      </c>
      <c r="J197" s="2">
        <v>627.25</v>
      </c>
      <c r="K197" s="19">
        <v>0.46053492310516542</v>
      </c>
    </row>
    <row r="198" spans="1:11" x14ac:dyDescent="0.25">
      <c r="A198" s="2" t="s">
        <v>612</v>
      </c>
      <c r="B198" t="s">
        <v>152</v>
      </c>
      <c r="C198" s="4">
        <v>44767</v>
      </c>
      <c r="D198" s="2">
        <v>806</v>
      </c>
      <c r="E198" t="s">
        <v>159</v>
      </c>
      <c r="F198" s="2" t="s">
        <v>169</v>
      </c>
      <c r="G198">
        <v>65</v>
      </c>
      <c r="H198" s="2" t="s">
        <v>99</v>
      </c>
      <c r="I198" s="3">
        <v>12</v>
      </c>
      <c r="J198" s="2">
        <v>380.63</v>
      </c>
      <c r="K198" s="19">
        <v>0.47224017827240428</v>
      </c>
    </row>
    <row r="199" spans="1:11" x14ac:dyDescent="0.25">
      <c r="A199" s="2" t="s">
        <v>613</v>
      </c>
      <c r="B199" t="s">
        <v>153</v>
      </c>
      <c r="C199" s="4">
        <v>44758</v>
      </c>
      <c r="D199" s="2">
        <v>1686</v>
      </c>
      <c r="E199" t="s">
        <v>160</v>
      </c>
      <c r="F199" s="2" t="s">
        <v>170</v>
      </c>
      <c r="G199">
        <v>250</v>
      </c>
      <c r="H199" s="2" t="s">
        <v>99</v>
      </c>
      <c r="I199" s="3">
        <v>7</v>
      </c>
      <c r="J199" s="2">
        <v>727.96</v>
      </c>
      <c r="K199" s="19">
        <v>0.43176882411859874</v>
      </c>
    </row>
    <row r="200" spans="1:11" x14ac:dyDescent="0.25">
      <c r="A200" s="2" t="s">
        <v>614</v>
      </c>
      <c r="B200" t="s">
        <v>154</v>
      </c>
      <c r="C200" s="4">
        <v>44750</v>
      </c>
      <c r="D200" s="2">
        <v>1741</v>
      </c>
      <c r="E200" t="s">
        <v>161</v>
      </c>
      <c r="F200" s="2" t="s">
        <v>169</v>
      </c>
      <c r="G200">
        <v>130</v>
      </c>
      <c r="H200" s="2" t="s">
        <v>99</v>
      </c>
      <c r="I200" s="3">
        <v>13</v>
      </c>
      <c r="J200" s="2">
        <v>418.3</v>
      </c>
      <c r="K200" s="19">
        <v>0.24026228300261898</v>
      </c>
    </row>
    <row r="201" spans="1:11" x14ac:dyDescent="0.25">
      <c r="A201" s="2" t="s">
        <v>615</v>
      </c>
      <c r="B201" t="s">
        <v>155</v>
      </c>
      <c r="C201" s="4">
        <v>44776</v>
      </c>
      <c r="D201" s="2">
        <v>969</v>
      </c>
      <c r="E201" t="s">
        <v>162</v>
      </c>
      <c r="F201" s="2" t="s">
        <v>169</v>
      </c>
      <c r="G201">
        <v>60</v>
      </c>
      <c r="H201" s="2" t="s">
        <v>99</v>
      </c>
      <c r="I201" s="3">
        <v>16</v>
      </c>
      <c r="J201" s="2">
        <v>26.15</v>
      </c>
      <c r="K201" s="19">
        <v>2.6986782058302405E-2</v>
      </c>
    </row>
    <row r="202" spans="1:11" x14ac:dyDescent="0.25">
      <c r="A202" s="2" t="s">
        <v>616</v>
      </c>
      <c r="B202" t="s">
        <v>156</v>
      </c>
      <c r="C202" s="4">
        <v>44753</v>
      </c>
      <c r="D202" s="2">
        <v>1406</v>
      </c>
      <c r="E202" t="s">
        <v>163</v>
      </c>
      <c r="F202" s="2" t="s">
        <v>170</v>
      </c>
      <c r="G202">
        <v>95</v>
      </c>
      <c r="H202" s="2" t="s">
        <v>99</v>
      </c>
      <c r="I202" s="3">
        <v>15</v>
      </c>
      <c r="J202" s="2">
        <v>847.59</v>
      </c>
      <c r="K202" s="19">
        <v>0.6028382515890921</v>
      </c>
    </row>
    <row r="203" spans="1:11" x14ac:dyDescent="0.25">
      <c r="A203" s="2" t="s">
        <v>617</v>
      </c>
      <c r="B203" t="s">
        <v>151</v>
      </c>
      <c r="C203" s="4">
        <v>44760</v>
      </c>
      <c r="D203" s="2">
        <v>1251</v>
      </c>
      <c r="E203" t="s">
        <v>158</v>
      </c>
      <c r="F203" s="2" t="s">
        <v>169</v>
      </c>
      <c r="G203">
        <v>72</v>
      </c>
      <c r="H203" s="2" t="s">
        <v>100</v>
      </c>
      <c r="I203" s="3">
        <v>17</v>
      </c>
      <c r="J203" s="2">
        <v>33.46</v>
      </c>
      <c r="K203" s="19">
        <v>2.6747250926355104E-2</v>
      </c>
    </row>
    <row r="204" spans="1:11" x14ac:dyDescent="0.25">
      <c r="A204" s="2" t="s">
        <v>618</v>
      </c>
      <c r="B204" t="s">
        <v>152</v>
      </c>
      <c r="C204" s="4">
        <v>44769</v>
      </c>
      <c r="D204" s="2">
        <v>1281</v>
      </c>
      <c r="E204" t="s">
        <v>159</v>
      </c>
      <c r="F204" s="2" t="s">
        <v>170</v>
      </c>
      <c r="G204">
        <v>65</v>
      </c>
      <c r="H204" s="2" t="s">
        <v>100</v>
      </c>
      <c r="I204" s="3">
        <v>20</v>
      </c>
      <c r="J204" s="2">
        <v>858.2</v>
      </c>
      <c r="K204" s="19">
        <v>0.66994301141889379</v>
      </c>
    </row>
    <row r="205" spans="1:11" x14ac:dyDescent="0.25">
      <c r="A205" s="2" t="s">
        <v>619</v>
      </c>
      <c r="B205" t="s">
        <v>153</v>
      </c>
      <c r="C205" s="4">
        <v>44775</v>
      </c>
      <c r="D205" s="2">
        <v>1458</v>
      </c>
      <c r="E205" t="s">
        <v>160</v>
      </c>
      <c r="F205" s="2" t="s">
        <v>169</v>
      </c>
      <c r="G205">
        <v>250</v>
      </c>
      <c r="H205" s="2" t="s">
        <v>100</v>
      </c>
      <c r="I205" s="3">
        <v>6</v>
      </c>
      <c r="J205" s="2">
        <v>174.02</v>
      </c>
      <c r="K205" s="19">
        <v>0.11935275822860747</v>
      </c>
    </row>
    <row r="206" spans="1:11" x14ac:dyDescent="0.25">
      <c r="A206" s="2" t="s">
        <v>620</v>
      </c>
      <c r="B206" t="s">
        <v>154</v>
      </c>
      <c r="C206" s="4">
        <v>44778</v>
      </c>
      <c r="D206" s="2">
        <v>1573</v>
      </c>
      <c r="E206" t="s">
        <v>161</v>
      </c>
      <c r="F206" s="2" t="s">
        <v>169</v>
      </c>
      <c r="G206">
        <v>130</v>
      </c>
      <c r="H206" s="2" t="s">
        <v>99</v>
      </c>
      <c r="I206" s="3">
        <v>12</v>
      </c>
      <c r="J206" s="2">
        <v>209.26</v>
      </c>
      <c r="K206" s="19">
        <v>0.13303551757123633</v>
      </c>
    </row>
    <row r="207" spans="1:11" x14ac:dyDescent="0.25">
      <c r="A207" s="2" t="s">
        <v>621</v>
      </c>
      <c r="B207" t="s">
        <v>151</v>
      </c>
      <c r="C207" s="4">
        <v>44772</v>
      </c>
      <c r="D207" s="2">
        <v>1457</v>
      </c>
      <c r="E207" t="s">
        <v>158</v>
      </c>
      <c r="F207" s="2" t="s">
        <v>169</v>
      </c>
      <c r="G207">
        <v>72</v>
      </c>
      <c r="H207" s="2" t="s">
        <v>99</v>
      </c>
      <c r="I207" s="3">
        <v>20</v>
      </c>
      <c r="J207" s="2">
        <v>1395.17</v>
      </c>
      <c r="K207" s="19">
        <v>0.95756260340686961</v>
      </c>
    </row>
    <row r="208" spans="1:11" x14ac:dyDescent="0.25">
      <c r="A208" s="2" t="s">
        <v>622</v>
      </c>
      <c r="B208" t="s">
        <v>152</v>
      </c>
      <c r="C208" s="4">
        <v>44776</v>
      </c>
      <c r="D208" s="2">
        <v>1879</v>
      </c>
      <c r="E208" t="s">
        <v>159</v>
      </c>
      <c r="F208" s="2" t="s">
        <v>169</v>
      </c>
      <c r="G208">
        <v>65</v>
      </c>
      <c r="H208" s="2" t="s">
        <v>98</v>
      </c>
      <c r="I208" s="3">
        <v>29</v>
      </c>
      <c r="J208" s="2">
        <v>871.4</v>
      </c>
      <c r="K208" s="19">
        <v>0.46375767240734711</v>
      </c>
    </row>
    <row r="209" spans="1:11" x14ac:dyDescent="0.25">
      <c r="A209" s="2" t="s">
        <v>623</v>
      </c>
      <c r="B209" t="s">
        <v>153</v>
      </c>
      <c r="C209" s="4">
        <v>44770</v>
      </c>
      <c r="D209" s="2">
        <v>822</v>
      </c>
      <c r="E209" t="s">
        <v>160</v>
      </c>
      <c r="F209" s="2" t="s">
        <v>169</v>
      </c>
      <c r="G209">
        <v>250</v>
      </c>
      <c r="H209" s="2" t="s">
        <v>100</v>
      </c>
      <c r="I209" s="3">
        <v>3</v>
      </c>
      <c r="J209" s="2">
        <v>268.89</v>
      </c>
      <c r="K209" s="19">
        <v>0.32711830529320629</v>
      </c>
    </row>
    <row r="210" spans="1:11" x14ac:dyDescent="0.25">
      <c r="A210" s="2" t="s">
        <v>624</v>
      </c>
      <c r="B210" t="s">
        <v>154</v>
      </c>
      <c r="C210" s="4">
        <v>44778</v>
      </c>
      <c r="D210" s="2">
        <v>1664</v>
      </c>
      <c r="E210" t="s">
        <v>161</v>
      </c>
      <c r="F210" s="2" t="s">
        <v>169</v>
      </c>
      <c r="G210">
        <v>130</v>
      </c>
      <c r="H210" s="2" t="s">
        <v>100</v>
      </c>
      <c r="I210" s="3">
        <v>13</v>
      </c>
      <c r="J210" s="2">
        <v>207.1</v>
      </c>
      <c r="K210" s="19">
        <v>0.12445989152549708</v>
      </c>
    </row>
    <row r="211" spans="1:11" x14ac:dyDescent="0.25">
      <c r="A211" s="2" t="s">
        <v>625</v>
      </c>
      <c r="B211" t="s">
        <v>155</v>
      </c>
      <c r="C211" s="4">
        <v>44764</v>
      </c>
      <c r="D211" s="2">
        <v>1850</v>
      </c>
      <c r="E211" t="s">
        <v>162</v>
      </c>
      <c r="F211" s="2" t="s">
        <v>169</v>
      </c>
      <c r="G211">
        <v>60</v>
      </c>
      <c r="H211" s="2" t="s">
        <v>100</v>
      </c>
      <c r="I211" s="3">
        <v>31</v>
      </c>
      <c r="J211" s="2">
        <v>1353.05</v>
      </c>
      <c r="K211" s="19">
        <v>0.73137599411240428</v>
      </c>
    </row>
    <row r="212" spans="1:11" x14ac:dyDescent="0.25">
      <c r="A212" s="2" t="s">
        <v>626</v>
      </c>
      <c r="B212" t="s">
        <v>151</v>
      </c>
      <c r="C212" s="4">
        <v>44756</v>
      </c>
      <c r="D212" s="2">
        <v>1327</v>
      </c>
      <c r="E212" t="s">
        <v>158</v>
      </c>
      <c r="F212" s="2" t="s">
        <v>170</v>
      </c>
      <c r="G212">
        <v>72</v>
      </c>
      <c r="H212" s="2" t="s">
        <v>100</v>
      </c>
      <c r="I212" s="3">
        <v>18</v>
      </c>
      <c r="J212" s="2">
        <v>169.7</v>
      </c>
      <c r="K212" s="19">
        <v>0.12787882513782489</v>
      </c>
    </row>
    <row r="213" spans="1:11" x14ac:dyDescent="0.25">
      <c r="A213" s="2" t="s">
        <v>627</v>
      </c>
      <c r="B213" t="s">
        <v>152</v>
      </c>
      <c r="C213" s="4">
        <v>44768</v>
      </c>
      <c r="D213" s="2">
        <v>1664</v>
      </c>
      <c r="E213" t="s">
        <v>159</v>
      </c>
      <c r="F213" s="2" t="s">
        <v>169</v>
      </c>
      <c r="G213">
        <v>65</v>
      </c>
      <c r="H213" s="2" t="s">
        <v>100</v>
      </c>
      <c r="I213" s="3">
        <v>26</v>
      </c>
      <c r="J213" s="2">
        <v>1316.17</v>
      </c>
      <c r="K213" s="19">
        <v>0.79096862547903668</v>
      </c>
    </row>
    <row r="214" spans="1:11" x14ac:dyDescent="0.25">
      <c r="A214" s="2" t="s">
        <v>628</v>
      </c>
      <c r="B214" t="s">
        <v>153</v>
      </c>
      <c r="C214" s="4">
        <v>44749</v>
      </c>
      <c r="D214" s="2">
        <v>1251</v>
      </c>
      <c r="E214" t="s">
        <v>160</v>
      </c>
      <c r="F214" s="2" t="s">
        <v>170</v>
      </c>
      <c r="G214">
        <v>250</v>
      </c>
      <c r="H214" s="2" t="s">
        <v>98</v>
      </c>
      <c r="I214" s="3">
        <v>5</v>
      </c>
      <c r="J214" s="2">
        <v>1138.92</v>
      </c>
      <c r="K214" s="19">
        <v>0.91040602257507008</v>
      </c>
    </row>
    <row r="215" spans="1:11" x14ac:dyDescent="0.25">
      <c r="A215" s="2" t="s">
        <v>629</v>
      </c>
      <c r="B215" t="s">
        <v>154</v>
      </c>
      <c r="C215" s="4">
        <v>44756</v>
      </c>
      <c r="D215" s="2">
        <v>1341</v>
      </c>
      <c r="E215" t="s">
        <v>161</v>
      </c>
      <c r="F215" s="2" t="s">
        <v>169</v>
      </c>
      <c r="G215">
        <v>130</v>
      </c>
      <c r="H215" s="2" t="s">
        <v>98</v>
      </c>
      <c r="I215" s="3">
        <v>10</v>
      </c>
      <c r="J215" s="2">
        <v>1317.88</v>
      </c>
      <c r="K215" s="19">
        <v>0.98276084985643275</v>
      </c>
    </row>
    <row r="216" spans="1:11" x14ac:dyDescent="0.25">
      <c r="A216" s="2" t="s">
        <v>630</v>
      </c>
      <c r="B216" t="s">
        <v>155</v>
      </c>
      <c r="C216" s="4">
        <v>44749</v>
      </c>
      <c r="D216" s="2">
        <v>1572</v>
      </c>
      <c r="E216" t="s">
        <v>162</v>
      </c>
      <c r="F216" s="2" t="s">
        <v>170</v>
      </c>
      <c r="G216">
        <v>60</v>
      </c>
      <c r="H216" s="2" t="s">
        <v>99</v>
      </c>
      <c r="I216" s="3">
        <v>26</v>
      </c>
      <c r="J216" s="2">
        <v>29.45</v>
      </c>
      <c r="K216" s="19">
        <v>1.8736780341390702E-2</v>
      </c>
    </row>
    <row r="217" spans="1:11" x14ac:dyDescent="0.25">
      <c r="A217" s="2" t="s">
        <v>631</v>
      </c>
      <c r="B217" t="s">
        <v>156</v>
      </c>
      <c r="C217" s="4">
        <v>44753</v>
      </c>
      <c r="D217" s="2">
        <v>1376</v>
      </c>
      <c r="E217" t="s">
        <v>163</v>
      </c>
      <c r="F217" s="2" t="s">
        <v>169</v>
      </c>
      <c r="G217">
        <v>95</v>
      </c>
      <c r="H217" s="2" t="s">
        <v>99</v>
      </c>
      <c r="I217" s="3">
        <v>14</v>
      </c>
      <c r="J217" s="2">
        <v>247.34</v>
      </c>
      <c r="K217" s="19">
        <v>0.17975155719607672</v>
      </c>
    </row>
    <row r="218" spans="1:11" x14ac:dyDescent="0.25">
      <c r="A218" s="2" t="s">
        <v>632</v>
      </c>
      <c r="B218" t="s">
        <v>151</v>
      </c>
      <c r="C218" s="4">
        <v>44777</v>
      </c>
      <c r="D218" s="2">
        <v>687</v>
      </c>
      <c r="E218" t="s">
        <v>158</v>
      </c>
      <c r="F218" s="2" t="s">
        <v>170</v>
      </c>
      <c r="G218">
        <v>72</v>
      </c>
      <c r="H218" s="2" t="s">
        <v>99</v>
      </c>
      <c r="I218" s="3">
        <v>10</v>
      </c>
      <c r="J218" s="2">
        <v>442.86</v>
      </c>
      <c r="K218" s="19">
        <v>0.64462997100216779</v>
      </c>
    </row>
    <row r="219" spans="1:11" x14ac:dyDescent="0.25">
      <c r="A219" s="2" t="s">
        <v>633</v>
      </c>
      <c r="B219" t="s">
        <v>152</v>
      </c>
      <c r="C219" s="4">
        <v>44776</v>
      </c>
      <c r="D219" s="2">
        <v>1410</v>
      </c>
      <c r="E219" t="s">
        <v>159</v>
      </c>
      <c r="F219" s="2" t="s">
        <v>169</v>
      </c>
      <c r="G219">
        <v>65</v>
      </c>
      <c r="H219" s="2" t="s">
        <v>100</v>
      </c>
      <c r="I219" s="3">
        <v>22</v>
      </c>
      <c r="J219" s="2">
        <v>1369.21</v>
      </c>
      <c r="K219" s="19">
        <v>0.9710698229074971</v>
      </c>
    </row>
    <row r="220" spans="1:11" x14ac:dyDescent="0.25">
      <c r="A220" s="2" t="s">
        <v>634</v>
      </c>
      <c r="B220" t="s">
        <v>153</v>
      </c>
      <c r="C220" s="4">
        <v>44769</v>
      </c>
      <c r="D220" s="2">
        <v>1014</v>
      </c>
      <c r="E220" t="s">
        <v>160</v>
      </c>
      <c r="F220" s="2" t="s">
        <v>170</v>
      </c>
      <c r="G220">
        <v>250</v>
      </c>
      <c r="H220" s="2" t="s">
        <v>98</v>
      </c>
      <c r="I220" s="3">
        <v>4</v>
      </c>
      <c r="J220" s="2">
        <v>412.56</v>
      </c>
      <c r="K220" s="19">
        <v>0.40685998163058845</v>
      </c>
    </row>
    <row r="221" spans="1:11" x14ac:dyDescent="0.25">
      <c r="A221" s="2" t="s">
        <v>635</v>
      </c>
      <c r="B221" t="s">
        <v>154</v>
      </c>
      <c r="C221" s="4">
        <v>44755</v>
      </c>
      <c r="D221" s="2">
        <v>1203</v>
      </c>
      <c r="E221" t="s">
        <v>161</v>
      </c>
      <c r="F221" s="2" t="s">
        <v>169</v>
      </c>
      <c r="G221">
        <v>130</v>
      </c>
      <c r="H221" s="2" t="s">
        <v>100</v>
      </c>
      <c r="I221" s="3">
        <v>9</v>
      </c>
      <c r="J221" s="2">
        <v>426.16</v>
      </c>
      <c r="K221" s="19">
        <v>0.3542437452285051</v>
      </c>
    </row>
    <row r="222" spans="1:11" x14ac:dyDescent="0.25">
      <c r="A222" s="2" t="s">
        <v>636</v>
      </c>
      <c r="B222" t="s">
        <v>151</v>
      </c>
      <c r="C222" s="4">
        <v>44753</v>
      </c>
      <c r="D222" s="2">
        <v>1362</v>
      </c>
      <c r="E222" t="s">
        <v>158</v>
      </c>
      <c r="F222" s="2" t="s">
        <v>169</v>
      </c>
      <c r="G222">
        <v>72</v>
      </c>
      <c r="H222" s="2" t="s">
        <v>98</v>
      </c>
      <c r="I222" s="3">
        <v>19</v>
      </c>
      <c r="J222" s="2">
        <v>772.73</v>
      </c>
      <c r="K222" s="19">
        <v>0.56735225664674904</v>
      </c>
    </row>
    <row r="223" spans="1:11" x14ac:dyDescent="0.25">
      <c r="A223" s="2" t="s">
        <v>637</v>
      </c>
      <c r="B223" t="s">
        <v>152</v>
      </c>
      <c r="C223" s="4">
        <v>44772</v>
      </c>
      <c r="D223" s="2">
        <v>806</v>
      </c>
      <c r="E223" t="s">
        <v>159</v>
      </c>
      <c r="F223" s="2" t="s">
        <v>169</v>
      </c>
      <c r="G223">
        <v>65</v>
      </c>
      <c r="H223" s="2" t="s">
        <v>98</v>
      </c>
      <c r="I223" s="3">
        <v>12</v>
      </c>
      <c r="J223" s="2">
        <v>122.93</v>
      </c>
      <c r="K223" s="19">
        <v>0.15251823907055995</v>
      </c>
    </row>
    <row r="224" spans="1:11" x14ac:dyDescent="0.25">
      <c r="A224" s="2" t="s">
        <v>638</v>
      </c>
      <c r="B224" t="s">
        <v>153</v>
      </c>
      <c r="C224" s="4">
        <v>44756</v>
      </c>
      <c r="D224" s="2">
        <v>1686</v>
      </c>
      <c r="E224" t="s">
        <v>160</v>
      </c>
      <c r="F224" s="2" t="s">
        <v>170</v>
      </c>
      <c r="G224">
        <v>250</v>
      </c>
      <c r="H224" s="2" t="s">
        <v>99</v>
      </c>
      <c r="I224" s="3">
        <v>7</v>
      </c>
      <c r="J224" s="2">
        <v>580.97</v>
      </c>
      <c r="K224" s="19">
        <v>0.34458563258342678</v>
      </c>
    </row>
    <row r="225" spans="1:11" x14ac:dyDescent="0.25">
      <c r="A225" s="2" t="s">
        <v>639</v>
      </c>
      <c r="B225" t="s">
        <v>154</v>
      </c>
      <c r="C225" s="4">
        <v>44761</v>
      </c>
      <c r="D225" s="2">
        <v>1741</v>
      </c>
      <c r="E225" t="s">
        <v>161</v>
      </c>
      <c r="F225" s="2" t="s">
        <v>170</v>
      </c>
      <c r="G225">
        <v>130</v>
      </c>
      <c r="H225" s="2" t="s">
        <v>100</v>
      </c>
      <c r="I225" s="3">
        <v>13</v>
      </c>
      <c r="J225" s="2">
        <v>1325.56</v>
      </c>
      <c r="K225" s="19">
        <v>0.76137939028176382</v>
      </c>
    </row>
    <row r="226" spans="1:11" x14ac:dyDescent="0.25">
      <c r="A226" s="2" t="s">
        <v>640</v>
      </c>
      <c r="B226" t="s">
        <v>155</v>
      </c>
      <c r="C226" s="4">
        <v>44749</v>
      </c>
      <c r="D226" s="2">
        <v>969</v>
      </c>
      <c r="E226" t="s">
        <v>162</v>
      </c>
      <c r="F226" s="2" t="s">
        <v>169</v>
      </c>
      <c r="G226">
        <v>60</v>
      </c>
      <c r="H226" s="2" t="s">
        <v>100</v>
      </c>
      <c r="I226" s="3">
        <v>16</v>
      </c>
      <c r="J226" s="2">
        <v>283.58999999999997</v>
      </c>
      <c r="K226" s="19">
        <v>0.29265998896759959</v>
      </c>
    </row>
    <row r="227" spans="1:11" x14ac:dyDescent="0.25">
      <c r="A227" s="2" t="s">
        <v>641</v>
      </c>
      <c r="B227" t="s">
        <v>151</v>
      </c>
      <c r="C227" s="4">
        <v>44758</v>
      </c>
      <c r="D227" s="2">
        <v>1870</v>
      </c>
      <c r="E227" t="s">
        <v>158</v>
      </c>
      <c r="F227" s="2" t="s">
        <v>169</v>
      </c>
      <c r="G227">
        <v>72</v>
      </c>
      <c r="H227" s="2" t="s">
        <v>99</v>
      </c>
      <c r="I227" s="3">
        <v>26</v>
      </c>
      <c r="J227" s="2">
        <v>362.99</v>
      </c>
      <c r="K227" s="19">
        <v>0.19411394440174634</v>
      </c>
    </row>
    <row r="228" spans="1:11" x14ac:dyDescent="0.25">
      <c r="A228" s="2" t="s">
        <v>642</v>
      </c>
      <c r="B228" t="s">
        <v>152</v>
      </c>
      <c r="C228" s="4">
        <v>44767</v>
      </c>
      <c r="D228" s="2">
        <v>1788</v>
      </c>
      <c r="E228" t="s">
        <v>159</v>
      </c>
      <c r="F228" s="2" t="s">
        <v>169</v>
      </c>
      <c r="G228">
        <v>65</v>
      </c>
      <c r="H228" s="2" t="s">
        <v>100</v>
      </c>
      <c r="I228" s="3">
        <v>28</v>
      </c>
      <c r="J228" s="2">
        <v>777.97</v>
      </c>
      <c r="K228" s="19">
        <v>0.43510392734863279</v>
      </c>
    </row>
    <row r="229" spans="1:11" x14ac:dyDescent="0.25">
      <c r="A229" s="2" t="s">
        <v>643</v>
      </c>
      <c r="B229" t="s">
        <v>153</v>
      </c>
      <c r="C229" s="4">
        <v>44767</v>
      </c>
      <c r="D229" s="2">
        <v>1750</v>
      </c>
      <c r="E229" t="s">
        <v>160</v>
      </c>
      <c r="F229" s="2" t="s">
        <v>170</v>
      </c>
      <c r="G229">
        <v>250</v>
      </c>
      <c r="H229" s="2" t="s">
        <v>98</v>
      </c>
      <c r="I229" s="3">
        <v>7</v>
      </c>
      <c r="J229" s="2">
        <v>1367.85</v>
      </c>
      <c r="K229" s="19">
        <v>0.78162676605178061</v>
      </c>
    </row>
    <row r="230" spans="1:11" x14ac:dyDescent="0.25">
      <c r="A230" s="2" t="s">
        <v>644</v>
      </c>
      <c r="B230" t="s">
        <v>154</v>
      </c>
      <c r="C230" s="4">
        <v>44754</v>
      </c>
      <c r="D230" s="2">
        <v>1728</v>
      </c>
      <c r="E230" t="s">
        <v>161</v>
      </c>
      <c r="F230" s="2" t="s">
        <v>169</v>
      </c>
      <c r="G230">
        <v>130</v>
      </c>
      <c r="H230" s="2" t="s">
        <v>98</v>
      </c>
      <c r="I230" s="3">
        <v>13</v>
      </c>
      <c r="J230" s="2">
        <v>774.77</v>
      </c>
      <c r="K230" s="19">
        <v>0.44836203278190134</v>
      </c>
    </row>
    <row r="231" spans="1:11" x14ac:dyDescent="0.25">
      <c r="A231" s="2" t="s">
        <v>645</v>
      </c>
      <c r="B231" t="s">
        <v>151</v>
      </c>
      <c r="C231" s="4">
        <v>44751</v>
      </c>
      <c r="D231" s="2">
        <v>749</v>
      </c>
      <c r="E231" t="s">
        <v>158</v>
      </c>
      <c r="F231" s="2" t="s">
        <v>170</v>
      </c>
      <c r="G231">
        <v>72</v>
      </c>
      <c r="H231" s="2" t="s">
        <v>100</v>
      </c>
      <c r="I231" s="3">
        <v>10</v>
      </c>
      <c r="J231" s="2">
        <v>193.9</v>
      </c>
      <c r="K231" s="19">
        <v>0.25887307976495777</v>
      </c>
    </row>
    <row r="232" spans="1:11" x14ac:dyDescent="0.25">
      <c r="A232" s="2" t="s">
        <v>646</v>
      </c>
      <c r="B232" t="s">
        <v>152</v>
      </c>
      <c r="C232" s="4">
        <v>44773</v>
      </c>
      <c r="D232" s="2">
        <v>729</v>
      </c>
      <c r="E232" t="s">
        <v>159</v>
      </c>
      <c r="F232" s="2" t="s">
        <v>169</v>
      </c>
      <c r="G232">
        <v>65</v>
      </c>
      <c r="H232" s="2" t="s">
        <v>98</v>
      </c>
      <c r="I232" s="3">
        <v>11</v>
      </c>
      <c r="J232" s="2">
        <v>282.12</v>
      </c>
      <c r="K232" s="19">
        <v>0.38699733110417989</v>
      </c>
    </row>
    <row r="233" spans="1:11" x14ac:dyDescent="0.25">
      <c r="A233" s="2" t="s">
        <v>647</v>
      </c>
      <c r="B233" t="s">
        <v>153</v>
      </c>
      <c r="C233" s="4">
        <v>44770</v>
      </c>
      <c r="D233" s="2">
        <v>896</v>
      </c>
      <c r="E233" t="s">
        <v>160</v>
      </c>
      <c r="F233" s="2" t="s">
        <v>169</v>
      </c>
      <c r="G233">
        <v>250</v>
      </c>
      <c r="H233" s="2" t="s">
        <v>99</v>
      </c>
      <c r="I233" s="3">
        <v>4</v>
      </c>
      <c r="J233" s="2">
        <v>154.1</v>
      </c>
      <c r="K233" s="19">
        <v>0.1719877083282928</v>
      </c>
    </row>
    <row r="234" spans="1:11" x14ac:dyDescent="0.25">
      <c r="A234" s="2" t="s">
        <v>648</v>
      </c>
      <c r="B234" t="s">
        <v>154</v>
      </c>
      <c r="C234" s="4">
        <v>44757</v>
      </c>
      <c r="D234" s="2">
        <v>714</v>
      </c>
      <c r="E234" t="s">
        <v>161</v>
      </c>
      <c r="F234" s="2" t="s">
        <v>169</v>
      </c>
      <c r="G234">
        <v>130</v>
      </c>
      <c r="H234" s="2" t="s">
        <v>100</v>
      </c>
      <c r="I234" s="3">
        <v>5</v>
      </c>
      <c r="J234" s="2">
        <v>604.25</v>
      </c>
      <c r="K234" s="19">
        <v>0.84628716379756985</v>
      </c>
    </row>
    <row r="235" spans="1:11" x14ac:dyDescent="0.25">
      <c r="A235" s="2" t="s">
        <v>649</v>
      </c>
      <c r="B235" t="s">
        <v>155</v>
      </c>
      <c r="C235" s="4">
        <v>44750</v>
      </c>
      <c r="D235" s="2">
        <v>1505</v>
      </c>
      <c r="E235" t="s">
        <v>162</v>
      </c>
      <c r="F235" s="2" t="s">
        <v>169</v>
      </c>
      <c r="G235">
        <v>60</v>
      </c>
      <c r="H235" s="2" t="s">
        <v>98</v>
      </c>
      <c r="I235" s="3">
        <v>25</v>
      </c>
      <c r="J235" s="2">
        <v>143.09</v>
      </c>
      <c r="K235" s="19">
        <v>9.5079055843383053E-2</v>
      </c>
    </row>
    <row r="236" spans="1:11" x14ac:dyDescent="0.25">
      <c r="A236" s="2" t="s">
        <v>650</v>
      </c>
      <c r="B236" t="s">
        <v>156</v>
      </c>
      <c r="C236" s="4">
        <v>44776</v>
      </c>
      <c r="D236" s="2">
        <v>1219</v>
      </c>
      <c r="E236" t="s">
        <v>163</v>
      </c>
      <c r="F236" s="2" t="s">
        <v>169</v>
      </c>
      <c r="G236">
        <v>95</v>
      </c>
      <c r="H236" s="2" t="s">
        <v>98</v>
      </c>
      <c r="I236" s="3">
        <v>13</v>
      </c>
      <c r="J236" s="2">
        <v>818.26</v>
      </c>
      <c r="K236" s="19">
        <v>0.67125301546236138</v>
      </c>
    </row>
    <row r="237" spans="1:11" x14ac:dyDescent="0.25">
      <c r="A237" s="2" t="s">
        <v>651</v>
      </c>
      <c r="B237" t="s">
        <v>151</v>
      </c>
      <c r="C237" s="4">
        <v>44750</v>
      </c>
      <c r="D237" s="2">
        <v>1364</v>
      </c>
      <c r="E237" t="s">
        <v>158</v>
      </c>
      <c r="F237" s="2" t="s">
        <v>169</v>
      </c>
      <c r="G237">
        <v>72</v>
      </c>
      <c r="H237" s="2" t="s">
        <v>98</v>
      </c>
      <c r="I237" s="3">
        <v>19</v>
      </c>
      <c r="J237" s="2">
        <v>319.14999999999998</v>
      </c>
      <c r="K237" s="19">
        <v>0.23398345810903121</v>
      </c>
    </row>
    <row r="238" spans="1:11" x14ac:dyDescent="0.25">
      <c r="A238" s="2" t="s">
        <v>652</v>
      </c>
      <c r="B238" t="s">
        <v>152</v>
      </c>
      <c r="C238" s="4">
        <v>44772</v>
      </c>
      <c r="D238" s="2">
        <v>1879</v>
      </c>
      <c r="E238" t="s">
        <v>159</v>
      </c>
      <c r="F238" s="2" t="s">
        <v>170</v>
      </c>
      <c r="G238">
        <v>65</v>
      </c>
      <c r="H238" s="2" t="s">
        <v>99</v>
      </c>
      <c r="I238" s="3">
        <v>29</v>
      </c>
      <c r="J238" s="2">
        <v>1469.83</v>
      </c>
      <c r="K238" s="19">
        <v>0.78223794558261206</v>
      </c>
    </row>
    <row r="239" spans="1:11" x14ac:dyDescent="0.25">
      <c r="A239" s="2" t="s">
        <v>653</v>
      </c>
      <c r="B239" t="s">
        <v>152</v>
      </c>
      <c r="C239" s="4">
        <v>44761</v>
      </c>
      <c r="D239" s="2">
        <v>1205</v>
      </c>
      <c r="E239" t="s">
        <v>159</v>
      </c>
      <c r="F239" s="2" t="s">
        <v>169</v>
      </c>
      <c r="G239">
        <v>65</v>
      </c>
      <c r="H239" s="2" t="s">
        <v>99</v>
      </c>
      <c r="I239" s="3">
        <v>19</v>
      </c>
      <c r="J239" s="2">
        <v>329.75</v>
      </c>
      <c r="K239" s="19">
        <v>0.27365211649873422</v>
      </c>
    </row>
    <row r="240" spans="1:11" x14ac:dyDescent="0.25">
      <c r="A240" s="2" t="s">
        <v>654</v>
      </c>
      <c r="B240" t="s">
        <v>153</v>
      </c>
      <c r="C240" s="4">
        <v>44766</v>
      </c>
      <c r="D240" s="2">
        <v>1150</v>
      </c>
      <c r="E240" t="s">
        <v>160</v>
      </c>
      <c r="F240" s="2" t="s">
        <v>169</v>
      </c>
      <c r="G240">
        <v>250</v>
      </c>
      <c r="H240" s="2" t="s">
        <v>98</v>
      </c>
      <c r="I240" s="3">
        <v>5</v>
      </c>
      <c r="J240" s="2">
        <v>1122.49</v>
      </c>
      <c r="K240" s="19">
        <v>0.97607878608288301</v>
      </c>
    </row>
    <row r="241" spans="1:11" x14ac:dyDescent="0.25">
      <c r="A241" s="2" t="s">
        <v>655</v>
      </c>
      <c r="B241" t="s">
        <v>154</v>
      </c>
      <c r="C241" s="4">
        <v>44755</v>
      </c>
      <c r="D241" s="2">
        <v>697</v>
      </c>
      <c r="E241" t="s">
        <v>161</v>
      </c>
      <c r="F241" s="2" t="s">
        <v>170</v>
      </c>
      <c r="G241">
        <v>130</v>
      </c>
      <c r="H241" s="2" t="s">
        <v>98</v>
      </c>
      <c r="I241" s="3">
        <v>5</v>
      </c>
      <c r="J241" s="2">
        <v>316.17</v>
      </c>
      <c r="K241" s="19">
        <v>0.45361929377814991</v>
      </c>
    </row>
    <row r="242" spans="1:11" x14ac:dyDescent="0.25">
      <c r="A242" s="2" t="s">
        <v>656</v>
      </c>
      <c r="B242" t="s">
        <v>153</v>
      </c>
      <c r="C242" s="4">
        <v>44767</v>
      </c>
      <c r="D242" s="2">
        <v>1829</v>
      </c>
      <c r="E242" t="s">
        <v>160</v>
      </c>
      <c r="F242" s="2" t="s">
        <v>169</v>
      </c>
      <c r="G242">
        <v>250</v>
      </c>
      <c r="H242" s="2" t="s">
        <v>98</v>
      </c>
      <c r="I242" s="3">
        <v>7</v>
      </c>
      <c r="J242" s="2">
        <v>359.68</v>
      </c>
      <c r="K242" s="19">
        <v>0.19665355289528053</v>
      </c>
    </row>
    <row r="243" spans="1:11" x14ac:dyDescent="0.25">
      <c r="A243" s="2" t="s">
        <v>657</v>
      </c>
      <c r="B243" t="s">
        <v>154</v>
      </c>
      <c r="C243" s="4">
        <v>44775</v>
      </c>
      <c r="D243" s="2">
        <v>827</v>
      </c>
      <c r="E243" t="s">
        <v>161</v>
      </c>
      <c r="F243" s="2" t="s">
        <v>170</v>
      </c>
      <c r="G243">
        <v>130</v>
      </c>
      <c r="H243" s="2" t="s">
        <v>98</v>
      </c>
      <c r="I243" s="3">
        <v>6</v>
      </c>
      <c r="J243" s="2">
        <v>820.42</v>
      </c>
      <c r="K243" s="19">
        <v>0.99204507578340961</v>
      </c>
    </row>
    <row r="244" spans="1:11" x14ac:dyDescent="0.25">
      <c r="A244" s="2" t="s">
        <v>658</v>
      </c>
      <c r="B244" t="s">
        <v>151</v>
      </c>
      <c r="C244" s="4">
        <v>44762</v>
      </c>
      <c r="D244" s="2">
        <v>1801</v>
      </c>
      <c r="E244" t="s">
        <v>158</v>
      </c>
      <c r="F244" s="2" t="s">
        <v>169</v>
      </c>
      <c r="G244">
        <v>72</v>
      </c>
      <c r="H244" s="2" t="s">
        <v>99</v>
      </c>
      <c r="I244" s="3">
        <v>25</v>
      </c>
      <c r="J244" s="2">
        <v>685.86</v>
      </c>
      <c r="K244" s="19">
        <v>0.38082099850238005</v>
      </c>
    </row>
    <row r="245" spans="1:11" x14ac:dyDescent="0.25">
      <c r="A245" s="2" t="s">
        <v>659</v>
      </c>
      <c r="B245" t="s">
        <v>152</v>
      </c>
      <c r="C245" s="4">
        <v>44765</v>
      </c>
      <c r="D245" s="2">
        <v>858</v>
      </c>
      <c r="E245" t="s">
        <v>159</v>
      </c>
      <c r="F245" s="2" t="s">
        <v>169</v>
      </c>
      <c r="G245">
        <v>65</v>
      </c>
      <c r="H245" s="2" t="s">
        <v>99</v>
      </c>
      <c r="I245" s="3">
        <v>13</v>
      </c>
      <c r="J245" s="2">
        <v>527.62</v>
      </c>
      <c r="K245" s="19">
        <v>0.61493865786483359</v>
      </c>
    </row>
    <row r="246" spans="1:11" x14ac:dyDescent="0.25">
      <c r="A246" s="2" t="s">
        <v>660</v>
      </c>
      <c r="B246" t="s">
        <v>153</v>
      </c>
      <c r="C246" s="4">
        <v>44770</v>
      </c>
      <c r="D246" s="2">
        <v>1721</v>
      </c>
      <c r="E246" t="s">
        <v>160</v>
      </c>
      <c r="F246" s="2" t="s">
        <v>169</v>
      </c>
      <c r="G246">
        <v>250</v>
      </c>
      <c r="H246" s="2" t="s">
        <v>99</v>
      </c>
      <c r="I246" s="3">
        <v>7</v>
      </c>
      <c r="J246" s="2">
        <v>1041.77</v>
      </c>
      <c r="K246" s="19">
        <v>0.60532883398533954</v>
      </c>
    </row>
    <row r="247" spans="1:11" x14ac:dyDescent="0.25">
      <c r="A247" s="2" t="s">
        <v>661</v>
      </c>
      <c r="B247" t="s">
        <v>154</v>
      </c>
      <c r="C247" s="4">
        <v>44763</v>
      </c>
      <c r="D247" s="2">
        <v>1408</v>
      </c>
      <c r="E247" t="s">
        <v>161</v>
      </c>
      <c r="F247" s="2" t="s">
        <v>169</v>
      </c>
      <c r="G247">
        <v>130</v>
      </c>
      <c r="H247" s="2" t="s">
        <v>99</v>
      </c>
      <c r="I247" s="3">
        <v>11</v>
      </c>
      <c r="J247" s="2">
        <v>730.25</v>
      </c>
      <c r="K247" s="19">
        <v>0.51864573454431351</v>
      </c>
    </row>
    <row r="248" spans="1:11" x14ac:dyDescent="0.25">
      <c r="A248" s="2" t="s">
        <v>662</v>
      </c>
      <c r="B248" t="s">
        <v>155</v>
      </c>
      <c r="C248" s="4">
        <v>44762</v>
      </c>
      <c r="D248" s="2">
        <v>1581</v>
      </c>
      <c r="E248" t="s">
        <v>162</v>
      </c>
      <c r="F248" s="2" t="s">
        <v>169</v>
      </c>
      <c r="G248">
        <v>60</v>
      </c>
      <c r="H248" s="2" t="s">
        <v>99</v>
      </c>
      <c r="I248" s="3">
        <v>26</v>
      </c>
      <c r="J248" s="2">
        <v>36.200000000000003</v>
      </c>
      <c r="K248" s="19">
        <v>2.2898496108738065E-2</v>
      </c>
    </row>
    <row r="249" spans="1:11" x14ac:dyDescent="0.25">
      <c r="A249" s="2" t="s">
        <v>663</v>
      </c>
      <c r="B249" t="s">
        <v>156</v>
      </c>
      <c r="C249" s="4">
        <v>44772</v>
      </c>
      <c r="D249" s="2">
        <v>1088</v>
      </c>
      <c r="E249" t="s">
        <v>163</v>
      </c>
      <c r="F249" s="2" t="s">
        <v>169</v>
      </c>
      <c r="G249">
        <v>95</v>
      </c>
      <c r="H249" s="2" t="s">
        <v>100</v>
      </c>
      <c r="I249" s="3">
        <v>11</v>
      </c>
      <c r="J249" s="2">
        <v>949.5</v>
      </c>
      <c r="K249" s="19">
        <v>0.87270390036003387</v>
      </c>
    </row>
    <row r="250" spans="1:11" x14ac:dyDescent="0.25">
      <c r="A250" s="2" t="s">
        <v>664</v>
      </c>
      <c r="B250" t="s">
        <v>151</v>
      </c>
      <c r="C250" s="4">
        <v>44750</v>
      </c>
      <c r="D250" s="2">
        <v>803</v>
      </c>
      <c r="E250" t="s">
        <v>158</v>
      </c>
      <c r="F250" s="2" t="s">
        <v>169</v>
      </c>
      <c r="G250">
        <v>72</v>
      </c>
      <c r="H250" s="2" t="s">
        <v>100</v>
      </c>
      <c r="I250" s="3">
        <v>11</v>
      </c>
      <c r="J250" s="2">
        <v>633.35</v>
      </c>
      <c r="K250" s="19">
        <v>0.78872457133255736</v>
      </c>
    </row>
    <row r="251" spans="1:11" x14ac:dyDescent="0.25">
      <c r="A251" s="2" t="s">
        <v>665</v>
      </c>
      <c r="B251" t="s">
        <v>152</v>
      </c>
      <c r="C251" s="4">
        <v>44764</v>
      </c>
      <c r="D251" s="2">
        <v>802</v>
      </c>
      <c r="E251" t="s">
        <v>159</v>
      </c>
      <c r="F251" s="2" t="s">
        <v>170</v>
      </c>
      <c r="G251">
        <v>65</v>
      </c>
      <c r="H251" s="2" t="s">
        <v>100</v>
      </c>
      <c r="I251" s="3">
        <v>12</v>
      </c>
      <c r="J251" s="2">
        <v>310.95</v>
      </c>
      <c r="K251" s="19">
        <v>0.38772424164908315</v>
      </c>
    </row>
    <row r="252" spans="1:11" x14ac:dyDescent="0.25">
      <c r="A252" s="2" t="s">
        <v>666</v>
      </c>
      <c r="B252" t="s">
        <v>153</v>
      </c>
      <c r="C252" s="4">
        <v>44774</v>
      </c>
      <c r="D252" s="2">
        <v>1356</v>
      </c>
      <c r="E252" t="s">
        <v>160</v>
      </c>
      <c r="F252" s="2" t="s">
        <v>169</v>
      </c>
      <c r="G252">
        <v>250</v>
      </c>
      <c r="H252" s="2" t="s">
        <v>99</v>
      </c>
      <c r="I252" s="3">
        <v>5</v>
      </c>
      <c r="J252" s="2">
        <v>614.25</v>
      </c>
      <c r="K252" s="19">
        <v>0.45298462537652628</v>
      </c>
    </row>
    <row r="253" spans="1:11" x14ac:dyDescent="0.25">
      <c r="A253" s="2" t="s">
        <v>667</v>
      </c>
      <c r="B253" t="s">
        <v>154</v>
      </c>
      <c r="C253" s="4">
        <v>44768</v>
      </c>
      <c r="D253" s="2">
        <v>1251</v>
      </c>
      <c r="E253" t="s">
        <v>161</v>
      </c>
      <c r="F253" s="2" t="s">
        <v>170</v>
      </c>
      <c r="G253">
        <v>130</v>
      </c>
      <c r="H253" s="2" t="s">
        <v>99</v>
      </c>
      <c r="I253" s="3">
        <v>10</v>
      </c>
      <c r="J253" s="2">
        <v>545.04999999999995</v>
      </c>
      <c r="K253" s="19">
        <v>0.43568893999905089</v>
      </c>
    </row>
    <row r="254" spans="1:11" x14ac:dyDescent="0.25">
      <c r="A254" s="2" t="s">
        <v>668</v>
      </c>
      <c r="B254" t="s">
        <v>151</v>
      </c>
      <c r="C254" s="4">
        <v>44766</v>
      </c>
      <c r="D254" s="2">
        <v>1341</v>
      </c>
      <c r="E254" t="s">
        <v>158</v>
      </c>
      <c r="F254" s="2" t="s">
        <v>169</v>
      </c>
      <c r="G254">
        <v>72</v>
      </c>
      <c r="H254" s="2" t="s">
        <v>98</v>
      </c>
      <c r="I254" s="3">
        <v>19</v>
      </c>
      <c r="J254" s="2">
        <v>431.53</v>
      </c>
      <c r="K254" s="19">
        <v>0.32179909496081283</v>
      </c>
    </row>
    <row r="255" spans="1:11" x14ac:dyDescent="0.25">
      <c r="A255" s="2" t="s">
        <v>669</v>
      </c>
      <c r="B255" t="s">
        <v>152</v>
      </c>
      <c r="C255" s="4">
        <v>44776</v>
      </c>
      <c r="D255" s="2">
        <v>1572</v>
      </c>
      <c r="E255" t="s">
        <v>159</v>
      </c>
      <c r="F255" s="2" t="s">
        <v>170</v>
      </c>
      <c r="G255">
        <v>65</v>
      </c>
      <c r="H255" s="2" t="s">
        <v>100</v>
      </c>
      <c r="I255" s="3">
        <v>24</v>
      </c>
      <c r="J255" s="2">
        <v>1176</v>
      </c>
      <c r="K255" s="19">
        <v>0.74809155507891056</v>
      </c>
    </row>
    <row r="256" spans="1:11" x14ac:dyDescent="0.25">
      <c r="A256" s="2" t="s">
        <v>670</v>
      </c>
      <c r="B256" t="s">
        <v>153</v>
      </c>
      <c r="C256" s="4">
        <v>44753</v>
      </c>
      <c r="D256" s="2">
        <v>1376</v>
      </c>
      <c r="E256" t="s">
        <v>160</v>
      </c>
      <c r="F256" s="2" t="s">
        <v>169</v>
      </c>
      <c r="G256">
        <v>250</v>
      </c>
      <c r="H256" s="2" t="s">
        <v>100</v>
      </c>
      <c r="I256" s="3">
        <v>6</v>
      </c>
      <c r="J256" s="2">
        <v>832.75</v>
      </c>
      <c r="K256" s="19">
        <v>0.60519270661416991</v>
      </c>
    </row>
    <row r="257" spans="1:11" x14ac:dyDescent="0.25">
      <c r="A257" s="2" t="s">
        <v>671</v>
      </c>
      <c r="B257" t="s">
        <v>154</v>
      </c>
      <c r="C257" s="4">
        <v>44772</v>
      </c>
      <c r="D257" s="2">
        <v>687</v>
      </c>
      <c r="E257" t="s">
        <v>161</v>
      </c>
      <c r="F257" s="2" t="s">
        <v>170</v>
      </c>
      <c r="G257">
        <v>130</v>
      </c>
      <c r="H257" s="2" t="s">
        <v>100</v>
      </c>
      <c r="I257" s="3">
        <v>5</v>
      </c>
      <c r="J257" s="2">
        <v>373.7</v>
      </c>
      <c r="K257" s="19">
        <v>0.54396049295055171</v>
      </c>
    </row>
    <row r="258" spans="1:11" x14ac:dyDescent="0.25">
      <c r="A258" s="2" t="s">
        <v>672</v>
      </c>
      <c r="B258" t="s">
        <v>155</v>
      </c>
      <c r="C258" s="4">
        <v>44755</v>
      </c>
      <c r="D258" s="2">
        <v>1410</v>
      </c>
      <c r="E258" t="s">
        <v>162</v>
      </c>
      <c r="F258" s="2" t="s">
        <v>169</v>
      </c>
      <c r="G258">
        <v>60</v>
      </c>
      <c r="H258" s="2" t="s">
        <v>100</v>
      </c>
      <c r="I258" s="3">
        <v>24</v>
      </c>
      <c r="J258" s="2">
        <v>579.54</v>
      </c>
      <c r="K258" s="19">
        <v>0.41102093404141782</v>
      </c>
    </row>
    <row r="259" spans="1:11" x14ac:dyDescent="0.25">
      <c r="A259" s="2" t="s">
        <v>673</v>
      </c>
      <c r="B259" t="s">
        <v>151</v>
      </c>
      <c r="C259" s="4">
        <v>44767</v>
      </c>
      <c r="D259" s="2">
        <v>1014</v>
      </c>
      <c r="E259" t="s">
        <v>158</v>
      </c>
      <c r="F259" s="2" t="s">
        <v>170</v>
      </c>
      <c r="G259">
        <v>72</v>
      </c>
      <c r="H259" s="2" t="s">
        <v>100</v>
      </c>
      <c r="I259" s="3">
        <v>14</v>
      </c>
      <c r="J259" s="2">
        <v>875.59</v>
      </c>
      <c r="K259" s="19">
        <v>0.86350252607394795</v>
      </c>
    </row>
    <row r="260" spans="1:11" x14ac:dyDescent="0.25">
      <c r="A260" s="2" t="s">
        <v>674</v>
      </c>
      <c r="B260" t="s">
        <v>152</v>
      </c>
      <c r="C260" s="4">
        <v>44758</v>
      </c>
      <c r="D260" s="2">
        <v>1203</v>
      </c>
      <c r="E260" t="s">
        <v>159</v>
      </c>
      <c r="F260" s="2" t="s">
        <v>169</v>
      </c>
      <c r="G260">
        <v>65</v>
      </c>
      <c r="H260" s="2" t="s">
        <v>98</v>
      </c>
      <c r="I260" s="3">
        <v>19</v>
      </c>
      <c r="J260" s="2">
        <v>43.83</v>
      </c>
      <c r="K260" s="19">
        <v>3.6433056372279005E-2</v>
      </c>
    </row>
    <row r="261" spans="1:11" x14ac:dyDescent="0.25">
      <c r="A261" s="2" t="s">
        <v>675</v>
      </c>
      <c r="B261" t="s">
        <v>153</v>
      </c>
      <c r="C261" s="4">
        <v>44765</v>
      </c>
      <c r="D261" s="2">
        <v>1362</v>
      </c>
      <c r="E261" t="s">
        <v>160</v>
      </c>
      <c r="F261" s="2" t="s">
        <v>169</v>
      </c>
      <c r="G261">
        <v>250</v>
      </c>
      <c r="H261" s="2" t="s">
        <v>98</v>
      </c>
      <c r="I261" s="3">
        <v>5</v>
      </c>
      <c r="J261" s="2">
        <v>279.82</v>
      </c>
      <c r="K261" s="19">
        <v>0.20544849501550044</v>
      </c>
    </row>
    <row r="262" spans="1:11" x14ac:dyDescent="0.25">
      <c r="A262" s="2" t="s">
        <v>676</v>
      </c>
      <c r="B262" t="s">
        <v>154</v>
      </c>
      <c r="C262" s="4">
        <v>44764</v>
      </c>
      <c r="D262" s="2">
        <v>806</v>
      </c>
      <c r="E262" t="s">
        <v>161</v>
      </c>
      <c r="F262" s="2" t="s">
        <v>169</v>
      </c>
      <c r="G262">
        <v>130</v>
      </c>
      <c r="H262" s="2" t="s">
        <v>99</v>
      </c>
      <c r="I262" s="3">
        <v>6</v>
      </c>
      <c r="J262" s="2">
        <v>594.79999999999995</v>
      </c>
      <c r="K262" s="19">
        <v>0.73796120530831677</v>
      </c>
    </row>
    <row r="263" spans="1:11" x14ac:dyDescent="0.25">
      <c r="A263" s="2" t="s">
        <v>677</v>
      </c>
      <c r="B263" t="s">
        <v>155</v>
      </c>
      <c r="C263" s="4">
        <v>44752</v>
      </c>
      <c r="D263" s="2">
        <v>1686</v>
      </c>
      <c r="E263" t="s">
        <v>162</v>
      </c>
      <c r="F263" s="2" t="s">
        <v>170</v>
      </c>
      <c r="G263">
        <v>60</v>
      </c>
      <c r="H263" s="2" t="s">
        <v>99</v>
      </c>
      <c r="I263" s="3">
        <v>28</v>
      </c>
      <c r="J263" s="2">
        <v>1567.4</v>
      </c>
      <c r="K263" s="19">
        <v>0.92965425387516443</v>
      </c>
    </row>
    <row r="264" spans="1:11" x14ac:dyDescent="0.25">
      <c r="A264" s="2" t="s">
        <v>678</v>
      </c>
      <c r="B264" t="s">
        <v>156</v>
      </c>
      <c r="C264" s="4">
        <v>44757</v>
      </c>
      <c r="D264" s="2">
        <v>1741</v>
      </c>
      <c r="E264" t="s">
        <v>163</v>
      </c>
      <c r="F264" s="2" t="s">
        <v>170</v>
      </c>
      <c r="G264">
        <v>95</v>
      </c>
      <c r="H264" s="2" t="s">
        <v>99</v>
      </c>
      <c r="I264" s="3">
        <v>18</v>
      </c>
      <c r="J264" s="2">
        <v>1347.59</v>
      </c>
      <c r="K264" s="19">
        <v>0.7740300389382736</v>
      </c>
    </row>
    <row r="265" spans="1:11" x14ac:dyDescent="0.25">
      <c r="A265" s="2" t="s">
        <v>679</v>
      </c>
      <c r="B265" t="s">
        <v>151</v>
      </c>
      <c r="C265" s="4">
        <v>44779</v>
      </c>
      <c r="D265" s="2">
        <v>969</v>
      </c>
      <c r="E265" t="s">
        <v>158</v>
      </c>
      <c r="F265" s="2" t="s">
        <v>169</v>
      </c>
      <c r="G265">
        <v>72</v>
      </c>
      <c r="H265" s="2" t="s">
        <v>100</v>
      </c>
      <c r="I265" s="3">
        <v>13</v>
      </c>
      <c r="J265" s="2">
        <v>133.69999999999999</v>
      </c>
      <c r="K265" s="19">
        <v>0.1379758558801305</v>
      </c>
    </row>
    <row r="266" spans="1:11" x14ac:dyDescent="0.25">
      <c r="A266" s="2" t="s">
        <v>680</v>
      </c>
      <c r="B266" t="s">
        <v>152</v>
      </c>
      <c r="C266" s="4">
        <v>44768</v>
      </c>
      <c r="D266" s="2">
        <v>1406</v>
      </c>
      <c r="E266" t="s">
        <v>159</v>
      </c>
      <c r="F266" s="2" t="s">
        <v>169</v>
      </c>
      <c r="G266">
        <v>65</v>
      </c>
      <c r="H266" s="2" t="s">
        <v>98</v>
      </c>
      <c r="I266" s="3">
        <v>22</v>
      </c>
      <c r="J266" s="2">
        <v>1004.05</v>
      </c>
      <c r="K266" s="19">
        <v>0.71411489183959143</v>
      </c>
    </row>
    <row r="267" spans="1:11" x14ac:dyDescent="0.25">
      <c r="A267" s="2" t="s">
        <v>681</v>
      </c>
      <c r="B267" t="s">
        <v>153</v>
      </c>
      <c r="C267" s="4">
        <v>44760</v>
      </c>
      <c r="D267" s="2">
        <v>1251</v>
      </c>
      <c r="E267" t="s">
        <v>160</v>
      </c>
      <c r="F267" s="2" t="s">
        <v>169</v>
      </c>
      <c r="G267">
        <v>250</v>
      </c>
      <c r="H267" s="2" t="s">
        <v>100</v>
      </c>
      <c r="I267" s="3">
        <v>5</v>
      </c>
      <c r="J267" s="2">
        <v>1154.78</v>
      </c>
      <c r="K267" s="19">
        <v>0.92308664382129468</v>
      </c>
    </row>
    <row r="268" spans="1:11" x14ac:dyDescent="0.25">
      <c r="A268" s="2" t="s">
        <v>682</v>
      </c>
      <c r="B268" t="s">
        <v>154</v>
      </c>
      <c r="C268" s="4">
        <v>44759</v>
      </c>
      <c r="D268" s="2">
        <v>1281</v>
      </c>
      <c r="E268" t="s">
        <v>161</v>
      </c>
      <c r="F268" s="2" t="s">
        <v>170</v>
      </c>
      <c r="G268">
        <v>130</v>
      </c>
      <c r="H268" s="2" t="s">
        <v>98</v>
      </c>
      <c r="I268" s="3">
        <v>10</v>
      </c>
      <c r="J268" s="2">
        <v>1127.6199999999999</v>
      </c>
      <c r="K268" s="19">
        <v>0.88026503552954893</v>
      </c>
    </row>
    <row r="269" spans="1:11" x14ac:dyDescent="0.25">
      <c r="A269" s="2" t="s">
        <v>683</v>
      </c>
      <c r="B269" t="s">
        <v>151</v>
      </c>
      <c r="C269" s="4">
        <v>44757</v>
      </c>
      <c r="D269" s="2">
        <v>1458</v>
      </c>
      <c r="E269" t="s">
        <v>158</v>
      </c>
      <c r="F269" s="2" t="s">
        <v>169</v>
      </c>
      <c r="G269">
        <v>72</v>
      </c>
      <c r="H269" s="2" t="s">
        <v>98</v>
      </c>
      <c r="I269" s="3">
        <v>20</v>
      </c>
      <c r="J269" s="2">
        <v>1430.61</v>
      </c>
      <c r="K269" s="19">
        <v>0.98121309767621678</v>
      </c>
    </row>
    <row r="270" spans="1:11" x14ac:dyDescent="0.25">
      <c r="A270" s="2" t="s">
        <v>684</v>
      </c>
      <c r="B270" t="s">
        <v>152</v>
      </c>
      <c r="C270" s="4">
        <v>44764</v>
      </c>
      <c r="D270" s="2">
        <v>1573</v>
      </c>
      <c r="E270" t="s">
        <v>159</v>
      </c>
      <c r="F270" s="2" t="s">
        <v>170</v>
      </c>
      <c r="G270">
        <v>65</v>
      </c>
      <c r="H270" s="2" t="s">
        <v>99</v>
      </c>
      <c r="I270" s="3">
        <v>24</v>
      </c>
      <c r="J270" s="2">
        <v>1455.4</v>
      </c>
      <c r="K270" s="19">
        <v>0.92523658377781004</v>
      </c>
    </row>
    <row r="271" spans="1:11" x14ac:dyDescent="0.25">
      <c r="A271" s="2" t="s">
        <v>685</v>
      </c>
      <c r="B271" t="s">
        <v>153</v>
      </c>
      <c r="C271" s="4">
        <v>44777</v>
      </c>
      <c r="D271" s="2">
        <v>1457</v>
      </c>
      <c r="E271" t="s">
        <v>160</v>
      </c>
      <c r="F271" s="2" t="s">
        <v>169</v>
      </c>
      <c r="G271">
        <v>250</v>
      </c>
      <c r="H271" s="2" t="s">
        <v>100</v>
      </c>
      <c r="I271" s="3">
        <v>6</v>
      </c>
      <c r="J271" s="2">
        <v>681.74</v>
      </c>
      <c r="K271" s="19">
        <v>0.46790569753775935</v>
      </c>
    </row>
    <row r="272" spans="1:11" x14ac:dyDescent="0.25">
      <c r="A272" s="2" t="s">
        <v>686</v>
      </c>
      <c r="B272" t="s">
        <v>154</v>
      </c>
      <c r="C272" s="4">
        <v>44749</v>
      </c>
      <c r="D272" s="2">
        <v>1879</v>
      </c>
      <c r="E272" t="s">
        <v>161</v>
      </c>
      <c r="F272" s="2" t="s">
        <v>169</v>
      </c>
      <c r="G272">
        <v>130</v>
      </c>
      <c r="H272" s="2" t="s">
        <v>100</v>
      </c>
      <c r="I272" s="3">
        <v>14</v>
      </c>
      <c r="J272" s="2">
        <v>361.8</v>
      </c>
      <c r="K272" s="19">
        <v>0.19254977856358768</v>
      </c>
    </row>
    <row r="273" spans="1:11" x14ac:dyDescent="0.25">
      <c r="A273" s="2" t="s">
        <v>687</v>
      </c>
      <c r="B273" t="s">
        <v>155</v>
      </c>
      <c r="C273" s="4">
        <v>44773</v>
      </c>
      <c r="D273" s="2">
        <v>822</v>
      </c>
      <c r="E273" t="s">
        <v>162</v>
      </c>
      <c r="F273" s="2" t="s">
        <v>169</v>
      </c>
      <c r="G273">
        <v>60</v>
      </c>
      <c r="H273" s="2" t="s">
        <v>99</v>
      </c>
      <c r="I273" s="3">
        <v>14</v>
      </c>
      <c r="J273" s="2">
        <v>681.73</v>
      </c>
      <c r="K273" s="19">
        <v>0.82935312991499988</v>
      </c>
    </row>
    <row r="274" spans="1:11" x14ac:dyDescent="0.25">
      <c r="A274" s="2" t="s">
        <v>688</v>
      </c>
      <c r="B274" t="s">
        <v>151</v>
      </c>
      <c r="C274" s="4">
        <v>44776</v>
      </c>
      <c r="D274" s="2">
        <v>1664</v>
      </c>
      <c r="E274" t="s">
        <v>158</v>
      </c>
      <c r="F274" s="2" t="s">
        <v>169</v>
      </c>
      <c r="G274">
        <v>72</v>
      </c>
      <c r="H274" s="2" t="s">
        <v>100</v>
      </c>
      <c r="I274" s="3">
        <v>23</v>
      </c>
      <c r="J274" s="2">
        <v>1243.1600000000001</v>
      </c>
      <c r="K274" s="19">
        <v>0.74708971509005284</v>
      </c>
    </row>
    <row r="275" spans="1:11" x14ac:dyDescent="0.25">
      <c r="A275" s="2" t="s">
        <v>689</v>
      </c>
      <c r="B275" t="s">
        <v>152</v>
      </c>
      <c r="C275" s="4">
        <v>44749</v>
      </c>
      <c r="D275" s="2">
        <v>1850</v>
      </c>
      <c r="E275" t="s">
        <v>159</v>
      </c>
      <c r="F275" s="2" t="s">
        <v>169</v>
      </c>
      <c r="G275">
        <v>65</v>
      </c>
      <c r="H275" s="2" t="s">
        <v>98</v>
      </c>
      <c r="I275" s="3">
        <v>28</v>
      </c>
      <c r="J275" s="2">
        <v>1594.03</v>
      </c>
      <c r="K275" s="19">
        <v>0.86163997119302971</v>
      </c>
    </row>
    <row r="276" spans="1:11" x14ac:dyDescent="0.25">
      <c r="A276" s="2" t="s">
        <v>690</v>
      </c>
      <c r="B276" t="s">
        <v>153</v>
      </c>
      <c r="C276" s="4">
        <v>44771</v>
      </c>
      <c r="D276" s="2">
        <v>1327</v>
      </c>
      <c r="E276" t="s">
        <v>160</v>
      </c>
      <c r="F276" s="2" t="s">
        <v>169</v>
      </c>
      <c r="G276">
        <v>250</v>
      </c>
      <c r="H276" s="2" t="s">
        <v>98</v>
      </c>
      <c r="I276" s="3">
        <v>5</v>
      </c>
      <c r="J276" s="2">
        <v>923.66</v>
      </c>
      <c r="K276" s="19">
        <v>0.69605454946366241</v>
      </c>
    </row>
    <row r="277" spans="1:11" x14ac:dyDescent="0.25">
      <c r="A277" s="2" t="s">
        <v>691</v>
      </c>
      <c r="B277" t="s">
        <v>154</v>
      </c>
      <c r="C277" s="4">
        <v>44749</v>
      </c>
      <c r="D277" s="2">
        <v>1664</v>
      </c>
      <c r="E277" t="s">
        <v>161</v>
      </c>
      <c r="F277" s="2" t="s">
        <v>170</v>
      </c>
      <c r="G277">
        <v>130</v>
      </c>
      <c r="H277" s="2" t="s">
        <v>100</v>
      </c>
      <c r="I277" s="3">
        <v>13</v>
      </c>
      <c r="J277" s="2">
        <v>738.42</v>
      </c>
      <c r="K277" s="19">
        <v>0.44376417740282559</v>
      </c>
    </row>
    <row r="278" spans="1:11" x14ac:dyDescent="0.25">
      <c r="A278" s="2" t="s">
        <v>692</v>
      </c>
      <c r="B278" t="s">
        <v>151</v>
      </c>
      <c r="C278" s="4">
        <v>44767</v>
      </c>
      <c r="D278" s="2">
        <v>1251</v>
      </c>
      <c r="E278" t="s">
        <v>158</v>
      </c>
      <c r="F278" s="2" t="s">
        <v>169</v>
      </c>
      <c r="G278">
        <v>72</v>
      </c>
      <c r="H278" s="2" t="s">
        <v>98</v>
      </c>
      <c r="I278" s="3">
        <v>17</v>
      </c>
      <c r="J278" s="2">
        <v>891.16</v>
      </c>
      <c r="K278" s="19">
        <v>0.71235792431723066</v>
      </c>
    </row>
    <row r="279" spans="1:11" x14ac:dyDescent="0.25">
      <c r="A279" s="2" t="s">
        <v>693</v>
      </c>
      <c r="B279" t="s">
        <v>152</v>
      </c>
      <c r="C279" s="4">
        <v>44754</v>
      </c>
      <c r="D279" s="2">
        <v>1341</v>
      </c>
      <c r="E279" t="s">
        <v>159</v>
      </c>
      <c r="F279" s="2" t="s">
        <v>169</v>
      </c>
      <c r="G279">
        <v>65</v>
      </c>
      <c r="H279" s="2" t="s">
        <v>99</v>
      </c>
      <c r="I279" s="3">
        <v>21</v>
      </c>
      <c r="J279" s="2">
        <v>491.5</v>
      </c>
      <c r="K279" s="19">
        <v>0.36651483364326842</v>
      </c>
    </row>
    <row r="280" spans="1:11" x14ac:dyDescent="0.25">
      <c r="A280" s="2" t="s">
        <v>694</v>
      </c>
      <c r="B280" t="s">
        <v>153</v>
      </c>
      <c r="C280" s="4">
        <v>44767</v>
      </c>
      <c r="D280" s="2">
        <v>1572</v>
      </c>
      <c r="E280" t="s">
        <v>160</v>
      </c>
      <c r="F280" s="2" t="s">
        <v>170</v>
      </c>
      <c r="G280">
        <v>250</v>
      </c>
      <c r="H280" s="2" t="s">
        <v>100</v>
      </c>
      <c r="I280" s="3">
        <v>6</v>
      </c>
      <c r="J280" s="2">
        <v>841.62</v>
      </c>
      <c r="K280" s="19">
        <v>0.53538416602386951</v>
      </c>
    </row>
    <row r="281" spans="1:11" x14ac:dyDescent="0.25">
      <c r="A281" s="2" t="s">
        <v>695</v>
      </c>
      <c r="B281" t="s">
        <v>154</v>
      </c>
      <c r="C281" s="4">
        <v>44753</v>
      </c>
      <c r="D281" s="2">
        <v>1376</v>
      </c>
      <c r="E281" t="s">
        <v>161</v>
      </c>
      <c r="F281" s="2" t="s">
        <v>169</v>
      </c>
      <c r="G281">
        <v>130</v>
      </c>
      <c r="H281" s="2" t="s">
        <v>98</v>
      </c>
      <c r="I281" s="3">
        <v>11</v>
      </c>
      <c r="J281" s="2">
        <v>408.11</v>
      </c>
      <c r="K281" s="19">
        <v>0.29659172542474566</v>
      </c>
    </row>
    <row r="282" spans="1:11" x14ac:dyDescent="0.25">
      <c r="A282" s="2" t="s">
        <v>696</v>
      </c>
      <c r="B282" t="s">
        <v>155</v>
      </c>
      <c r="C282" s="4">
        <v>44758</v>
      </c>
      <c r="D282" s="2">
        <v>687</v>
      </c>
      <c r="E282" t="s">
        <v>162</v>
      </c>
      <c r="F282" s="2" t="s">
        <v>170</v>
      </c>
      <c r="G282">
        <v>60</v>
      </c>
      <c r="H282" s="2" t="s">
        <v>98</v>
      </c>
      <c r="I282" s="3">
        <v>11</v>
      </c>
      <c r="J282" s="2">
        <v>495.21</v>
      </c>
      <c r="K282" s="19">
        <v>0.72082598104252371</v>
      </c>
    </row>
    <row r="283" spans="1:11" x14ac:dyDescent="0.25">
      <c r="A283" s="2" t="s">
        <v>697</v>
      </c>
      <c r="B283" t="s">
        <v>156</v>
      </c>
      <c r="C283" s="4">
        <v>44775</v>
      </c>
      <c r="D283" s="2">
        <v>1410</v>
      </c>
      <c r="E283" t="s">
        <v>163</v>
      </c>
      <c r="F283" s="2" t="s">
        <v>169</v>
      </c>
      <c r="G283">
        <v>95</v>
      </c>
      <c r="H283" s="2" t="s">
        <v>98</v>
      </c>
      <c r="I283" s="3">
        <v>15</v>
      </c>
      <c r="J283" s="2">
        <v>1240.2</v>
      </c>
      <c r="K283" s="19">
        <v>0.8795758322352224</v>
      </c>
    </row>
    <row r="284" spans="1:11" x14ac:dyDescent="0.25">
      <c r="A284" s="2" t="s">
        <v>698</v>
      </c>
      <c r="B284" t="s">
        <v>151</v>
      </c>
      <c r="C284" s="4">
        <v>44760</v>
      </c>
      <c r="D284" s="2">
        <v>1014</v>
      </c>
      <c r="E284" t="s">
        <v>158</v>
      </c>
      <c r="F284" s="2" t="s">
        <v>169</v>
      </c>
      <c r="G284">
        <v>72</v>
      </c>
      <c r="H284" s="2" t="s">
        <v>99</v>
      </c>
      <c r="I284" s="3">
        <v>14</v>
      </c>
      <c r="J284" s="2">
        <v>987.37</v>
      </c>
      <c r="K284" s="19">
        <v>0.97374121491748256</v>
      </c>
    </row>
    <row r="285" spans="1:11" x14ac:dyDescent="0.25">
      <c r="A285" s="2" t="s">
        <v>699</v>
      </c>
      <c r="B285" t="s">
        <v>152</v>
      </c>
      <c r="C285" s="4">
        <v>44771</v>
      </c>
      <c r="D285" s="2">
        <v>1203</v>
      </c>
      <c r="E285" t="s">
        <v>159</v>
      </c>
      <c r="F285" s="2" t="s">
        <v>169</v>
      </c>
      <c r="G285">
        <v>65</v>
      </c>
      <c r="H285" s="2" t="s">
        <v>99</v>
      </c>
      <c r="I285" s="3">
        <v>19</v>
      </c>
      <c r="J285" s="2">
        <v>529.51</v>
      </c>
      <c r="K285" s="19">
        <v>0.44015741754690918</v>
      </c>
    </row>
    <row r="286" spans="1:11" x14ac:dyDescent="0.25">
      <c r="A286" s="2" t="s">
        <v>700</v>
      </c>
      <c r="B286" t="s">
        <v>152</v>
      </c>
      <c r="C286" s="4">
        <v>44760</v>
      </c>
      <c r="D286" s="2">
        <v>1362</v>
      </c>
      <c r="E286" t="s">
        <v>159</v>
      </c>
      <c r="F286" s="2" t="s">
        <v>169</v>
      </c>
      <c r="G286">
        <v>65</v>
      </c>
      <c r="H286" s="2" t="s">
        <v>98</v>
      </c>
      <c r="I286" s="3">
        <v>21</v>
      </c>
      <c r="J286" s="2">
        <v>464.42</v>
      </c>
      <c r="K286" s="19">
        <v>0.3409827607719309</v>
      </c>
    </row>
    <row r="287" spans="1:11" x14ac:dyDescent="0.25">
      <c r="A287" s="2" t="s">
        <v>701</v>
      </c>
      <c r="B287" t="s">
        <v>153</v>
      </c>
      <c r="C287" s="4">
        <v>44762</v>
      </c>
      <c r="D287" s="2">
        <v>806</v>
      </c>
      <c r="E287" t="s">
        <v>160</v>
      </c>
      <c r="F287" s="2" t="s">
        <v>169</v>
      </c>
      <c r="G287">
        <v>250</v>
      </c>
      <c r="H287" s="2" t="s">
        <v>98</v>
      </c>
      <c r="I287" s="3">
        <v>3</v>
      </c>
      <c r="J287" s="2">
        <v>148.85</v>
      </c>
      <c r="K287" s="19">
        <v>0.18467390089705249</v>
      </c>
    </row>
    <row r="288" spans="1:11" x14ac:dyDescent="0.25">
      <c r="A288" s="2" t="s">
        <v>702</v>
      </c>
      <c r="B288" t="s">
        <v>154</v>
      </c>
      <c r="C288" s="4">
        <v>44771</v>
      </c>
      <c r="D288" s="2">
        <v>1686</v>
      </c>
      <c r="E288" t="s">
        <v>161</v>
      </c>
      <c r="F288" s="2" t="s">
        <v>169</v>
      </c>
      <c r="G288">
        <v>130</v>
      </c>
      <c r="H288" s="2" t="s">
        <v>98</v>
      </c>
      <c r="I288" s="3">
        <v>13</v>
      </c>
      <c r="J288" s="2">
        <v>1393.54</v>
      </c>
      <c r="K288" s="19">
        <v>0.82653913141473645</v>
      </c>
    </row>
    <row r="289" spans="1:11" x14ac:dyDescent="0.25">
      <c r="A289" s="2" t="s">
        <v>703</v>
      </c>
      <c r="B289" t="s">
        <v>153</v>
      </c>
      <c r="C289" s="4">
        <v>44777</v>
      </c>
      <c r="D289" s="2">
        <v>1741</v>
      </c>
      <c r="E289" t="s">
        <v>160</v>
      </c>
      <c r="F289" s="2" t="s">
        <v>169</v>
      </c>
      <c r="G289">
        <v>250</v>
      </c>
      <c r="H289" s="2" t="s">
        <v>98</v>
      </c>
      <c r="I289" s="3">
        <v>7</v>
      </c>
      <c r="J289" s="2">
        <v>1046.52</v>
      </c>
      <c r="K289" s="19">
        <v>0.60110343957320878</v>
      </c>
    </row>
    <row r="290" spans="1:11" x14ac:dyDescent="0.25">
      <c r="A290" s="2" t="s">
        <v>704</v>
      </c>
      <c r="B290" t="s">
        <v>154</v>
      </c>
      <c r="C290" s="4">
        <v>44755</v>
      </c>
      <c r="D290" s="2">
        <v>969</v>
      </c>
      <c r="E290" t="s">
        <v>161</v>
      </c>
      <c r="F290" s="2" t="s">
        <v>170</v>
      </c>
      <c r="G290">
        <v>130</v>
      </c>
      <c r="H290" s="2" t="s">
        <v>100</v>
      </c>
      <c r="I290" s="3">
        <v>7</v>
      </c>
      <c r="J290" s="2">
        <v>414.96</v>
      </c>
      <c r="K290" s="19">
        <v>0.42823831550423164</v>
      </c>
    </row>
    <row r="291" spans="1:11" x14ac:dyDescent="0.25">
      <c r="A291" s="2" t="s">
        <v>705</v>
      </c>
      <c r="B291" t="s">
        <v>151</v>
      </c>
      <c r="C291" s="4">
        <v>44774</v>
      </c>
      <c r="D291" s="2">
        <v>1870</v>
      </c>
      <c r="E291" t="s">
        <v>158</v>
      </c>
      <c r="F291" s="2" t="s">
        <v>169</v>
      </c>
      <c r="G291">
        <v>72</v>
      </c>
      <c r="H291" s="2" t="s">
        <v>98</v>
      </c>
      <c r="I291" s="3">
        <v>26</v>
      </c>
      <c r="J291" s="2">
        <v>900.38</v>
      </c>
      <c r="K291" s="19">
        <v>0.48148861801029119</v>
      </c>
    </row>
    <row r="292" spans="1:11" x14ac:dyDescent="0.25">
      <c r="A292" s="2" t="s">
        <v>706</v>
      </c>
      <c r="B292" t="s">
        <v>152</v>
      </c>
      <c r="C292" s="4">
        <v>44757</v>
      </c>
      <c r="D292" s="2">
        <v>1788</v>
      </c>
      <c r="E292" t="s">
        <v>159</v>
      </c>
      <c r="F292" s="2" t="s">
        <v>170</v>
      </c>
      <c r="G292">
        <v>65</v>
      </c>
      <c r="H292" s="2" t="s">
        <v>99</v>
      </c>
      <c r="I292" s="3">
        <v>28</v>
      </c>
      <c r="J292" s="2">
        <v>1575.94</v>
      </c>
      <c r="K292" s="19">
        <v>0.88139801565538967</v>
      </c>
    </row>
    <row r="293" spans="1:11" x14ac:dyDescent="0.25">
      <c r="A293" s="2" t="s">
        <v>707</v>
      </c>
      <c r="B293" t="s">
        <v>153</v>
      </c>
      <c r="C293" s="4">
        <v>44767</v>
      </c>
      <c r="D293" s="2">
        <v>1750</v>
      </c>
      <c r="E293" t="s">
        <v>160</v>
      </c>
      <c r="F293" s="2" t="s">
        <v>169</v>
      </c>
      <c r="G293">
        <v>250</v>
      </c>
      <c r="H293" s="2" t="s">
        <v>98</v>
      </c>
      <c r="I293" s="3">
        <v>7</v>
      </c>
      <c r="J293" s="2">
        <v>891.2</v>
      </c>
      <c r="K293" s="19">
        <v>0.50925975475067087</v>
      </c>
    </row>
    <row r="294" spans="1:11" x14ac:dyDescent="0.25">
      <c r="A294" s="2" t="s">
        <v>708</v>
      </c>
      <c r="B294" t="s">
        <v>154</v>
      </c>
      <c r="C294" s="4">
        <v>44749</v>
      </c>
      <c r="D294" s="2">
        <v>1728</v>
      </c>
      <c r="E294" t="s">
        <v>161</v>
      </c>
      <c r="F294" s="2" t="s">
        <v>170</v>
      </c>
      <c r="G294">
        <v>130</v>
      </c>
      <c r="H294" s="2" t="s">
        <v>98</v>
      </c>
      <c r="I294" s="3">
        <v>13</v>
      </c>
      <c r="J294" s="2">
        <v>711.07</v>
      </c>
      <c r="K294" s="19">
        <v>0.41150013949066178</v>
      </c>
    </row>
    <row r="295" spans="1:11" x14ac:dyDescent="0.25">
      <c r="A295" s="2" t="s">
        <v>709</v>
      </c>
      <c r="B295" t="s">
        <v>155</v>
      </c>
      <c r="C295" s="4">
        <v>44777</v>
      </c>
      <c r="D295" s="2">
        <v>749</v>
      </c>
      <c r="E295" t="s">
        <v>162</v>
      </c>
      <c r="F295" s="2" t="s">
        <v>169</v>
      </c>
      <c r="G295">
        <v>60</v>
      </c>
      <c r="H295" s="2" t="s">
        <v>99</v>
      </c>
      <c r="I295" s="3">
        <v>12</v>
      </c>
      <c r="J295" s="2">
        <v>50.81</v>
      </c>
      <c r="K295" s="19">
        <v>6.7838910762903271E-2</v>
      </c>
    </row>
    <row r="296" spans="1:11" x14ac:dyDescent="0.25">
      <c r="A296" s="2" t="s">
        <v>710</v>
      </c>
      <c r="B296" t="s">
        <v>156</v>
      </c>
      <c r="C296" s="4">
        <v>44773</v>
      </c>
      <c r="D296" s="2">
        <v>729</v>
      </c>
      <c r="E296" t="s">
        <v>163</v>
      </c>
      <c r="F296" s="2" t="s">
        <v>170</v>
      </c>
      <c r="G296">
        <v>95</v>
      </c>
      <c r="H296" s="2" t="s">
        <v>100</v>
      </c>
      <c r="I296" s="3">
        <v>8</v>
      </c>
      <c r="J296" s="2">
        <v>693.69</v>
      </c>
      <c r="K296" s="19">
        <v>0.95155854502033344</v>
      </c>
    </row>
    <row r="297" spans="1:11" x14ac:dyDescent="0.25">
      <c r="A297" s="2" t="s">
        <v>711</v>
      </c>
      <c r="B297" t="s">
        <v>151</v>
      </c>
      <c r="C297" s="4">
        <v>44754</v>
      </c>
      <c r="D297" s="2">
        <v>896</v>
      </c>
      <c r="E297" t="s">
        <v>158</v>
      </c>
      <c r="F297" s="2" t="s">
        <v>169</v>
      </c>
      <c r="G297">
        <v>72</v>
      </c>
      <c r="H297" s="2" t="s">
        <v>100</v>
      </c>
      <c r="I297" s="3">
        <v>12</v>
      </c>
      <c r="J297" s="2">
        <v>270.87</v>
      </c>
      <c r="K297" s="19">
        <v>0.30230759303462407</v>
      </c>
    </row>
    <row r="298" spans="1:11" x14ac:dyDescent="0.25">
      <c r="A298" s="2" t="s">
        <v>712</v>
      </c>
      <c r="B298" t="s">
        <v>152</v>
      </c>
      <c r="C298" s="4">
        <v>44751</v>
      </c>
      <c r="D298" s="2">
        <v>714</v>
      </c>
      <c r="E298" t="s">
        <v>159</v>
      </c>
      <c r="F298" s="2" t="s">
        <v>170</v>
      </c>
      <c r="G298">
        <v>65</v>
      </c>
      <c r="H298" s="2" t="s">
        <v>99</v>
      </c>
      <c r="I298" s="3">
        <v>11</v>
      </c>
      <c r="J298" s="2">
        <v>442.72</v>
      </c>
      <c r="K298" s="19">
        <v>0.62005098558246874</v>
      </c>
    </row>
    <row r="299" spans="1:11" x14ac:dyDescent="0.25">
      <c r="A299" s="2" t="s">
        <v>713</v>
      </c>
      <c r="B299" t="s">
        <v>153</v>
      </c>
      <c r="C299" s="4">
        <v>44776</v>
      </c>
      <c r="D299" s="2">
        <v>1505</v>
      </c>
      <c r="E299" t="s">
        <v>160</v>
      </c>
      <c r="F299" s="2" t="s">
        <v>169</v>
      </c>
      <c r="G299">
        <v>250</v>
      </c>
      <c r="H299" s="2" t="s">
        <v>100</v>
      </c>
      <c r="I299" s="3">
        <v>6</v>
      </c>
      <c r="J299" s="2">
        <v>265.98</v>
      </c>
      <c r="K299" s="19">
        <v>0.17672771918787489</v>
      </c>
    </row>
    <row r="300" spans="1:11" x14ac:dyDescent="0.25">
      <c r="A300" s="2" t="s">
        <v>714</v>
      </c>
      <c r="B300" t="s">
        <v>154</v>
      </c>
      <c r="C300" s="4">
        <v>44774</v>
      </c>
      <c r="D300" s="2">
        <v>1219</v>
      </c>
      <c r="E300" t="s">
        <v>161</v>
      </c>
      <c r="F300" s="2" t="s">
        <v>169</v>
      </c>
      <c r="G300">
        <v>130</v>
      </c>
      <c r="H300" s="2" t="s">
        <v>98</v>
      </c>
      <c r="I300" s="3">
        <v>9</v>
      </c>
      <c r="J300" s="2">
        <v>623.57000000000005</v>
      </c>
      <c r="K300" s="19">
        <v>0.51154038716709982</v>
      </c>
    </row>
    <row r="301" spans="1:11" x14ac:dyDescent="0.25">
      <c r="A301" s="2" t="s">
        <v>715</v>
      </c>
      <c r="B301" t="s">
        <v>151</v>
      </c>
      <c r="C301" s="4">
        <v>44773</v>
      </c>
      <c r="D301" s="2">
        <v>1364</v>
      </c>
      <c r="E301" t="s">
        <v>158</v>
      </c>
      <c r="F301" s="2" t="s">
        <v>169</v>
      </c>
      <c r="G301">
        <v>72</v>
      </c>
      <c r="H301" s="2" t="s">
        <v>98</v>
      </c>
      <c r="I301" s="3">
        <v>19</v>
      </c>
      <c r="J301" s="2">
        <v>1057.32</v>
      </c>
      <c r="K301" s="19">
        <v>0.77516332451866066</v>
      </c>
    </row>
    <row r="302" spans="1:11" x14ac:dyDescent="0.25">
      <c r="A302" s="2" t="s">
        <v>716</v>
      </c>
      <c r="B302" t="s">
        <v>152</v>
      </c>
      <c r="C302" s="4">
        <v>44776</v>
      </c>
      <c r="D302" s="2">
        <v>1879</v>
      </c>
      <c r="E302" t="s">
        <v>159</v>
      </c>
      <c r="F302" s="2" t="s">
        <v>170</v>
      </c>
      <c r="G302">
        <v>65</v>
      </c>
      <c r="H302" s="2" t="s">
        <v>100</v>
      </c>
      <c r="I302" s="3">
        <v>29</v>
      </c>
      <c r="J302" s="2">
        <v>1461.32</v>
      </c>
      <c r="K302" s="19">
        <v>0.77771357692938292</v>
      </c>
    </row>
    <row r="303" spans="1:11" x14ac:dyDescent="0.25">
      <c r="A303" s="2" t="s">
        <v>717</v>
      </c>
      <c r="B303" t="s">
        <v>153</v>
      </c>
      <c r="C303" s="4">
        <v>44772</v>
      </c>
      <c r="D303" s="2">
        <v>1205</v>
      </c>
      <c r="E303" t="s">
        <v>160</v>
      </c>
      <c r="F303" s="2" t="s">
        <v>170</v>
      </c>
      <c r="G303">
        <v>250</v>
      </c>
      <c r="H303" s="2" t="s">
        <v>98</v>
      </c>
      <c r="I303" s="3">
        <v>5</v>
      </c>
      <c r="J303" s="2">
        <v>123.66</v>
      </c>
      <c r="K303" s="19">
        <v>0.10262603346393184</v>
      </c>
    </row>
    <row r="304" spans="1:11" x14ac:dyDescent="0.25">
      <c r="A304" s="2" t="s">
        <v>718</v>
      </c>
      <c r="B304" t="s">
        <v>154</v>
      </c>
      <c r="C304" s="4">
        <v>44773</v>
      </c>
      <c r="D304" s="2">
        <v>1150</v>
      </c>
      <c r="E304" t="s">
        <v>161</v>
      </c>
      <c r="F304" s="2" t="s">
        <v>169</v>
      </c>
      <c r="G304">
        <v>130</v>
      </c>
      <c r="H304" s="2" t="s">
        <v>99</v>
      </c>
      <c r="I304" s="3">
        <v>9</v>
      </c>
      <c r="J304" s="2">
        <v>390.82</v>
      </c>
      <c r="K304" s="19">
        <v>0.33984380200883058</v>
      </c>
    </row>
    <row r="305" spans="1:11" x14ac:dyDescent="0.25">
      <c r="A305" s="2" t="s">
        <v>719</v>
      </c>
      <c r="B305" t="s">
        <v>155</v>
      </c>
      <c r="C305" s="4">
        <v>44749</v>
      </c>
      <c r="D305" s="2">
        <v>697</v>
      </c>
      <c r="E305" t="s">
        <v>162</v>
      </c>
      <c r="F305" s="2" t="s">
        <v>169</v>
      </c>
      <c r="G305">
        <v>60</v>
      </c>
      <c r="H305" s="2" t="s">
        <v>100</v>
      </c>
      <c r="I305" s="3">
        <v>12</v>
      </c>
      <c r="J305" s="2">
        <v>610.79</v>
      </c>
      <c r="K305" s="19">
        <v>0.87630908917049666</v>
      </c>
    </row>
    <row r="306" spans="1:11" x14ac:dyDescent="0.25">
      <c r="A306" s="2" t="s">
        <v>720</v>
      </c>
      <c r="B306" t="s">
        <v>151</v>
      </c>
      <c r="C306" s="4">
        <v>44774</v>
      </c>
      <c r="D306" s="2">
        <v>1829</v>
      </c>
      <c r="E306" t="s">
        <v>158</v>
      </c>
      <c r="F306" s="2" t="s">
        <v>169</v>
      </c>
      <c r="G306">
        <v>72</v>
      </c>
      <c r="H306" s="2" t="s">
        <v>98</v>
      </c>
      <c r="I306" s="3">
        <v>25</v>
      </c>
      <c r="J306" s="2">
        <v>590.47</v>
      </c>
      <c r="K306" s="19">
        <v>0.32283575596380387</v>
      </c>
    </row>
    <row r="307" spans="1:11" x14ac:dyDescent="0.25">
      <c r="A307" s="2" t="s">
        <v>721</v>
      </c>
      <c r="B307" t="s">
        <v>152</v>
      </c>
      <c r="C307" s="4">
        <v>44774</v>
      </c>
      <c r="D307" s="2">
        <v>827</v>
      </c>
      <c r="E307" t="s">
        <v>159</v>
      </c>
      <c r="F307" s="2" t="s">
        <v>170</v>
      </c>
      <c r="G307">
        <v>65</v>
      </c>
      <c r="H307" s="2" t="s">
        <v>98</v>
      </c>
      <c r="I307" s="3">
        <v>13</v>
      </c>
      <c r="J307" s="2">
        <v>571.61</v>
      </c>
      <c r="K307" s="19">
        <v>0.69118236137291733</v>
      </c>
    </row>
    <row r="308" spans="1:11" x14ac:dyDescent="0.25">
      <c r="A308" s="2" t="s">
        <v>722</v>
      </c>
      <c r="B308" t="s">
        <v>153</v>
      </c>
      <c r="C308" s="4">
        <v>44756</v>
      </c>
      <c r="D308" s="2">
        <v>1801</v>
      </c>
      <c r="E308" t="s">
        <v>160</v>
      </c>
      <c r="F308" s="2" t="s">
        <v>169</v>
      </c>
      <c r="G308">
        <v>250</v>
      </c>
      <c r="H308" s="2" t="s">
        <v>98</v>
      </c>
      <c r="I308" s="3">
        <v>7</v>
      </c>
      <c r="J308" s="2">
        <v>1229.82</v>
      </c>
      <c r="K308" s="19">
        <v>0.68285410538280644</v>
      </c>
    </row>
    <row r="309" spans="1:11" x14ac:dyDescent="0.25">
      <c r="A309" s="2" t="s">
        <v>723</v>
      </c>
      <c r="B309" t="s">
        <v>154</v>
      </c>
      <c r="C309" s="4">
        <v>44763</v>
      </c>
      <c r="D309" s="2">
        <v>858</v>
      </c>
      <c r="E309" t="s">
        <v>161</v>
      </c>
      <c r="F309" s="2" t="s">
        <v>170</v>
      </c>
      <c r="G309">
        <v>130</v>
      </c>
      <c r="H309" s="2" t="s">
        <v>99</v>
      </c>
      <c r="I309" s="3">
        <v>7</v>
      </c>
      <c r="J309" s="2">
        <v>358.21</v>
      </c>
      <c r="K309" s="19">
        <v>0.41749304528798281</v>
      </c>
    </row>
    <row r="310" spans="1:11" x14ac:dyDescent="0.25">
      <c r="A310" s="2" t="s">
        <v>724</v>
      </c>
      <c r="B310" t="s">
        <v>155</v>
      </c>
      <c r="C310" s="4">
        <v>44759</v>
      </c>
      <c r="D310" s="2">
        <v>1721</v>
      </c>
      <c r="E310" t="s">
        <v>162</v>
      </c>
      <c r="F310" s="2" t="s">
        <v>169</v>
      </c>
      <c r="G310">
        <v>60</v>
      </c>
      <c r="H310" s="2" t="s">
        <v>99</v>
      </c>
      <c r="I310" s="3">
        <v>29</v>
      </c>
      <c r="J310" s="2">
        <v>1705.84</v>
      </c>
      <c r="K310" s="19">
        <v>0.99119308284322327</v>
      </c>
    </row>
    <row r="311" spans="1:11" x14ac:dyDescent="0.25">
      <c r="A311" s="2" t="s">
        <v>725</v>
      </c>
      <c r="B311" t="s">
        <v>156</v>
      </c>
      <c r="C311" s="4">
        <v>44772</v>
      </c>
      <c r="D311" s="2">
        <v>1408</v>
      </c>
      <c r="E311" t="s">
        <v>163</v>
      </c>
      <c r="F311" s="2" t="s">
        <v>169</v>
      </c>
      <c r="G311">
        <v>95</v>
      </c>
      <c r="H311" s="2" t="s">
        <v>98</v>
      </c>
      <c r="I311" s="3">
        <v>15</v>
      </c>
      <c r="J311" s="2">
        <v>1005.47</v>
      </c>
      <c r="K311" s="19">
        <v>0.71411192826212233</v>
      </c>
    </row>
    <row r="312" spans="1:11" x14ac:dyDescent="0.25">
      <c r="A312" s="2" t="s">
        <v>726</v>
      </c>
      <c r="B312" t="s">
        <v>151</v>
      </c>
      <c r="C312" s="4">
        <v>44773</v>
      </c>
      <c r="D312" s="2">
        <v>1581</v>
      </c>
      <c r="E312" t="s">
        <v>158</v>
      </c>
      <c r="F312" s="2" t="s">
        <v>169</v>
      </c>
      <c r="G312">
        <v>72</v>
      </c>
      <c r="H312" s="2" t="s">
        <v>98</v>
      </c>
      <c r="I312" s="3">
        <v>22</v>
      </c>
      <c r="J312" s="2">
        <v>521.15</v>
      </c>
      <c r="K312" s="19">
        <v>0.32963019102801838</v>
      </c>
    </row>
    <row r="313" spans="1:11" x14ac:dyDescent="0.25">
      <c r="A313" s="2" t="s">
        <v>727</v>
      </c>
      <c r="B313" t="s">
        <v>152</v>
      </c>
      <c r="C313" s="4">
        <v>44779</v>
      </c>
      <c r="D313" s="2">
        <v>1088</v>
      </c>
      <c r="E313" t="s">
        <v>159</v>
      </c>
      <c r="F313" s="2" t="s">
        <v>169</v>
      </c>
      <c r="G313">
        <v>65</v>
      </c>
      <c r="H313" s="2" t="s">
        <v>98</v>
      </c>
      <c r="I313" s="3">
        <v>17</v>
      </c>
      <c r="J313" s="2">
        <v>416.19</v>
      </c>
      <c r="K313" s="19">
        <v>0.38252839302408892</v>
      </c>
    </row>
    <row r="314" spans="1:11" x14ac:dyDescent="0.25">
      <c r="A314" s="2" t="s">
        <v>728</v>
      </c>
      <c r="B314" t="s">
        <v>153</v>
      </c>
      <c r="C314" s="4">
        <v>44777</v>
      </c>
      <c r="D314" s="2">
        <v>803</v>
      </c>
      <c r="E314" t="s">
        <v>160</v>
      </c>
      <c r="F314" s="2" t="s">
        <v>169</v>
      </c>
      <c r="G314">
        <v>250</v>
      </c>
      <c r="H314" s="2" t="s">
        <v>98</v>
      </c>
      <c r="I314" s="3">
        <v>3</v>
      </c>
      <c r="J314" s="2">
        <v>237.79</v>
      </c>
      <c r="K314" s="19">
        <v>0.2961329908360042</v>
      </c>
    </row>
    <row r="315" spans="1:11" x14ac:dyDescent="0.25">
      <c r="A315" s="2" t="s">
        <v>729</v>
      </c>
      <c r="B315" t="s">
        <v>154</v>
      </c>
      <c r="C315" s="4">
        <v>44749</v>
      </c>
      <c r="D315" s="2">
        <v>802</v>
      </c>
      <c r="E315" t="s">
        <v>161</v>
      </c>
      <c r="F315" s="2" t="s">
        <v>169</v>
      </c>
      <c r="G315">
        <v>130</v>
      </c>
      <c r="H315" s="2" t="s">
        <v>100</v>
      </c>
      <c r="I315" s="3">
        <v>6</v>
      </c>
      <c r="J315" s="2">
        <v>230.05</v>
      </c>
      <c r="K315" s="19">
        <v>0.28684365806221013</v>
      </c>
    </row>
    <row r="316" spans="1:11" x14ac:dyDescent="0.25">
      <c r="A316" s="2" t="s">
        <v>730</v>
      </c>
      <c r="B316" t="s">
        <v>151</v>
      </c>
      <c r="C316" s="4">
        <v>44756</v>
      </c>
      <c r="D316" s="2">
        <v>1356</v>
      </c>
      <c r="E316" t="s">
        <v>158</v>
      </c>
      <c r="F316" s="2" t="s">
        <v>170</v>
      </c>
      <c r="G316">
        <v>72</v>
      </c>
      <c r="H316" s="2" t="s">
        <v>98</v>
      </c>
      <c r="I316" s="3">
        <v>19</v>
      </c>
      <c r="J316" s="2">
        <v>1294.75</v>
      </c>
      <c r="K316" s="19">
        <v>0.95482925647072181</v>
      </c>
    </row>
    <row r="317" spans="1:11" x14ac:dyDescent="0.25">
      <c r="A317" s="2" t="s">
        <v>731</v>
      </c>
      <c r="B317" t="s">
        <v>152</v>
      </c>
      <c r="C317" s="4">
        <v>44777</v>
      </c>
      <c r="D317" s="2">
        <v>1251</v>
      </c>
      <c r="E317" t="s">
        <v>159</v>
      </c>
      <c r="F317" s="2" t="s">
        <v>169</v>
      </c>
      <c r="G317">
        <v>65</v>
      </c>
      <c r="H317" s="2" t="s">
        <v>99</v>
      </c>
      <c r="I317" s="3">
        <v>19</v>
      </c>
      <c r="J317" s="2">
        <v>113.27</v>
      </c>
      <c r="K317" s="19">
        <v>9.0543600679426239E-2</v>
      </c>
    </row>
    <row r="318" spans="1:11" x14ac:dyDescent="0.25">
      <c r="A318" s="2" t="s">
        <v>732</v>
      </c>
      <c r="B318" t="s">
        <v>153</v>
      </c>
      <c r="C318" s="4">
        <v>44773</v>
      </c>
      <c r="D318" s="2">
        <v>1341</v>
      </c>
      <c r="E318" t="s">
        <v>160</v>
      </c>
      <c r="F318" s="2" t="s">
        <v>169</v>
      </c>
      <c r="G318">
        <v>250</v>
      </c>
      <c r="H318" s="2" t="s">
        <v>98</v>
      </c>
      <c r="I318" s="3">
        <v>5</v>
      </c>
      <c r="J318" s="2">
        <v>27.48</v>
      </c>
      <c r="K318" s="19">
        <v>2.0493657485048278E-2</v>
      </c>
    </row>
    <row r="319" spans="1:11" x14ac:dyDescent="0.25">
      <c r="A319" s="2" t="s">
        <v>733</v>
      </c>
      <c r="B319" t="s">
        <v>154</v>
      </c>
      <c r="C319" s="4">
        <v>44750</v>
      </c>
      <c r="D319" s="2">
        <v>1572</v>
      </c>
      <c r="E319" t="s">
        <v>161</v>
      </c>
      <c r="F319" s="2" t="s">
        <v>170</v>
      </c>
      <c r="G319">
        <v>130</v>
      </c>
      <c r="H319" s="2" t="s">
        <v>98</v>
      </c>
      <c r="I319" s="3">
        <v>12</v>
      </c>
      <c r="J319" s="2">
        <v>1231.72</v>
      </c>
      <c r="K319" s="19">
        <v>0.78353812095762099</v>
      </c>
    </row>
    <row r="320" spans="1:11" x14ac:dyDescent="0.25">
      <c r="A320" s="2" t="s">
        <v>734</v>
      </c>
      <c r="B320" t="s">
        <v>155</v>
      </c>
      <c r="C320" s="4">
        <v>44757</v>
      </c>
      <c r="D320" s="2">
        <v>1376</v>
      </c>
      <c r="E320" t="s">
        <v>162</v>
      </c>
      <c r="F320" s="2" t="s">
        <v>169</v>
      </c>
      <c r="G320">
        <v>60</v>
      </c>
      <c r="H320" s="2" t="s">
        <v>99</v>
      </c>
      <c r="I320" s="3">
        <v>23</v>
      </c>
      <c r="J320" s="2">
        <v>101.2</v>
      </c>
      <c r="K320" s="19">
        <v>7.3545137237240765E-2</v>
      </c>
    </row>
    <row r="321" spans="1:11" x14ac:dyDescent="0.25">
      <c r="A321" s="2" t="s">
        <v>735</v>
      </c>
      <c r="B321" t="s">
        <v>151</v>
      </c>
      <c r="C321" s="4">
        <v>44773</v>
      </c>
      <c r="D321" s="2">
        <v>687</v>
      </c>
      <c r="E321" t="s">
        <v>158</v>
      </c>
      <c r="F321" s="2" t="s">
        <v>170</v>
      </c>
      <c r="G321">
        <v>72</v>
      </c>
      <c r="H321" s="2" t="s">
        <v>100</v>
      </c>
      <c r="I321" s="3">
        <v>10</v>
      </c>
      <c r="J321" s="2">
        <v>591</v>
      </c>
      <c r="K321" s="19">
        <v>0.86026241400523062</v>
      </c>
    </row>
    <row r="322" spans="1:11" x14ac:dyDescent="0.25">
      <c r="A322" s="2" t="s">
        <v>736</v>
      </c>
      <c r="B322" t="s">
        <v>152</v>
      </c>
      <c r="C322" s="4">
        <v>44779</v>
      </c>
      <c r="D322" s="2">
        <v>1410</v>
      </c>
      <c r="E322" t="s">
        <v>159</v>
      </c>
      <c r="F322" s="2" t="s">
        <v>169</v>
      </c>
      <c r="G322">
        <v>65</v>
      </c>
      <c r="H322" s="2" t="s">
        <v>100</v>
      </c>
      <c r="I322" s="3">
        <v>22</v>
      </c>
      <c r="J322" s="2">
        <v>584.91999999999996</v>
      </c>
      <c r="K322" s="19">
        <v>0.41483490260583367</v>
      </c>
    </row>
    <row r="323" spans="1:11" x14ac:dyDescent="0.25">
      <c r="A323" s="2" t="s">
        <v>737</v>
      </c>
      <c r="B323" t="s">
        <v>153</v>
      </c>
      <c r="C323" s="4">
        <v>44750</v>
      </c>
      <c r="D323" s="2">
        <v>1014</v>
      </c>
      <c r="E323" t="s">
        <v>160</v>
      </c>
      <c r="F323" s="2" t="s">
        <v>169</v>
      </c>
      <c r="G323">
        <v>250</v>
      </c>
      <c r="H323" s="2" t="s">
        <v>99</v>
      </c>
      <c r="I323" s="3">
        <v>4</v>
      </c>
      <c r="J323" s="2">
        <v>590.75</v>
      </c>
      <c r="K323" s="19">
        <v>0.58259553546006237</v>
      </c>
    </row>
    <row r="324" spans="1:11" x14ac:dyDescent="0.25">
      <c r="A324" s="2" t="s">
        <v>738</v>
      </c>
      <c r="B324" t="s">
        <v>154</v>
      </c>
      <c r="C324" s="4">
        <v>44752</v>
      </c>
      <c r="D324" s="2">
        <v>1203</v>
      </c>
      <c r="E324" t="s">
        <v>161</v>
      </c>
      <c r="F324" s="2" t="s">
        <v>169</v>
      </c>
      <c r="G324">
        <v>130</v>
      </c>
      <c r="H324" s="2" t="s">
        <v>100</v>
      </c>
      <c r="I324" s="3">
        <v>9</v>
      </c>
      <c r="J324" s="2">
        <v>859.2</v>
      </c>
      <c r="K324" s="19">
        <v>0.71421388640770467</v>
      </c>
    </row>
    <row r="325" spans="1:11" x14ac:dyDescent="0.25">
      <c r="A325" s="2" t="s">
        <v>739</v>
      </c>
      <c r="B325" t="s">
        <v>151</v>
      </c>
      <c r="C325" s="4">
        <v>44766</v>
      </c>
      <c r="D325" s="2">
        <v>1362</v>
      </c>
      <c r="E325" t="s">
        <v>158</v>
      </c>
      <c r="F325" s="2" t="s">
        <v>169</v>
      </c>
      <c r="G325">
        <v>72</v>
      </c>
      <c r="H325" s="2" t="s">
        <v>98</v>
      </c>
      <c r="I325" s="3">
        <v>19</v>
      </c>
      <c r="J325" s="2">
        <v>818.88</v>
      </c>
      <c r="K325" s="19">
        <v>0.60123070499395348</v>
      </c>
    </row>
    <row r="326" spans="1:11" x14ac:dyDescent="0.25">
      <c r="A326" s="2" t="s">
        <v>740</v>
      </c>
      <c r="B326" t="s">
        <v>152</v>
      </c>
      <c r="C326" s="4">
        <v>44779</v>
      </c>
      <c r="D326" s="2">
        <v>806</v>
      </c>
      <c r="E326" t="s">
        <v>159</v>
      </c>
      <c r="F326" s="2" t="s">
        <v>169</v>
      </c>
      <c r="G326">
        <v>65</v>
      </c>
      <c r="H326" s="2" t="s">
        <v>98</v>
      </c>
      <c r="I326" s="3">
        <v>12</v>
      </c>
      <c r="J326" s="2">
        <v>74.05</v>
      </c>
      <c r="K326" s="19">
        <v>9.1875373088918466E-2</v>
      </c>
    </row>
    <row r="327" spans="1:11" x14ac:dyDescent="0.25">
      <c r="A327" s="2" t="s">
        <v>741</v>
      </c>
      <c r="B327" t="s">
        <v>153</v>
      </c>
      <c r="C327" s="4">
        <v>44749</v>
      </c>
      <c r="D327" s="2">
        <v>1686</v>
      </c>
      <c r="E327" t="s">
        <v>160</v>
      </c>
      <c r="F327" s="2" t="s">
        <v>169</v>
      </c>
      <c r="G327">
        <v>250</v>
      </c>
      <c r="H327" s="2" t="s">
        <v>100</v>
      </c>
      <c r="I327" s="3">
        <v>7</v>
      </c>
      <c r="J327" s="2">
        <v>1078.2</v>
      </c>
      <c r="K327" s="19">
        <v>0.63950376508945306</v>
      </c>
    </row>
    <row r="328" spans="1:11" x14ac:dyDescent="0.25">
      <c r="A328" s="2" t="s">
        <v>742</v>
      </c>
      <c r="B328" t="s">
        <v>154</v>
      </c>
      <c r="C328" s="4">
        <v>44758</v>
      </c>
      <c r="D328" s="2">
        <v>1741</v>
      </c>
      <c r="E328" t="s">
        <v>161</v>
      </c>
      <c r="F328" s="2" t="s">
        <v>169</v>
      </c>
      <c r="G328">
        <v>130</v>
      </c>
      <c r="H328" s="2" t="s">
        <v>98</v>
      </c>
      <c r="I328" s="3">
        <v>13</v>
      </c>
      <c r="J328" s="2">
        <v>1466.26</v>
      </c>
      <c r="K328" s="19">
        <v>0.84219334974555071</v>
      </c>
    </row>
    <row r="329" spans="1:11" x14ac:dyDescent="0.25">
      <c r="A329" s="2" t="s">
        <v>743</v>
      </c>
      <c r="B329" t="s">
        <v>155</v>
      </c>
      <c r="C329" s="4">
        <v>44763</v>
      </c>
      <c r="D329" s="2">
        <v>969</v>
      </c>
      <c r="E329" t="s">
        <v>162</v>
      </c>
      <c r="F329" s="2" t="s">
        <v>170</v>
      </c>
      <c r="G329">
        <v>60</v>
      </c>
      <c r="H329" s="2" t="s">
        <v>99</v>
      </c>
      <c r="I329" s="3">
        <v>16</v>
      </c>
      <c r="J329" s="2">
        <v>925.34</v>
      </c>
      <c r="K329" s="19">
        <v>0.95494003480557665</v>
      </c>
    </row>
    <row r="330" spans="1:11" x14ac:dyDescent="0.25">
      <c r="A330" s="2" t="s">
        <v>744</v>
      </c>
      <c r="B330" t="s">
        <v>156</v>
      </c>
      <c r="C330" s="4">
        <v>44766</v>
      </c>
      <c r="D330" s="2">
        <v>1406</v>
      </c>
      <c r="E330" t="s">
        <v>163</v>
      </c>
      <c r="F330" s="2" t="s">
        <v>169</v>
      </c>
      <c r="G330">
        <v>95</v>
      </c>
      <c r="H330" s="2" t="s">
        <v>100</v>
      </c>
      <c r="I330" s="3">
        <v>15</v>
      </c>
      <c r="J330" s="2">
        <v>697.85</v>
      </c>
      <c r="K330" s="19">
        <v>0.49633697071816563</v>
      </c>
    </row>
    <row r="331" spans="1:11" x14ac:dyDescent="0.25">
      <c r="A331" s="2" t="s">
        <v>745</v>
      </c>
      <c r="B331" t="s">
        <v>151</v>
      </c>
      <c r="C331" s="4">
        <v>44766</v>
      </c>
      <c r="D331" s="2">
        <v>1251</v>
      </c>
      <c r="E331" t="s">
        <v>158</v>
      </c>
      <c r="F331" s="2" t="s">
        <v>170</v>
      </c>
      <c r="G331">
        <v>72</v>
      </c>
      <c r="H331" s="2" t="s">
        <v>98</v>
      </c>
      <c r="I331" s="3">
        <v>17</v>
      </c>
      <c r="J331" s="2">
        <v>162.6</v>
      </c>
      <c r="K331" s="19">
        <v>0.12997855348697751</v>
      </c>
    </row>
    <row r="332" spans="1:11" x14ac:dyDescent="0.25">
      <c r="A332" s="2" t="s">
        <v>746</v>
      </c>
      <c r="B332" t="s">
        <v>152</v>
      </c>
      <c r="C332" s="4">
        <v>44753</v>
      </c>
      <c r="D332" s="2">
        <v>1281</v>
      </c>
      <c r="E332" t="s">
        <v>159</v>
      </c>
      <c r="F332" s="2" t="s">
        <v>169</v>
      </c>
      <c r="G332">
        <v>65</v>
      </c>
      <c r="H332" s="2" t="s">
        <v>98</v>
      </c>
      <c r="I332" s="3">
        <v>20</v>
      </c>
      <c r="J332" s="2">
        <v>956.01</v>
      </c>
      <c r="K332" s="19">
        <v>0.74630010080065112</v>
      </c>
    </row>
    <row r="333" spans="1:11" x14ac:dyDescent="0.25">
      <c r="A333" s="2" t="s">
        <v>747</v>
      </c>
      <c r="B333" t="s">
        <v>152</v>
      </c>
      <c r="C333" s="4">
        <v>44774</v>
      </c>
      <c r="D333" s="2">
        <v>1458</v>
      </c>
      <c r="E333" t="s">
        <v>159</v>
      </c>
      <c r="F333" s="2" t="s">
        <v>170</v>
      </c>
      <c r="G333">
        <v>65</v>
      </c>
      <c r="H333" s="2" t="s">
        <v>98</v>
      </c>
      <c r="I333" s="3">
        <v>22</v>
      </c>
      <c r="J333" s="2">
        <v>508.18</v>
      </c>
      <c r="K333" s="19">
        <v>0.34854580840858307</v>
      </c>
    </row>
    <row r="334" spans="1:11" x14ac:dyDescent="0.25">
      <c r="A334" s="2" t="s">
        <v>748</v>
      </c>
      <c r="B334" t="s">
        <v>153</v>
      </c>
      <c r="C334" s="4">
        <v>44757</v>
      </c>
      <c r="D334" s="2">
        <v>1573</v>
      </c>
      <c r="E334" t="s">
        <v>160</v>
      </c>
      <c r="F334" s="2" t="s">
        <v>169</v>
      </c>
      <c r="G334">
        <v>250</v>
      </c>
      <c r="H334" s="2" t="s">
        <v>99</v>
      </c>
      <c r="I334" s="3">
        <v>6</v>
      </c>
      <c r="J334" s="2">
        <v>924.89</v>
      </c>
      <c r="K334" s="19">
        <v>0.58797656681669164</v>
      </c>
    </row>
    <row r="335" spans="1:11" x14ac:dyDescent="0.25">
      <c r="A335" s="2" t="s">
        <v>749</v>
      </c>
      <c r="B335" t="s">
        <v>154</v>
      </c>
      <c r="C335" s="4">
        <v>44764</v>
      </c>
      <c r="D335" s="2">
        <v>1457</v>
      </c>
      <c r="E335" t="s">
        <v>161</v>
      </c>
      <c r="F335" s="2" t="s">
        <v>170</v>
      </c>
      <c r="G335">
        <v>130</v>
      </c>
      <c r="H335" s="2" t="s">
        <v>99</v>
      </c>
      <c r="I335" s="3">
        <v>11</v>
      </c>
      <c r="J335" s="2">
        <v>1365.34</v>
      </c>
      <c r="K335" s="19">
        <v>0.93708881750311379</v>
      </c>
    </row>
    <row r="336" spans="1:11" x14ac:dyDescent="0.25">
      <c r="A336" s="2" t="s">
        <v>750</v>
      </c>
      <c r="B336" t="s">
        <v>153</v>
      </c>
      <c r="C336" s="4">
        <v>44749</v>
      </c>
      <c r="D336" s="2">
        <v>1879</v>
      </c>
      <c r="E336" t="s">
        <v>160</v>
      </c>
      <c r="F336" s="2" t="s">
        <v>169</v>
      </c>
      <c r="G336">
        <v>250</v>
      </c>
      <c r="H336" s="2" t="s">
        <v>98</v>
      </c>
      <c r="I336" s="3">
        <v>8</v>
      </c>
      <c r="J336" s="2">
        <v>1544.02</v>
      </c>
      <c r="K336" s="19">
        <v>0.82172320744385985</v>
      </c>
    </row>
    <row r="337" spans="1:11" x14ac:dyDescent="0.25">
      <c r="A337" s="2" t="s">
        <v>751</v>
      </c>
      <c r="B337" t="s">
        <v>154</v>
      </c>
      <c r="C337" s="4">
        <v>44749</v>
      </c>
      <c r="D337" s="2">
        <v>822</v>
      </c>
      <c r="E337" t="s">
        <v>161</v>
      </c>
      <c r="F337" s="2" t="s">
        <v>170</v>
      </c>
      <c r="G337">
        <v>130</v>
      </c>
      <c r="H337" s="2" t="s">
        <v>98</v>
      </c>
      <c r="I337" s="3">
        <v>6</v>
      </c>
      <c r="J337" s="2">
        <v>739.49</v>
      </c>
      <c r="K337" s="19">
        <v>0.89962673869303311</v>
      </c>
    </row>
    <row r="338" spans="1:11" x14ac:dyDescent="0.25">
      <c r="A338" s="2" t="s">
        <v>752</v>
      </c>
      <c r="B338" t="s">
        <v>151</v>
      </c>
      <c r="C338" s="4">
        <v>44751</v>
      </c>
      <c r="D338" s="2">
        <v>1664</v>
      </c>
      <c r="E338" t="s">
        <v>158</v>
      </c>
      <c r="F338" s="2" t="s">
        <v>169</v>
      </c>
      <c r="G338">
        <v>72</v>
      </c>
      <c r="H338" s="2" t="s">
        <v>98</v>
      </c>
      <c r="I338" s="3">
        <v>23</v>
      </c>
      <c r="J338" s="2">
        <v>1053.8499999999999</v>
      </c>
      <c r="K338" s="19">
        <v>0.63332538236438962</v>
      </c>
    </row>
    <row r="339" spans="1:11" x14ac:dyDescent="0.25">
      <c r="A339" s="2" t="s">
        <v>753</v>
      </c>
      <c r="B339" t="s">
        <v>152</v>
      </c>
      <c r="C339" s="4">
        <v>44762</v>
      </c>
      <c r="D339" s="2">
        <v>1850</v>
      </c>
      <c r="E339" t="s">
        <v>159</v>
      </c>
      <c r="F339" s="2" t="s">
        <v>169</v>
      </c>
      <c r="G339">
        <v>65</v>
      </c>
      <c r="H339" s="2" t="s">
        <v>98</v>
      </c>
      <c r="I339" s="3">
        <v>28</v>
      </c>
      <c r="J339" s="2">
        <v>1402.65</v>
      </c>
      <c r="K339" s="19">
        <v>0.75818762874058931</v>
      </c>
    </row>
    <row r="340" spans="1:11" x14ac:dyDescent="0.25">
      <c r="A340" s="2" t="s">
        <v>754</v>
      </c>
      <c r="B340" t="s">
        <v>153</v>
      </c>
      <c r="C340" s="4">
        <v>44771</v>
      </c>
      <c r="D340" s="2">
        <v>1327</v>
      </c>
      <c r="E340" t="s">
        <v>160</v>
      </c>
      <c r="F340" s="2" t="s">
        <v>169</v>
      </c>
      <c r="G340">
        <v>250</v>
      </c>
      <c r="H340" s="2" t="s">
        <v>100</v>
      </c>
      <c r="I340" s="3">
        <v>5</v>
      </c>
      <c r="J340" s="2">
        <v>212.36</v>
      </c>
      <c r="K340" s="19">
        <v>0.16003144741367614</v>
      </c>
    </row>
    <row r="341" spans="1:11" x14ac:dyDescent="0.25">
      <c r="A341" s="2" t="s">
        <v>755</v>
      </c>
      <c r="B341" t="s">
        <v>154</v>
      </c>
      <c r="C341" s="4">
        <v>44753</v>
      </c>
      <c r="D341" s="2">
        <v>1664</v>
      </c>
      <c r="E341" t="s">
        <v>161</v>
      </c>
      <c r="F341" s="2" t="s">
        <v>170</v>
      </c>
      <c r="G341">
        <v>130</v>
      </c>
      <c r="H341" s="2" t="s">
        <v>98</v>
      </c>
      <c r="I341" s="3">
        <v>13</v>
      </c>
      <c r="J341" s="2">
        <v>404.86</v>
      </c>
      <c r="K341" s="19">
        <v>0.24330431845928457</v>
      </c>
    </row>
    <row r="342" spans="1:11" x14ac:dyDescent="0.25">
      <c r="A342" s="2" t="s">
        <v>756</v>
      </c>
      <c r="B342" t="s">
        <v>155</v>
      </c>
      <c r="C342" s="4">
        <v>44755</v>
      </c>
      <c r="D342" s="2">
        <v>1251</v>
      </c>
      <c r="E342" t="s">
        <v>162</v>
      </c>
      <c r="F342" s="2" t="s">
        <v>170</v>
      </c>
      <c r="G342">
        <v>60</v>
      </c>
      <c r="H342" s="2" t="s">
        <v>99</v>
      </c>
      <c r="I342" s="3">
        <v>21</v>
      </c>
      <c r="J342" s="2">
        <v>801.79</v>
      </c>
      <c r="K342" s="19">
        <v>0.64092320356692145</v>
      </c>
    </row>
    <row r="343" spans="1:11" x14ac:dyDescent="0.25">
      <c r="A343" s="2" t="s">
        <v>757</v>
      </c>
      <c r="B343" t="s">
        <v>156</v>
      </c>
      <c r="C343" s="4">
        <v>44769</v>
      </c>
      <c r="D343" s="2">
        <v>1341</v>
      </c>
      <c r="E343" t="s">
        <v>163</v>
      </c>
      <c r="F343" s="2" t="s">
        <v>169</v>
      </c>
      <c r="G343">
        <v>95</v>
      </c>
      <c r="H343" s="2" t="s">
        <v>100</v>
      </c>
      <c r="I343" s="3">
        <v>14</v>
      </c>
      <c r="J343" s="2">
        <v>613.66999999999996</v>
      </c>
      <c r="K343" s="19">
        <v>0.4576182760235834</v>
      </c>
    </row>
    <row r="344" spans="1:11" x14ac:dyDescent="0.25">
      <c r="A344" s="2" t="s">
        <v>758</v>
      </c>
      <c r="B344" t="s">
        <v>151</v>
      </c>
      <c r="C344" s="4">
        <v>44750</v>
      </c>
      <c r="D344" s="2">
        <v>1572</v>
      </c>
      <c r="E344" t="s">
        <v>158</v>
      </c>
      <c r="F344" s="2" t="s">
        <v>169</v>
      </c>
      <c r="G344">
        <v>72</v>
      </c>
      <c r="H344" s="2" t="s">
        <v>100</v>
      </c>
      <c r="I344" s="3">
        <v>22</v>
      </c>
      <c r="J344" s="2">
        <v>290.12</v>
      </c>
      <c r="K344" s="19">
        <v>0.18455423806205795</v>
      </c>
    </row>
    <row r="345" spans="1:11" x14ac:dyDescent="0.25">
      <c r="A345" s="2" t="s">
        <v>759</v>
      </c>
      <c r="B345" t="s">
        <v>152</v>
      </c>
      <c r="C345" s="4">
        <v>44768</v>
      </c>
      <c r="D345" s="2">
        <v>1376</v>
      </c>
      <c r="E345" t="s">
        <v>159</v>
      </c>
      <c r="F345" s="2" t="s">
        <v>169</v>
      </c>
      <c r="G345">
        <v>65</v>
      </c>
      <c r="H345" s="2" t="s">
        <v>100</v>
      </c>
      <c r="I345" s="3">
        <v>21</v>
      </c>
      <c r="J345" s="2">
        <v>1211.27</v>
      </c>
      <c r="K345" s="19">
        <v>0.8802839784270039</v>
      </c>
    </row>
    <row r="346" spans="1:11" x14ac:dyDescent="0.25">
      <c r="A346" s="2" t="s">
        <v>760</v>
      </c>
      <c r="B346" t="s">
        <v>153</v>
      </c>
      <c r="C346" s="4">
        <v>44749</v>
      </c>
      <c r="D346" s="2">
        <v>687</v>
      </c>
      <c r="E346" t="s">
        <v>160</v>
      </c>
      <c r="F346" s="2" t="s">
        <v>170</v>
      </c>
      <c r="G346">
        <v>250</v>
      </c>
      <c r="H346" s="2" t="s">
        <v>100</v>
      </c>
      <c r="I346" s="3">
        <v>3</v>
      </c>
      <c r="J346" s="2">
        <v>20.399999999999999</v>
      </c>
      <c r="K346" s="19">
        <v>2.9692464545550745E-2</v>
      </c>
    </row>
    <row r="347" spans="1:11" x14ac:dyDescent="0.25">
      <c r="A347" s="2" t="s">
        <v>761</v>
      </c>
      <c r="B347" t="s">
        <v>154</v>
      </c>
      <c r="C347" s="4">
        <v>44761</v>
      </c>
      <c r="D347" s="2">
        <v>1410</v>
      </c>
      <c r="E347" t="s">
        <v>161</v>
      </c>
      <c r="F347" s="2" t="s">
        <v>169</v>
      </c>
      <c r="G347">
        <v>130</v>
      </c>
      <c r="H347" s="2" t="s">
        <v>100</v>
      </c>
      <c r="I347" s="3">
        <v>11</v>
      </c>
      <c r="J347" s="2">
        <v>1315.55</v>
      </c>
      <c r="K347" s="19">
        <v>0.93301513256874047</v>
      </c>
    </row>
    <row r="348" spans="1:11" x14ac:dyDescent="0.25">
      <c r="A348" s="2" t="s">
        <v>762</v>
      </c>
      <c r="B348" t="s">
        <v>151</v>
      </c>
      <c r="C348" s="4">
        <v>44757</v>
      </c>
      <c r="D348" s="2">
        <v>1014</v>
      </c>
      <c r="E348" t="s">
        <v>158</v>
      </c>
      <c r="F348" s="2" t="s">
        <v>170</v>
      </c>
      <c r="G348">
        <v>72</v>
      </c>
      <c r="H348" s="2" t="s">
        <v>98</v>
      </c>
      <c r="I348" s="3">
        <v>14</v>
      </c>
      <c r="J348" s="2">
        <v>501.75</v>
      </c>
      <c r="K348" s="19">
        <v>0.4948183317845074</v>
      </c>
    </row>
    <row r="349" spans="1:11" x14ac:dyDescent="0.25">
      <c r="A349" s="2" t="s">
        <v>763</v>
      </c>
      <c r="B349" t="s">
        <v>152</v>
      </c>
      <c r="C349" s="4">
        <v>44764</v>
      </c>
      <c r="D349" s="2">
        <v>1203</v>
      </c>
      <c r="E349" t="s">
        <v>159</v>
      </c>
      <c r="F349" s="2" t="s">
        <v>169</v>
      </c>
      <c r="G349">
        <v>65</v>
      </c>
      <c r="H349" s="2" t="s">
        <v>98</v>
      </c>
      <c r="I349" s="3">
        <v>19</v>
      </c>
      <c r="J349" s="2">
        <v>462.46</v>
      </c>
      <c r="K349" s="19">
        <v>0.38442588185144766</v>
      </c>
    </row>
    <row r="350" spans="1:11" x14ac:dyDescent="0.25">
      <c r="A350" s="2" t="s">
        <v>764</v>
      </c>
      <c r="B350" t="s">
        <v>153</v>
      </c>
      <c r="C350" s="4">
        <v>44769</v>
      </c>
      <c r="D350" s="2">
        <v>1362</v>
      </c>
      <c r="E350" t="s">
        <v>160</v>
      </c>
      <c r="F350" s="2" t="s">
        <v>169</v>
      </c>
      <c r="G350">
        <v>250</v>
      </c>
      <c r="H350" s="2" t="s">
        <v>99</v>
      </c>
      <c r="I350" s="3">
        <v>5</v>
      </c>
      <c r="J350" s="2">
        <v>59.34</v>
      </c>
      <c r="K350" s="19">
        <v>4.3566093494414315E-2</v>
      </c>
    </row>
    <row r="351" spans="1:11" x14ac:dyDescent="0.25">
      <c r="A351" s="2" t="s">
        <v>765</v>
      </c>
      <c r="B351" t="s">
        <v>154</v>
      </c>
      <c r="C351" s="4">
        <v>44778</v>
      </c>
      <c r="D351" s="2">
        <v>806</v>
      </c>
      <c r="E351" t="s">
        <v>161</v>
      </c>
      <c r="F351" s="2" t="s">
        <v>169</v>
      </c>
      <c r="G351">
        <v>130</v>
      </c>
      <c r="H351" s="2" t="s">
        <v>99</v>
      </c>
      <c r="I351" s="3">
        <v>6</v>
      </c>
      <c r="J351" s="2">
        <v>668.01</v>
      </c>
      <c r="K351" s="19">
        <v>0.82879741564377296</v>
      </c>
    </row>
    <row r="352" spans="1:11" x14ac:dyDescent="0.25">
      <c r="A352" s="2" t="s">
        <v>766</v>
      </c>
      <c r="B352" t="s">
        <v>155</v>
      </c>
      <c r="C352" s="4">
        <v>44760</v>
      </c>
      <c r="D352" s="2">
        <v>1686</v>
      </c>
      <c r="E352" t="s">
        <v>162</v>
      </c>
      <c r="F352" s="2" t="s">
        <v>169</v>
      </c>
      <c r="G352">
        <v>60</v>
      </c>
      <c r="H352" s="2" t="s">
        <v>99</v>
      </c>
      <c r="I352" s="3">
        <v>28</v>
      </c>
      <c r="J352" s="2">
        <v>433.7</v>
      </c>
      <c r="K352" s="19">
        <v>0.25723527661756584</v>
      </c>
    </row>
    <row r="353" spans="1:11" x14ac:dyDescent="0.25">
      <c r="A353" s="2" t="s">
        <v>767</v>
      </c>
      <c r="B353" t="s">
        <v>151</v>
      </c>
      <c r="C353" s="4">
        <v>44760</v>
      </c>
      <c r="D353" s="2">
        <v>1741</v>
      </c>
      <c r="E353" t="s">
        <v>158</v>
      </c>
      <c r="F353" s="2" t="s">
        <v>169</v>
      </c>
      <c r="G353">
        <v>72</v>
      </c>
      <c r="H353" s="2" t="s">
        <v>100</v>
      </c>
      <c r="I353" s="3">
        <v>24</v>
      </c>
      <c r="J353" s="2">
        <v>75.84</v>
      </c>
      <c r="K353" s="19">
        <v>4.3562161446582315E-2</v>
      </c>
    </row>
    <row r="354" spans="1:11" x14ac:dyDescent="0.25">
      <c r="A354" s="2" t="s">
        <v>768</v>
      </c>
      <c r="B354" t="s">
        <v>152</v>
      </c>
      <c r="C354" s="4">
        <v>44750</v>
      </c>
      <c r="D354" s="2">
        <v>969</v>
      </c>
      <c r="E354" t="s">
        <v>159</v>
      </c>
      <c r="F354" s="2" t="s">
        <v>169</v>
      </c>
      <c r="G354">
        <v>65</v>
      </c>
      <c r="H354" s="2" t="s">
        <v>98</v>
      </c>
      <c r="I354" s="3">
        <v>15</v>
      </c>
      <c r="J354" s="2">
        <v>428.54</v>
      </c>
      <c r="K354" s="19">
        <v>0.44225306465019976</v>
      </c>
    </row>
    <row r="355" spans="1:11" x14ac:dyDescent="0.25">
      <c r="A355" s="2" t="s">
        <v>769</v>
      </c>
      <c r="B355" t="s">
        <v>153</v>
      </c>
      <c r="C355" s="4">
        <v>44763</v>
      </c>
      <c r="D355" s="2">
        <v>1870</v>
      </c>
      <c r="E355" t="s">
        <v>160</v>
      </c>
      <c r="F355" s="2" t="s">
        <v>170</v>
      </c>
      <c r="G355">
        <v>250</v>
      </c>
      <c r="H355" s="2" t="s">
        <v>100</v>
      </c>
      <c r="I355" s="3">
        <v>7</v>
      </c>
      <c r="J355" s="2">
        <v>950.46</v>
      </c>
      <c r="K355" s="19">
        <v>0.50826597075006619</v>
      </c>
    </row>
    <row r="356" spans="1:11" x14ac:dyDescent="0.25">
      <c r="A356" s="2" t="s">
        <v>770</v>
      </c>
      <c r="B356" t="s">
        <v>154</v>
      </c>
      <c r="C356" s="4">
        <v>44779</v>
      </c>
      <c r="D356" s="2">
        <v>1788</v>
      </c>
      <c r="E356" t="s">
        <v>161</v>
      </c>
      <c r="F356" s="2" t="s">
        <v>169</v>
      </c>
      <c r="G356">
        <v>130</v>
      </c>
      <c r="H356" s="2" t="s">
        <v>98</v>
      </c>
      <c r="I356" s="3">
        <v>14</v>
      </c>
      <c r="J356" s="2">
        <v>1528.32</v>
      </c>
      <c r="K356" s="19">
        <v>0.85476514641987567</v>
      </c>
    </row>
    <row r="357" spans="1:11" x14ac:dyDescent="0.25">
      <c r="A357" s="2" t="s">
        <v>771</v>
      </c>
      <c r="B357" t="s">
        <v>155</v>
      </c>
      <c r="C357" s="4">
        <v>44762</v>
      </c>
      <c r="D357" s="2">
        <v>1750</v>
      </c>
      <c r="E357" t="s">
        <v>162</v>
      </c>
      <c r="F357" s="2" t="s">
        <v>169</v>
      </c>
      <c r="G357">
        <v>60</v>
      </c>
      <c r="H357" s="2" t="s">
        <v>98</v>
      </c>
      <c r="I357" s="3">
        <v>29</v>
      </c>
      <c r="J357" s="2">
        <v>29.96</v>
      </c>
      <c r="K357" s="19">
        <v>1.7121486821627174E-2</v>
      </c>
    </row>
    <row r="358" spans="1:11" x14ac:dyDescent="0.25">
      <c r="A358" s="2" t="s">
        <v>772</v>
      </c>
      <c r="B358" t="s">
        <v>156</v>
      </c>
      <c r="C358" s="4">
        <v>44778</v>
      </c>
      <c r="D358" s="2">
        <v>1728</v>
      </c>
      <c r="E358" t="s">
        <v>163</v>
      </c>
      <c r="F358" s="2" t="s">
        <v>170</v>
      </c>
      <c r="G358">
        <v>95</v>
      </c>
      <c r="H358" s="2" t="s">
        <v>99</v>
      </c>
      <c r="I358" s="3">
        <v>18</v>
      </c>
      <c r="J358" s="2">
        <v>116.29</v>
      </c>
      <c r="K358" s="19">
        <v>6.7296310646399182E-2</v>
      </c>
    </row>
    <row r="359" spans="1:11" x14ac:dyDescent="0.25">
      <c r="A359" s="2" t="s">
        <v>773</v>
      </c>
      <c r="B359" t="s">
        <v>151</v>
      </c>
      <c r="C359" s="4">
        <v>44768</v>
      </c>
      <c r="D359" s="2">
        <v>749</v>
      </c>
      <c r="E359" t="s">
        <v>158</v>
      </c>
      <c r="F359" s="2" t="s">
        <v>169</v>
      </c>
      <c r="G359">
        <v>72</v>
      </c>
      <c r="H359" s="2" t="s">
        <v>100</v>
      </c>
      <c r="I359" s="3">
        <v>10</v>
      </c>
      <c r="J359" s="2">
        <v>688.85</v>
      </c>
      <c r="K359" s="19">
        <v>0.91969866374615517</v>
      </c>
    </row>
  </sheetData>
  <mergeCells count="27">
    <mergeCell ref="Q22:R22"/>
    <mergeCell ref="N1:R2"/>
    <mergeCell ref="N3:R10"/>
    <mergeCell ref="N12:T12"/>
    <mergeCell ref="X12:Z12"/>
    <mergeCell ref="Q21:R21"/>
    <mergeCell ref="Q53:R53"/>
    <mergeCell ref="N23:U23"/>
    <mergeCell ref="N32:P32"/>
    <mergeCell ref="Q32:R32"/>
    <mergeCell ref="N34:U34"/>
    <mergeCell ref="Q43:R43"/>
    <mergeCell ref="Q44:R44"/>
    <mergeCell ref="Q45:R45"/>
    <mergeCell ref="Q46:R46"/>
    <mergeCell ref="Q47:R47"/>
    <mergeCell ref="Q51:R51"/>
    <mergeCell ref="Q52:R52"/>
    <mergeCell ref="Q60:R60"/>
    <mergeCell ref="Q61:R61"/>
    <mergeCell ref="Q62:R62"/>
    <mergeCell ref="Q54:R54"/>
    <mergeCell ref="Q55:R55"/>
    <mergeCell ref="Q56:R56"/>
    <mergeCell ref="Q57:R57"/>
    <mergeCell ref="Q58:R58"/>
    <mergeCell ref="Q59:R59"/>
  </mergeCells>
  <conditionalFormatting sqref="O14:T14">
    <cfRule type="containsBlanks" dxfId="27" priority="28">
      <formula>LEN(TRIM(O14))=0</formula>
    </cfRule>
  </conditionalFormatting>
  <conditionalFormatting sqref="O15:T15">
    <cfRule type="containsBlanks" dxfId="26" priority="27">
      <formula>LEN(TRIM(O15))=0</formula>
    </cfRule>
  </conditionalFormatting>
  <conditionalFormatting sqref="O16:T16">
    <cfRule type="containsBlanks" dxfId="25" priority="26">
      <formula>LEN(TRIM(O16))=0</formula>
    </cfRule>
  </conditionalFormatting>
  <conditionalFormatting sqref="O17:T17">
    <cfRule type="containsBlanks" dxfId="24" priority="25">
      <formula>LEN(TRIM(O17))=0</formula>
    </cfRule>
  </conditionalFormatting>
  <conditionalFormatting sqref="O18:T18">
    <cfRule type="containsBlanks" dxfId="23" priority="24">
      <formula>LEN(TRIM(O18))=0</formula>
    </cfRule>
  </conditionalFormatting>
  <conditionalFormatting sqref="O19:T19">
    <cfRule type="containsBlanks" dxfId="22" priority="23">
      <formula>LEN(TRIM(O19))=0</formula>
    </cfRule>
  </conditionalFormatting>
  <conditionalFormatting sqref="O20:T20">
    <cfRule type="containsBlanks" dxfId="21" priority="22">
      <formula>LEN(TRIM(O20))=0</formula>
    </cfRule>
  </conditionalFormatting>
  <conditionalFormatting sqref="O25:U25">
    <cfRule type="containsBlanks" dxfId="20" priority="21">
      <formula>LEN(TRIM(O25))=0</formula>
    </cfRule>
  </conditionalFormatting>
  <conditionalFormatting sqref="O26:T26">
    <cfRule type="containsBlanks" dxfId="19" priority="20">
      <formula>LEN(TRIM(O26))=0</formula>
    </cfRule>
  </conditionalFormatting>
  <conditionalFormatting sqref="O27:T27">
    <cfRule type="containsBlanks" dxfId="18" priority="19">
      <formula>LEN(TRIM(O27))=0</formula>
    </cfRule>
  </conditionalFormatting>
  <conditionalFormatting sqref="O28:T28">
    <cfRule type="containsBlanks" dxfId="17" priority="18">
      <formula>LEN(TRIM(O28))=0</formula>
    </cfRule>
  </conditionalFormatting>
  <conditionalFormatting sqref="O29:T29">
    <cfRule type="containsBlanks" dxfId="16" priority="17">
      <formula>LEN(TRIM(O29))=0</formula>
    </cfRule>
  </conditionalFormatting>
  <conditionalFormatting sqref="O30:T30">
    <cfRule type="containsBlanks" dxfId="15" priority="16">
      <formula>LEN(TRIM(O30))=0</formula>
    </cfRule>
  </conditionalFormatting>
  <conditionalFormatting sqref="O31:T31">
    <cfRule type="containsBlanks" dxfId="14" priority="15">
      <formula>LEN(TRIM(O31))=0</formula>
    </cfRule>
  </conditionalFormatting>
  <conditionalFormatting sqref="U26">
    <cfRule type="containsBlanks" dxfId="13" priority="14">
      <formula>LEN(TRIM(U26))=0</formula>
    </cfRule>
  </conditionalFormatting>
  <conditionalFormatting sqref="U27">
    <cfRule type="containsBlanks" dxfId="12" priority="13">
      <formula>LEN(TRIM(U27))=0</formula>
    </cfRule>
  </conditionalFormatting>
  <conditionalFormatting sqref="U28">
    <cfRule type="containsBlanks" dxfId="11" priority="12">
      <formula>LEN(TRIM(U28))=0</formula>
    </cfRule>
  </conditionalFormatting>
  <conditionalFormatting sqref="U29">
    <cfRule type="containsBlanks" dxfId="10" priority="11">
      <formula>LEN(TRIM(U29))=0</formula>
    </cfRule>
  </conditionalFormatting>
  <conditionalFormatting sqref="U30">
    <cfRule type="containsBlanks" dxfId="9" priority="10">
      <formula>LEN(TRIM(U30))=0</formula>
    </cfRule>
  </conditionalFormatting>
  <conditionalFormatting sqref="U31">
    <cfRule type="containsBlanks" dxfId="8" priority="9">
      <formula>LEN(TRIM(U31))=0</formula>
    </cfRule>
  </conditionalFormatting>
  <conditionalFormatting sqref="O36">
    <cfRule type="containsBlanks" dxfId="7" priority="8">
      <formula>LEN(TRIM(O36))=0</formula>
    </cfRule>
  </conditionalFormatting>
  <conditionalFormatting sqref="O37">
    <cfRule type="containsBlanks" dxfId="6" priority="7">
      <formula>LEN(TRIM(O37))=0</formula>
    </cfRule>
  </conditionalFormatting>
  <conditionalFormatting sqref="O38">
    <cfRule type="containsBlanks" dxfId="5" priority="6">
      <formula>LEN(TRIM(O38))=0</formula>
    </cfRule>
  </conditionalFormatting>
  <conditionalFormatting sqref="O39">
    <cfRule type="containsBlanks" dxfId="4" priority="5">
      <formula>LEN(TRIM(O39))=0</formula>
    </cfRule>
  </conditionalFormatting>
  <conditionalFormatting sqref="O40">
    <cfRule type="containsBlanks" dxfId="3" priority="4">
      <formula>LEN(TRIM(O40))=0</formula>
    </cfRule>
  </conditionalFormatting>
  <conditionalFormatting sqref="O41">
    <cfRule type="containsBlanks" dxfId="2" priority="3">
      <formula>LEN(TRIM(O41))=0</formula>
    </cfRule>
  </conditionalFormatting>
  <conditionalFormatting sqref="O42">
    <cfRule type="containsBlanks" dxfId="1" priority="2">
      <formula>LEN(TRIM(O42))=0</formula>
    </cfRule>
  </conditionalFormatting>
  <conditionalFormatting sqref="P36:U42">
    <cfRule type="containsBlanks" dxfId="0" priority="1">
      <formula>LEN(TRIM(P36))=0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Service</vt:lpstr>
      <vt:lpstr>Finance</vt:lpstr>
      <vt:lpstr>Products</vt:lpstr>
      <vt:lpstr>Orders Part 1</vt:lpstr>
      <vt:lpstr>Orders Part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k</cp:lastModifiedBy>
  <dcterms:created xsi:type="dcterms:W3CDTF">2022-06-24T09:46:13Z</dcterms:created>
  <dcterms:modified xsi:type="dcterms:W3CDTF">2023-04-04T13:16:24Z</dcterms:modified>
</cp:coreProperties>
</file>