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shfia\Documents\time_trackers project\"/>
    </mc:Choice>
  </mc:AlternateContent>
  <xr:revisionPtr revIDLastSave="0" documentId="10_ncr:8100000_{2E86ED25-52F6-43EB-B302-4AA354D1A2AB}" xr6:coauthVersionLast="34" xr6:coauthVersionMax="34" xr10:uidLastSave="{00000000-0000-0000-0000-000000000000}"/>
  <bookViews>
    <workbookView xWindow="0" yWindow="0" windowWidth="15200" windowHeight="6960" xr2:uid="{0E9C1C5F-0EC6-4ACD-B7A9-B907624FD37D}"/>
  </bookViews>
  <sheets>
    <sheet name="Sheet1" sheetId="1" r:id="rId1"/>
    <sheet name="Chart from durations per week" sheetId="10" r:id="rId2"/>
    <sheet name="Chart for various activities" sheetId="11" r:id="rId3"/>
    <sheet name="Chart for class vs others" sheetId="7" r:id="rId4"/>
    <sheet name="chart for slack" sheetId="12" r:id="rId5"/>
  </sheets>
  <calcPr calcId="162913"/>
  <pivotCaches>
    <pivotCache cacheId="0" r:id="rId6"/>
    <pivotCache cacheId="1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M15" i="7"/>
  <c r="H16" i="7"/>
  <c r="H15" i="7"/>
  <c r="I30" i="7"/>
  <c r="J30" i="7"/>
  <c r="K30" i="7"/>
  <c r="H30" i="7"/>
  <c r="G14" i="11"/>
  <c r="F14" i="11"/>
  <c r="E14" i="11"/>
  <c r="D14" i="11"/>
  <c r="C14" i="11"/>
  <c r="B14" i="11"/>
  <c r="B16" i="10"/>
  <c r="B15" i="10"/>
  <c r="B14" i="10"/>
  <c r="B13" i="10"/>
  <c r="N38" i="7" l="1"/>
  <c r="N39" i="7"/>
  <c r="N40" i="7"/>
  <c r="N41" i="7"/>
  <c r="N42" i="7"/>
  <c r="N43" i="7"/>
  <c r="N44" i="7"/>
  <c r="N45" i="7"/>
  <c r="N46" i="7"/>
  <c r="N37" i="7"/>
  <c r="M38" i="7"/>
  <c r="M39" i="7"/>
  <c r="M40" i="7"/>
  <c r="M41" i="7"/>
  <c r="M42" i="7"/>
  <c r="M43" i="7"/>
  <c r="M44" i="7"/>
  <c r="M45" i="7"/>
  <c r="M46" i="7"/>
  <c r="M3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2" i="7"/>
  <c r="N31" i="1" l="1"/>
  <c r="O31" i="1"/>
  <c r="M31" i="1"/>
  <c r="K31" i="1"/>
  <c r="L31" i="1"/>
  <c r="J31" i="1"/>
  <c r="J15" i="1"/>
  <c r="J13" i="1"/>
  <c r="J14" i="1"/>
</calcChain>
</file>

<file path=xl/sharedStrings.xml><?xml version="1.0" encoding="utf-8"?>
<sst xmlns="http://schemas.openxmlformats.org/spreadsheetml/2006/main" count="408" uniqueCount="52">
  <si>
    <t>Date</t>
  </si>
  <si>
    <t>Start Time</t>
  </si>
  <si>
    <t>End Time</t>
  </si>
  <si>
    <t>Duration</t>
  </si>
  <si>
    <t>(C)lass, 
(P)articipate, 
(S)tudy Group,
(T) Group Project,
(R)esearch</t>
  </si>
  <si>
    <t>Attitude (5-1) 
5 = good 
1 = bad</t>
  </si>
  <si>
    <t>Contribute in Slack?</t>
  </si>
  <si>
    <t>C</t>
  </si>
  <si>
    <t>P</t>
  </si>
  <si>
    <t>Yes</t>
  </si>
  <si>
    <t>T</t>
  </si>
  <si>
    <t>S</t>
  </si>
  <si>
    <t>H</t>
  </si>
  <si>
    <t>R</t>
  </si>
  <si>
    <t>Column Labels</t>
  </si>
  <si>
    <t>Row Labels</t>
  </si>
  <si>
    <t>Grand Total</t>
  </si>
  <si>
    <t>5/7/2018 - 5/13/2018</t>
  </si>
  <si>
    <t>5/14/2018 - 5/20/2018</t>
  </si>
  <si>
    <t>5/21/2018 - 5/27/2018</t>
  </si>
  <si>
    <t>5/28/2018 - 6/3/2018</t>
  </si>
  <si>
    <t>6/4/2018 - 6/10/2018</t>
  </si>
  <si>
    <t>6/11/2018 - 6/17/2018</t>
  </si>
  <si>
    <t>6/18/2018 - 6/24/2018</t>
  </si>
  <si>
    <t>6/25/2018 - 7/1/2018</t>
  </si>
  <si>
    <t>7/2/2018 - 7/8/2018</t>
  </si>
  <si>
    <t>7/9/2018 - 7/12/2018</t>
  </si>
  <si>
    <t>Average weekly</t>
  </si>
  <si>
    <t>Median</t>
  </si>
  <si>
    <t>Mode</t>
  </si>
  <si>
    <t>Standard deviation</t>
  </si>
  <si>
    <t>Duration_minutes</t>
  </si>
  <si>
    <t>Sum of Duration_minutes</t>
  </si>
  <si>
    <t>weeks</t>
  </si>
  <si>
    <t>Total</t>
  </si>
  <si>
    <t>No mode</t>
  </si>
  <si>
    <t>Weeks</t>
  </si>
  <si>
    <t>Sum of Duration per week</t>
  </si>
  <si>
    <t>Sum of Duration of Each Activitiy Per Week</t>
  </si>
  <si>
    <t>Types of Activities</t>
  </si>
  <si>
    <t>No of Times Contibuted to Slack Per Week</t>
  </si>
  <si>
    <t>It looks bimodal from the visualization</t>
  </si>
  <si>
    <t>Percentage of Activity in each week .</t>
  </si>
  <si>
    <t>Class Proportion</t>
  </si>
  <si>
    <t>Other Activities</t>
  </si>
  <si>
    <t>I did this chart to see the relation in terms of proportion (could be done in terms of percentage as well, would yield similar results)</t>
  </si>
  <si>
    <t>This chart is for the above table</t>
  </si>
  <si>
    <t>Here I converted the duration to minutes as I felt it was easier to work with</t>
  </si>
  <si>
    <t>This chart is based on class work, participation, study group and group project</t>
  </si>
  <si>
    <t>You can change the colum labels to add the others</t>
  </si>
  <si>
    <t>Average Weekly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</si>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</sst>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14" fontId="2" fillId="0" borderId="3" xfId="0" applyNumberFormat="1" applyFont="1" applyBorder="1" applyAlignment="1">
      <alignment horizontal="right" wrapText="1"/>
    </xf>
    <xf numFmtId="20" fontId="2" fillId="0" borderId="4" xfId="0" applyNumberFormat="1" applyFont="1" applyBorder="1" applyAlignment="1">
      <alignment horizontal="right" wrapText="1"/>
    </xf>
    <xf numFmtId="0" fontId="2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14" fontId="4" fillId="0" borderId="3" xfId="0" applyNumberFormat="1" applyFont="1" applyBorder="1" applyAlignment="1">
      <alignment horizontal="right" wrapText="1"/>
    </xf>
    <xf numFmtId="20" fontId="4" fillId="0" borderId="4" xfId="0" applyNumberFormat="1" applyFont="1" applyBorder="1" applyAlignment="1">
      <alignment horizontal="right" wrapText="1"/>
    </xf>
    <xf numFmtId="0" fontId="4" fillId="3" borderId="4" xfId="0" applyFont="1" applyFill="1" applyBorder="1" applyAlignment="1">
      <alignment horizontal="center" wrapText="1"/>
    </xf>
    <xf numFmtId="14" fontId="4" fillId="2" borderId="3" xfId="0" applyNumberFormat="1" applyFont="1" applyFill="1" applyBorder="1" applyAlignment="1">
      <alignment horizontal="right" wrapText="1"/>
    </xf>
    <xf numFmtId="20" fontId="4" fillId="2" borderId="4" xfId="0" applyNumberFormat="1" applyFont="1" applyFill="1" applyBorder="1" applyAlignment="1">
      <alignment horizontal="right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trackers excel updated.xlsx]Chart from durations per week!PivotTable3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from durations per week'!$B$1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from durations per week'!$A$2:$A$12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from durations per week'!$B$2:$B$12</c:f>
              <c:numCache>
                <c:formatCode>[h]:mm</c:formatCode>
                <c:ptCount val="10"/>
                <c:pt idx="0">
                  <c:v>0.42222222222222217</c:v>
                </c:pt>
                <c:pt idx="1">
                  <c:v>0.85069444444444442</c:v>
                </c:pt>
                <c:pt idx="2">
                  <c:v>0.78124999999999978</c:v>
                </c:pt>
                <c:pt idx="3">
                  <c:v>0.51388888888888884</c:v>
                </c:pt>
                <c:pt idx="4">
                  <c:v>0.67013888888888895</c:v>
                </c:pt>
                <c:pt idx="5">
                  <c:v>0.52916666666666667</c:v>
                </c:pt>
                <c:pt idx="6">
                  <c:v>0.3576388888888889</c:v>
                </c:pt>
                <c:pt idx="7">
                  <c:v>0.3611111111111111</c:v>
                </c:pt>
                <c:pt idx="8">
                  <c:v>0.39583333333333337</c:v>
                </c:pt>
                <c:pt idx="9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4B3-A09B-E86A9296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10424"/>
        <c:axId val="491710752"/>
      </c:barChart>
      <c:catAx>
        <c:axId val="49171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0752"/>
        <c:crosses val="autoZero"/>
        <c:auto val="1"/>
        <c:lblAlgn val="ctr"/>
        <c:lblOffset val="100"/>
        <c:noMultiLvlLbl val="0"/>
      </c:catAx>
      <c:valAx>
        <c:axId val="4917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(hh:mm)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trackers excel updated.xlsx]Chart for various activities!PivotTable4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for various activities'!$B$1:$B$2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activities'!$B$3:$B$13</c:f>
              <c:numCache>
                <c:formatCode>[h]:mm</c:formatCode>
                <c:ptCount val="10"/>
                <c:pt idx="0">
                  <c:v>0.16527777777777777</c:v>
                </c:pt>
                <c:pt idx="1">
                  <c:v>0.36458333333333337</c:v>
                </c:pt>
                <c:pt idx="2">
                  <c:v>0.27430555555555552</c:v>
                </c:pt>
                <c:pt idx="3">
                  <c:v>0.27083333333333331</c:v>
                </c:pt>
                <c:pt idx="4">
                  <c:v>0.18402777777777779</c:v>
                </c:pt>
                <c:pt idx="5">
                  <c:v>0.32430555555555557</c:v>
                </c:pt>
                <c:pt idx="6">
                  <c:v>0.15625</c:v>
                </c:pt>
                <c:pt idx="7">
                  <c:v>0.34722222222222221</c:v>
                </c:pt>
                <c:pt idx="8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C-4926-847E-89336322BF52}"/>
            </c:ext>
          </c:extLst>
        </c:ser>
        <c:ser>
          <c:idx val="1"/>
          <c:order val="1"/>
          <c:tx>
            <c:strRef>
              <c:f>'Chart for various activities'!$C$1:$C$2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activities'!$C$3:$C$13</c:f>
              <c:numCache>
                <c:formatCode>[h]:mm</c:formatCode>
                <c:ptCount val="10"/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C-4926-847E-89336322BF52}"/>
            </c:ext>
          </c:extLst>
        </c:ser>
        <c:ser>
          <c:idx val="2"/>
          <c:order val="2"/>
          <c:tx>
            <c:strRef>
              <c:f>'Chart for various activities'!$D$1:$D$2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activities'!$D$3:$D$13</c:f>
              <c:numCache>
                <c:formatCode>[h]:mm</c:formatCode>
                <c:ptCount val="10"/>
                <c:pt idx="0">
                  <c:v>0.16666666666666666</c:v>
                </c:pt>
                <c:pt idx="1">
                  <c:v>0.14930555555555558</c:v>
                </c:pt>
                <c:pt idx="2">
                  <c:v>0.18055555555555552</c:v>
                </c:pt>
                <c:pt idx="3">
                  <c:v>0.15972222222222221</c:v>
                </c:pt>
                <c:pt idx="4">
                  <c:v>6.9444444444444441E-3</c:v>
                </c:pt>
                <c:pt idx="5">
                  <c:v>9.722222222222221E-2</c:v>
                </c:pt>
                <c:pt idx="6">
                  <c:v>6.5972222222222224E-2</c:v>
                </c:pt>
                <c:pt idx="8">
                  <c:v>2.0833333333333332E-2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C-4926-847E-89336322BF52}"/>
            </c:ext>
          </c:extLst>
        </c:ser>
        <c:ser>
          <c:idx val="3"/>
          <c:order val="3"/>
          <c:tx>
            <c:strRef>
              <c:f>'Chart for various activities'!$E$1:$E$2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activities'!$E$3:$E$13</c:f>
              <c:numCache>
                <c:formatCode>[h]:mm</c:formatCode>
                <c:ptCount val="10"/>
                <c:pt idx="9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C-4926-847E-89336322BF52}"/>
            </c:ext>
          </c:extLst>
        </c:ser>
        <c:ser>
          <c:idx val="4"/>
          <c:order val="4"/>
          <c:tx>
            <c:strRef>
              <c:f>'Chart for various activities'!$F$1:$F$2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activities'!$F$3:$F$13</c:f>
              <c:numCache>
                <c:formatCode>[h]:mm</c:formatCode>
                <c:ptCount val="10"/>
                <c:pt idx="1">
                  <c:v>0.19791666666666669</c:v>
                </c:pt>
                <c:pt idx="3">
                  <c:v>8.3333333333333329E-2</c:v>
                </c:pt>
                <c:pt idx="4">
                  <c:v>0.47916666666666669</c:v>
                </c:pt>
                <c:pt idx="6">
                  <c:v>0.13541666666666666</c:v>
                </c:pt>
                <c:pt idx="7">
                  <c:v>1.3888888888888888E-2</c:v>
                </c:pt>
                <c:pt idx="8">
                  <c:v>5.5555555555555552E-2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C-4926-847E-89336322BF52}"/>
            </c:ext>
          </c:extLst>
        </c:ser>
        <c:ser>
          <c:idx val="5"/>
          <c:order val="5"/>
          <c:tx>
            <c:strRef>
              <c:f>'Chart for various activities'!$G$1:$G$2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activities'!$G$3:$G$13</c:f>
              <c:numCache>
                <c:formatCode>[h]:mm</c:formatCode>
                <c:ptCount val="10"/>
                <c:pt idx="0">
                  <c:v>9.0277777777777776E-2</c:v>
                </c:pt>
                <c:pt idx="1">
                  <c:v>0.1388888888888889</c:v>
                </c:pt>
                <c:pt idx="2">
                  <c:v>0.3263888888888889</c:v>
                </c:pt>
                <c:pt idx="5">
                  <c:v>6.5972222222222224E-2</c:v>
                </c:pt>
                <c:pt idx="8">
                  <c:v>0.29166666666666669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C-4926-847E-89336322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91714688"/>
        <c:axId val="491716984"/>
      </c:barChart>
      <c:catAx>
        <c:axId val="4917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6984"/>
        <c:crosses val="autoZero"/>
        <c:auto val="1"/>
        <c:lblAlgn val="ctr"/>
        <c:lblOffset val="100"/>
        <c:noMultiLvlLbl val="0"/>
      </c:catAx>
      <c:valAx>
        <c:axId val="4917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(hh:mm)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trackers excel updated.xlsx]Chart for various activities!PivotTable4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for various activities'!$B$1:$B$2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activities'!$B$3:$B$13</c:f>
              <c:numCache>
                <c:formatCode>[h]:mm</c:formatCode>
                <c:ptCount val="10"/>
                <c:pt idx="0">
                  <c:v>0.16527777777777777</c:v>
                </c:pt>
                <c:pt idx="1">
                  <c:v>0.36458333333333337</c:v>
                </c:pt>
                <c:pt idx="2">
                  <c:v>0.27430555555555552</c:v>
                </c:pt>
                <c:pt idx="3">
                  <c:v>0.27083333333333331</c:v>
                </c:pt>
                <c:pt idx="4">
                  <c:v>0.18402777777777779</c:v>
                </c:pt>
                <c:pt idx="5">
                  <c:v>0.32430555555555557</c:v>
                </c:pt>
                <c:pt idx="6">
                  <c:v>0.15625</c:v>
                </c:pt>
                <c:pt idx="7">
                  <c:v>0.34722222222222221</c:v>
                </c:pt>
                <c:pt idx="8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A-40E2-BCA6-931335453384}"/>
            </c:ext>
          </c:extLst>
        </c:ser>
        <c:ser>
          <c:idx val="1"/>
          <c:order val="1"/>
          <c:tx>
            <c:strRef>
              <c:f>'Chart for various activities'!$C$1:$C$2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activities'!$C$3:$C$13</c:f>
              <c:numCache>
                <c:formatCode>[h]:mm</c:formatCode>
                <c:ptCount val="10"/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A-40E2-BCA6-931335453384}"/>
            </c:ext>
          </c:extLst>
        </c:ser>
        <c:ser>
          <c:idx val="2"/>
          <c:order val="2"/>
          <c:tx>
            <c:strRef>
              <c:f>'Chart for various activities'!$D$1:$D$2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activities'!$D$3:$D$13</c:f>
              <c:numCache>
                <c:formatCode>[h]:mm</c:formatCode>
                <c:ptCount val="10"/>
                <c:pt idx="0">
                  <c:v>0.16666666666666666</c:v>
                </c:pt>
                <c:pt idx="1">
                  <c:v>0.14930555555555558</c:v>
                </c:pt>
                <c:pt idx="2">
                  <c:v>0.18055555555555552</c:v>
                </c:pt>
                <c:pt idx="3">
                  <c:v>0.15972222222222221</c:v>
                </c:pt>
                <c:pt idx="4">
                  <c:v>6.9444444444444441E-3</c:v>
                </c:pt>
                <c:pt idx="5">
                  <c:v>9.722222222222221E-2</c:v>
                </c:pt>
                <c:pt idx="6">
                  <c:v>6.5972222222222224E-2</c:v>
                </c:pt>
                <c:pt idx="8">
                  <c:v>2.0833333333333332E-2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A-40E2-BCA6-931335453384}"/>
            </c:ext>
          </c:extLst>
        </c:ser>
        <c:ser>
          <c:idx val="3"/>
          <c:order val="3"/>
          <c:tx>
            <c:strRef>
              <c:f>'Chart for various activities'!$E$1:$E$2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activities'!$E$3:$E$13</c:f>
              <c:numCache>
                <c:formatCode>[h]:mm</c:formatCode>
                <c:ptCount val="10"/>
                <c:pt idx="9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A-40E2-BCA6-931335453384}"/>
            </c:ext>
          </c:extLst>
        </c:ser>
        <c:ser>
          <c:idx val="4"/>
          <c:order val="4"/>
          <c:tx>
            <c:strRef>
              <c:f>'Chart for various activities'!$F$1:$F$2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activities'!$F$3:$F$13</c:f>
              <c:numCache>
                <c:formatCode>[h]:mm</c:formatCode>
                <c:ptCount val="10"/>
                <c:pt idx="1">
                  <c:v>0.19791666666666669</c:v>
                </c:pt>
                <c:pt idx="3">
                  <c:v>8.3333333333333329E-2</c:v>
                </c:pt>
                <c:pt idx="4">
                  <c:v>0.47916666666666669</c:v>
                </c:pt>
                <c:pt idx="6">
                  <c:v>0.13541666666666666</c:v>
                </c:pt>
                <c:pt idx="7">
                  <c:v>1.3888888888888888E-2</c:v>
                </c:pt>
                <c:pt idx="8">
                  <c:v>5.5555555555555552E-2</c:v>
                </c:pt>
                <c:pt idx="9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A-40E2-BCA6-931335453384}"/>
            </c:ext>
          </c:extLst>
        </c:ser>
        <c:ser>
          <c:idx val="5"/>
          <c:order val="5"/>
          <c:tx>
            <c:strRef>
              <c:f>'Chart for various activities'!$G$1:$G$2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for various activities'!$A$3:$A$13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various activities'!$G$3:$G$13</c:f>
              <c:numCache>
                <c:formatCode>[h]:mm</c:formatCode>
                <c:ptCount val="10"/>
                <c:pt idx="0">
                  <c:v>9.0277777777777776E-2</c:v>
                </c:pt>
                <c:pt idx="1">
                  <c:v>0.1388888888888889</c:v>
                </c:pt>
                <c:pt idx="2">
                  <c:v>0.3263888888888889</c:v>
                </c:pt>
                <c:pt idx="5">
                  <c:v>6.5972222222222224E-2</c:v>
                </c:pt>
                <c:pt idx="8">
                  <c:v>0.29166666666666669</c:v>
                </c:pt>
                <c:pt idx="9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9A-40E2-BCA6-93133545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8453448"/>
        <c:axId val="568456728"/>
      </c:barChart>
      <c:catAx>
        <c:axId val="5684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6728"/>
        <c:crosses val="autoZero"/>
        <c:auto val="1"/>
        <c:lblAlgn val="ctr"/>
        <c:lblOffset val="100"/>
        <c:noMultiLvlLbl val="0"/>
      </c:catAx>
      <c:valAx>
        <c:axId val="5684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for class vs others'!$M$36</c:f>
              <c:strCache>
                <c:ptCount val="1"/>
                <c:pt idx="0">
                  <c:v>Class 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'Chart for class vs others'!$M$37:$M$46</c:f>
              <c:numCache>
                <c:formatCode>General</c:formatCode>
                <c:ptCount val="10"/>
                <c:pt idx="0">
                  <c:v>0.39144736842105265</c:v>
                </c:pt>
                <c:pt idx="1">
                  <c:v>0.42857142857142855</c:v>
                </c:pt>
                <c:pt idx="2">
                  <c:v>0.3511111111111111</c:v>
                </c:pt>
                <c:pt idx="3">
                  <c:v>0.52702702702702697</c:v>
                </c:pt>
                <c:pt idx="4">
                  <c:v>0.27461139896373055</c:v>
                </c:pt>
                <c:pt idx="5">
                  <c:v>0.66524216524216528</c:v>
                </c:pt>
                <c:pt idx="6">
                  <c:v>0.43689320388349512</c:v>
                </c:pt>
                <c:pt idx="7">
                  <c:v>0.96153846153846156</c:v>
                </c:pt>
                <c:pt idx="8">
                  <c:v>7.0175438596491224E-2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1-490C-AA43-9FF88CA9D06F}"/>
            </c:ext>
          </c:extLst>
        </c:ser>
        <c:ser>
          <c:idx val="1"/>
          <c:order val="1"/>
          <c:tx>
            <c:strRef>
              <c:f>'Chart for class vs others'!$N$36</c:f>
              <c:strCache>
                <c:ptCount val="1"/>
                <c:pt idx="0">
                  <c:v>Other Activities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'Chart for class vs others'!$N$37:$N$46</c:f>
              <c:numCache>
                <c:formatCode>General</c:formatCode>
                <c:ptCount val="10"/>
                <c:pt idx="0">
                  <c:v>0.60855263157894735</c:v>
                </c:pt>
                <c:pt idx="1">
                  <c:v>0.5714285714285714</c:v>
                </c:pt>
                <c:pt idx="2">
                  <c:v>0.64888888888888885</c:v>
                </c:pt>
                <c:pt idx="3">
                  <c:v>0.47297297297297297</c:v>
                </c:pt>
                <c:pt idx="4">
                  <c:v>0.72538860103626945</c:v>
                </c:pt>
                <c:pt idx="5">
                  <c:v>0.33475783475783477</c:v>
                </c:pt>
                <c:pt idx="6">
                  <c:v>0.56310679611650483</c:v>
                </c:pt>
                <c:pt idx="7">
                  <c:v>3.8461538461538464E-2</c:v>
                </c:pt>
                <c:pt idx="8">
                  <c:v>0.92982456140350878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1-490C-AA43-9FF88CA9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852176"/>
        <c:axId val="547849224"/>
      </c:barChart>
      <c:catAx>
        <c:axId val="5478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9224"/>
        <c:crosses val="autoZero"/>
        <c:auto val="1"/>
        <c:lblAlgn val="ctr"/>
        <c:lblOffset val="100"/>
        <c:noMultiLvlLbl val="0"/>
      </c:catAx>
      <c:valAx>
        <c:axId val="5478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trackers excel updated.xlsx]chart for slack!PivotTable5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 slack'!$B$1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for slack'!$A$2:$A$12</c:f>
              <c:strCache>
                <c:ptCount val="10"/>
                <c:pt idx="0">
                  <c:v>5/7/2018 - 5/13/2018</c:v>
                </c:pt>
                <c:pt idx="1">
                  <c:v>5/14/2018 - 5/20/2018</c:v>
                </c:pt>
                <c:pt idx="2">
                  <c:v>5/21/2018 - 5/27/2018</c:v>
                </c:pt>
                <c:pt idx="3">
                  <c:v>5/28/2018 - 6/3/2018</c:v>
                </c:pt>
                <c:pt idx="4">
                  <c:v>6/4/2018 - 6/10/2018</c:v>
                </c:pt>
                <c:pt idx="5">
                  <c:v>6/11/2018 - 6/17/2018</c:v>
                </c:pt>
                <c:pt idx="6">
                  <c:v>6/18/2018 - 6/24/2018</c:v>
                </c:pt>
                <c:pt idx="7">
                  <c:v>6/25/2018 - 7/1/2018</c:v>
                </c:pt>
                <c:pt idx="8">
                  <c:v>7/2/2018 - 7/8/2018</c:v>
                </c:pt>
                <c:pt idx="9">
                  <c:v>7/9/2018 - 7/12/2018</c:v>
                </c:pt>
              </c:strCache>
            </c:strRef>
          </c:cat>
          <c:val>
            <c:numRef>
              <c:f>'chart for slack'!$B$2:$B$12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A-49BB-A423-5FB58485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02600"/>
        <c:axId val="490508176"/>
      </c:barChart>
      <c:catAx>
        <c:axId val="49050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08176"/>
        <c:crosses val="autoZero"/>
        <c:auto val="1"/>
        <c:lblAlgn val="ctr"/>
        <c:lblOffset val="100"/>
        <c:noMultiLvlLbl val="0"/>
      </c:catAx>
      <c:valAx>
        <c:axId val="490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0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0</xdr:row>
      <xdr:rowOff>111124</xdr:rowOff>
    </xdr:from>
    <xdr:to>
      <xdr:col>10</xdr:col>
      <xdr:colOff>454025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2E378-FE30-4224-97A1-988767B9F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0</xdr:row>
      <xdr:rowOff>149225</xdr:rowOff>
    </xdr:from>
    <xdr:to>
      <xdr:col>16</xdr:col>
      <xdr:colOff>34925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F5D4-112F-4659-8D6F-84CA7349C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17</xdr:row>
      <xdr:rowOff>9524</xdr:rowOff>
    </xdr:from>
    <xdr:to>
      <xdr:col>12</xdr:col>
      <xdr:colOff>12699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2C457-4911-4059-B53B-2DB75B0C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1216025</xdr:colOff>
      <xdr:row>50</xdr:row>
      <xdr:rowOff>34925</xdr:rowOff>
    </xdr:from>
    <xdr:to>
      <xdr:col>14</xdr:col>
      <xdr:colOff>295275</xdr:colOff>
      <xdr:row>63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AFAD8-57FD-44CE-916D-0304F8BB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2</xdr:row>
      <xdr:rowOff>28574</xdr:rowOff>
    </xdr:from>
    <xdr:to>
      <xdr:col>11</xdr:col>
      <xdr:colOff>53975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50BCE-A730-4AEB-83EE-1522D1B02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fia" refreshedDate="43297.59044201389" createdVersion="6" refreshedVersion="6" minRefreshableVersion="3" recordCount="103" xr:uid="{A82519C0-48CE-494F-83C5-00E22FA78C7E}">
  <cacheSource type="worksheet">
    <worksheetSource ref="A1:G104" sheet="Sheet1"/>
  </cacheSource>
  <cacheFields count="8">
    <cacheField name="Date" numFmtId="14">
      <sharedItems containsSemiMixedTypes="0" containsNonDate="0" containsDate="1" containsString="0" minDate="2018-05-07T00:00:00" maxDate="2018-07-12T00:00:00" count="47">
        <d v="2018-05-07T00:00:00"/>
        <d v="2018-05-08T00:00:00"/>
        <d v="2018-05-09T00:00:00"/>
        <d v="2018-05-10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3T00:00:00"/>
        <d v="2018-06-25T00:00:00"/>
        <d v="2018-06-26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</sharedItems>
      <fieldGroup base="0">
        <rangePr groupBy="days" startDate="2018-05-07T00:00:00" endDate="2018-07-12T00:00:00" groupInterval="7"/>
        <groupItems count="12">
          <s v="&lt;5/7/2018"/>
          <s v="5/7/2018 - 5/13/2018"/>
          <s v="5/14/2018 - 5/20/2018"/>
          <s v="5/21/2018 - 5/27/2018"/>
          <s v="5/28/2018 - 6/3/2018"/>
          <s v="6/4/2018 - 6/10/2018"/>
          <s v="6/11/2018 - 6/17/2018"/>
          <s v="6/18/2018 - 6/24/2018"/>
          <s v="6/25/2018 - 7/1/2018"/>
          <s v="7/2/2018 - 7/8/2018"/>
          <s v="7/9/2018 - 7/12/2018"/>
          <s v="&gt;7/12/2018"/>
        </groupItems>
      </fieldGroup>
    </cacheField>
    <cacheField name="Start Time" numFmtId="20">
      <sharedItems containsSemiMixedTypes="0" containsNonDate="0" containsDate="1" containsString="0" minDate="1899-12-30T06:45:00" maxDate="1899-12-30T20:40:00"/>
    </cacheField>
    <cacheField name="End Time" numFmtId="20">
      <sharedItems containsSemiMixedTypes="0" containsNonDate="0" containsDate="1" containsString="0" minDate="1899-12-30T07:00:00" maxDate="1899-12-30T22:00:00"/>
    </cacheField>
    <cacheField name="Duration" numFmtId="20">
      <sharedItems containsSemiMixedTypes="0" containsNonDate="0" containsDate="1" containsString="0" minDate="1899-12-30T00:10:00" maxDate="1899-12-30T06:00:00" count="33">
        <d v="1899-12-30T01:00:00"/>
        <d v="1899-12-30T01:25:00"/>
        <d v="1899-12-30T00:25:00"/>
        <d v="1899-12-30T01:10:00"/>
        <d v="1899-12-30T01:40:00"/>
        <d v="1899-12-30T00:10:00"/>
        <d v="1899-12-30T00:30:00"/>
        <d v="1899-12-30T00:48:00"/>
        <d v="1899-12-30T02:00:00"/>
        <d v="1899-12-30T02:15:00"/>
        <d v="1899-12-30T01:20:00"/>
        <d v="1899-12-30T00:15:00"/>
        <d v="1899-12-30T00:45:00"/>
        <d v="1899-12-30T02:30:00"/>
        <d v="1899-12-30T00:20:00"/>
        <d v="1899-12-30T01:30:00"/>
        <d v="1899-12-30T03:00:00"/>
        <d v="1899-12-30T01:55:00"/>
        <d v="1899-12-30T00:35:00"/>
        <d v="1899-12-30T00:40:00"/>
        <d v="1899-12-30T01:15:00"/>
        <d v="1899-12-30T01:45:00"/>
        <d v="1899-12-30T01:05:00"/>
        <d v="1899-12-30T04:10:00"/>
        <d v="1899-12-30T03:30:00"/>
        <d v="1899-12-30T02:45:00"/>
        <d v="1899-12-30T02:27:00"/>
        <d v="1899-12-30T01:35:00"/>
        <d v="1899-12-30T00:50:00"/>
        <d v="1899-12-30T03:15:00"/>
        <d v="1899-12-30T00:55:00"/>
        <d v="1899-12-30T06:00:00"/>
        <d v="1899-12-30T04:00:00"/>
      </sharedItems>
      <fieldGroup par="7" base="3">
        <rangePr groupBy="minutes" startDate="1899-12-30T00:10:00" endDate="1899-12-30T06:00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(C)lass, _x000a_(P)articipate, _x000a_(S)tudy Group,_x000a_(T) Group Project,_x000a_(R)esearch" numFmtId="0">
      <sharedItems count="6">
        <s v="C"/>
        <s v="P"/>
        <s v="T"/>
        <s v="S"/>
        <s v="H"/>
        <s v="R"/>
      </sharedItems>
    </cacheField>
    <cacheField name="Attitude (5-1) _x000a_5 = good _x000a_1 = bad" numFmtId="0">
      <sharedItems containsSemiMixedTypes="0" containsString="0" containsNumber="1" containsInteger="1" minValue="3" maxValue="5"/>
    </cacheField>
    <cacheField name="Contribute in Slack?" numFmtId="0">
      <sharedItems containsBlank="1"/>
    </cacheField>
    <cacheField name="Hours" numFmtId="0" databaseField="0">
      <fieldGroup base="3">
        <rangePr groupBy="hours" startDate="1899-12-30T00:10:00" endDate="1899-12-30T06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fia" refreshedDate="43300.642204398151" createdVersion="6" refreshedVersion="6" minRefreshableVersion="3" recordCount="103" xr:uid="{30F7A517-EDFE-40CC-B5B4-847E32F511C3}">
  <cacheSource type="worksheet">
    <worksheetSource ref="A1:D104" sheet="Chart for class vs others"/>
  </cacheSource>
  <cacheFields count="4">
    <cacheField name="Date" numFmtId="14">
      <sharedItems containsSemiMixedTypes="0" containsNonDate="0" containsDate="1" containsString="0" minDate="2018-05-07T00:00:00" maxDate="2018-07-12T00:00:00" count="47">
        <d v="2018-05-07T00:00:00"/>
        <d v="2018-05-08T00:00:00"/>
        <d v="2018-05-09T00:00:00"/>
        <d v="2018-05-10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3T00:00:00"/>
        <d v="2018-06-25T00:00:00"/>
        <d v="2018-06-26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</sharedItems>
      <fieldGroup base="0">
        <rangePr groupBy="days" startDate="2018-05-07T00:00:00" endDate="2018-07-12T00:00:00" groupInterval="7"/>
        <groupItems count="12">
          <s v="&lt;5/7/2018"/>
          <s v="5/7/2018 - 5/13/2018"/>
          <s v="5/14/2018 - 5/20/2018"/>
          <s v="5/21/2018 - 5/27/2018"/>
          <s v="5/28/2018 - 6/3/2018"/>
          <s v="6/4/2018 - 6/10/2018"/>
          <s v="6/11/2018 - 6/17/2018"/>
          <s v="6/18/2018 - 6/24/2018"/>
          <s v="6/25/2018 - 7/1/2018"/>
          <s v="7/2/2018 - 7/8/2018"/>
          <s v="7/9/2018 - 7/12/2018"/>
          <s v="&gt;7/12/2018"/>
        </groupItems>
      </fieldGroup>
    </cacheField>
    <cacheField name="Duration" numFmtId="20">
      <sharedItems containsSemiMixedTypes="0" containsNonDate="0" containsDate="1" containsString="0" minDate="1899-12-30T00:10:00" maxDate="1899-12-30T06:00:00"/>
    </cacheField>
    <cacheField name="Duration_minutes" numFmtId="2">
      <sharedItems containsSemiMixedTypes="0" containsString="0" containsNumber="1" minValue="10" maxValue="360"/>
    </cacheField>
    <cacheField name="Participation" numFmtId="0">
      <sharedItems count="6">
        <s v="C"/>
        <s v="P"/>
        <s v="T"/>
        <s v="S"/>
        <s v="H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d v="1899-12-30T17:30:00"/>
    <d v="1899-12-30T18:30:00"/>
    <x v="0"/>
    <x v="0"/>
    <n v="5"/>
    <m/>
  </r>
  <r>
    <x v="1"/>
    <d v="1899-12-30T12:20:00"/>
    <d v="1899-12-30T13:45:00"/>
    <x v="1"/>
    <x v="1"/>
    <n v="4"/>
    <s v="Yes"/>
  </r>
  <r>
    <x v="1"/>
    <d v="1899-12-30T14:00:00"/>
    <d v="1899-12-30T15:00:00"/>
    <x v="0"/>
    <x v="0"/>
    <n v="4"/>
    <m/>
  </r>
  <r>
    <x v="1"/>
    <d v="1899-12-30T15:00:00"/>
    <d v="1899-12-30T15:25:00"/>
    <x v="2"/>
    <x v="1"/>
    <n v="5"/>
    <m/>
  </r>
  <r>
    <x v="2"/>
    <d v="1899-12-30T08:40:00"/>
    <d v="1899-12-30T09:50:00"/>
    <x v="3"/>
    <x v="2"/>
    <n v="4"/>
    <s v="Yes"/>
  </r>
  <r>
    <x v="2"/>
    <d v="1899-12-30T10:35:00"/>
    <d v="1899-12-30T12:15:00"/>
    <x v="4"/>
    <x v="1"/>
    <n v="4"/>
    <s v="Yes"/>
  </r>
  <r>
    <x v="2"/>
    <d v="1899-12-30T12:20:00"/>
    <d v="1899-12-30T12:30:00"/>
    <x v="5"/>
    <x v="0"/>
    <n v="4"/>
    <m/>
  </r>
  <r>
    <x v="2"/>
    <d v="1899-12-30T13:30:00"/>
    <d v="1899-12-30T14:30:00"/>
    <x v="0"/>
    <x v="0"/>
    <n v="4"/>
    <m/>
  </r>
  <r>
    <x v="3"/>
    <d v="1899-12-30T06:45:00"/>
    <d v="1899-12-30T07:45:00"/>
    <x v="0"/>
    <x v="2"/>
    <n v="5"/>
    <s v="Yes"/>
  </r>
  <r>
    <x v="3"/>
    <d v="1899-12-30T11:30:00"/>
    <d v="1899-12-30T12:00:00"/>
    <x v="6"/>
    <x v="1"/>
    <n v="4"/>
    <m/>
  </r>
  <r>
    <x v="3"/>
    <d v="1899-12-30T16:30:00"/>
    <d v="1899-12-30T17:18:00"/>
    <x v="7"/>
    <x v="0"/>
    <n v="5"/>
    <m/>
  </r>
  <r>
    <x v="4"/>
    <d v="1899-12-30T07:00:00"/>
    <d v="1899-12-30T09:00:00"/>
    <x v="8"/>
    <x v="2"/>
    <n v="5"/>
    <s v="Yes"/>
  </r>
  <r>
    <x v="4"/>
    <d v="1899-12-30T11:20:00"/>
    <d v="1899-12-30T12:20:00"/>
    <x v="0"/>
    <x v="0"/>
    <n v="5"/>
    <m/>
  </r>
  <r>
    <x v="4"/>
    <d v="1899-12-30T13:00:00"/>
    <d v="1899-12-30T15:15:00"/>
    <x v="9"/>
    <x v="0"/>
    <n v="4"/>
    <m/>
  </r>
  <r>
    <x v="5"/>
    <d v="1899-12-30T07:20:00"/>
    <d v="1899-12-30T08:40:00"/>
    <x v="10"/>
    <x v="2"/>
    <n v="4"/>
    <s v="Yes"/>
  </r>
  <r>
    <x v="5"/>
    <d v="1899-12-30T09:20:00"/>
    <d v="1899-12-30T09:35:00"/>
    <x v="11"/>
    <x v="0"/>
    <n v="4"/>
    <m/>
  </r>
  <r>
    <x v="5"/>
    <d v="1899-12-30T10:30:00"/>
    <d v="1899-12-30T11:40:00"/>
    <x v="3"/>
    <x v="0"/>
    <n v="4"/>
    <m/>
  </r>
  <r>
    <x v="5"/>
    <d v="1899-12-30T11:45:00"/>
    <d v="1899-12-30T12:10:00"/>
    <x v="2"/>
    <x v="1"/>
    <n v="4"/>
    <s v="Yes"/>
  </r>
  <r>
    <x v="5"/>
    <d v="1899-12-30T16:25:00"/>
    <d v="1899-12-30T17:10:00"/>
    <x v="12"/>
    <x v="0"/>
    <n v="5"/>
    <m/>
  </r>
  <r>
    <x v="6"/>
    <d v="1899-12-30T07:30:00"/>
    <d v="1899-12-30T08:30:00"/>
    <x v="0"/>
    <x v="1"/>
    <n v="3"/>
    <s v="Yes"/>
  </r>
  <r>
    <x v="6"/>
    <d v="1899-12-30T09:30:00"/>
    <d v="1899-12-30T10:15:00"/>
    <x v="12"/>
    <x v="1"/>
    <n v="3"/>
    <m/>
  </r>
  <r>
    <x v="6"/>
    <d v="1899-12-30T12:20:00"/>
    <d v="1899-12-30T13:40:00"/>
    <x v="10"/>
    <x v="0"/>
    <n v="4"/>
    <m/>
  </r>
  <r>
    <x v="7"/>
    <d v="1899-12-30T10:45:00"/>
    <d v="1899-12-30T10:55:00"/>
    <x v="5"/>
    <x v="1"/>
    <n v="3"/>
    <m/>
  </r>
  <r>
    <x v="7"/>
    <d v="1899-12-30T11:05:00"/>
    <d v="1899-12-30T12:05:00"/>
    <x v="0"/>
    <x v="0"/>
    <n v="3"/>
    <m/>
  </r>
  <r>
    <x v="8"/>
    <d v="1899-12-30T10:30:00"/>
    <d v="1899-12-30T11:30:00"/>
    <x v="0"/>
    <x v="0"/>
    <n v="4"/>
    <m/>
  </r>
  <r>
    <x v="8"/>
    <d v="1899-12-30T10:15:00"/>
    <d v="1899-12-30T10:30:00"/>
    <x v="11"/>
    <x v="1"/>
    <n v="4"/>
    <s v="Yes"/>
  </r>
  <r>
    <x v="9"/>
    <d v="1899-12-30T11:30:00"/>
    <d v="1899-12-30T12:00:00"/>
    <x v="6"/>
    <x v="1"/>
    <n v="3"/>
    <m/>
  </r>
  <r>
    <x v="9"/>
    <d v="1899-12-30T12:00:00"/>
    <d v="1899-12-30T14:15:00"/>
    <x v="9"/>
    <x v="3"/>
    <n v="3"/>
    <s v="Yes"/>
  </r>
  <r>
    <x v="10"/>
    <d v="1899-12-30T07:00:00"/>
    <d v="1899-12-30T07:30:00"/>
    <x v="6"/>
    <x v="1"/>
    <n v="3"/>
    <s v="Yes"/>
  </r>
  <r>
    <x v="10"/>
    <d v="1899-12-30T08:00:00"/>
    <d v="1899-12-30T10:30:00"/>
    <x v="13"/>
    <x v="3"/>
    <n v="3"/>
    <s v="Yes"/>
  </r>
  <r>
    <x v="11"/>
    <d v="1899-12-30T08:00:00"/>
    <d v="1899-12-30T09:00:00"/>
    <x v="0"/>
    <x v="1"/>
    <n v="3"/>
    <m/>
  </r>
  <r>
    <x v="11"/>
    <d v="1899-12-30T14:20:00"/>
    <d v="1899-12-30T14:40:00"/>
    <x v="14"/>
    <x v="1"/>
    <n v="3"/>
    <s v="Yes"/>
  </r>
  <r>
    <x v="11"/>
    <d v="1899-12-30T15:00:00"/>
    <d v="1899-12-30T16:00:00"/>
    <x v="0"/>
    <x v="0"/>
    <n v="5"/>
    <m/>
  </r>
  <r>
    <x v="11"/>
    <d v="1899-12-30T16:00:00"/>
    <d v="1899-12-30T16:30:00"/>
    <x v="6"/>
    <x v="0"/>
    <n v="3"/>
    <m/>
  </r>
  <r>
    <x v="12"/>
    <d v="1899-12-30T08:30:00"/>
    <d v="1899-12-30T10:00:00"/>
    <x v="15"/>
    <x v="2"/>
    <n v="4"/>
    <s v="Yes"/>
  </r>
  <r>
    <x v="12"/>
    <d v="1899-12-30T12:50:00"/>
    <d v="1899-12-30T14:10:00"/>
    <x v="10"/>
    <x v="0"/>
    <n v="3"/>
    <m/>
  </r>
  <r>
    <x v="13"/>
    <d v="1899-12-30T08:00:00"/>
    <d v="1899-12-30T09:00:00"/>
    <x v="0"/>
    <x v="1"/>
    <n v="3"/>
    <s v="Yes"/>
  </r>
  <r>
    <x v="13"/>
    <d v="1899-12-30T10:30:00"/>
    <d v="1899-12-30T12:00:00"/>
    <x v="15"/>
    <x v="0"/>
    <n v="3"/>
    <m/>
  </r>
  <r>
    <x v="13"/>
    <d v="1899-12-30T13:00:00"/>
    <d v="1899-12-30T14:00:00"/>
    <x v="0"/>
    <x v="2"/>
    <n v="3"/>
    <m/>
  </r>
  <r>
    <x v="13"/>
    <d v="1899-12-30T14:40:00"/>
    <d v="1899-12-30T15:00:00"/>
    <x v="14"/>
    <x v="2"/>
    <n v="3"/>
    <m/>
  </r>
  <r>
    <x v="13"/>
    <d v="1899-12-30T08:30:00"/>
    <d v="1899-12-30T11:30:00"/>
    <x v="16"/>
    <x v="2"/>
    <n v="3"/>
    <m/>
  </r>
  <r>
    <x v="13"/>
    <d v="1899-12-30T13:00:00"/>
    <d v="1899-12-30T15:00:00"/>
    <x v="8"/>
    <x v="2"/>
    <n v="3"/>
    <m/>
  </r>
  <r>
    <x v="14"/>
    <d v="1899-12-30T09:00:00"/>
    <d v="1899-12-30T10:00:00"/>
    <x v="0"/>
    <x v="1"/>
    <n v="3"/>
    <m/>
  </r>
  <r>
    <x v="15"/>
    <d v="1899-12-30T08:45:00"/>
    <d v="1899-12-30T09:45:00"/>
    <x v="0"/>
    <x v="1"/>
    <n v="3"/>
    <s v="Yes"/>
  </r>
  <r>
    <x v="15"/>
    <d v="1899-12-30T09:45:00"/>
    <d v="1899-12-30T11:40:00"/>
    <x v="17"/>
    <x v="0"/>
    <n v="3"/>
    <m/>
  </r>
  <r>
    <x v="15"/>
    <d v="1899-12-30T20:40:00"/>
    <d v="1899-12-30T21:00:00"/>
    <x v="14"/>
    <x v="0"/>
    <n v="3"/>
    <m/>
  </r>
  <r>
    <x v="16"/>
    <d v="1899-12-30T08:00:00"/>
    <d v="1899-12-30T08:30:00"/>
    <x v="6"/>
    <x v="1"/>
    <n v="3"/>
    <m/>
  </r>
  <r>
    <x v="16"/>
    <d v="1899-12-30T10:00:00"/>
    <d v="1899-12-30T10:35:00"/>
    <x v="18"/>
    <x v="0"/>
    <n v="4"/>
    <m/>
  </r>
  <r>
    <x v="16"/>
    <d v="1899-12-30T12:00:00"/>
    <d v="1899-12-30T12:40:00"/>
    <x v="19"/>
    <x v="0"/>
    <n v="4"/>
    <m/>
  </r>
  <r>
    <x v="16"/>
    <d v="1899-12-30T15:00:00"/>
    <d v="1899-12-30T15:45:00"/>
    <x v="12"/>
    <x v="0"/>
    <n v="4"/>
    <m/>
  </r>
  <r>
    <x v="17"/>
    <d v="1899-12-30T09:00:00"/>
    <d v="1899-12-30T10:20:00"/>
    <x v="10"/>
    <x v="1"/>
    <n v="3"/>
    <s v="Yes"/>
  </r>
  <r>
    <x v="17"/>
    <d v="1899-12-30T10:45:00"/>
    <d v="1899-12-30T12:00:00"/>
    <x v="20"/>
    <x v="0"/>
    <n v="3"/>
    <m/>
  </r>
  <r>
    <x v="17"/>
    <d v="1899-12-30T14:00:00"/>
    <d v="1899-12-30T15:00:00"/>
    <x v="0"/>
    <x v="1"/>
    <n v="3"/>
    <m/>
  </r>
  <r>
    <x v="18"/>
    <d v="1899-12-30T07:30:00"/>
    <d v="1899-12-30T08:30:00"/>
    <x v="0"/>
    <x v="1"/>
    <n v="3"/>
    <s v="Yes"/>
  </r>
  <r>
    <x v="18"/>
    <d v="1899-12-30T08:45:00"/>
    <d v="1899-12-30T10:00:00"/>
    <x v="20"/>
    <x v="0"/>
    <n v="4"/>
    <m/>
  </r>
  <r>
    <x v="18"/>
    <d v="1899-12-30T10:30:00"/>
    <d v="1899-12-30T12:30:00"/>
    <x v="8"/>
    <x v="0"/>
    <n v="4"/>
    <m/>
  </r>
  <r>
    <x v="19"/>
    <d v="1899-12-30T11:00:00"/>
    <d v="1899-12-30T13:00:00"/>
    <x v="8"/>
    <x v="3"/>
    <n v="4"/>
    <s v="Yes"/>
  </r>
  <r>
    <x v="20"/>
    <d v="1899-12-30T15:15:00"/>
    <d v="1899-12-30T16:15:00"/>
    <x v="0"/>
    <x v="0"/>
    <n v="4"/>
    <m/>
  </r>
  <r>
    <x v="21"/>
    <d v="1899-12-30T07:50:00"/>
    <d v="1899-12-30T08:00:00"/>
    <x v="5"/>
    <x v="1"/>
    <n v="3"/>
    <s v="Yes"/>
  </r>
  <r>
    <x v="21"/>
    <d v="1899-12-30T08:00:00"/>
    <d v="1899-12-30T08:30:00"/>
    <x v="6"/>
    <x v="0"/>
    <n v="3"/>
    <m/>
  </r>
  <r>
    <x v="22"/>
    <d v="1899-12-30T10:00:00"/>
    <d v="1899-12-30T11:10:00"/>
    <x v="3"/>
    <x v="0"/>
    <n v="3"/>
    <m/>
  </r>
  <r>
    <x v="23"/>
    <d v="1899-12-30T08:35:00"/>
    <d v="1899-12-30T10:20:00"/>
    <x v="21"/>
    <x v="0"/>
    <n v="3"/>
    <m/>
  </r>
  <r>
    <x v="24"/>
    <d v="1899-12-30T09:00:00"/>
    <d v="1899-12-30T10:05:00"/>
    <x v="22"/>
    <x v="3"/>
    <n v="3"/>
    <m/>
  </r>
  <r>
    <x v="24"/>
    <d v="1899-12-30T10:15:00"/>
    <d v="1899-12-30T14:25:00"/>
    <x v="23"/>
    <x v="3"/>
    <n v="3"/>
    <m/>
  </r>
  <r>
    <x v="24"/>
    <d v="1899-12-30T18:30:00"/>
    <d v="1899-12-30T22:00:00"/>
    <x v="24"/>
    <x v="3"/>
    <n v="3"/>
    <m/>
  </r>
  <r>
    <x v="25"/>
    <d v="1899-12-30T10:30:00"/>
    <d v="1899-12-30T13:15:00"/>
    <x v="25"/>
    <x v="3"/>
    <n v="3"/>
    <m/>
  </r>
  <r>
    <x v="26"/>
    <d v="1899-12-30T09:10:00"/>
    <d v="1899-12-30T10:20:00"/>
    <x v="3"/>
    <x v="0"/>
    <n v="3"/>
    <m/>
  </r>
  <r>
    <x v="27"/>
    <d v="1899-12-30T14:15:00"/>
    <d v="1899-12-30T16:42:00"/>
    <x v="26"/>
    <x v="0"/>
    <n v="4"/>
    <m/>
  </r>
  <r>
    <x v="28"/>
    <d v="1899-12-30T07:05:00"/>
    <d v="1899-12-30T07:30:00"/>
    <x v="2"/>
    <x v="0"/>
    <n v="4"/>
    <m/>
  </r>
  <r>
    <x v="28"/>
    <d v="1899-12-30T08:10:00"/>
    <d v="1899-12-30T09:20:00"/>
    <x v="3"/>
    <x v="0"/>
    <n v="4"/>
    <m/>
  </r>
  <r>
    <x v="28"/>
    <d v="1899-12-30T13:25:00"/>
    <d v="1899-12-30T15:00:00"/>
    <x v="27"/>
    <x v="2"/>
    <n v="3"/>
    <s v="Yes"/>
  </r>
  <r>
    <x v="28"/>
    <d v="1899-12-30T16:00:00"/>
    <d v="1899-12-30T17:00:00"/>
    <x v="0"/>
    <x v="1"/>
    <n v="3"/>
    <s v="Yes"/>
  </r>
  <r>
    <x v="29"/>
    <d v="1899-12-30T07:00:00"/>
    <d v="1899-12-30T08:00:00"/>
    <x v="0"/>
    <x v="1"/>
    <n v="3"/>
    <s v="Yes"/>
  </r>
  <r>
    <x v="29"/>
    <d v="1899-12-30T11:15:00"/>
    <d v="1899-12-30T12:15:00"/>
    <x v="0"/>
    <x v="0"/>
    <n v="4"/>
    <m/>
  </r>
  <r>
    <x v="29"/>
    <d v="1899-12-30T15:25:00"/>
    <d v="1899-12-30T17:00:00"/>
    <x v="27"/>
    <x v="0"/>
    <n v="4"/>
    <m/>
  </r>
  <r>
    <x v="30"/>
    <d v="1899-12-30T07:45:00"/>
    <d v="1899-12-30T08:05:00"/>
    <x v="14"/>
    <x v="1"/>
    <n v="3"/>
    <s v="Yes"/>
  </r>
  <r>
    <x v="30"/>
    <d v="1899-12-30T08:05:00"/>
    <d v="1899-12-30T09:05:00"/>
    <x v="0"/>
    <x v="4"/>
    <n v="3"/>
    <m/>
  </r>
  <r>
    <x v="31"/>
    <d v="1899-12-30T08:00:00"/>
    <d v="1899-12-30T08:40:00"/>
    <x v="19"/>
    <x v="1"/>
    <n v="3"/>
    <s v="Yes"/>
  </r>
  <r>
    <x v="31"/>
    <d v="1899-12-30T08:55:00"/>
    <d v="1899-12-30T09:30:00"/>
    <x v="18"/>
    <x v="0"/>
    <n v="4"/>
    <m/>
  </r>
  <r>
    <x v="31"/>
    <d v="1899-12-30T09:30:00"/>
    <d v="1899-12-30T09:45:00"/>
    <x v="11"/>
    <x v="0"/>
    <n v="4"/>
    <m/>
  </r>
  <r>
    <x v="32"/>
    <d v="1899-12-30T07:15:00"/>
    <d v="1899-12-30T07:40:00"/>
    <x v="2"/>
    <x v="1"/>
    <n v="3"/>
    <s v="Yes"/>
  </r>
  <r>
    <x v="32"/>
    <d v="1899-12-30T07:40:00"/>
    <d v="1899-12-30T08:30:00"/>
    <x v="28"/>
    <x v="0"/>
    <n v="4"/>
    <m/>
  </r>
  <r>
    <x v="32"/>
    <d v="1899-12-30T10:30:00"/>
    <d v="1899-12-30T11:45:00"/>
    <x v="20"/>
    <x v="0"/>
    <n v="3"/>
    <m/>
  </r>
  <r>
    <x v="33"/>
    <d v="1899-12-30T11:10:00"/>
    <d v="1899-12-30T12:00:00"/>
    <x v="28"/>
    <x v="0"/>
    <n v="3"/>
    <m/>
  </r>
  <r>
    <x v="33"/>
    <d v="1899-12-30T13:00:00"/>
    <d v="1899-12-30T13:30:00"/>
    <x v="6"/>
    <x v="1"/>
    <n v="3"/>
    <m/>
  </r>
  <r>
    <x v="34"/>
    <d v="1899-12-30T10:00:00"/>
    <d v="1899-12-30T13:15:00"/>
    <x v="29"/>
    <x v="3"/>
    <n v="3"/>
    <s v="Yes"/>
  </r>
  <r>
    <x v="35"/>
    <d v="1899-12-30T10:20:00"/>
    <d v="1899-12-30T11:05:00"/>
    <x v="12"/>
    <x v="0"/>
    <n v="4"/>
    <m/>
  </r>
  <r>
    <x v="36"/>
    <d v="1899-12-30T07:00:00"/>
    <d v="1899-12-30T07:40:00"/>
    <x v="19"/>
    <x v="0"/>
    <n v="3"/>
    <s v="Yes"/>
  </r>
  <r>
    <x v="36"/>
    <d v="1899-12-30T07:40:00"/>
    <d v="1899-12-30T08:00:00"/>
    <x v="14"/>
    <x v="3"/>
    <n v="3"/>
    <m/>
  </r>
  <r>
    <x v="37"/>
    <d v="1899-12-30T06:45:00"/>
    <d v="1899-12-30T07:00:00"/>
    <x v="11"/>
    <x v="0"/>
    <n v="3"/>
    <m/>
  </r>
  <r>
    <x v="37"/>
    <d v="1899-12-30T09:15:00"/>
    <d v="1899-12-30T12:00:00"/>
    <x v="25"/>
    <x v="0"/>
    <n v="3"/>
    <m/>
  </r>
  <r>
    <x v="38"/>
    <d v="1899-12-30T19:30:00"/>
    <d v="1899-12-30T20:00:00"/>
    <x v="6"/>
    <x v="0"/>
    <n v="3"/>
    <m/>
  </r>
  <r>
    <x v="39"/>
    <d v="1899-12-30T09:00:00"/>
    <d v="1899-12-30T11:30:00"/>
    <x v="13"/>
    <x v="0"/>
    <n v="3"/>
    <m/>
  </r>
  <r>
    <x v="39"/>
    <d v="1899-12-30T11:30:00"/>
    <d v="1899-12-30T12:25:00"/>
    <x v="30"/>
    <x v="0"/>
    <n v="3"/>
    <m/>
  </r>
  <r>
    <x v="40"/>
    <d v="1899-12-30T08:30:00"/>
    <d v="1899-12-30T14:30:00"/>
    <x v="31"/>
    <x v="2"/>
    <n v="4"/>
    <s v="Yes"/>
  </r>
  <r>
    <x v="41"/>
    <d v="1899-12-30T08:10:00"/>
    <d v="1899-12-30T08:50:00"/>
    <x v="19"/>
    <x v="0"/>
    <n v="4"/>
    <m/>
  </r>
  <r>
    <x v="42"/>
    <d v="1899-12-30T14:40:00"/>
    <d v="1899-12-30T16:00:00"/>
    <x v="10"/>
    <x v="3"/>
    <n v="3"/>
    <s v="Yes"/>
  </r>
  <r>
    <x v="42"/>
    <d v="1899-12-30T16:00:00"/>
    <d v="1899-12-30T16:30:00"/>
    <x v="6"/>
    <x v="1"/>
    <n v="3"/>
    <s v="Yes"/>
  </r>
  <r>
    <x v="43"/>
    <d v="1899-12-30T16:00:00"/>
    <d v="1899-12-30T17:00:00"/>
    <x v="0"/>
    <x v="2"/>
    <n v="4"/>
    <s v="Yes"/>
  </r>
  <r>
    <x v="44"/>
    <d v="1899-12-30T08:00:00"/>
    <d v="1899-12-30T09:00:00"/>
    <x v="0"/>
    <x v="1"/>
    <n v="3"/>
    <s v="Yes"/>
  </r>
  <r>
    <x v="45"/>
    <d v="1899-12-30T11:00:00"/>
    <d v="1899-12-30T12:00:00"/>
    <x v="0"/>
    <x v="3"/>
    <n v="3"/>
    <m/>
  </r>
  <r>
    <x v="45"/>
    <d v="1899-12-30T12:00:00"/>
    <d v="1899-12-30T13:30:00"/>
    <x v="15"/>
    <x v="5"/>
    <n v="4"/>
    <m/>
  </r>
  <r>
    <x v="46"/>
    <d v="1899-12-30T08:00:00"/>
    <d v="1899-12-30T12:00:00"/>
    <x v="32"/>
    <x v="2"/>
    <n v="5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d v="1899-12-30T01:00:00"/>
    <n v="60"/>
    <x v="0"/>
  </r>
  <r>
    <x v="1"/>
    <d v="1899-12-30T01:25:00"/>
    <n v="85.000000000000014"/>
    <x v="1"/>
  </r>
  <r>
    <x v="1"/>
    <d v="1899-12-30T01:00:00"/>
    <n v="60"/>
    <x v="0"/>
  </r>
  <r>
    <x v="1"/>
    <d v="1899-12-30T00:25:00"/>
    <n v="25"/>
    <x v="1"/>
  </r>
  <r>
    <x v="2"/>
    <d v="1899-12-30T01:10:00"/>
    <n v="70"/>
    <x v="2"/>
  </r>
  <r>
    <x v="2"/>
    <d v="1899-12-30T01:40:00"/>
    <n v="99.999999999999986"/>
    <x v="1"/>
  </r>
  <r>
    <x v="2"/>
    <d v="1899-12-30T00:10:00"/>
    <n v="10"/>
    <x v="0"/>
  </r>
  <r>
    <x v="2"/>
    <d v="1899-12-30T01:00:00"/>
    <n v="60"/>
    <x v="0"/>
  </r>
  <r>
    <x v="3"/>
    <d v="1899-12-30T01:00:00"/>
    <n v="60"/>
    <x v="2"/>
  </r>
  <r>
    <x v="3"/>
    <d v="1899-12-30T00:30:00"/>
    <n v="30"/>
    <x v="1"/>
  </r>
  <r>
    <x v="3"/>
    <d v="1899-12-30T00:48:00"/>
    <n v="48"/>
    <x v="0"/>
  </r>
  <r>
    <x v="4"/>
    <d v="1899-12-30T02:00:00"/>
    <n v="120"/>
    <x v="2"/>
  </r>
  <r>
    <x v="4"/>
    <d v="1899-12-30T01:00:00"/>
    <n v="60"/>
    <x v="0"/>
  </r>
  <r>
    <x v="4"/>
    <d v="1899-12-30T02:15:00"/>
    <n v="135"/>
    <x v="0"/>
  </r>
  <r>
    <x v="5"/>
    <d v="1899-12-30T01:20:00"/>
    <n v="80"/>
    <x v="2"/>
  </r>
  <r>
    <x v="5"/>
    <d v="1899-12-30T00:15:00"/>
    <n v="15"/>
    <x v="0"/>
  </r>
  <r>
    <x v="5"/>
    <d v="1899-12-30T01:10:00"/>
    <n v="70"/>
    <x v="0"/>
  </r>
  <r>
    <x v="5"/>
    <d v="1899-12-30T00:25:00"/>
    <n v="25"/>
    <x v="1"/>
  </r>
  <r>
    <x v="5"/>
    <d v="1899-12-30T00:45:00"/>
    <n v="45"/>
    <x v="0"/>
  </r>
  <r>
    <x v="6"/>
    <d v="1899-12-30T01:00:00"/>
    <n v="60"/>
    <x v="1"/>
  </r>
  <r>
    <x v="6"/>
    <d v="1899-12-30T00:45:00"/>
    <n v="45"/>
    <x v="1"/>
  </r>
  <r>
    <x v="6"/>
    <d v="1899-12-30T01:20:00"/>
    <n v="80"/>
    <x v="0"/>
  </r>
  <r>
    <x v="7"/>
    <d v="1899-12-30T00:10:00"/>
    <n v="10"/>
    <x v="1"/>
  </r>
  <r>
    <x v="7"/>
    <d v="1899-12-30T01:00:00"/>
    <n v="60"/>
    <x v="0"/>
  </r>
  <r>
    <x v="8"/>
    <d v="1899-12-30T01:00:00"/>
    <n v="60"/>
    <x v="0"/>
  </r>
  <r>
    <x v="8"/>
    <d v="1899-12-30T00:15:00"/>
    <n v="15"/>
    <x v="1"/>
  </r>
  <r>
    <x v="9"/>
    <d v="1899-12-30T00:30:00"/>
    <n v="30"/>
    <x v="1"/>
  </r>
  <r>
    <x v="9"/>
    <d v="1899-12-30T02:15:00"/>
    <n v="135"/>
    <x v="3"/>
  </r>
  <r>
    <x v="10"/>
    <d v="1899-12-30T00:30:00"/>
    <n v="30"/>
    <x v="1"/>
  </r>
  <r>
    <x v="10"/>
    <d v="1899-12-30T02:30:00"/>
    <n v="150"/>
    <x v="3"/>
  </r>
  <r>
    <x v="11"/>
    <d v="1899-12-30T01:00:00"/>
    <n v="60"/>
    <x v="1"/>
  </r>
  <r>
    <x v="11"/>
    <d v="1899-12-30T00:20:00"/>
    <n v="20"/>
    <x v="1"/>
  </r>
  <r>
    <x v="11"/>
    <d v="1899-12-30T01:00:00"/>
    <n v="60"/>
    <x v="0"/>
  </r>
  <r>
    <x v="11"/>
    <d v="1899-12-30T00:30:00"/>
    <n v="30"/>
    <x v="0"/>
  </r>
  <r>
    <x v="12"/>
    <d v="1899-12-30T01:30:00"/>
    <n v="90"/>
    <x v="2"/>
  </r>
  <r>
    <x v="12"/>
    <d v="1899-12-30T01:20:00"/>
    <n v="80"/>
    <x v="0"/>
  </r>
  <r>
    <x v="13"/>
    <d v="1899-12-30T01:00:00"/>
    <n v="60"/>
    <x v="1"/>
  </r>
  <r>
    <x v="13"/>
    <d v="1899-12-30T01:30:00"/>
    <n v="90"/>
    <x v="0"/>
  </r>
  <r>
    <x v="13"/>
    <d v="1899-12-30T01:00:00"/>
    <n v="60"/>
    <x v="2"/>
  </r>
  <r>
    <x v="13"/>
    <d v="1899-12-30T00:20:00"/>
    <n v="20"/>
    <x v="2"/>
  </r>
  <r>
    <x v="13"/>
    <d v="1899-12-30T03:00:00"/>
    <n v="180"/>
    <x v="2"/>
  </r>
  <r>
    <x v="13"/>
    <d v="1899-12-30T02:00:00"/>
    <n v="120"/>
    <x v="2"/>
  </r>
  <r>
    <x v="14"/>
    <d v="1899-12-30T01:00:00"/>
    <n v="60"/>
    <x v="1"/>
  </r>
  <r>
    <x v="15"/>
    <d v="1899-12-30T01:00:00"/>
    <n v="60"/>
    <x v="1"/>
  </r>
  <r>
    <x v="15"/>
    <d v="1899-12-30T01:55:00"/>
    <n v="114.99999999999999"/>
    <x v="0"/>
  </r>
  <r>
    <x v="15"/>
    <d v="1899-12-30T00:20:00"/>
    <n v="20"/>
    <x v="0"/>
  </r>
  <r>
    <x v="16"/>
    <d v="1899-12-30T00:30:00"/>
    <n v="30"/>
    <x v="1"/>
  </r>
  <r>
    <x v="16"/>
    <d v="1899-12-30T00:35:00"/>
    <n v="35"/>
    <x v="0"/>
  </r>
  <r>
    <x v="16"/>
    <d v="1899-12-30T00:40:00"/>
    <n v="40"/>
    <x v="0"/>
  </r>
  <r>
    <x v="16"/>
    <d v="1899-12-30T00:45:00"/>
    <n v="45"/>
    <x v="0"/>
  </r>
  <r>
    <x v="17"/>
    <d v="1899-12-30T01:20:00"/>
    <n v="80"/>
    <x v="1"/>
  </r>
  <r>
    <x v="17"/>
    <d v="1899-12-30T01:15:00"/>
    <n v="75"/>
    <x v="0"/>
  </r>
  <r>
    <x v="17"/>
    <d v="1899-12-30T01:00:00"/>
    <n v="60"/>
    <x v="1"/>
  </r>
  <r>
    <x v="18"/>
    <d v="1899-12-30T01:00:00"/>
    <n v="60"/>
    <x v="1"/>
  </r>
  <r>
    <x v="18"/>
    <d v="1899-12-30T01:15:00"/>
    <n v="75"/>
    <x v="0"/>
  </r>
  <r>
    <x v="18"/>
    <d v="1899-12-30T02:00:00"/>
    <n v="120"/>
    <x v="0"/>
  </r>
  <r>
    <x v="19"/>
    <d v="1899-12-30T02:00:00"/>
    <n v="120"/>
    <x v="3"/>
  </r>
  <r>
    <x v="20"/>
    <d v="1899-12-30T01:00:00"/>
    <n v="60"/>
    <x v="0"/>
  </r>
  <r>
    <x v="21"/>
    <d v="1899-12-30T00:10:00"/>
    <n v="10"/>
    <x v="1"/>
  </r>
  <r>
    <x v="21"/>
    <d v="1899-12-30T00:30:00"/>
    <n v="30"/>
    <x v="0"/>
  </r>
  <r>
    <x v="22"/>
    <d v="1899-12-30T01:10:00"/>
    <n v="70"/>
    <x v="0"/>
  </r>
  <r>
    <x v="23"/>
    <d v="1899-12-30T01:45:00"/>
    <n v="105"/>
    <x v="0"/>
  </r>
  <r>
    <x v="24"/>
    <d v="1899-12-30T01:05:00"/>
    <n v="65"/>
    <x v="3"/>
  </r>
  <r>
    <x v="24"/>
    <d v="1899-12-30T04:10:00"/>
    <n v="250.00000000000003"/>
    <x v="3"/>
  </r>
  <r>
    <x v="24"/>
    <d v="1899-12-30T03:30:00"/>
    <n v="210"/>
    <x v="3"/>
  </r>
  <r>
    <x v="25"/>
    <d v="1899-12-30T02:45:00"/>
    <n v="165"/>
    <x v="3"/>
  </r>
  <r>
    <x v="26"/>
    <d v="1899-12-30T01:10:00"/>
    <n v="70"/>
    <x v="0"/>
  </r>
  <r>
    <x v="27"/>
    <d v="1899-12-30T02:27:00"/>
    <n v="147.00000000000003"/>
    <x v="0"/>
  </r>
  <r>
    <x v="28"/>
    <d v="1899-12-30T00:25:00"/>
    <n v="25"/>
    <x v="0"/>
  </r>
  <r>
    <x v="28"/>
    <d v="1899-12-30T01:10:00"/>
    <n v="70"/>
    <x v="0"/>
  </r>
  <r>
    <x v="28"/>
    <d v="1899-12-30T01:35:00"/>
    <n v="95"/>
    <x v="2"/>
  </r>
  <r>
    <x v="28"/>
    <d v="1899-12-30T01:00:00"/>
    <n v="60"/>
    <x v="1"/>
  </r>
  <r>
    <x v="29"/>
    <d v="1899-12-30T01:00:00"/>
    <n v="60"/>
    <x v="1"/>
  </r>
  <r>
    <x v="29"/>
    <d v="1899-12-30T01:00:00"/>
    <n v="60"/>
    <x v="0"/>
  </r>
  <r>
    <x v="29"/>
    <d v="1899-12-30T01:35:00"/>
    <n v="95"/>
    <x v="0"/>
  </r>
  <r>
    <x v="30"/>
    <d v="1899-12-30T00:20:00"/>
    <n v="20"/>
    <x v="1"/>
  </r>
  <r>
    <x v="30"/>
    <d v="1899-12-30T01:00:00"/>
    <n v="60"/>
    <x v="4"/>
  </r>
  <r>
    <x v="31"/>
    <d v="1899-12-30T00:40:00"/>
    <n v="40"/>
    <x v="1"/>
  </r>
  <r>
    <x v="31"/>
    <d v="1899-12-30T00:35:00"/>
    <n v="35"/>
    <x v="0"/>
  </r>
  <r>
    <x v="31"/>
    <d v="1899-12-30T00:15:00"/>
    <n v="15"/>
    <x v="0"/>
  </r>
  <r>
    <x v="32"/>
    <d v="1899-12-30T00:25:00"/>
    <n v="25"/>
    <x v="1"/>
  </r>
  <r>
    <x v="32"/>
    <d v="1899-12-30T00:50:00"/>
    <n v="50"/>
    <x v="0"/>
  </r>
  <r>
    <x v="32"/>
    <d v="1899-12-30T01:15:00"/>
    <n v="75"/>
    <x v="0"/>
  </r>
  <r>
    <x v="33"/>
    <d v="1899-12-30T00:50:00"/>
    <n v="50"/>
    <x v="0"/>
  </r>
  <r>
    <x v="33"/>
    <d v="1899-12-30T00:30:00"/>
    <n v="30"/>
    <x v="1"/>
  </r>
  <r>
    <x v="34"/>
    <d v="1899-12-30T03:15:00"/>
    <n v="195"/>
    <x v="3"/>
  </r>
  <r>
    <x v="35"/>
    <d v="1899-12-30T00:45:00"/>
    <n v="45"/>
    <x v="0"/>
  </r>
  <r>
    <x v="36"/>
    <d v="1899-12-30T00:40:00"/>
    <n v="40"/>
    <x v="0"/>
  </r>
  <r>
    <x v="36"/>
    <d v="1899-12-30T00:20:00"/>
    <n v="20"/>
    <x v="3"/>
  </r>
  <r>
    <x v="37"/>
    <d v="1899-12-30T00:15:00"/>
    <n v="15"/>
    <x v="0"/>
  </r>
  <r>
    <x v="37"/>
    <d v="1899-12-30T02:45:00"/>
    <n v="165"/>
    <x v="0"/>
  </r>
  <r>
    <x v="38"/>
    <d v="1899-12-30T00:30:00"/>
    <n v="30"/>
    <x v="0"/>
  </r>
  <r>
    <x v="39"/>
    <d v="1899-12-30T02:30:00"/>
    <n v="150"/>
    <x v="0"/>
  </r>
  <r>
    <x v="39"/>
    <d v="1899-12-30T00:55:00"/>
    <n v="54.999999999999993"/>
    <x v="0"/>
  </r>
  <r>
    <x v="40"/>
    <d v="1899-12-30T06:00:00"/>
    <n v="360"/>
    <x v="2"/>
  </r>
  <r>
    <x v="41"/>
    <d v="1899-12-30T00:40:00"/>
    <n v="40"/>
    <x v="0"/>
  </r>
  <r>
    <x v="42"/>
    <d v="1899-12-30T01:20:00"/>
    <n v="80"/>
    <x v="3"/>
  </r>
  <r>
    <x v="42"/>
    <d v="1899-12-30T00:30:00"/>
    <n v="30"/>
    <x v="1"/>
  </r>
  <r>
    <x v="43"/>
    <d v="1899-12-30T01:00:00"/>
    <n v="60"/>
    <x v="2"/>
  </r>
  <r>
    <x v="44"/>
    <d v="1899-12-30T01:00:00"/>
    <n v="60"/>
    <x v="1"/>
  </r>
  <r>
    <x v="45"/>
    <d v="1899-12-30T01:00:00"/>
    <n v="60"/>
    <x v="3"/>
  </r>
  <r>
    <x v="45"/>
    <d v="1899-12-30T01:30:00"/>
    <n v="90"/>
    <x v="5"/>
  </r>
  <r>
    <x v="46"/>
    <d v="1899-12-30T04:00:00"/>
    <n v="24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B3D3-FDA0-4BB1-B20A-AF92C85545A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s">
  <location ref="I33:J44" firstHeaderRow="1" firstDataRow="1" firstDataCol="1"/>
  <pivotFields count="8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numFmtId="20" showAll="0"/>
    <pivotField numFmtId="20" showAll="0"/>
    <pivotField showAll="0"/>
    <pivotField showAll="0"/>
    <pivotField dataField="1" showAll="0"/>
    <pivotField showAll="0" defaultSubtota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 of Times Contibuted to Slack Per Wee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03EFE-C138-4E8A-87EB-2B6B402F343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s" colHeaderCaption="Types of Activities">
  <location ref="I18:P30" firstHeaderRow="1" firstDataRow="2" firstDataCol="1"/>
  <pivotFields count="8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numFmtId="20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7">
        <item x="0"/>
        <item x="4"/>
        <item x="1"/>
        <item x="5"/>
        <item x="3"/>
        <item x="2"/>
        <item t="default"/>
      </items>
    </pivotField>
    <pivotField showAll="0"/>
    <pivotField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 of Each Activitiy Per Week" fld="3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94FD6-4738-4F8B-A0ED-29F4437B697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s">
  <location ref="I1:J12" firstHeaderRow="1" firstDataRow="1" firstDataCol="1"/>
  <pivotFields count="8">
    <pivotField name="Date" axis="axisRow" numFmtId="14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umFmtId="20" showAll="0"/>
    <pivotField numFmtId="20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uration per week" fld="3" baseField="0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D36BD-B222-4AC4-B8EF-82DD1358A9B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eeks">
  <location ref="A1:B12" firstHeaderRow="1" firstDataRow="1" firstDataCol="1"/>
  <pivotFields count="8">
    <pivotField name="Date" axis="axisRow" numFmtId="14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umFmtId="20" showAll="0"/>
    <pivotField numFmtId="20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uration per week" fld="3" baseField="0" baseItem="1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CDF2F-5A29-4F0C-A2BC-6F66447D0D1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Weeks" colHeaderCaption="Types of Activities">
  <location ref="A1:H13" firstHeaderRow="1" firstDataRow="2" firstDataCol="1"/>
  <pivotFields count="8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numFmtId="20"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7">
        <item x="0"/>
        <item x="4"/>
        <item x="1"/>
        <item x="5"/>
        <item x="3"/>
        <item x="2"/>
        <item t="default"/>
      </items>
    </pivotField>
    <pivotField showAll="0"/>
    <pivotField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 of Each Activitiy Per Week" fld="3" baseField="4" baseItem="0" numFmtId="164"/>
  </dataFields>
  <chartFormats count="1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2A2B4-E119-4191-AA79-6E2D8D99852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L29" firstHeaderRow="1" firstDataRow="2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dataField="1" numFmtId="2" showAll="0"/>
    <pivotField axis="axisCol" showAll="0">
      <items count="7">
        <item x="0"/>
        <item h="1" x="4"/>
        <item x="1"/>
        <item h="1" x="5"/>
        <item x="3"/>
        <item x="2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5">
    <i>
      <x/>
    </i>
    <i>
      <x v="2"/>
    </i>
    <i>
      <x v="4"/>
    </i>
    <i>
      <x v="5"/>
    </i>
    <i t="grand">
      <x/>
    </i>
  </colItems>
  <dataFields count="1">
    <dataField name="Sum of Duration_minut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E811-0F84-4394-82FB-15BFBBBC80D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s">
  <location ref="G3:H14" firstHeaderRow="1" firstDataRow="1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dataField="1" numFmtId="2" showAll="0"/>
    <pivotField showAll="0">
      <items count="7">
        <item x="0"/>
        <item x="4"/>
        <item x="1"/>
        <item x="5"/>
        <item x="3"/>
        <item x="2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Duration_minut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594E2-D275-4560-9D4C-73C7F67C63A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Weeks">
  <location ref="A1:B12" firstHeaderRow="1" firstDataRow="1" firstDataCol="1"/>
  <pivotFields count="8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0" showAll="0"/>
    <pivotField numFmtId="20" showAll="0"/>
    <pivotField numFmtId="20" showAll="0"/>
    <pivotField showAll="0"/>
    <pivotField showAll="0"/>
    <pivotField dataField="1" showAll="0"/>
    <pivotField showAll="0" defaultSubtota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 of Times Contibuted to Slack Per Week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591D2B-795C-4458-9277-61DA3307B403}" name="Table3" displayName="Table3" ref="G36:N46" totalsRowShown="0">
  <autoFilter ref="G36:N46" xr:uid="{49ABD4E1-2CE5-4CFA-9831-BF8E1EF56ECD}"/>
  <tableColumns count="8">
    <tableColumn id="1" xr3:uid="{F0C694DD-9EED-46F4-96EF-FF3203EC9095}" name="weeks"/>
    <tableColumn id="2" xr3:uid="{1F036150-1D77-4A01-954D-EE0C5B13745E}" name="C" dataDxfId="4"/>
    <tableColumn id="3" xr3:uid="{641A7CA7-921F-487F-8FBA-4C8AD27DA677}" name="P" dataDxfId="3"/>
    <tableColumn id="4" xr3:uid="{61D01A56-5414-457F-826F-4BC87CFCF9AC}" name="S" dataDxfId="2"/>
    <tableColumn id="5" xr3:uid="{3C3F6637-34EC-44F7-8F83-713F0252CF2D}" name="T" dataDxfId="1"/>
    <tableColumn id="6" xr3:uid="{FEE54E6D-942A-4E09-A3DF-8A8AF52A210A}" name="Total" dataDxfId="0"/>
    <tableColumn id="8" xr3:uid="{C70C0557-888B-4C45-9B0F-12632A044B49}" name="Class Proportion">
      <calculatedColumnFormula>H37/L37</calculatedColumnFormula>
    </tableColumn>
    <tableColumn id="9" xr3:uid="{742247AC-6B76-4812-B3F0-F1CAC3DED22D}" name="Other Activities">
      <calculatedColumnFormula>(I37+J37+K37)/L37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table" Target="../tables/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A83E-1E14-46AC-958C-2A4B2C77FDB6}">
  <dimension ref="A1:P104"/>
  <sheetViews>
    <sheetView tabSelected="1" zoomScaleNormal="100" workbookViewId="0">
      <selection activeCell="J17" sqref="J17"/>
    </sheetView>
  </sheetViews>
  <sheetFormatPr defaultRowHeight="14.5" x14ac:dyDescent="0.35"/>
  <cols>
    <col min="1" max="1" width="10.08984375" bestFit="1" customWidth="1"/>
    <col min="9" max="9" width="19.81640625" bestFit="1" customWidth="1"/>
    <col min="10" max="10" width="20" customWidth="1"/>
    <col min="11" max="11" width="4.36328125" bestFit="1" customWidth="1"/>
    <col min="12" max="12" width="5.36328125" bestFit="1" customWidth="1"/>
    <col min="13" max="13" width="4.36328125" bestFit="1" customWidth="1"/>
    <col min="14" max="14" width="5.36328125" bestFit="1" customWidth="1"/>
    <col min="15" max="15" width="8.36328125" bestFit="1" customWidth="1"/>
    <col min="16" max="16" width="10.7265625" bestFit="1" customWidth="1"/>
    <col min="17" max="20" width="3.36328125" bestFit="1" customWidth="1"/>
    <col min="21" max="21" width="9.1796875" bestFit="1" customWidth="1"/>
    <col min="22" max="22" width="5.6328125" bestFit="1" customWidth="1"/>
    <col min="23" max="34" width="3.36328125" bestFit="1" customWidth="1"/>
    <col min="35" max="35" width="8.36328125" bestFit="1" customWidth="1"/>
    <col min="36" max="36" width="5" bestFit="1" customWidth="1"/>
    <col min="37" max="39" width="3.36328125" bestFit="1" customWidth="1"/>
    <col min="40" max="40" width="7.7265625" bestFit="1" customWidth="1"/>
    <col min="41" max="41" width="10.7265625" bestFit="1" customWidth="1"/>
    <col min="42" max="42" width="5.36328125" bestFit="1" customWidth="1"/>
    <col min="43" max="43" width="3.6328125" bestFit="1" customWidth="1"/>
    <col min="44" max="44" width="8.08984375" bestFit="1" customWidth="1"/>
    <col min="45" max="45" width="5.36328125" bestFit="1" customWidth="1"/>
    <col min="46" max="46" width="8.08984375" bestFit="1" customWidth="1"/>
    <col min="47" max="47" width="5.36328125" bestFit="1" customWidth="1"/>
    <col min="48" max="48" width="8.08984375" bestFit="1" customWidth="1"/>
    <col min="49" max="49" width="5.36328125" bestFit="1" customWidth="1"/>
    <col min="50" max="50" width="3.6328125" bestFit="1" customWidth="1"/>
    <col min="51" max="51" width="8.08984375" bestFit="1" customWidth="1"/>
    <col min="52" max="52" width="10.7265625" bestFit="1" customWidth="1"/>
    <col min="53" max="53" width="6.1796875" bestFit="1" customWidth="1"/>
    <col min="54" max="54" width="8.36328125" bestFit="1" customWidth="1"/>
    <col min="55" max="55" width="8.08984375" bestFit="1" customWidth="1"/>
    <col min="56" max="56" width="5.6328125" bestFit="1" customWidth="1"/>
    <col min="57" max="57" width="8.36328125" bestFit="1" customWidth="1"/>
    <col min="58" max="58" width="8.08984375" bestFit="1" customWidth="1"/>
    <col min="59" max="59" width="6.453125" bestFit="1" customWidth="1"/>
    <col min="60" max="61" width="5.1796875" bestFit="1" customWidth="1"/>
    <col min="62" max="62" width="9.1796875" bestFit="1" customWidth="1"/>
    <col min="63" max="63" width="6.1796875" bestFit="1" customWidth="1"/>
    <col min="64" max="65" width="5.1796875" bestFit="1" customWidth="1"/>
    <col min="66" max="66" width="8.36328125" bestFit="1" customWidth="1"/>
    <col min="67" max="67" width="6.1796875" bestFit="1" customWidth="1"/>
    <col min="68" max="68" width="5.1796875" bestFit="1" customWidth="1"/>
    <col min="69" max="69" width="7.7265625" bestFit="1" customWidth="1"/>
    <col min="70" max="70" width="8.08984375" bestFit="1" customWidth="1"/>
    <col min="71" max="71" width="6.453125" bestFit="1" customWidth="1"/>
    <col min="72" max="72" width="9.1796875" bestFit="1" customWidth="1"/>
    <col min="73" max="73" width="6.1796875" bestFit="1" customWidth="1"/>
    <col min="74" max="74" width="5.1796875" bestFit="1" customWidth="1"/>
    <col min="75" max="75" width="8.36328125" bestFit="1" customWidth="1"/>
    <col min="76" max="76" width="8.08984375" bestFit="1" customWidth="1"/>
    <col min="77" max="77" width="6.453125" bestFit="1" customWidth="1"/>
    <col min="78" max="78" width="5.1796875" bestFit="1" customWidth="1"/>
    <col min="79" max="79" width="9.1796875" bestFit="1" customWidth="1"/>
    <col min="80" max="80" width="6.1796875" bestFit="1" customWidth="1"/>
    <col min="81" max="81" width="8.36328125" bestFit="1" customWidth="1"/>
    <col min="82" max="82" width="6.1796875" bestFit="1" customWidth="1"/>
    <col min="83" max="83" width="7.7265625" bestFit="1" customWidth="1"/>
    <col min="84" max="84" width="8.08984375" bestFit="1" customWidth="1"/>
    <col min="85" max="85" width="6.453125" bestFit="1" customWidth="1"/>
    <col min="86" max="86" width="9.1796875" bestFit="1" customWidth="1"/>
    <col min="87" max="87" width="6.1796875" bestFit="1" customWidth="1"/>
    <col min="88" max="89" width="5.1796875" bestFit="1" customWidth="1"/>
    <col min="90" max="90" width="8.36328125" bestFit="1" customWidth="1"/>
    <col min="91" max="91" width="8.08984375" bestFit="1" customWidth="1"/>
    <col min="92" max="92" width="6.453125" bestFit="1" customWidth="1"/>
    <col min="93" max="93" width="9.1796875" bestFit="1" customWidth="1"/>
    <col min="94" max="94" width="8.08984375" bestFit="1" customWidth="1"/>
    <col min="95" max="95" width="6.1796875" bestFit="1" customWidth="1"/>
    <col min="96" max="96" width="8.36328125" bestFit="1" customWidth="1"/>
    <col min="97" max="97" width="8.08984375" bestFit="1" customWidth="1"/>
    <col min="98" max="98" width="6.453125" bestFit="1" customWidth="1"/>
    <col min="99" max="99" width="9.1796875" bestFit="1" customWidth="1"/>
    <col min="100" max="100" width="6.1796875" bestFit="1" customWidth="1"/>
    <col min="101" max="101" width="8.36328125" bestFit="1" customWidth="1"/>
    <col min="102" max="102" width="8.08984375" bestFit="1" customWidth="1"/>
    <col min="103" max="103" width="10.7265625" bestFit="1" customWidth="1"/>
  </cols>
  <sheetData>
    <row r="1" spans="1:15" ht="155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I1" s="14" t="s">
        <v>36</v>
      </c>
      <c r="J1" t="s">
        <v>37</v>
      </c>
    </row>
    <row r="2" spans="1:15" ht="16" thickBot="1" x14ac:dyDescent="0.4">
      <c r="A2" s="5">
        <v>43227</v>
      </c>
      <c r="B2" s="6">
        <v>0.72916666666666663</v>
      </c>
      <c r="C2" s="6">
        <v>0.77083333333333337</v>
      </c>
      <c r="D2" s="6">
        <v>4.1666666666666664E-2</v>
      </c>
      <c r="E2" s="7" t="s">
        <v>7</v>
      </c>
      <c r="F2" s="7">
        <v>5</v>
      </c>
      <c r="G2" s="8"/>
      <c r="I2" s="15" t="s">
        <v>17</v>
      </c>
      <c r="J2" s="17">
        <v>0.42222222222222217</v>
      </c>
      <c r="M2" s="17"/>
      <c r="O2" s="17"/>
    </row>
    <row r="3" spans="1:15" ht="16" thickBot="1" x14ac:dyDescent="0.4">
      <c r="A3" s="5">
        <v>43228</v>
      </c>
      <c r="B3" s="6">
        <v>0.51388888888888895</v>
      </c>
      <c r="C3" s="6">
        <v>0.57291666666666663</v>
      </c>
      <c r="D3" s="6">
        <v>5.9027777777777783E-2</v>
      </c>
      <c r="E3" s="7" t="s">
        <v>8</v>
      </c>
      <c r="F3" s="7">
        <v>4</v>
      </c>
      <c r="G3" s="7" t="s">
        <v>9</v>
      </c>
      <c r="I3" s="15" t="s">
        <v>18</v>
      </c>
      <c r="J3" s="17">
        <v>0.85069444444444442</v>
      </c>
      <c r="M3" s="17"/>
      <c r="O3" s="17"/>
    </row>
    <row r="4" spans="1:15" ht="16" thickBot="1" x14ac:dyDescent="0.4">
      <c r="A4" s="5">
        <v>43228</v>
      </c>
      <c r="B4" s="6">
        <v>0.58333333333333337</v>
      </c>
      <c r="C4" s="6">
        <v>0.625</v>
      </c>
      <c r="D4" s="6">
        <v>4.1666666666666664E-2</v>
      </c>
      <c r="E4" s="7" t="s">
        <v>7</v>
      </c>
      <c r="F4" s="7">
        <v>4</v>
      </c>
      <c r="G4" s="8"/>
      <c r="I4" s="15" t="s">
        <v>19</v>
      </c>
      <c r="J4" s="17">
        <v>0.78124999999999978</v>
      </c>
      <c r="M4" s="17"/>
    </row>
    <row r="5" spans="1:15" ht="16" thickBot="1" x14ac:dyDescent="0.4">
      <c r="A5" s="5">
        <v>43228</v>
      </c>
      <c r="B5" s="6">
        <v>0.625</v>
      </c>
      <c r="C5" s="6">
        <v>0.64236111111111105</v>
      </c>
      <c r="D5" s="6">
        <v>1.7361111111111112E-2</v>
      </c>
      <c r="E5" s="7" t="s">
        <v>8</v>
      </c>
      <c r="F5" s="7">
        <v>5</v>
      </c>
      <c r="G5" s="8"/>
      <c r="I5" s="15" t="s">
        <v>20</v>
      </c>
      <c r="J5" s="17">
        <v>0.51388888888888884</v>
      </c>
      <c r="M5" s="17"/>
    </row>
    <row r="6" spans="1:15" ht="16" thickBot="1" x14ac:dyDescent="0.4">
      <c r="A6" s="5">
        <v>43229</v>
      </c>
      <c r="B6" s="6">
        <v>0.3611111111111111</v>
      </c>
      <c r="C6" s="6">
        <v>0.40972222222222227</v>
      </c>
      <c r="D6" s="6">
        <v>4.8611111111111112E-2</v>
      </c>
      <c r="E6" s="7" t="s">
        <v>10</v>
      </c>
      <c r="F6" s="7">
        <v>4</v>
      </c>
      <c r="G6" s="7" t="s">
        <v>9</v>
      </c>
      <c r="I6" s="15" t="s">
        <v>21</v>
      </c>
      <c r="J6" s="17">
        <v>0.67013888888888895</v>
      </c>
      <c r="M6" s="17"/>
    </row>
    <row r="7" spans="1:15" ht="16" thickBot="1" x14ac:dyDescent="0.4">
      <c r="A7" s="5">
        <v>43229</v>
      </c>
      <c r="B7" s="6">
        <v>0.44097222222222227</v>
      </c>
      <c r="C7" s="6">
        <v>0.51041666666666663</v>
      </c>
      <c r="D7" s="6">
        <v>6.9444444444444434E-2</v>
      </c>
      <c r="E7" s="7" t="s">
        <v>8</v>
      </c>
      <c r="F7" s="7">
        <v>4</v>
      </c>
      <c r="G7" s="7" t="s">
        <v>9</v>
      </c>
      <c r="I7" s="15" t="s">
        <v>22</v>
      </c>
      <c r="J7" s="17">
        <v>0.52916666666666667</v>
      </c>
      <c r="M7" s="17"/>
    </row>
    <row r="8" spans="1:15" ht="16" thickBot="1" x14ac:dyDescent="0.4">
      <c r="A8" s="5">
        <v>43229</v>
      </c>
      <c r="B8" s="6">
        <v>0.51388888888888895</v>
      </c>
      <c r="C8" s="6">
        <v>0.52083333333333337</v>
      </c>
      <c r="D8" s="6">
        <v>6.9444444444444441E-3</v>
      </c>
      <c r="E8" s="7" t="s">
        <v>7</v>
      </c>
      <c r="F8" s="7">
        <v>4</v>
      </c>
      <c r="G8" s="8"/>
      <c r="I8" s="15" t="s">
        <v>23</v>
      </c>
      <c r="J8" s="17">
        <v>0.3576388888888889</v>
      </c>
      <c r="M8" s="17"/>
    </row>
    <row r="9" spans="1:15" ht="16" thickBot="1" x14ac:dyDescent="0.4">
      <c r="A9" s="5">
        <v>43229</v>
      </c>
      <c r="B9" s="6">
        <v>0.5625</v>
      </c>
      <c r="C9" s="6">
        <v>0.60416666666666663</v>
      </c>
      <c r="D9" s="6">
        <v>4.1666666666666664E-2</v>
      </c>
      <c r="E9" s="7" t="s">
        <v>7</v>
      </c>
      <c r="F9" s="7">
        <v>4</v>
      </c>
      <c r="G9" s="8"/>
      <c r="I9" s="15" t="s">
        <v>24</v>
      </c>
      <c r="J9" s="17">
        <v>0.3611111111111111</v>
      </c>
      <c r="M9" s="17"/>
    </row>
    <row r="10" spans="1:15" ht="16" thickBot="1" x14ac:dyDescent="0.4">
      <c r="A10" s="5">
        <v>43230</v>
      </c>
      <c r="B10" s="6">
        <v>0.28125</v>
      </c>
      <c r="C10" s="6">
        <v>0.32291666666666669</v>
      </c>
      <c r="D10" s="6">
        <v>4.1666666666666664E-2</v>
      </c>
      <c r="E10" s="7" t="s">
        <v>10</v>
      </c>
      <c r="F10" s="7">
        <v>5</v>
      </c>
      <c r="G10" s="7" t="s">
        <v>9</v>
      </c>
      <c r="I10" s="15" t="s">
        <v>25</v>
      </c>
      <c r="J10" s="17">
        <v>0.39583333333333337</v>
      </c>
      <c r="M10" s="17"/>
    </row>
    <row r="11" spans="1:15" ht="16" thickBot="1" x14ac:dyDescent="0.4">
      <c r="A11" s="5">
        <v>43230</v>
      </c>
      <c r="B11" s="6">
        <v>0.47916666666666669</v>
      </c>
      <c r="C11" s="6">
        <v>0.5</v>
      </c>
      <c r="D11" s="6">
        <v>2.0833333333333332E-2</v>
      </c>
      <c r="E11" s="7" t="s">
        <v>8</v>
      </c>
      <c r="F11" s="7">
        <v>4</v>
      </c>
      <c r="G11" s="7"/>
      <c r="I11" s="15" t="s">
        <v>26</v>
      </c>
      <c r="J11" s="17">
        <v>0.3125</v>
      </c>
      <c r="M11" s="17"/>
    </row>
    <row r="12" spans="1:15" ht="16" thickBot="1" x14ac:dyDescent="0.4">
      <c r="A12" s="5">
        <v>43230</v>
      </c>
      <c r="B12" s="6">
        <v>0.6875</v>
      </c>
      <c r="C12" s="6">
        <v>0.72083333333333333</v>
      </c>
      <c r="D12" s="6">
        <v>3.3333333333333333E-2</v>
      </c>
      <c r="E12" s="7" t="s">
        <v>7</v>
      </c>
      <c r="F12" s="7">
        <v>5</v>
      </c>
      <c r="G12" s="8"/>
      <c r="I12" s="15" t="s">
        <v>16</v>
      </c>
      <c r="J12" s="17">
        <v>5.1944444444444438</v>
      </c>
    </row>
    <row r="13" spans="1:15" ht="16" thickBot="1" x14ac:dyDescent="0.4">
      <c r="A13" s="5">
        <v>43234</v>
      </c>
      <c r="B13" s="6">
        <v>0.29166666666666669</v>
      </c>
      <c r="C13" s="6">
        <v>0.375</v>
      </c>
      <c r="D13" s="6">
        <v>8.3333333333333329E-2</v>
      </c>
      <c r="E13" s="7" t="s">
        <v>10</v>
      </c>
      <c r="F13" s="7">
        <v>5</v>
      </c>
      <c r="G13" s="7" t="s">
        <v>9</v>
      </c>
      <c r="I13" s="15" t="s">
        <v>27</v>
      </c>
      <c r="J13" s="17">
        <f>AVERAGE(J2:J11)</f>
        <v>0.51944444444444438</v>
      </c>
      <c r="M13" s="17"/>
    </row>
    <row r="14" spans="1:15" ht="16" thickBot="1" x14ac:dyDescent="0.4">
      <c r="A14" s="5">
        <v>43234</v>
      </c>
      <c r="B14" s="6">
        <v>0.47222222222222227</v>
      </c>
      <c r="C14" s="6">
        <v>0.51388888888888895</v>
      </c>
      <c r="D14" s="6">
        <v>4.1666666666666664E-2</v>
      </c>
      <c r="E14" s="7" t="s">
        <v>7</v>
      </c>
      <c r="F14" s="7">
        <v>5</v>
      </c>
      <c r="G14" s="8"/>
      <c r="I14" s="15" t="s">
        <v>28</v>
      </c>
      <c r="J14" s="17">
        <f>MEDIAN(J2:J11)</f>
        <v>0.4680555555555555</v>
      </c>
      <c r="M14" s="17"/>
    </row>
    <row r="15" spans="1:15" ht="16" thickBot="1" x14ac:dyDescent="0.4">
      <c r="A15" s="5">
        <v>43234</v>
      </c>
      <c r="B15" s="6">
        <v>0.54166666666666663</v>
      </c>
      <c r="C15" s="6">
        <v>0.63541666666666663</v>
      </c>
      <c r="D15" s="6">
        <v>9.375E-2</v>
      </c>
      <c r="E15" s="7" t="s">
        <v>7</v>
      </c>
      <c r="F15" s="7">
        <v>4</v>
      </c>
      <c r="G15" s="8"/>
      <c r="I15" s="15" t="s">
        <v>29</v>
      </c>
      <c r="J15" s="17" t="e">
        <f>MODE(J2:J11)</f>
        <v>#N/A</v>
      </c>
      <c r="L15" t="s">
        <v>35</v>
      </c>
    </row>
    <row r="16" spans="1:15" ht="16" thickBot="1" x14ac:dyDescent="0.4">
      <c r="A16" s="9">
        <v>43235</v>
      </c>
      <c r="B16" s="10">
        <v>0.30555555555555552</v>
      </c>
      <c r="C16" s="10">
        <v>0.3611111111111111</v>
      </c>
      <c r="D16" s="6">
        <v>5.5555555555555552E-2</v>
      </c>
      <c r="E16" s="11" t="s">
        <v>10</v>
      </c>
      <c r="F16" s="11">
        <v>4</v>
      </c>
      <c r="G16" s="11" t="s">
        <v>9</v>
      </c>
      <c r="I16" s="15" t="s">
        <v>30</v>
      </c>
      <c r="J16" s="17">
        <f>_xlfn.STDEV.S(J2:J11)</f>
        <v>0.18853566283099371</v>
      </c>
    </row>
    <row r="17" spans="1:16" ht="16" thickBot="1" x14ac:dyDescent="0.4">
      <c r="A17" s="12">
        <v>43235</v>
      </c>
      <c r="B17" s="13">
        <v>0.3888888888888889</v>
      </c>
      <c r="C17" s="13">
        <v>0.39930555555555558</v>
      </c>
      <c r="D17" s="6">
        <v>1.0416666666666666E-2</v>
      </c>
      <c r="E17" s="11" t="s">
        <v>7</v>
      </c>
      <c r="F17" s="11">
        <v>4</v>
      </c>
      <c r="G17" s="8"/>
    </row>
    <row r="18" spans="1:16" ht="16" thickBot="1" x14ac:dyDescent="0.4">
      <c r="A18" s="12">
        <v>43235</v>
      </c>
      <c r="B18" s="13">
        <v>0.4375</v>
      </c>
      <c r="C18" s="13">
        <v>0.4861111111111111</v>
      </c>
      <c r="D18" s="6">
        <v>4.8611111111111112E-2</v>
      </c>
      <c r="E18" s="11" t="s">
        <v>7</v>
      </c>
      <c r="F18" s="11">
        <v>4</v>
      </c>
      <c r="G18" s="8"/>
      <c r="I18" s="14" t="s">
        <v>38</v>
      </c>
      <c r="J18" s="14" t="s">
        <v>39</v>
      </c>
    </row>
    <row r="19" spans="1:16" ht="16" thickBot="1" x14ac:dyDescent="0.4">
      <c r="A19" s="12">
        <v>43235</v>
      </c>
      <c r="B19" s="13">
        <v>0.48958333333333331</v>
      </c>
      <c r="C19" s="13">
        <v>0.50694444444444442</v>
      </c>
      <c r="D19" s="6">
        <v>1.7361111111111112E-2</v>
      </c>
      <c r="E19" s="11" t="s">
        <v>8</v>
      </c>
      <c r="F19" s="11">
        <v>4</v>
      </c>
      <c r="G19" s="11" t="s">
        <v>9</v>
      </c>
      <c r="I19" s="14" t="s">
        <v>36</v>
      </c>
      <c r="J19" t="s">
        <v>7</v>
      </c>
      <c r="K19" t="s">
        <v>12</v>
      </c>
      <c r="L19" t="s">
        <v>8</v>
      </c>
      <c r="M19" t="s">
        <v>13</v>
      </c>
      <c r="N19" t="s">
        <v>11</v>
      </c>
      <c r="O19" t="s">
        <v>10</v>
      </c>
      <c r="P19" t="s">
        <v>16</v>
      </c>
    </row>
    <row r="20" spans="1:16" ht="16" thickBot="1" x14ac:dyDescent="0.4">
      <c r="A20" s="12">
        <v>43235</v>
      </c>
      <c r="B20" s="13">
        <v>0.68402777777777779</v>
      </c>
      <c r="C20" s="13">
        <v>0.71527777777777779</v>
      </c>
      <c r="D20" s="6">
        <v>3.125E-2</v>
      </c>
      <c r="E20" s="11" t="s">
        <v>7</v>
      </c>
      <c r="F20" s="11">
        <v>5</v>
      </c>
      <c r="G20" s="8"/>
      <c r="I20" s="15" t="s">
        <v>17</v>
      </c>
      <c r="J20" s="17">
        <v>0.16527777777777777</v>
      </c>
      <c r="K20" s="17"/>
      <c r="L20" s="17">
        <v>0.16666666666666666</v>
      </c>
      <c r="M20" s="17"/>
      <c r="N20" s="17"/>
      <c r="O20" s="17">
        <v>9.0277777777777776E-2</v>
      </c>
      <c r="P20" s="17">
        <v>0.42222222222222222</v>
      </c>
    </row>
    <row r="21" spans="1:16" ht="16" thickBot="1" x14ac:dyDescent="0.4">
      <c r="A21" s="12">
        <v>43236</v>
      </c>
      <c r="B21" s="13">
        <v>0.3125</v>
      </c>
      <c r="C21" s="13">
        <v>0.35416666666666669</v>
      </c>
      <c r="D21" s="6">
        <v>4.1666666666666664E-2</v>
      </c>
      <c r="E21" s="11" t="s">
        <v>8</v>
      </c>
      <c r="F21" s="11">
        <v>3</v>
      </c>
      <c r="G21" s="11" t="s">
        <v>9</v>
      </c>
      <c r="I21" s="15" t="s">
        <v>18</v>
      </c>
      <c r="J21" s="17">
        <v>0.36458333333333337</v>
      </c>
      <c r="K21" s="17"/>
      <c r="L21" s="17">
        <v>0.14930555555555558</v>
      </c>
      <c r="M21" s="17"/>
      <c r="N21" s="17">
        <v>0.19791666666666669</v>
      </c>
      <c r="O21" s="17">
        <v>0.1388888888888889</v>
      </c>
      <c r="P21" s="17">
        <v>0.85069444444444442</v>
      </c>
    </row>
    <row r="22" spans="1:16" ht="16" thickBot="1" x14ac:dyDescent="0.4">
      <c r="A22" s="12">
        <v>43236</v>
      </c>
      <c r="B22" s="13">
        <v>0.39583333333333331</v>
      </c>
      <c r="C22" s="13">
        <v>0.42708333333333331</v>
      </c>
      <c r="D22" s="6">
        <v>3.125E-2</v>
      </c>
      <c r="E22" s="11" t="s">
        <v>8</v>
      </c>
      <c r="F22" s="11">
        <v>3</v>
      </c>
      <c r="G22" s="11"/>
      <c r="I22" s="15" t="s">
        <v>19</v>
      </c>
      <c r="J22" s="17">
        <v>0.27430555555555552</v>
      </c>
      <c r="K22" s="17"/>
      <c r="L22" s="17">
        <v>0.18055555555555552</v>
      </c>
      <c r="M22" s="17"/>
      <c r="N22" s="17"/>
      <c r="O22" s="17">
        <v>0.3263888888888889</v>
      </c>
      <c r="P22" s="17">
        <v>0.78125</v>
      </c>
    </row>
    <row r="23" spans="1:16" ht="16" thickBot="1" x14ac:dyDescent="0.4">
      <c r="A23" s="12">
        <v>43236</v>
      </c>
      <c r="B23" s="13">
        <v>0.51388888888888895</v>
      </c>
      <c r="C23" s="13">
        <v>0.56944444444444442</v>
      </c>
      <c r="D23" s="6">
        <v>5.5555555555555552E-2</v>
      </c>
      <c r="E23" s="11" t="s">
        <v>7</v>
      </c>
      <c r="F23" s="11">
        <v>4</v>
      </c>
      <c r="G23" s="8"/>
      <c r="I23" s="15" t="s">
        <v>20</v>
      </c>
      <c r="J23" s="17">
        <v>0.27083333333333331</v>
      </c>
      <c r="K23" s="17"/>
      <c r="L23" s="17">
        <v>0.15972222222222221</v>
      </c>
      <c r="M23" s="17"/>
      <c r="N23" s="17">
        <v>8.3333333333333329E-2</v>
      </c>
      <c r="O23" s="17"/>
      <c r="P23" s="17">
        <v>0.51388888888888884</v>
      </c>
    </row>
    <row r="24" spans="1:16" ht="16" thickBot="1" x14ac:dyDescent="0.4">
      <c r="A24" s="12">
        <v>43237</v>
      </c>
      <c r="B24" s="13">
        <v>0.44791666666666669</v>
      </c>
      <c r="C24" s="13">
        <v>0.4548611111111111</v>
      </c>
      <c r="D24" s="6">
        <v>6.9444444444444441E-3</v>
      </c>
      <c r="E24" s="11" t="s">
        <v>8</v>
      </c>
      <c r="F24" s="11">
        <v>3</v>
      </c>
      <c r="G24" s="11"/>
      <c r="I24" s="15" t="s">
        <v>21</v>
      </c>
      <c r="J24" s="17">
        <v>0.18402777777777779</v>
      </c>
      <c r="K24" s="17"/>
      <c r="L24" s="17">
        <v>6.9444444444444441E-3</v>
      </c>
      <c r="M24" s="17"/>
      <c r="N24" s="17">
        <v>0.47916666666666669</v>
      </c>
      <c r="O24" s="17"/>
      <c r="P24" s="17">
        <v>0.67013888888888895</v>
      </c>
    </row>
    <row r="25" spans="1:16" ht="16" thickBot="1" x14ac:dyDescent="0.4">
      <c r="A25" s="12">
        <v>43237</v>
      </c>
      <c r="B25" s="13">
        <v>0.46180555555555558</v>
      </c>
      <c r="C25" s="13">
        <v>0.50347222222222221</v>
      </c>
      <c r="D25" s="6">
        <v>4.1666666666666664E-2</v>
      </c>
      <c r="E25" s="11" t="s">
        <v>7</v>
      </c>
      <c r="F25" s="11">
        <v>3</v>
      </c>
      <c r="G25" s="8"/>
      <c r="I25" s="15" t="s">
        <v>22</v>
      </c>
      <c r="J25" s="17">
        <v>0.32430555555555557</v>
      </c>
      <c r="K25" s="17">
        <v>4.1666666666666664E-2</v>
      </c>
      <c r="L25" s="17">
        <v>9.722222222222221E-2</v>
      </c>
      <c r="M25" s="17"/>
      <c r="N25" s="17"/>
      <c r="O25" s="17">
        <v>6.5972222222222224E-2</v>
      </c>
      <c r="P25" s="17">
        <v>0.52916666666666667</v>
      </c>
    </row>
    <row r="26" spans="1:16" ht="16" thickBot="1" x14ac:dyDescent="0.4">
      <c r="A26" s="12">
        <v>43238</v>
      </c>
      <c r="B26" s="13">
        <v>0.4375</v>
      </c>
      <c r="C26" s="13">
        <v>0.47916666666666669</v>
      </c>
      <c r="D26" s="6">
        <v>4.1666666666666664E-2</v>
      </c>
      <c r="E26" s="11" t="s">
        <v>7</v>
      </c>
      <c r="F26" s="11">
        <v>4</v>
      </c>
      <c r="G26" s="8"/>
      <c r="I26" s="15" t="s">
        <v>23</v>
      </c>
      <c r="J26" s="17">
        <v>0.15625</v>
      </c>
      <c r="K26" s="17"/>
      <c r="L26" s="17">
        <v>6.5972222222222224E-2</v>
      </c>
      <c r="M26" s="17"/>
      <c r="N26" s="17">
        <v>0.13541666666666666</v>
      </c>
      <c r="O26" s="17"/>
      <c r="P26" s="17">
        <v>0.35763888888888884</v>
      </c>
    </row>
    <row r="27" spans="1:16" ht="16" thickBot="1" x14ac:dyDescent="0.4">
      <c r="A27" s="12">
        <v>43238</v>
      </c>
      <c r="B27" s="13">
        <v>0.42708333333333331</v>
      </c>
      <c r="C27" s="13">
        <v>0.4375</v>
      </c>
      <c r="D27" s="6">
        <v>1.0416666666666666E-2</v>
      </c>
      <c r="E27" s="11" t="s">
        <v>8</v>
      </c>
      <c r="F27" s="11">
        <v>4</v>
      </c>
      <c r="G27" s="11" t="s">
        <v>9</v>
      </c>
      <c r="I27" s="15" t="s">
        <v>24</v>
      </c>
      <c r="J27" s="17">
        <v>0.34722222222222221</v>
      </c>
      <c r="K27" s="17"/>
      <c r="L27" s="17"/>
      <c r="M27" s="17"/>
      <c r="N27" s="17">
        <v>1.3888888888888888E-2</v>
      </c>
      <c r="O27" s="17"/>
      <c r="P27" s="17">
        <v>0.3611111111111111</v>
      </c>
    </row>
    <row r="28" spans="1:16" ht="16" thickBot="1" x14ac:dyDescent="0.4">
      <c r="A28" s="12">
        <v>43239</v>
      </c>
      <c r="B28" s="13">
        <v>0.47916666666666669</v>
      </c>
      <c r="C28" s="13">
        <v>0.5</v>
      </c>
      <c r="D28" s="6">
        <v>2.0833333333333332E-2</v>
      </c>
      <c r="E28" s="11" t="s">
        <v>8</v>
      </c>
      <c r="F28" s="11">
        <v>3</v>
      </c>
      <c r="G28" s="11"/>
      <c r="I28" s="15" t="s">
        <v>25</v>
      </c>
      <c r="J28" s="17">
        <v>2.7777777777777776E-2</v>
      </c>
      <c r="K28" s="17"/>
      <c r="L28" s="17">
        <v>2.0833333333333332E-2</v>
      </c>
      <c r="M28" s="17"/>
      <c r="N28" s="17">
        <v>5.5555555555555552E-2</v>
      </c>
      <c r="O28" s="17">
        <v>0.29166666666666669</v>
      </c>
      <c r="P28" s="17">
        <v>0.39583333333333337</v>
      </c>
    </row>
    <row r="29" spans="1:16" ht="16" thickBot="1" x14ac:dyDescent="0.4">
      <c r="A29" s="12">
        <v>43239</v>
      </c>
      <c r="B29" s="13">
        <v>0.5</v>
      </c>
      <c r="C29" s="13">
        <v>0.59375</v>
      </c>
      <c r="D29" s="6">
        <v>9.375E-2</v>
      </c>
      <c r="E29" s="11" t="s">
        <v>11</v>
      </c>
      <c r="F29" s="11">
        <v>3</v>
      </c>
      <c r="G29" s="11" t="s">
        <v>9</v>
      </c>
      <c r="I29" s="15" t="s">
        <v>26</v>
      </c>
      <c r="J29" s="17"/>
      <c r="K29" s="17"/>
      <c r="L29" s="17">
        <v>4.1666666666666664E-2</v>
      </c>
      <c r="M29" s="17">
        <v>6.25E-2</v>
      </c>
      <c r="N29" s="17">
        <v>4.1666666666666664E-2</v>
      </c>
      <c r="O29" s="17">
        <v>0.16666666666666666</v>
      </c>
      <c r="P29" s="17">
        <v>0.3125</v>
      </c>
    </row>
    <row r="30" spans="1:16" ht="16" thickBot="1" x14ac:dyDescent="0.4">
      <c r="A30" s="12">
        <v>43240</v>
      </c>
      <c r="B30" s="13">
        <v>0.29166666666666669</v>
      </c>
      <c r="C30" s="13">
        <v>0.3125</v>
      </c>
      <c r="D30" s="6">
        <v>2.0833333333333332E-2</v>
      </c>
      <c r="E30" s="11" t="s">
        <v>8</v>
      </c>
      <c r="F30" s="11">
        <v>3</v>
      </c>
      <c r="G30" s="11" t="s">
        <v>9</v>
      </c>
      <c r="I30" s="15" t="s">
        <v>16</v>
      </c>
      <c r="J30" s="17">
        <v>2.1145833333333335</v>
      </c>
      <c r="K30" s="17">
        <v>4.1666666666666664E-2</v>
      </c>
      <c r="L30" s="17">
        <v>0.88888888888888884</v>
      </c>
      <c r="M30" s="17">
        <v>6.25E-2</v>
      </c>
      <c r="N30" s="17">
        <v>1.0069444444444444</v>
      </c>
      <c r="O30" s="17">
        <v>1.0798611111111112</v>
      </c>
      <c r="P30" s="17">
        <v>5.1944444444444438</v>
      </c>
    </row>
    <row r="31" spans="1:16" ht="16" thickBot="1" x14ac:dyDescent="0.4">
      <c r="A31" s="12">
        <v>43240</v>
      </c>
      <c r="B31" s="13">
        <v>0.33333333333333331</v>
      </c>
      <c r="C31" s="13">
        <v>0.4375</v>
      </c>
      <c r="D31" s="6">
        <v>0.10416666666666667</v>
      </c>
      <c r="E31" s="11" t="s">
        <v>11</v>
      </c>
      <c r="F31" s="11">
        <v>3</v>
      </c>
      <c r="G31" s="11" t="s">
        <v>9</v>
      </c>
      <c r="I31" s="15" t="s">
        <v>27</v>
      </c>
      <c r="J31" s="17">
        <f t="shared" ref="J31:O31" si="0">AVERAGE(J20:J29)</f>
        <v>0.23495370370370372</v>
      </c>
      <c r="K31" s="17">
        <f t="shared" si="0"/>
        <v>4.1666666666666664E-2</v>
      </c>
      <c r="L31" s="17">
        <f t="shared" si="0"/>
        <v>9.8765432098765427E-2</v>
      </c>
      <c r="M31" s="17">
        <f t="shared" si="0"/>
        <v>6.25E-2</v>
      </c>
      <c r="N31" s="17">
        <f t="shared" si="0"/>
        <v>0.14384920634920634</v>
      </c>
      <c r="O31" s="17">
        <f t="shared" si="0"/>
        <v>0.17997685185185186</v>
      </c>
    </row>
    <row r="32" spans="1:16" ht="16" thickBot="1" x14ac:dyDescent="0.4">
      <c r="A32" s="12">
        <v>43241</v>
      </c>
      <c r="B32" s="13">
        <v>0.33333333333333331</v>
      </c>
      <c r="C32" s="13">
        <v>0.375</v>
      </c>
      <c r="D32" s="6">
        <v>4.1666666666666664E-2</v>
      </c>
      <c r="E32" s="11" t="s">
        <v>8</v>
      </c>
      <c r="F32" s="11">
        <v>3</v>
      </c>
      <c r="G32" s="11"/>
    </row>
    <row r="33" spans="1:10" ht="16" thickBot="1" x14ac:dyDescent="0.4">
      <c r="A33" s="12">
        <v>43241</v>
      </c>
      <c r="B33" s="13">
        <v>0.59722222222222221</v>
      </c>
      <c r="C33" s="13">
        <v>0.61111111111111105</v>
      </c>
      <c r="D33" s="6">
        <v>1.3888888888888888E-2</v>
      </c>
      <c r="E33" s="11" t="s">
        <v>8</v>
      </c>
      <c r="F33" s="11">
        <v>3</v>
      </c>
      <c r="G33" s="11" t="s">
        <v>9</v>
      </c>
      <c r="I33" s="14" t="s">
        <v>36</v>
      </c>
      <c r="J33" t="s">
        <v>40</v>
      </c>
    </row>
    <row r="34" spans="1:10" ht="16" thickBot="1" x14ac:dyDescent="0.4">
      <c r="A34" s="12">
        <v>43241</v>
      </c>
      <c r="B34" s="13">
        <v>0.625</v>
      </c>
      <c r="C34" s="13">
        <v>0.66666666666666663</v>
      </c>
      <c r="D34" s="6">
        <v>4.1666666666666664E-2</v>
      </c>
      <c r="E34" s="11" t="s">
        <v>7</v>
      </c>
      <c r="F34" s="11">
        <v>5</v>
      </c>
      <c r="G34" s="8"/>
      <c r="I34" s="15" t="s">
        <v>17</v>
      </c>
      <c r="J34" s="16">
        <v>4</v>
      </c>
    </row>
    <row r="35" spans="1:10" ht="16" thickBot="1" x14ac:dyDescent="0.4">
      <c r="A35" s="12">
        <v>43241</v>
      </c>
      <c r="B35" s="13">
        <v>0.66666666666666663</v>
      </c>
      <c r="C35" s="13">
        <v>0.6875</v>
      </c>
      <c r="D35" s="6">
        <v>2.0833333333333332E-2</v>
      </c>
      <c r="E35" s="11" t="s">
        <v>7</v>
      </c>
      <c r="F35" s="11">
        <v>3</v>
      </c>
      <c r="G35" s="8"/>
      <c r="I35" s="15" t="s">
        <v>18</v>
      </c>
      <c r="J35" s="16">
        <v>8</v>
      </c>
    </row>
    <row r="36" spans="1:10" ht="16" thickBot="1" x14ac:dyDescent="0.4">
      <c r="A36" s="12">
        <v>43242</v>
      </c>
      <c r="B36" s="13">
        <v>0.35416666666666669</v>
      </c>
      <c r="C36" s="13">
        <v>0.41666666666666669</v>
      </c>
      <c r="D36" s="6">
        <v>6.25E-2</v>
      </c>
      <c r="E36" s="11" t="s">
        <v>10</v>
      </c>
      <c r="F36" s="11">
        <v>4</v>
      </c>
      <c r="G36" s="11" t="s">
        <v>9</v>
      </c>
      <c r="I36" s="15" t="s">
        <v>19</v>
      </c>
      <c r="J36" s="16">
        <v>4</v>
      </c>
    </row>
    <row r="37" spans="1:10" ht="16" thickBot="1" x14ac:dyDescent="0.4">
      <c r="A37" s="12">
        <v>43242</v>
      </c>
      <c r="B37" s="13">
        <v>0.53472222222222221</v>
      </c>
      <c r="C37" s="13">
        <v>0.59027777777777779</v>
      </c>
      <c r="D37" s="6">
        <v>5.5555555555555552E-2</v>
      </c>
      <c r="E37" s="11" t="s">
        <v>7</v>
      </c>
      <c r="F37" s="11">
        <v>3</v>
      </c>
      <c r="G37" s="8"/>
      <c r="I37" s="15" t="s">
        <v>20</v>
      </c>
      <c r="J37" s="16">
        <v>3</v>
      </c>
    </row>
    <row r="38" spans="1:10" ht="16" thickBot="1" x14ac:dyDescent="0.4">
      <c r="A38" s="12">
        <v>43243</v>
      </c>
      <c r="B38" s="13">
        <v>0.33333333333333331</v>
      </c>
      <c r="C38" s="13">
        <v>0.375</v>
      </c>
      <c r="D38" s="6">
        <v>4.1666666666666664E-2</v>
      </c>
      <c r="E38" s="11" t="s">
        <v>8</v>
      </c>
      <c r="F38" s="11">
        <v>3</v>
      </c>
      <c r="G38" s="11" t="s">
        <v>9</v>
      </c>
      <c r="I38" s="15" t="s">
        <v>21</v>
      </c>
      <c r="J38" s="16">
        <v>1</v>
      </c>
    </row>
    <row r="39" spans="1:10" ht="16" thickBot="1" x14ac:dyDescent="0.4">
      <c r="A39" s="12">
        <v>43243</v>
      </c>
      <c r="B39" s="13">
        <v>0.4375</v>
      </c>
      <c r="C39" s="13">
        <v>0.5</v>
      </c>
      <c r="D39" s="6">
        <v>6.25E-2</v>
      </c>
      <c r="E39" s="11" t="s">
        <v>7</v>
      </c>
      <c r="F39" s="11">
        <v>3</v>
      </c>
      <c r="G39" s="8"/>
      <c r="I39" s="15" t="s">
        <v>22</v>
      </c>
      <c r="J39" s="16">
        <v>4</v>
      </c>
    </row>
    <row r="40" spans="1:10" ht="16" thickBot="1" x14ac:dyDescent="0.4">
      <c r="A40" s="12">
        <v>43243</v>
      </c>
      <c r="B40" s="13">
        <v>0.54166666666666663</v>
      </c>
      <c r="C40" s="13">
        <v>0.58333333333333337</v>
      </c>
      <c r="D40" s="6">
        <v>4.1666666666666664E-2</v>
      </c>
      <c r="E40" s="11" t="s">
        <v>10</v>
      </c>
      <c r="F40" s="11">
        <v>3</v>
      </c>
      <c r="G40" s="8"/>
      <c r="I40" s="15" t="s">
        <v>23</v>
      </c>
      <c r="J40" s="16">
        <v>3</v>
      </c>
    </row>
    <row r="41" spans="1:10" ht="16" thickBot="1" x14ac:dyDescent="0.4">
      <c r="A41" s="12">
        <v>43243</v>
      </c>
      <c r="B41" s="13">
        <v>0.61111111111111105</v>
      </c>
      <c r="C41" s="13">
        <v>0.625</v>
      </c>
      <c r="D41" s="6">
        <v>1.3888888888888888E-2</v>
      </c>
      <c r="E41" s="11" t="s">
        <v>10</v>
      </c>
      <c r="F41" s="11">
        <v>3</v>
      </c>
      <c r="G41" s="8"/>
      <c r="I41" s="15" t="s">
        <v>24</v>
      </c>
      <c r="J41" s="16">
        <v>1</v>
      </c>
    </row>
    <row r="42" spans="1:10" ht="16" thickBot="1" x14ac:dyDescent="0.4">
      <c r="A42" s="12">
        <v>43243</v>
      </c>
      <c r="B42" s="13">
        <v>0.35416666666666669</v>
      </c>
      <c r="C42" s="13">
        <v>0.47916666666666669</v>
      </c>
      <c r="D42" s="6">
        <v>0.125</v>
      </c>
      <c r="E42" s="11" t="s">
        <v>10</v>
      </c>
      <c r="F42" s="11">
        <v>3</v>
      </c>
      <c r="G42" s="8"/>
      <c r="I42" s="15" t="s">
        <v>25</v>
      </c>
      <c r="J42" s="16">
        <v>4</v>
      </c>
    </row>
    <row r="43" spans="1:10" ht="16" thickBot="1" x14ac:dyDescent="0.4">
      <c r="A43" s="12">
        <v>43243</v>
      </c>
      <c r="B43" s="13">
        <v>0.54166666666666663</v>
      </c>
      <c r="C43" s="13">
        <v>0.625</v>
      </c>
      <c r="D43" s="6">
        <v>8.3333333333333329E-2</v>
      </c>
      <c r="E43" s="11" t="s">
        <v>10</v>
      </c>
      <c r="F43" s="11">
        <v>3</v>
      </c>
      <c r="G43" s="8"/>
      <c r="I43" s="15" t="s">
        <v>26</v>
      </c>
      <c r="J43" s="16">
        <v>2</v>
      </c>
    </row>
    <row r="44" spans="1:10" ht="16" thickBot="1" x14ac:dyDescent="0.4">
      <c r="A44" s="12">
        <v>43244</v>
      </c>
      <c r="B44" s="13">
        <v>0.375</v>
      </c>
      <c r="C44" s="13">
        <v>0.41666666666666669</v>
      </c>
      <c r="D44" s="6">
        <v>4.1666666666666664E-2</v>
      </c>
      <c r="E44" s="11" t="s">
        <v>8</v>
      </c>
      <c r="F44" s="11">
        <v>3</v>
      </c>
      <c r="G44" s="8"/>
      <c r="I44" s="15" t="s">
        <v>16</v>
      </c>
      <c r="J44" s="16">
        <v>34</v>
      </c>
    </row>
    <row r="45" spans="1:10" ht="16" thickBot="1" x14ac:dyDescent="0.4">
      <c r="A45" s="12">
        <v>43245</v>
      </c>
      <c r="B45" s="13">
        <v>0.36458333333333331</v>
      </c>
      <c r="C45" s="13">
        <v>0.40625</v>
      </c>
      <c r="D45" s="6">
        <v>4.1666666666666664E-2</v>
      </c>
      <c r="E45" s="11" t="s">
        <v>8</v>
      </c>
      <c r="F45" s="11">
        <v>3</v>
      </c>
      <c r="G45" s="11" t="s">
        <v>9</v>
      </c>
    </row>
    <row r="46" spans="1:10" ht="16" thickBot="1" x14ac:dyDescent="0.4">
      <c r="A46" s="12">
        <v>43245</v>
      </c>
      <c r="B46" s="13">
        <v>0.40625</v>
      </c>
      <c r="C46" s="13">
        <v>0.4861111111111111</v>
      </c>
      <c r="D46" s="6">
        <v>7.9861111111111105E-2</v>
      </c>
      <c r="E46" s="11" t="s">
        <v>7</v>
      </c>
      <c r="F46" s="11">
        <v>3</v>
      </c>
      <c r="G46" s="8"/>
    </row>
    <row r="47" spans="1:10" ht="16" thickBot="1" x14ac:dyDescent="0.4">
      <c r="A47" s="12">
        <v>43245</v>
      </c>
      <c r="B47" s="13">
        <v>0.86111111111111116</v>
      </c>
      <c r="C47" s="13">
        <v>0.875</v>
      </c>
      <c r="D47" s="6">
        <v>1.3888888888888888E-2</v>
      </c>
      <c r="E47" s="11" t="s">
        <v>7</v>
      </c>
      <c r="F47" s="11">
        <v>3</v>
      </c>
      <c r="G47" s="8"/>
    </row>
    <row r="48" spans="1:10" ht="16" thickBot="1" x14ac:dyDescent="0.4">
      <c r="A48" s="12">
        <v>43249</v>
      </c>
      <c r="B48" s="13">
        <v>0.33333333333333331</v>
      </c>
      <c r="C48" s="13">
        <v>0.35416666666666669</v>
      </c>
      <c r="D48" s="6">
        <v>2.0833333333333332E-2</v>
      </c>
      <c r="E48" s="11" t="s">
        <v>8</v>
      </c>
      <c r="F48" s="11">
        <v>3</v>
      </c>
      <c r="G48" s="8"/>
    </row>
    <row r="49" spans="1:7" ht="16" thickBot="1" x14ac:dyDescent="0.4">
      <c r="A49" s="12">
        <v>43249</v>
      </c>
      <c r="B49" s="13">
        <v>0.41666666666666669</v>
      </c>
      <c r="C49" s="13">
        <v>0.44097222222222227</v>
      </c>
      <c r="D49" s="6">
        <v>2.4305555555555556E-2</v>
      </c>
      <c r="E49" s="11" t="s">
        <v>7</v>
      </c>
      <c r="F49" s="11">
        <v>4</v>
      </c>
      <c r="G49" s="8"/>
    </row>
    <row r="50" spans="1:7" ht="16" thickBot="1" x14ac:dyDescent="0.4">
      <c r="A50" s="12">
        <v>43249</v>
      </c>
      <c r="B50" s="13">
        <v>0.5</v>
      </c>
      <c r="C50" s="13">
        <v>0.52777777777777779</v>
      </c>
      <c r="D50" s="6">
        <v>2.7777777777777776E-2</v>
      </c>
      <c r="E50" s="11" t="s">
        <v>7</v>
      </c>
      <c r="F50" s="11">
        <v>4</v>
      </c>
      <c r="G50" s="8"/>
    </row>
    <row r="51" spans="1:7" ht="16" thickBot="1" x14ac:dyDescent="0.4">
      <c r="A51" s="12">
        <v>43249</v>
      </c>
      <c r="B51" s="13">
        <v>0.625</v>
      </c>
      <c r="C51" s="13">
        <v>0.65625</v>
      </c>
      <c r="D51" s="6">
        <v>3.125E-2</v>
      </c>
      <c r="E51" s="11" t="s">
        <v>7</v>
      </c>
      <c r="F51" s="11">
        <v>4</v>
      </c>
      <c r="G51" s="8"/>
    </row>
    <row r="52" spans="1:7" ht="16" thickBot="1" x14ac:dyDescent="0.4">
      <c r="A52" s="12">
        <v>43250</v>
      </c>
      <c r="B52" s="13">
        <v>0.375</v>
      </c>
      <c r="C52" s="13">
        <v>0.43055555555555558</v>
      </c>
      <c r="D52" s="6">
        <v>5.5555555555555552E-2</v>
      </c>
      <c r="E52" s="11" t="s">
        <v>8</v>
      </c>
      <c r="F52" s="11">
        <v>3</v>
      </c>
      <c r="G52" s="11" t="s">
        <v>9</v>
      </c>
    </row>
    <row r="53" spans="1:7" ht="16" thickBot="1" x14ac:dyDescent="0.4">
      <c r="A53" s="12">
        <v>43250</v>
      </c>
      <c r="B53" s="13">
        <v>0.44791666666666669</v>
      </c>
      <c r="C53" s="13">
        <v>0.5</v>
      </c>
      <c r="D53" s="6">
        <v>5.2083333333333336E-2</v>
      </c>
      <c r="E53" s="11" t="s">
        <v>7</v>
      </c>
      <c r="F53" s="11">
        <v>3</v>
      </c>
      <c r="G53" s="8"/>
    </row>
    <row r="54" spans="1:7" ht="16" thickBot="1" x14ac:dyDescent="0.4">
      <c r="A54" s="12">
        <v>43250</v>
      </c>
      <c r="B54" s="13">
        <v>0.58333333333333337</v>
      </c>
      <c r="C54" s="13">
        <v>0.625</v>
      </c>
      <c r="D54" s="6">
        <v>4.1666666666666664E-2</v>
      </c>
      <c r="E54" s="11" t="s">
        <v>8</v>
      </c>
      <c r="F54" s="11">
        <v>3</v>
      </c>
      <c r="G54" s="8"/>
    </row>
    <row r="55" spans="1:7" ht="16" thickBot="1" x14ac:dyDescent="0.4">
      <c r="A55" s="12">
        <v>43251</v>
      </c>
      <c r="B55" s="13">
        <v>0.3125</v>
      </c>
      <c r="C55" s="13">
        <v>0.35416666666666669</v>
      </c>
      <c r="D55" s="6">
        <v>4.1666666666666664E-2</v>
      </c>
      <c r="E55" s="11" t="s">
        <v>8</v>
      </c>
      <c r="F55" s="11">
        <v>3</v>
      </c>
      <c r="G55" s="11" t="s">
        <v>9</v>
      </c>
    </row>
    <row r="56" spans="1:7" ht="16" thickBot="1" x14ac:dyDescent="0.4">
      <c r="A56" s="12">
        <v>43251</v>
      </c>
      <c r="B56" s="13">
        <v>0.36458333333333331</v>
      </c>
      <c r="C56" s="13">
        <v>0.41666666666666669</v>
      </c>
      <c r="D56" s="6">
        <v>5.2083333333333336E-2</v>
      </c>
      <c r="E56" s="11" t="s">
        <v>7</v>
      </c>
      <c r="F56" s="11">
        <v>4</v>
      </c>
      <c r="G56" s="8"/>
    </row>
    <row r="57" spans="1:7" ht="16" thickBot="1" x14ac:dyDescent="0.4">
      <c r="A57" s="12">
        <v>43251</v>
      </c>
      <c r="B57" s="13">
        <v>0.4375</v>
      </c>
      <c r="C57" s="13">
        <v>0.52083333333333337</v>
      </c>
      <c r="D57" s="6">
        <v>8.3333333333333329E-2</v>
      </c>
      <c r="E57" s="11" t="s">
        <v>7</v>
      </c>
      <c r="F57" s="11">
        <v>4</v>
      </c>
      <c r="G57" s="8"/>
    </row>
    <row r="58" spans="1:7" ht="16" thickBot="1" x14ac:dyDescent="0.4">
      <c r="A58" s="12">
        <v>43253</v>
      </c>
      <c r="B58" s="13">
        <v>0.45833333333333331</v>
      </c>
      <c r="C58" s="13">
        <v>0.54166666666666663</v>
      </c>
      <c r="D58" s="6">
        <v>8.3333333333333329E-2</v>
      </c>
      <c r="E58" s="11" t="s">
        <v>11</v>
      </c>
      <c r="F58" s="11">
        <v>4</v>
      </c>
      <c r="G58" s="11" t="s">
        <v>9</v>
      </c>
    </row>
    <row r="59" spans="1:7" ht="16" thickBot="1" x14ac:dyDescent="0.4">
      <c r="A59" s="12">
        <v>43255</v>
      </c>
      <c r="B59" s="13">
        <v>0.63541666666666663</v>
      </c>
      <c r="C59" s="13">
        <v>0.67708333333333337</v>
      </c>
      <c r="D59" s="6">
        <v>4.1666666666666664E-2</v>
      </c>
      <c r="E59" s="11" t="s">
        <v>7</v>
      </c>
      <c r="F59" s="11">
        <v>4</v>
      </c>
      <c r="G59" s="8"/>
    </row>
    <row r="60" spans="1:7" ht="16" thickBot="1" x14ac:dyDescent="0.4">
      <c r="A60" s="12">
        <v>43256</v>
      </c>
      <c r="B60" s="13">
        <v>0.3263888888888889</v>
      </c>
      <c r="C60" s="13">
        <v>0.33333333333333331</v>
      </c>
      <c r="D60" s="6">
        <v>6.9444444444444441E-3</v>
      </c>
      <c r="E60" s="11" t="s">
        <v>8</v>
      </c>
      <c r="F60" s="11">
        <v>3</v>
      </c>
      <c r="G60" s="11" t="s">
        <v>9</v>
      </c>
    </row>
    <row r="61" spans="1:7" ht="16" thickBot="1" x14ac:dyDescent="0.4">
      <c r="A61" s="12">
        <v>43256</v>
      </c>
      <c r="B61" s="13">
        <v>0.33333333333333331</v>
      </c>
      <c r="C61" s="13">
        <v>0.35416666666666669</v>
      </c>
      <c r="D61" s="6">
        <v>2.0833333333333332E-2</v>
      </c>
      <c r="E61" s="11" t="s">
        <v>7</v>
      </c>
      <c r="F61" s="11">
        <v>3</v>
      </c>
      <c r="G61" s="8"/>
    </row>
    <row r="62" spans="1:7" ht="16" thickBot="1" x14ac:dyDescent="0.4">
      <c r="A62" s="12">
        <v>43257</v>
      </c>
      <c r="B62" s="13">
        <v>0.41666666666666669</v>
      </c>
      <c r="C62" s="13">
        <v>0.46527777777777773</v>
      </c>
      <c r="D62" s="6">
        <v>4.8611111111111112E-2</v>
      </c>
      <c r="E62" s="11" t="s">
        <v>7</v>
      </c>
      <c r="F62" s="11">
        <v>3</v>
      </c>
      <c r="G62" s="8"/>
    </row>
    <row r="63" spans="1:7" ht="16" thickBot="1" x14ac:dyDescent="0.4">
      <c r="A63" s="12">
        <v>43258</v>
      </c>
      <c r="B63" s="13">
        <v>0.3576388888888889</v>
      </c>
      <c r="C63" s="13">
        <v>0.43055555555555558</v>
      </c>
      <c r="D63" s="6">
        <v>7.2916666666666671E-2</v>
      </c>
      <c r="E63" s="11" t="s">
        <v>7</v>
      </c>
      <c r="F63" s="11">
        <v>3</v>
      </c>
      <c r="G63" s="8"/>
    </row>
    <row r="64" spans="1:7" ht="16" thickBot="1" x14ac:dyDescent="0.4">
      <c r="A64" s="12">
        <v>43259</v>
      </c>
      <c r="B64" s="13">
        <v>0.375</v>
      </c>
      <c r="C64" s="13">
        <v>0.4201388888888889</v>
      </c>
      <c r="D64" s="6">
        <v>4.5138888888888888E-2</v>
      </c>
      <c r="E64" s="11" t="s">
        <v>11</v>
      </c>
      <c r="F64" s="11">
        <v>3</v>
      </c>
      <c r="G64" s="8"/>
    </row>
    <row r="65" spans="1:7" ht="16" thickBot="1" x14ac:dyDescent="0.4">
      <c r="A65" s="12">
        <v>43259</v>
      </c>
      <c r="B65" s="13">
        <v>0.42708333333333331</v>
      </c>
      <c r="C65" s="13">
        <v>0.60069444444444442</v>
      </c>
      <c r="D65" s="6">
        <v>0.17361111111111113</v>
      </c>
      <c r="E65" s="11" t="s">
        <v>11</v>
      </c>
      <c r="F65" s="11">
        <v>3</v>
      </c>
      <c r="G65" s="8"/>
    </row>
    <row r="66" spans="1:7" ht="16" thickBot="1" x14ac:dyDescent="0.4">
      <c r="A66" s="12">
        <v>43259</v>
      </c>
      <c r="B66" s="13">
        <v>0.77083333333333337</v>
      </c>
      <c r="C66" s="13">
        <v>0.91666666666666663</v>
      </c>
      <c r="D66" s="6">
        <v>0.14583333333333334</v>
      </c>
      <c r="E66" s="11" t="s">
        <v>11</v>
      </c>
      <c r="F66" s="11">
        <v>3</v>
      </c>
      <c r="G66" s="8"/>
    </row>
    <row r="67" spans="1:7" ht="16" thickBot="1" x14ac:dyDescent="0.4">
      <c r="A67" s="12">
        <v>43260</v>
      </c>
      <c r="B67" s="13">
        <v>0.4375</v>
      </c>
      <c r="C67" s="13">
        <v>0.55208333333333337</v>
      </c>
      <c r="D67" s="6">
        <v>0.11458333333333333</v>
      </c>
      <c r="E67" s="11" t="s">
        <v>11</v>
      </c>
      <c r="F67" s="11">
        <v>3</v>
      </c>
      <c r="G67" s="8"/>
    </row>
    <row r="68" spans="1:7" ht="16" thickBot="1" x14ac:dyDescent="0.4">
      <c r="A68" s="12">
        <v>43262</v>
      </c>
      <c r="B68" s="13">
        <v>0.38194444444444442</v>
      </c>
      <c r="C68" s="13">
        <v>0.43055555555555558</v>
      </c>
      <c r="D68" s="6">
        <v>4.8611111111111112E-2</v>
      </c>
      <c r="E68" s="11" t="s">
        <v>7</v>
      </c>
      <c r="F68" s="11">
        <v>3</v>
      </c>
      <c r="G68" s="8"/>
    </row>
    <row r="69" spans="1:7" ht="16" thickBot="1" x14ac:dyDescent="0.4">
      <c r="A69" s="12">
        <v>43264</v>
      </c>
      <c r="B69" s="13">
        <v>0.59375</v>
      </c>
      <c r="C69" s="13">
        <v>0.6958333333333333</v>
      </c>
      <c r="D69" s="6">
        <v>0.10208333333333335</v>
      </c>
      <c r="E69" s="11" t="s">
        <v>7</v>
      </c>
      <c r="F69" s="11">
        <v>4</v>
      </c>
      <c r="G69" s="8"/>
    </row>
    <row r="70" spans="1:7" ht="16" thickBot="1" x14ac:dyDescent="0.4">
      <c r="A70" s="12">
        <v>43265</v>
      </c>
      <c r="B70" s="13">
        <v>0.2951388888888889</v>
      </c>
      <c r="C70" s="13">
        <v>0.3125</v>
      </c>
      <c r="D70" s="6">
        <v>1.7361111111111112E-2</v>
      </c>
      <c r="E70" s="11" t="s">
        <v>7</v>
      </c>
      <c r="F70" s="11">
        <v>4</v>
      </c>
      <c r="G70" s="8"/>
    </row>
    <row r="71" spans="1:7" ht="16" thickBot="1" x14ac:dyDescent="0.4">
      <c r="A71" s="12">
        <v>43265</v>
      </c>
      <c r="B71" s="13">
        <v>0.34027777777777773</v>
      </c>
      <c r="C71" s="13">
        <v>0.3888888888888889</v>
      </c>
      <c r="D71" s="6">
        <v>4.8611111111111112E-2</v>
      </c>
      <c r="E71" s="11" t="s">
        <v>7</v>
      </c>
      <c r="F71" s="11">
        <v>4</v>
      </c>
      <c r="G71" s="8"/>
    </row>
    <row r="72" spans="1:7" ht="16" thickBot="1" x14ac:dyDescent="0.4">
      <c r="A72" s="12">
        <v>43265</v>
      </c>
      <c r="B72" s="13">
        <v>0.55902777777777779</v>
      </c>
      <c r="C72" s="13">
        <v>0.625</v>
      </c>
      <c r="D72" s="6">
        <v>6.5972222222222224E-2</v>
      </c>
      <c r="E72" s="11" t="s">
        <v>10</v>
      </c>
      <c r="F72" s="11">
        <v>3</v>
      </c>
      <c r="G72" s="11" t="s">
        <v>9</v>
      </c>
    </row>
    <row r="73" spans="1:7" ht="16" thickBot="1" x14ac:dyDescent="0.4">
      <c r="A73" s="12">
        <v>43265</v>
      </c>
      <c r="B73" s="13">
        <v>0.66666666666666663</v>
      </c>
      <c r="C73" s="13">
        <v>0.70833333333333337</v>
      </c>
      <c r="D73" s="6">
        <v>4.1666666666666664E-2</v>
      </c>
      <c r="E73" s="11" t="s">
        <v>8</v>
      </c>
      <c r="F73" s="11">
        <v>3</v>
      </c>
      <c r="G73" s="11" t="s">
        <v>9</v>
      </c>
    </row>
    <row r="74" spans="1:7" ht="16" thickBot="1" x14ac:dyDescent="0.4">
      <c r="A74" s="12">
        <v>43266</v>
      </c>
      <c r="B74" s="13">
        <v>0.29166666666666669</v>
      </c>
      <c r="C74" s="13">
        <v>0.33333333333333331</v>
      </c>
      <c r="D74" s="6">
        <v>4.1666666666666664E-2</v>
      </c>
      <c r="E74" s="11" t="s">
        <v>8</v>
      </c>
      <c r="F74" s="11">
        <v>3</v>
      </c>
      <c r="G74" s="11" t="s">
        <v>9</v>
      </c>
    </row>
    <row r="75" spans="1:7" ht="16" thickBot="1" x14ac:dyDescent="0.4">
      <c r="A75" s="12">
        <v>43266</v>
      </c>
      <c r="B75" s="13">
        <v>0.46875</v>
      </c>
      <c r="C75" s="13">
        <v>0.51041666666666663</v>
      </c>
      <c r="D75" s="6">
        <v>4.1666666666666664E-2</v>
      </c>
      <c r="E75" s="11" t="s">
        <v>7</v>
      </c>
      <c r="F75" s="11">
        <v>4</v>
      </c>
      <c r="G75" s="8"/>
    </row>
    <row r="76" spans="1:7" ht="16" thickBot="1" x14ac:dyDescent="0.4">
      <c r="A76" s="12">
        <v>43266</v>
      </c>
      <c r="B76" s="13">
        <v>0.64236111111111105</v>
      </c>
      <c r="C76" s="13">
        <v>0.70833333333333337</v>
      </c>
      <c r="D76" s="6">
        <v>6.5972222222222224E-2</v>
      </c>
      <c r="E76" s="11" t="s">
        <v>7</v>
      </c>
      <c r="F76" s="11">
        <v>4</v>
      </c>
      <c r="G76" s="8"/>
    </row>
    <row r="77" spans="1:7" ht="16" thickBot="1" x14ac:dyDescent="0.4">
      <c r="A77" s="12">
        <v>43268</v>
      </c>
      <c r="B77" s="13">
        <v>0.32291666666666669</v>
      </c>
      <c r="C77" s="13">
        <v>0.33680555555555558</v>
      </c>
      <c r="D77" s="6">
        <v>1.3888888888888888E-2</v>
      </c>
      <c r="E77" s="11" t="s">
        <v>8</v>
      </c>
      <c r="F77" s="11">
        <v>3</v>
      </c>
      <c r="G77" s="11" t="s">
        <v>9</v>
      </c>
    </row>
    <row r="78" spans="1:7" ht="16" thickBot="1" x14ac:dyDescent="0.4">
      <c r="A78" s="12">
        <v>43268</v>
      </c>
      <c r="B78" s="13">
        <v>0.33680555555555558</v>
      </c>
      <c r="C78" s="13">
        <v>0.37847222222222227</v>
      </c>
      <c r="D78" s="6">
        <v>4.1666666666666664E-2</v>
      </c>
      <c r="E78" s="11" t="s">
        <v>12</v>
      </c>
      <c r="F78" s="11">
        <v>3</v>
      </c>
      <c r="G78" s="8"/>
    </row>
    <row r="79" spans="1:7" ht="16" thickBot="1" x14ac:dyDescent="0.4">
      <c r="A79" s="12">
        <v>43269</v>
      </c>
      <c r="B79" s="13">
        <v>0.33333333333333331</v>
      </c>
      <c r="C79" s="13">
        <v>0.3611111111111111</v>
      </c>
      <c r="D79" s="6">
        <v>2.7777777777777776E-2</v>
      </c>
      <c r="E79" s="11" t="s">
        <v>8</v>
      </c>
      <c r="F79" s="11">
        <v>3</v>
      </c>
      <c r="G79" s="11" t="s">
        <v>9</v>
      </c>
    </row>
    <row r="80" spans="1:7" ht="16" thickBot="1" x14ac:dyDescent="0.4">
      <c r="A80" s="12">
        <v>43269</v>
      </c>
      <c r="B80" s="13">
        <v>0.37152777777777773</v>
      </c>
      <c r="C80" s="13">
        <v>0.39583333333333331</v>
      </c>
      <c r="D80" s="6">
        <v>2.4305555555555556E-2</v>
      </c>
      <c r="E80" s="11" t="s">
        <v>7</v>
      </c>
      <c r="F80" s="11">
        <v>4</v>
      </c>
      <c r="G80" s="8"/>
    </row>
    <row r="81" spans="1:7" ht="16" thickBot="1" x14ac:dyDescent="0.4">
      <c r="A81" s="12">
        <v>43269</v>
      </c>
      <c r="B81" s="13">
        <v>0.39583333333333331</v>
      </c>
      <c r="C81" s="13">
        <v>0.40625</v>
      </c>
      <c r="D81" s="6">
        <v>1.0416666666666666E-2</v>
      </c>
      <c r="E81" s="11" t="s">
        <v>7</v>
      </c>
      <c r="F81" s="11">
        <v>4</v>
      </c>
      <c r="G81" s="8"/>
    </row>
    <row r="82" spans="1:7" ht="16" thickBot="1" x14ac:dyDescent="0.4">
      <c r="A82" s="12">
        <v>43270</v>
      </c>
      <c r="B82" s="13">
        <v>0.30208333333333331</v>
      </c>
      <c r="C82" s="13">
        <v>0.31944444444444448</v>
      </c>
      <c r="D82" s="6">
        <v>1.7361111111111112E-2</v>
      </c>
      <c r="E82" s="11" t="s">
        <v>8</v>
      </c>
      <c r="F82" s="11">
        <v>3</v>
      </c>
      <c r="G82" s="11" t="s">
        <v>9</v>
      </c>
    </row>
    <row r="83" spans="1:7" ht="16" thickBot="1" x14ac:dyDescent="0.4">
      <c r="A83" s="12">
        <v>43270</v>
      </c>
      <c r="B83" s="13">
        <v>0.31944444444444448</v>
      </c>
      <c r="C83" s="13">
        <v>0.35416666666666669</v>
      </c>
      <c r="D83" s="6">
        <v>3.4722222222222224E-2</v>
      </c>
      <c r="E83" s="11" t="s">
        <v>7</v>
      </c>
      <c r="F83" s="11">
        <v>4</v>
      </c>
      <c r="G83" s="8"/>
    </row>
    <row r="84" spans="1:7" ht="16" thickBot="1" x14ac:dyDescent="0.4">
      <c r="A84" s="12">
        <v>43270</v>
      </c>
      <c r="B84" s="13">
        <v>0.4375</v>
      </c>
      <c r="C84" s="13">
        <v>0.48958333333333331</v>
      </c>
      <c r="D84" s="6">
        <v>5.2083333333333336E-2</v>
      </c>
      <c r="E84" s="11" t="s">
        <v>7</v>
      </c>
      <c r="F84" s="11">
        <v>3</v>
      </c>
      <c r="G84" s="8"/>
    </row>
    <row r="85" spans="1:7" ht="16" thickBot="1" x14ac:dyDescent="0.4">
      <c r="A85" s="12">
        <v>43271</v>
      </c>
      <c r="B85" s="13">
        <v>0.46527777777777773</v>
      </c>
      <c r="C85" s="13">
        <v>0.5</v>
      </c>
      <c r="D85" s="6">
        <v>3.4722222222222224E-2</v>
      </c>
      <c r="E85" s="11" t="s">
        <v>7</v>
      </c>
      <c r="F85" s="11">
        <v>3</v>
      </c>
      <c r="G85" s="8"/>
    </row>
    <row r="86" spans="1:7" ht="16" thickBot="1" x14ac:dyDescent="0.4">
      <c r="A86" s="12">
        <v>43271</v>
      </c>
      <c r="B86" s="13">
        <v>0.54166666666666663</v>
      </c>
      <c r="C86" s="13">
        <v>0.5625</v>
      </c>
      <c r="D86" s="6">
        <v>2.0833333333333332E-2</v>
      </c>
      <c r="E86" s="11" t="s">
        <v>8</v>
      </c>
      <c r="F86" s="11">
        <v>3</v>
      </c>
      <c r="G86" s="8"/>
    </row>
    <row r="87" spans="1:7" ht="16" thickBot="1" x14ac:dyDescent="0.4">
      <c r="A87" s="12">
        <v>43274</v>
      </c>
      <c r="B87" s="13">
        <v>0.41666666666666669</v>
      </c>
      <c r="C87" s="13">
        <v>0.55208333333333337</v>
      </c>
      <c r="D87" s="6">
        <v>0.13541666666666666</v>
      </c>
      <c r="E87" s="11" t="s">
        <v>11</v>
      </c>
      <c r="F87" s="11">
        <v>3</v>
      </c>
      <c r="G87" s="11" t="s">
        <v>9</v>
      </c>
    </row>
    <row r="88" spans="1:7" ht="16" thickBot="1" x14ac:dyDescent="0.4">
      <c r="A88" s="12">
        <v>43276</v>
      </c>
      <c r="B88" s="13">
        <v>0.43055555555555558</v>
      </c>
      <c r="C88" s="13">
        <v>0.46180555555555558</v>
      </c>
      <c r="D88" s="6">
        <v>3.125E-2</v>
      </c>
      <c r="E88" s="11" t="s">
        <v>7</v>
      </c>
      <c r="F88" s="11">
        <v>4</v>
      </c>
      <c r="G88" s="8"/>
    </row>
    <row r="89" spans="1:7" ht="16" thickBot="1" x14ac:dyDescent="0.4">
      <c r="A89" s="12">
        <v>43277</v>
      </c>
      <c r="B89" s="13">
        <v>0.29166666666666669</v>
      </c>
      <c r="C89" s="13">
        <v>0.31944444444444448</v>
      </c>
      <c r="D89" s="6">
        <v>2.7777777777777776E-2</v>
      </c>
      <c r="E89" s="11" t="s">
        <v>7</v>
      </c>
      <c r="F89" s="11">
        <v>3</v>
      </c>
      <c r="G89" s="11" t="s">
        <v>9</v>
      </c>
    </row>
    <row r="90" spans="1:7" ht="16" thickBot="1" x14ac:dyDescent="0.4">
      <c r="A90" s="12">
        <v>43277</v>
      </c>
      <c r="B90" s="13">
        <v>0.31944444444444448</v>
      </c>
      <c r="C90" s="13">
        <v>0.33333333333333331</v>
      </c>
      <c r="D90" s="6">
        <v>1.3888888888888888E-2</v>
      </c>
      <c r="E90" s="11" t="s">
        <v>11</v>
      </c>
      <c r="F90" s="11">
        <v>3</v>
      </c>
      <c r="G90" s="8"/>
    </row>
    <row r="91" spans="1:7" ht="16" thickBot="1" x14ac:dyDescent="0.4">
      <c r="A91" s="12">
        <v>43278</v>
      </c>
      <c r="B91" s="13">
        <v>0.28125</v>
      </c>
      <c r="C91" s="13">
        <v>0.29166666666666669</v>
      </c>
      <c r="D91" s="6">
        <v>1.0416666666666666E-2</v>
      </c>
      <c r="E91" s="11" t="s">
        <v>7</v>
      </c>
      <c r="F91" s="11">
        <v>3</v>
      </c>
      <c r="G91" s="8"/>
    </row>
    <row r="92" spans="1:7" ht="16" thickBot="1" x14ac:dyDescent="0.4">
      <c r="A92" s="12">
        <v>43278</v>
      </c>
      <c r="B92" s="13">
        <v>0.38541666666666669</v>
      </c>
      <c r="C92" s="13">
        <v>0.5</v>
      </c>
      <c r="D92" s="6">
        <v>0.11458333333333333</v>
      </c>
      <c r="E92" s="11" t="s">
        <v>7</v>
      </c>
      <c r="F92" s="11">
        <v>3</v>
      </c>
      <c r="G92" s="8"/>
    </row>
    <row r="93" spans="1:7" ht="16" thickBot="1" x14ac:dyDescent="0.4">
      <c r="A93" s="12">
        <v>43279</v>
      </c>
      <c r="B93" s="13">
        <v>0.8125</v>
      </c>
      <c r="C93" s="13">
        <v>0.83333333333333337</v>
      </c>
      <c r="D93" s="6">
        <v>2.0833333333333332E-2</v>
      </c>
      <c r="E93" s="11" t="s">
        <v>7</v>
      </c>
      <c r="F93" s="11">
        <v>3</v>
      </c>
      <c r="G93" s="8"/>
    </row>
    <row r="94" spans="1:7" ht="16" thickBot="1" x14ac:dyDescent="0.4">
      <c r="A94" s="12">
        <v>43280</v>
      </c>
      <c r="B94" s="13">
        <v>0.375</v>
      </c>
      <c r="C94" s="13">
        <v>0.47916666666666669</v>
      </c>
      <c r="D94" s="6">
        <v>0.10416666666666667</v>
      </c>
      <c r="E94" s="11" t="s">
        <v>7</v>
      </c>
      <c r="F94" s="11">
        <v>3</v>
      </c>
      <c r="G94" s="8"/>
    </row>
    <row r="95" spans="1:7" ht="16" thickBot="1" x14ac:dyDescent="0.4">
      <c r="A95" s="12">
        <v>43280</v>
      </c>
      <c r="B95" s="13">
        <v>0.47916666666666669</v>
      </c>
      <c r="C95" s="13">
        <v>0.51736111111111105</v>
      </c>
      <c r="D95" s="6">
        <v>3.8194444444444441E-2</v>
      </c>
      <c r="E95" s="11" t="s">
        <v>7</v>
      </c>
      <c r="F95" s="11">
        <v>3</v>
      </c>
      <c r="G95" s="8"/>
    </row>
    <row r="96" spans="1:7" ht="16" thickBot="1" x14ac:dyDescent="0.4">
      <c r="A96" s="12">
        <v>43284</v>
      </c>
      <c r="B96" s="13">
        <v>0.35416666666666669</v>
      </c>
      <c r="C96" s="13">
        <v>0.60416666666666663</v>
      </c>
      <c r="D96" s="6">
        <v>0.25</v>
      </c>
      <c r="E96" s="11" t="s">
        <v>10</v>
      </c>
      <c r="F96" s="11">
        <v>4</v>
      </c>
      <c r="G96" s="11" t="s">
        <v>9</v>
      </c>
    </row>
    <row r="97" spans="1:7" ht="16" thickBot="1" x14ac:dyDescent="0.4">
      <c r="A97" s="12">
        <v>43285</v>
      </c>
      <c r="B97" s="13">
        <v>0.34027777777777773</v>
      </c>
      <c r="C97" s="13">
        <v>0.36805555555555558</v>
      </c>
      <c r="D97" s="6">
        <v>2.7777777777777776E-2</v>
      </c>
      <c r="E97" s="11" t="s">
        <v>7</v>
      </c>
      <c r="F97" s="11">
        <v>4</v>
      </c>
      <c r="G97" s="8"/>
    </row>
    <row r="98" spans="1:7" ht="16" thickBot="1" x14ac:dyDescent="0.4">
      <c r="A98" s="12">
        <v>43286</v>
      </c>
      <c r="B98" s="13">
        <v>0.61111111111111105</v>
      </c>
      <c r="C98" s="13">
        <v>0.66666666666666663</v>
      </c>
      <c r="D98" s="6">
        <v>5.5555555555555552E-2</v>
      </c>
      <c r="E98" s="11" t="s">
        <v>11</v>
      </c>
      <c r="F98" s="11">
        <v>3</v>
      </c>
      <c r="G98" s="11" t="s">
        <v>9</v>
      </c>
    </row>
    <row r="99" spans="1:7" ht="16" thickBot="1" x14ac:dyDescent="0.4">
      <c r="A99" s="12">
        <v>43286</v>
      </c>
      <c r="B99" s="13">
        <v>0.66666666666666663</v>
      </c>
      <c r="C99" s="13">
        <v>0.6875</v>
      </c>
      <c r="D99" s="6">
        <v>2.0833333333333332E-2</v>
      </c>
      <c r="E99" s="11" t="s">
        <v>8</v>
      </c>
      <c r="F99" s="11">
        <v>3</v>
      </c>
      <c r="G99" s="11" t="s">
        <v>9</v>
      </c>
    </row>
    <row r="100" spans="1:7" ht="16" thickBot="1" x14ac:dyDescent="0.4">
      <c r="A100" s="12">
        <v>43287</v>
      </c>
      <c r="B100" s="13">
        <v>0.66666666666666663</v>
      </c>
      <c r="C100" s="13">
        <v>0.70833333333333337</v>
      </c>
      <c r="D100" s="6">
        <v>4.1666666666666664E-2</v>
      </c>
      <c r="E100" s="11" t="s">
        <v>10</v>
      </c>
      <c r="F100" s="11">
        <v>4</v>
      </c>
      <c r="G100" s="11" t="s">
        <v>9</v>
      </c>
    </row>
    <row r="101" spans="1:7" ht="16" thickBot="1" x14ac:dyDescent="0.4">
      <c r="A101" s="12">
        <v>43290</v>
      </c>
      <c r="B101" s="13">
        <v>0.33333333333333331</v>
      </c>
      <c r="C101" s="13">
        <v>0.375</v>
      </c>
      <c r="D101" s="6">
        <v>4.1666666666666664E-2</v>
      </c>
      <c r="E101" s="11" t="s">
        <v>8</v>
      </c>
      <c r="F101" s="11">
        <v>3</v>
      </c>
      <c r="G101" s="11" t="s">
        <v>9</v>
      </c>
    </row>
    <row r="102" spans="1:7" ht="16" thickBot="1" x14ac:dyDescent="0.4">
      <c r="A102" s="12">
        <v>43291</v>
      </c>
      <c r="B102" s="13">
        <v>0.45833333333333331</v>
      </c>
      <c r="C102" s="13">
        <v>0.5</v>
      </c>
      <c r="D102" s="6">
        <v>4.1666666666666664E-2</v>
      </c>
      <c r="E102" s="11" t="s">
        <v>11</v>
      </c>
      <c r="F102" s="11">
        <v>3</v>
      </c>
      <c r="G102" s="8"/>
    </row>
    <row r="103" spans="1:7" ht="16" thickBot="1" x14ac:dyDescent="0.4">
      <c r="A103" s="12">
        <v>43291</v>
      </c>
      <c r="B103" s="13">
        <v>0.5</v>
      </c>
      <c r="C103" s="13">
        <v>0.5625</v>
      </c>
      <c r="D103" s="6">
        <v>6.25E-2</v>
      </c>
      <c r="E103" s="11" t="s">
        <v>13</v>
      </c>
      <c r="F103" s="11">
        <v>4</v>
      </c>
      <c r="G103" s="8"/>
    </row>
    <row r="104" spans="1:7" ht="16" thickBot="1" x14ac:dyDescent="0.4">
      <c r="A104" s="12">
        <v>43292</v>
      </c>
      <c r="B104" s="13">
        <v>0.33333333333333331</v>
      </c>
      <c r="C104" s="13">
        <v>0.5</v>
      </c>
      <c r="D104" s="6">
        <v>0.16666666666666666</v>
      </c>
      <c r="E104" s="11" t="s">
        <v>10</v>
      </c>
      <c r="F104" s="11">
        <v>5</v>
      </c>
      <c r="G104" s="11" t="s">
        <v>9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D0F2-BA89-4C31-9134-EA5182DAFB56}">
  <dimension ref="A1:B31"/>
  <sheetViews>
    <sheetView workbookViewId="0">
      <selection activeCell="D21" sqref="D21"/>
    </sheetView>
  </sheetViews>
  <sheetFormatPr defaultRowHeight="14.5" x14ac:dyDescent="0.35"/>
  <cols>
    <col min="1" max="1" width="21.54296875" customWidth="1"/>
    <col min="2" max="2" width="23.6328125" customWidth="1"/>
  </cols>
  <sheetData>
    <row r="1" spans="1:2" x14ac:dyDescent="0.35">
      <c r="A1" s="14" t="s">
        <v>36</v>
      </c>
      <c r="B1" s="14" t="s">
        <v>37</v>
      </c>
    </row>
    <row r="2" spans="1:2" x14ac:dyDescent="0.35">
      <c r="A2" s="15" t="s">
        <v>17</v>
      </c>
      <c r="B2" s="17">
        <v>0.42222222222222217</v>
      </c>
    </row>
    <row r="3" spans="1:2" x14ac:dyDescent="0.35">
      <c r="A3" s="15" t="s">
        <v>18</v>
      </c>
      <c r="B3" s="17">
        <v>0.85069444444444442</v>
      </c>
    </row>
    <row r="4" spans="1:2" x14ac:dyDescent="0.35">
      <c r="A4" s="15" t="s">
        <v>19</v>
      </c>
      <c r="B4" s="17">
        <v>0.78124999999999978</v>
      </c>
    </row>
    <row r="5" spans="1:2" x14ac:dyDescent="0.35">
      <c r="A5" s="15" t="s">
        <v>20</v>
      </c>
      <c r="B5" s="17">
        <v>0.51388888888888884</v>
      </c>
    </row>
    <row r="6" spans="1:2" x14ac:dyDescent="0.35">
      <c r="A6" s="15" t="s">
        <v>21</v>
      </c>
      <c r="B6" s="17">
        <v>0.67013888888888895</v>
      </c>
    </row>
    <row r="7" spans="1:2" x14ac:dyDescent="0.35">
      <c r="A7" s="15" t="s">
        <v>22</v>
      </c>
      <c r="B7" s="17">
        <v>0.52916666666666667</v>
      </c>
    </row>
    <row r="8" spans="1:2" x14ac:dyDescent="0.35">
      <c r="A8" s="15" t="s">
        <v>23</v>
      </c>
      <c r="B8" s="17">
        <v>0.3576388888888889</v>
      </c>
    </row>
    <row r="9" spans="1:2" x14ac:dyDescent="0.35">
      <c r="A9" s="15" t="s">
        <v>24</v>
      </c>
      <c r="B9" s="17">
        <v>0.3611111111111111</v>
      </c>
    </row>
    <row r="10" spans="1:2" x14ac:dyDescent="0.35">
      <c r="A10" s="15" t="s">
        <v>25</v>
      </c>
      <c r="B10" s="17">
        <v>0.39583333333333337</v>
      </c>
    </row>
    <row r="11" spans="1:2" x14ac:dyDescent="0.35">
      <c r="A11" s="15" t="s">
        <v>26</v>
      </c>
      <c r="B11" s="17">
        <v>0.3125</v>
      </c>
    </row>
    <row r="12" spans="1:2" x14ac:dyDescent="0.35">
      <c r="A12" s="15" t="s">
        <v>16</v>
      </c>
      <c r="B12" s="17">
        <v>5.1944444444444438</v>
      </c>
    </row>
    <row r="13" spans="1:2" x14ac:dyDescent="0.35">
      <c r="A13" s="15" t="s">
        <v>27</v>
      </c>
      <c r="B13" s="17">
        <f>AVERAGE(B2:B11)</f>
        <v>0.51944444444444438</v>
      </c>
    </row>
    <row r="14" spans="1:2" x14ac:dyDescent="0.35">
      <c r="A14" s="15" t="s">
        <v>28</v>
      </c>
      <c r="B14" s="17">
        <f>MEDIAN(B2:B11)</f>
        <v>0.4680555555555555</v>
      </c>
    </row>
    <row r="15" spans="1:2" x14ac:dyDescent="0.35">
      <c r="A15" s="15" t="s">
        <v>29</v>
      </c>
      <c r="B15" s="17" t="e">
        <f>MODE(B2:B11)</f>
        <v>#N/A</v>
      </c>
    </row>
    <row r="16" spans="1:2" x14ac:dyDescent="0.35">
      <c r="A16" s="15" t="s">
        <v>30</v>
      </c>
      <c r="B16" s="17">
        <f>STDEVA(B2:B11)</f>
        <v>0.18853566283099371</v>
      </c>
    </row>
    <row r="18" spans="1:2" x14ac:dyDescent="0.35">
      <c r="A18" s="15" t="s">
        <v>41</v>
      </c>
    </row>
    <row r="20" spans="1:2" x14ac:dyDescent="0.35">
      <c r="A20" s="15"/>
      <c r="B20" s="17"/>
    </row>
    <row r="21" spans="1:2" x14ac:dyDescent="0.35">
      <c r="A21" s="15"/>
      <c r="B21" s="17"/>
    </row>
    <row r="22" spans="1:2" x14ac:dyDescent="0.35">
      <c r="A22" s="15"/>
      <c r="B22" s="17"/>
    </row>
    <row r="23" spans="1:2" x14ac:dyDescent="0.35">
      <c r="A23" s="15"/>
      <c r="B23" s="17"/>
    </row>
    <row r="24" spans="1:2" x14ac:dyDescent="0.35">
      <c r="A24" s="15"/>
      <c r="B24" s="17"/>
    </row>
    <row r="25" spans="1:2" x14ac:dyDescent="0.35">
      <c r="A25" s="15"/>
      <c r="B25" s="17"/>
    </row>
    <row r="26" spans="1:2" x14ac:dyDescent="0.35">
      <c r="A26" s="15"/>
      <c r="B26" s="17"/>
    </row>
    <row r="27" spans="1:2" x14ac:dyDescent="0.35">
      <c r="A27" s="15"/>
      <c r="B27" s="17"/>
    </row>
    <row r="28" spans="1:2" x14ac:dyDescent="0.35">
      <c r="A28" s="15"/>
      <c r="B28" s="17"/>
    </row>
    <row r="29" spans="1:2" x14ac:dyDescent="0.35">
      <c r="A29" s="15"/>
      <c r="B29" s="17"/>
    </row>
    <row r="30" spans="1:2" x14ac:dyDescent="0.35">
      <c r="A30" s="15"/>
      <c r="B30" s="17"/>
    </row>
    <row r="31" spans="1:2" x14ac:dyDescent="0.35">
      <c r="A31" s="15"/>
      <c r="B31" s="1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65BC-C266-4124-BFCD-9262DEFCF441}">
  <dimension ref="A1:H36"/>
  <sheetViews>
    <sheetView workbookViewId="0">
      <selection activeCell="G36" sqref="G36"/>
    </sheetView>
  </sheetViews>
  <sheetFormatPr defaultRowHeight="14.5" x14ac:dyDescent="0.35"/>
  <cols>
    <col min="1" max="1" width="19.6328125" customWidth="1"/>
    <col min="2" max="2" width="18.453125" customWidth="1"/>
    <col min="8" max="8" width="10.81640625" customWidth="1"/>
  </cols>
  <sheetData>
    <row r="1" spans="1:8" x14ac:dyDescent="0.35">
      <c r="A1" s="14" t="s">
        <v>38</v>
      </c>
      <c r="B1" t="s">
        <v>39</v>
      </c>
    </row>
    <row r="2" spans="1:8" x14ac:dyDescent="0.35">
      <c r="A2" s="14" t="s">
        <v>36</v>
      </c>
      <c r="B2" s="14" t="s">
        <v>7</v>
      </c>
      <c r="C2" s="14" t="s">
        <v>12</v>
      </c>
      <c r="D2" s="14" t="s">
        <v>8</v>
      </c>
      <c r="E2" s="14" t="s">
        <v>13</v>
      </c>
      <c r="F2" s="14" t="s">
        <v>11</v>
      </c>
      <c r="G2" s="14" t="s">
        <v>10</v>
      </c>
      <c r="H2" s="14" t="s">
        <v>16</v>
      </c>
    </row>
    <row r="3" spans="1:8" x14ac:dyDescent="0.35">
      <c r="A3" s="15" t="s">
        <v>17</v>
      </c>
      <c r="B3" s="17">
        <v>0.16527777777777777</v>
      </c>
      <c r="C3" s="17"/>
      <c r="D3" s="17">
        <v>0.16666666666666666</v>
      </c>
      <c r="E3" s="17"/>
      <c r="F3" s="17"/>
      <c r="G3" s="17">
        <v>9.0277777777777776E-2</v>
      </c>
      <c r="H3" s="17">
        <v>0.42222222222222222</v>
      </c>
    </row>
    <row r="4" spans="1:8" x14ac:dyDescent="0.35">
      <c r="A4" s="15" t="s">
        <v>18</v>
      </c>
      <c r="B4" s="17">
        <v>0.36458333333333337</v>
      </c>
      <c r="C4" s="17"/>
      <c r="D4" s="17">
        <v>0.14930555555555558</v>
      </c>
      <c r="E4" s="17"/>
      <c r="F4" s="17">
        <v>0.19791666666666669</v>
      </c>
      <c r="G4" s="17">
        <v>0.1388888888888889</v>
      </c>
      <c r="H4" s="17">
        <v>0.85069444444444442</v>
      </c>
    </row>
    <row r="5" spans="1:8" x14ac:dyDescent="0.35">
      <c r="A5" s="15" t="s">
        <v>19</v>
      </c>
      <c r="B5" s="17">
        <v>0.27430555555555552</v>
      </c>
      <c r="C5" s="17"/>
      <c r="D5" s="17">
        <v>0.18055555555555552</v>
      </c>
      <c r="E5" s="17"/>
      <c r="F5" s="17"/>
      <c r="G5" s="17">
        <v>0.3263888888888889</v>
      </c>
      <c r="H5" s="17">
        <v>0.78125</v>
      </c>
    </row>
    <row r="6" spans="1:8" x14ac:dyDescent="0.35">
      <c r="A6" s="15" t="s">
        <v>20</v>
      </c>
      <c r="B6" s="17">
        <v>0.27083333333333331</v>
      </c>
      <c r="C6" s="17"/>
      <c r="D6" s="17">
        <v>0.15972222222222221</v>
      </c>
      <c r="E6" s="17"/>
      <c r="F6" s="17">
        <v>8.3333333333333329E-2</v>
      </c>
      <c r="G6" s="17"/>
      <c r="H6" s="17">
        <v>0.51388888888888884</v>
      </c>
    </row>
    <row r="7" spans="1:8" x14ac:dyDescent="0.35">
      <c r="A7" s="15" t="s">
        <v>21</v>
      </c>
      <c r="B7" s="17">
        <v>0.18402777777777779</v>
      </c>
      <c r="C7" s="17"/>
      <c r="D7" s="17">
        <v>6.9444444444444441E-3</v>
      </c>
      <c r="E7" s="17"/>
      <c r="F7" s="17">
        <v>0.47916666666666669</v>
      </c>
      <c r="G7" s="17"/>
      <c r="H7" s="17">
        <v>0.67013888888888895</v>
      </c>
    </row>
    <row r="8" spans="1:8" x14ac:dyDescent="0.35">
      <c r="A8" s="15" t="s">
        <v>22</v>
      </c>
      <c r="B8" s="17">
        <v>0.32430555555555557</v>
      </c>
      <c r="C8" s="17">
        <v>4.1666666666666664E-2</v>
      </c>
      <c r="D8" s="17">
        <v>9.722222222222221E-2</v>
      </c>
      <c r="E8" s="17"/>
      <c r="F8" s="17"/>
      <c r="G8" s="17">
        <v>6.5972222222222224E-2</v>
      </c>
      <c r="H8" s="17">
        <v>0.52916666666666667</v>
      </c>
    </row>
    <row r="9" spans="1:8" x14ac:dyDescent="0.35">
      <c r="A9" s="15" t="s">
        <v>23</v>
      </c>
      <c r="B9" s="17">
        <v>0.15625</v>
      </c>
      <c r="C9" s="17"/>
      <c r="D9" s="17">
        <v>6.5972222222222224E-2</v>
      </c>
      <c r="E9" s="17"/>
      <c r="F9" s="17">
        <v>0.13541666666666666</v>
      </c>
      <c r="G9" s="17"/>
      <c r="H9" s="17">
        <v>0.35763888888888884</v>
      </c>
    </row>
    <row r="10" spans="1:8" x14ac:dyDescent="0.35">
      <c r="A10" s="15" t="s">
        <v>24</v>
      </c>
      <c r="B10" s="17">
        <v>0.34722222222222221</v>
      </c>
      <c r="C10" s="17"/>
      <c r="D10" s="17"/>
      <c r="E10" s="17"/>
      <c r="F10" s="17">
        <v>1.3888888888888888E-2</v>
      </c>
      <c r="G10" s="17"/>
      <c r="H10" s="17">
        <v>0.3611111111111111</v>
      </c>
    </row>
    <row r="11" spans="1:8" x14ac:dyDescent="0.35">
      <c r="A11" s="15" t="s">
        <v>25</v>
      </c>
      <c r="B11" s="17">
        <v>2.7777777777777776E-2</v>
      </c>
      <c r="C11" s="17"/>
      <c r="D11" s="17">
        <v>2.0833333333333332E-2</v>
      </c>
      <c r="E11" s="17"/>
      <c r="F11" s="17">
        <v>5.5555555555555552E-2</v>
      </c>
      <c r="G11" s="17">
        <v>0.29166666666666669</v>
      </c>
      <c r="H11" s="17">
        <v>0.39583333333333337</v>
      </c>
    </row>
    <row r="12" spans="1:8" x14ac:dyDescent="0.35">
      <c r="A12" s="15" t="s">
        <v>26</v>
      </c>
      <c r="B12" s="17"/>
      <c r="C12" s="17"/>
      <c r="D12" s="17">
        <v>4.1666666666666664E-2</v>
      </c>
      <c r="E12" s="17">
        <v>6.25E-2</v>
      </c>
      <c r="F12" s="17">
        <v>4.1666666666666664E-2</v>
      </c>
      <c r="G12" s="17">
        <v>0.16666666666666666</v>
      </c>
      <c r="H12" s="17">
        <v>0.3125</v>
      </c>
    </row>
    <row r="13" spans="1:8" x14ac:dyDescent="0.35">
      <c r="A13" s="15" t="s">
        <v>16</v>
      </c>
      <c r="B13" s="17">
        <v>2.1145833333333335</v>
      </c>
      <c r="C13" s="17">
        <v>4.1666666666666664E-2</v>
      </c>
      <c r="D13" s="17">
        <v>0.88888888888888884</v>
      </c>
      <c r="E13" s="17">
        <v>6.25E-2</v>
      </c>
      <c r="F13" s="17">
        <v>1.0069444444444444</v>
      </c>
      <c r="G13" s="17">
        <v>1.0798611111111112</v>
      </c>
      <c r="H13" s="17">
        <v>5.1944444444444438</v>
      </c>
    </row>
    <row r="14" spans="1:8" x14ac:dyDescent="0.35">
      <c r="A14" s="15" t="s">
        <v>27</v>
      </c>
      <c r="B14" s="17">
        <f t="shared" ref="B14:G14" si="0">AVERAGE(B3:B12)</f>
        <v>0.23495370370370372</v>
      </c>
      <c r="C14" s="17">
        <f t="shared" si="0"/>
        <v>4.1666666666666664E-2</v>
      </c>
      <c r="D14" s="17">
        <f t="shared" si="0"/>
        <v>9.8765432098765427E-2</v>
      </c>
      <c r="E14" s="17">
        <f t="shared" si="0"/>
        <v>6.25E-2</v>
      </c>
      <c r="F14" s="17">
        <f t="shared" si="0"/>
        <v>0.14384920634920634</v>
      </c>
      <c r="G14" s="17">
        <f t="shared" si="0"/>
        <v>0.17997685185185186</v>
      </c>
    </row>
    <row r="36" spans="7:7" x14ac:dyDescent="0.35">
      <c r="G36" t="s">
        <v>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31A4-DEA2-4E00-B33A-FB76667B5E01}">
  <dimension ref="A1:N104"/>
  <sheetViews>
    <sheetView topLeftCell="A16" workbookViewId="0">
      <selection activeCell="N21" sqref="N21"/>
    </sheetView>
  </sheetViews>
  <sheetFormatPr defaultRowHeight="14.5" x14ac:dyDescent="0.35"/>
  <cols>
    <col min="1" max="1" width="10.08984375" bestFit="1" customWidth="1"/>
    <col min="3" max="3" width="12.6328125" customWidth="1"/>
    <col min="4" max="4" width="11.1796875" customWidth="1"/>
    <col min="6" max="6" width="32.08984375" customWidth="1"/>
    <col min="7" max="7" width="22.6328125" bestFit="1" customWidth="1"/>
    <col min="8" max="8" width="15.26953125" bestFit="1" customWidth="1"/>
    <col min="9" max="11" width="4.81640625" bestFit="1" customWidth="1"/>
    <col min="12" max="13" width="10.7265625" bestFit="1" customWidth="1"/>
    <col min="14" max="14" width="16.6328125" customWidth="1"/>
    <col min="15" max="15" width="18.81640625" bestFit="1" customWidth="1"/>
    <col min="16" max="16" width="17.81640625" bestFit="1" customWidth="1"/>
    <col min="17" max="17" width="18.81640625" bestFit="1" customWidth="1"/>
    <col min="18" max="18" width="10.7265625" bestFit="1" customWidth="1"/>
  </cols>
  <sheetData>
    <row r="1" spans="1:13" ht="57" customHeight="1" thickBot="1" x14ac:dyDescent="0.4">
      <c r="A1" s="1" t="s">
        <v>0</v>
      </c>
      <c r="B1" s="2" t="s">
        <v>3</v>
      </c>
      <c r="C1" t="s">
        <v>31</v>
      </c>
      <c r="D1" s="3" t="s">
        <v>39</v>
      </c>
      <c r="F1" s="3" t="s">
        <v>4</v>
      </c>
    </row>
    <row r="2" spans="1:13" ht="16" thickBot="1" x14ac:dyDescent="0.4">
      <c r="A2" s="5">
        <v>43227</v>
      </c>
      <c r="B2" s="6">
        <v>4.1666666666666664E-2</v>
      </c>
      <c r="C2" s="19">
        <f>B2*1440</f>
        <v>60</v>
      </c>
      <c r="D2" s="7" t="s">
        <v>7</v>
      </c>
      <c r="F2" s="18"/>
    </row>
    <row r="3" spans="1:13" ht="16" thickBot="1" x14ac:dyDescent="0.4">
      <c r="A3" s="5">
        <v>43228</v>
      </c>
      <c r="B3" s="6">
        <v>5.9027777777777783E-2</v>
      </c>
      <c r="C3" s="19">
        <f t="shared" ref="C3:C66" si="0">B3*1440</f>
        <v>85.000000000000014</v>
      </c>
      <c r="D3" s="7" t="s">
        <v>8</v>
      </c>
      <c r="F3" t="s">
        <v>47</v>
      </c>
      <c r="G3" s="14" t="s">
        <v>36</v>
      </c>
      <c r="H3" t="s">
        <v>32</v>
      </c>
    </row>
    <row r="4" spans="1:13" ht="16" thickBot="1" x14ac:dyDescent="0.4">
      <c r="A4" s="5">
        <v>43228</v>
      </c>
      <c r="B4" s="6">
        <v>4.1666666666666664E-2</v>
      </c>
      <c r="C4" s="19">
        <f t="shared" si="0"/>
        <v>60</v>
      </c>
      <c r="D4" s="7" t="s">
        <v>7</v>
      </c>
      <c r="G4" s="15" t="s">
        <v>17</v>
      </c>
      <c r="H4" s="16">
        <v>608</v>
      </c>
    </row>
    <row r="5" spans="1:13" ht="16" thickBot="1" x14ac:dyDescent="0.4">
      <c r="A5" s="5">
        <v>43228</v>
      </c>
      <c r="B5" s="6">
        <v>1.7361111111111112E-2</v>
      </c>
      <c r="C5" s="19">
        <f t="shared" si="0"/>
        <v>25</v>
      </c>
      <c r="D5" s="7" t="s">
        <v>8</v>
      </c>
      <c r="G5" s="15" t="s">
        <v>18</v>
      </c>
      <c r="H5" s="16">
        <v>1225</v>
      </c>
    </row>
    <row r="6" spans="1:13" ht="16" thickBot="1" x14ac:dyDescent="0.4">
      <c r="A6" s="5">
        <v>43229</v>
      </c>
      <c r="B6" s="6">
        <v>4.8611111111111112E-2</v>
      </c>
      <c r="C6" s="19">
        <f t="shared" si="0"/>
        <v>70</v>
      </c>
      <c r="D6" s="7" t="s">
        <v>10</v>
      </c>
      <c r="G6" s="15" t="s">
        <v>19</v>
      </c>
      <c r="H6" s="16">
        <v>1125</v>
      </c>
    </row>
    <row r="7" spans="1:13" ht="16" thickBot="1" x14ac:dyDescent="0.4">
      <c r="A7" s="5">
        <v>43229</v>
      </c>
      <c r="B7" s="6">
        <v>6.9444444444444434E-2</v>
      </c>
      <c r="C7" s="19">
        <f t="shared" si="0"/>
        <v>99.999999999999986</v>
      </c>
      <c r="D7" s="7" t="s">
        <v>8</v>
      </c>
      <c r="G7" s="15" t="s">
        <v>20</v>
      </c>
      <c r="H7" s="16">
        <v>740</v>
      </c>
    </row>
    <row r="8" spans="1:13" ht="16" thickBot="1" x14ac:dyDescent="0.4">
      <c r="A8" s="5">
        <v>43229</v>
      </c>
      <c r="B8" s="6">
        <v>6.9444444444444441E-3</v>
      </c>
      <c r="C8" s="19">
        <f t="shared" si="0"/>
        <v>10</v>
      </c>
      <c r="D8" s="7" t="s">
        <v>7</v>
      </c>
      <c r="G8" s="15" t="s">
        <v>21</v>
      </c>
      <c r="H8" s="16">
        <v>965</v>
      </c>
    </row>
    <row r="9" spans="1:13" ht="16" thickBot="1" x14ac:dyDescent="0.4">
      <c r="A9" s="5">
        <v>43229</v>
      </c>
      <c r="B9" s="6">
        <v>4.1666666666666664E-2</v>
      </c>
      <c r="C9" s="19">
        <f t="shared" si="0"/>
        <v>60</v>
      </c>
      <c r="D9" s="7" t="s">
        <v>7</v>
      </c>
      <c r="G9" s="15" t="s">
        <v>22</v>
      </c>
      <c r="H9" s="16">
        <v>762</v>
      </c>
    </row>
    <row r="10" spans="1:13" ht="16" thickBot="1" x14ac:dyDescent="0.4">
      <c r="A10" s="5">
        <v>43230</v>
      </c>
      <c r="B10" s="6">
        <v>4.1666666666666664E-2</v>
      </c>
      <c r="C10" s="19">
        <f t="shared" si="0"/>
        <v>60</v>
      </c>
      <c r="D10" s="7" t="s">
        <v>10</v>
      </c>
      <c r="G10" s="15" t="s">
        <v>23</v>
      </c>
      <c r="H10" s="16">
        <v>515</v>
      </c>
    </row>
    <row r="11" spans="1:13" ht="16" thickBot="1" x14ac:dyDescent="0.4">
      <c r="A11" s="5">
        <v>43230</v>
      </c>
      <c r="B11" s="6">
        <v>2.0833333333333332E-2</v>
      </c>
      <c r="C11" s="19">
        <f t="shared" si="0"/>
        <v>30</v>
      </c>
      <c r="D11" s="7" t="s">
        <v>8</v>
      </c>
      <c r="G11" s="15" t="s">
        <v>24</v>
      </c>
      <c r="H11" s="16">
        <v>520</v>
      </c>
    </row>
    <row r="12" spans="1:13" ht="16" thickBot="1" x14ac:dyDescent="0.4">
      <c r="A12" s="5">
        <v>43230</v>
      </c>
      <c r="B12" s="6">
        <v>3.3333333333333333E-2</v>
      </c>
      <c r="C12" s="19">
        <f t="shared" si="0"/>
        <v>48</v>
      </c>
      <c r="D12" s="7" t="s">
        <v>7</v>
      </c>
      <c r="G12" s="15" t="s">
        <v>25</v>
      </c>
      <c r="H12" s="16">
        <v>570</v>
      </c>
    </row>
    <row r="13" spans="1:13" ht="16" thickBot="1" x14ac:dyDescent="0.4">
      <c r="A13" s="5">
        <v>43234</v>
      </c>
      <c r="B13" s="6">
        <v>8.3333333333333329E-2</v>
      </c>
      <c r="C13" s="19">
        <f t="shared" si="0"/>
        <v>120</v>
      </c>
      <c r="D13" s="7" t="s">
        <v>10</v>
      </c>
      <c r="G13" s="15" t="s">
        <v>26</v>
      </c>
      <c r="H13" s="16">
        <v>450</v>
      </c>
    </row>
    <row r="14" spans="1:13" ht="16" thickBot="1" x14ac:dyDescent="0.4">
      <c r="A14" s="5">
        <v>43234</v>
      </c>
      <c r="B14" s="6">
        <v>4.1666666666666664E-2</v>
      </c>
      <c r="C14" s="19">
        <f t="shared" si="0"/>
        <v>60</v>
      </c>
      <c r="D14" s="7" t="s">
        <v>7</v>
      </c>
      <c r="G14" s="15" t="s">
        <v>16</v>
      </c>
      <c r="H14" s="16">
        <v>7480</v>
      </c>
    </row>
    <row r="15" spans="1:13" ht="16" thickBot="1" x14ac:dyDescent="0.4">
      <c r="A15" s="5">
        <v>43234</v>
      </c>
      <c r="B15" s="6">
        <v>9.375E-2</v>
      </c>
      <c r="C15" s="19">
        <f t="shared" si="0"/>
        <v>135</v>
      </c>
      <c r="D15" s="7" t="s">
        <v>7</v>
      </c>
      <c r="G15" s="15" t="s">
        <v>50</v>
      </c>
      <c r="H15">
        <f>AVERAGE(H4:H13)</f>
        <v>748</v>
      </c>
      <c r="J15" t="s">
        <v>51</v>
      </c>
      <c r="M15">
        <f>_xlfn.STDEV.S(H4:H13)</f>
        <v>271.4913544766307</v>
      </c>
    </row>
    <row r="16" spans="1:13" ht="16" thickBot="1" x14ac:dyDescent="0.4">
      <c r="A16" s="9">
        <v>43235</v>
      </c>
      <c r="B16" s="6">
        <v>5.5555555555555552E-2</v>
      </c>
      <c r="C16" s="19">
        <f t="shared" si="0"/>
        <v>80</v>
      </c>
      <c r="D16" s="11" t="s">
        <v>10</v>
      </c>
      <c r="G16" s="15" t="s">
        <v>28</v>
      </c>
      <c r="H16">
        <f>MEDIAN(H4:H13)</f>
        <v>674</v>
      </c>
    </row>
    <row r="17" spans="1:12" ht="16" thickBot="1" x14ac:dyDescent="0.4">
      <c r="A17" s="12">
        <v>43235</v>
      </c>
      <c r="B17" s="6">
        <v>1.0416666666666666E-2</v>
      </c>
      <c r="C17" s="19">
        <f t="shared" si="0"/>
        <v>15</v>
      </c>
      <c r="D17" s="11" t="s">
        <v>7</v>
      </c>
      <c r="G17" s="14" t="s">
        <v>32</v>
      </c>
      <c r="H17" s="14" t="s">
        <v>14</v>
      </c>
    </row>
    <row r="18" spans="1:12" ht="16" thickBot="1" x14ac:dyDescent="0.4">
      <c r="A18" s="12">
        <v>43235</v>
      </c>
      <c r="B18" s="6">
        <v>4.8611111111111112E-2</v>
      </c>
      <c r="C18" s="19">
        <f t="shared" si="0"/>
        <v>70</v>
      </c>
      <c r="D18" s="11" t="s">
        <v>7</v>
      </c>
      <c r="F18" t="s">
        <v>48</v>
      </c>
      <c r="G18" s="14" t="s">
        <v>15</v>
      </c>
      <c r="H18" t="s">
        <v>7</v>
      </c>
      <c r="I18" t="s">
        <v>8</v>
      </c>
      <c r="J18" t="s">
        <v>11</v>
      </c>
      <c r="K18" t="s">
        <v>10</v>
      </c>
      <c r="L18" t="s">
        <v>16</v>
      </c>
    </row>
    <row r="19" spans="1:12" ht="16" thickBot="1" x14ac:dyDescent="0.4">
      <c r="A19" s="12">
        <v>43235</v>
      </c>
      <c r="B19" s="6">
        <v>1.7361111111111112E-2</v>
      </c>
      <c r="C19" s="19">
        <f t="shared" si="0"/>
        <v>25</v>
      </c>
      <c r="D19" s="11" t="s">
        <v>8</v>
      </c>
      <c r="F19" t="s">
        <v>49</v>
      </c>
      <c r="G19" s="15" t="s">
        <v>17</v>
      </c>
      <c r="H19" s="16">
        <v>238</v>
      </c>
      <c r="I19" s="16">
        <v>240</v>
      </c>
      <c r="J19" s="16"/>
      <c r="K19" s="16">
        <v>130</v>
      </c>
      <c r="L19" s="16">
        <v>608</v>
      </c>
    </row>
    <row r="20" spans="1:12" ht="16" thickBot="1" x14ac:dyDescent="0.4">
      <c r="A20" s="12">
        <v>43235</v>
      </c>
      <c r="B20" s="6">
        <v>3.125E-2</v>
      </c>
      <c r="C20" s="19">
        <f t="shared" si="0"/>
        <v>45</v>
      </c>
      <c r="D20" s="11" t="s">
        <v>7</v>
      </c>
      <c r="G20" s="15" t="s">
        <v>18</v>
      </c>
      <c r="H20" s="16">
        <v>525</v>
      </c>
      <c r="I20" s="16">
        <v>215</v>
      </c>
      <c r="J20" s="16">
        <v>285</v>
      </c>
      <c r="K20" s="16">
        <v>200</v>
      </c>
      <c r="L20" s="16">
        <v>1225</v>
      </c>
    </row>
    <row r="21" spans="1:12" ht="16" thickBot="1" x14ac:dyDescent="0.4">
      <c r="A21" s="12">
        <v>43236</v>
      </c>
      <c r="B21" s="6">
        <v>4.1666666666666664E-2</v>
      </c>
      <c r="C21" s="19">
        <f t="shared" si="0"/>
        <v>60</v>
      </c>
      <c r="D21" s="11" t="s">
        <v>8</v>
      </c>
      <c r="G21" s="15" t="s">
        <v>19</v>
      </c>
      <c r="H21" s="16">
        <v>395</v>
      </c>
      <c r="I21" s="16">
        <v>260</v>
      </c>
      <c r="J21" s="16"/>
      <c r="K21" s="16">
        <v>470</v>
      </c>
      <c r="L21" s="16">
        <v>1125</v>
      </c>
    </row>
    <row r="22" spans="1:12" ht="16" thickBot="1" x14ac:dyDescent="0.4">
      <c r="A22" s="12">
        <v>43236</v>
      </c>
      <c r="B22" s="6">
        <v>3.125E-2</v>
      </c>
      <c r="C22" s="19">
        <f t="shared" si="0"/>
        <v>45</v>
      </c>
      <c r="D22" s="11" t="s">
        <v>8</v>
      </c>
      <c r="G22" s="15" t="s">
        <v>20</v>
      </c>
      <c r="H22" s="16">
        <v>390</v>
      </c>
      <c r="I22" s="16">
        <v>230</v>
      </c>
      <c r="J22" s="16">
        <v>120</v>
      </c>
      <c r="K22" s="16"/>
      <c r="L22" s="16">
        <v>740</v>
      </c>
    </row>
    <row r="23" spans="1:12" ht="16" thickBot="1" x14ac:dyDescent="0.4">
      <c r="A23" s="12">
        <v>43236</v>
      </c>
      <c r="B23" s="6">
        <v>5.5555555555555552E-2</v>
      </c>
      <c r="C23" s="19">
        <f t="shared" si="0"/>
        <v>80</v>
      </c>
      <c r="D23" s="11" t="s">
        <v>7</v>
      </c>
      <c r="G23" s="15" t="s">
        <v>21</v>
      </c>
      <c r="H23" s="16">
        <v>265</v>
      </c>
      <c r="I23" s="16">
        <v>10</v>
      </c>
      <c r="J23" s="16">
        <v>690</v>
      </c>
      <c r="K23" s="16"/>
      <c r="L23" s="16">
        <v>965</v>
      </c>
    </row>
    <row r="24" spans="1:12" ht="16" thickBot="1" x14ac:dyDescent="0.4">
      <c r="A24" s="12">
        <v>43237</v>
      </c>
      <c r="B24" s="6">
        <v>6.9444444444444441E-3</v>
      </c>
      <c r="C24" s="19">
        <f t="shared" si="0"/>
        <v>10</v>
      </c>
      <c r="D24" s="11" t="s">
        <v>8</v>
      </c>
      <c r="G24" s="15" t="s">
        <v>22</v>
      </c>
      <c r="H24" s="16">
        <v>467</v>
      </c>
      <c r="I24" s="16">
        <v>140</v>
      </c>
      <c r="J24" s="16"/>
      <c r="K24" s="16">
        <v>95</v>
      </c>
      <c r="L24" s="16">
        <v>702</v>
      </c>
    </row>
    <row r="25" spans="1:12" ht="16" thickBot="1" x14ac:dyDescent="0.4">
      <c r="A25" s="12">
        <v>43237</v>
      </c>
      <c r="B25" s="6">
        <v>4.1666666666666664E-2</v>
      </c>
      <c r="C25" s="19">
        <f t="shared" si="0"/>
        <v>60</v>
      </c>
      <c r="D25" s="11" t="s">
        <v>7</v>
      </c>
      <c r="G25" s="15" t="s">
        <v>23</v>
      </c>
      <c r="H25" s="16">
        <v>225</v>
      </c>
      <c r="I25" s="16">
        <v>95</v>
      </c>
      <c r="J25" s="16">
        <v>195</v>
      </c>
      <c r="K25" s="16"/>
      <c r="L25" s="16">
        <v>515</v>
      </c>
    </row>
    <row r="26" spans="1:12" ht="16" thickBot="1" x14ac:dyDescent="0.4">
      <c r="A26" s="12">
        <v>43238</v>
      </c>
      <c r="B26" s="6">
        <v>4.1666666666666664E-2</v>
      </c>
      <c r="C26" s="19">
        <f t="shared" si="0"/>
        <v>60</v>
      </c>
      <c r="D26" s="11" t="s">
        <v>7</v>
      </c>
      <c r="G26" s="15" t="s">
        <v>24</v>
      </c>
      <c r="H26" s="16">
        <v>500</v>
      </c>
      <c r="I26" s="16"/>
      <c r="J26" s="16">
        <v>20</v>
      </c>
      <c r="K26" s="16"/>
      <c r="L26" s="16">
        <v>520</v>
      </c>
    </row>
    <row r="27" spans="1:12" ht="16" thickBot="1" x14ac:dyDescent="0.4">
      <c r="A27" s="12">
        <v>43238</v>
      </c>
      <c r="B27" s="6">
        <v>1.0416666666666666E-2</v>
      </c>
      <c r="C27" s="19">
        <f t="shared" si="0"/>
        <v>15</v>
      </c>
      <c r="D27" s="11" t="s">
        <v>8</v>
      </c>
      <c r="G27" s="15" t="s">
        <v>25</v>
      </c>
      <c r="H27" s="16">
        <v>40</v>
      </c>
      <c r="I27" s="16">
        <v>30</v>
      </c>
      <c r="J27" s="16">
        <v>80</v>
      </c>
      <c r="K27" s="16">
        <v>420</v>
      </c>
      <c r="L27" s="16">
        <v>570</v>
      </c>
    </row>
    <row r="28" spans="1:12" ht="16" thickBot="1" x14ac:dyDescent="0.4">
      <c r="A28" s="12">
        <v>43239</v>
      </c>
      <c r="B28" s="6">
        <v>2.0833333333333332E-2</v>
      </c>
      <c r="C28" s="19">
        <f t="shared" si="0"/>
        <v>30</v>
      </c>
      <c r="D28" s="11" t="s">
        <v>8</v>
      </c>
      <c r="G28" s="15" t="s">
        <v>26</v>
      </c>
      <c r="H28" s="16"/>
      <c r="I28" s="16">
        <v>60</v>
      </c>
      <c r="J28" s="16">
        <v>60</v>
      </c>
      <c r="K28" s="16">
        <v>240</v>
      </c>
      <c r="L28" s="16">
        <v>360</v>
      </c>
    </row>
    <row r="29" spans="1:12" ht="16" thickBot="1" x14ac:dyDescent="0.4">
      <c r="A29" s="12">
        <v>43239</v>
      </c>
      <c r="B29" s="6">
        <v>9.375E-2</v>
      </c>
      <c r="C29" s="19">
        <f t="shared" si="0"/>
        <v>135</v>
      </c>
      <c r="D29" s="11" t="s">
        <v>11</v>
      </c>
      <c r="G29" s="15" t="s">
        <v>16</v>
      </c>
      <c r="H29" s="16">
        <v>3045</v>
      </c>
      <c r="I29" s="16">
        <v>1280</v>
      </c>
      <c r="J29" s="16">
        <v>1450</v>
      </c>
      <c r="K29" s="16">
        <v>1555</v>
      </c>
      <c r="L29" s="16">
        <v>7330</v>
      </c>
    </row>
    <row r="30" spans="1:12" ht="16" thickBot="1" x14ac:dyDescent="0.4">
      <c r="A30" s="12">
        <v>43240</v>
      </c>
      <c r="B30" s="6">
        <v>2.0833333333333332E-2</v>
      </c>
      <c r="C30" s="19">
        <f t="shared" si="0"/>
        <v>30</v>
      </c>
      <c r="D30" s="11" t="s">
        <v>8</v>
      </c>
      <c r="G30" s="15" t="s">
        <v>27</v>
      </c>
      <c r="H30">
        <f>AVERAGE(H19:H28)</f>
        <v>338.33333333333331</v>
      </c>
      <c r="I30">
        <f t="shared" ref="I30:K30" si="1">AVERAGE(I19:I28)</f>
        <v>142.22222222222223</v>
      </c>
      <c r="J30">
        <f t="shared" si="1"/>
        <v>207.14285714285714</v>
      </c>
      <c r="K30">
        <f t="shared" si="1"/>
        <v>259.16666666666669</v>
      </c>
    </row>
    <row r="31" spans="1:12" ht="16" thickBot="1" x14ac:dyDescent="0.4">
      <c r="A31" s="12">
        <v>43240</v>
      </c>
      <c r="B31" s="6">
        <v>0.10416666666666667</v>
      </c>
      <c r="C31" s="19">
        <f t="shared" si="0"/>
        <v>150</v>
      </c>
      <c r="D31" s="11" t="s">
        <v>11</v>
      </c>
    </row>
    <row r="32" spans="1:12" ht="16" thickBot="1" x14ac:dyDescent="0.4">
      <c r="A32" s="12">
        <v>43241</v>
      </c>
      <c r="B32" s="6">
        <v>4.1666666666666664E-2</v>
      </c>
      <c r="C32" s="19">
        <f t="shared" si="0"/>
        <v>60</v>
      </c>
      <c r="D32" s="11" t="s">
        <v>8</v>
      </c>
    </row>
    <row r="33" spans="1:14" ht="16" thickBot="1" x14ac:dyDescent="0.4">
      <c r="A33" s="12">
        <v>43241</v>
      </c>
      <c r="B33" s="6">
        <v>1.3888888888888888E-2</v>
      </c>
      <c r="C33" s="19">
        <f t="shared" si="0"/>
        <v>20</v>
      </c>
      <c r="D33" s="11" t="s">
        <v>8</v>
      </c>
    </row>
    <row r="34" spans="1:14" ht="16" thickBot="1" x14ac:dyDescent="0.4">
      <c r="A34" s="12">
        <v>43241</v>
      </c>
      <c r="B34" s="6">
        <v>4.1666666666666664E-2</v>
      </c>
      <c r="C34" s="19">
        <f t="shared" si="0"/>
        <v>60</v>
      </c>
      <c r="D34" s="11" t="s">
        <v>7</v>
      </c>
    </row>
    <row r="35" spans="1:14" ht="16" thickBot="1" x14ac:dyDescent="0.4">
      <c r="A35" s="12">
        <v>43241</v>
      </c>
      <c r="B35" s="6">
        <v>2.0833333333333332E-2</v>
      </c>
      <c r="C35" s="19">
        <f t="shared" si="0"/>
        <v>30</v>
      </c>
      <c r="D35" s="11" t="s">
        <v>7</v>
      </c>
    </row>
    <row r="36" spans="1:14" ht="16" thickBot="1" x14ac:dyDescent="0.4">
      <c r="A36" s="12">
        <v>43242</v>
      </c>
      <c r="B36" s="6">
        <v>6.25E-2</v>
      </c>
      <c r="C36" s="19">
        <f t="shared" si="0"/>
        <v>90</v>
      </c>
      <c r="D36" s="11" t="s">
        <v>10</v>
      </c>
      <c r="G36" s="15" t="s">
        <v>33</v>
      </c>
      <c r="H36" t="s">
        <v>7</v>
      </c>
      <c r="I36" t="s">
        <v>8</v>
      </c>
      <c r="J36" t="s">
        <v>11</v>
      </c>
      <c r="K36" t="s">
        <v>10</v>
      </c>
      <c r="L36" t="s">
        <v>34</v>
      </c>
      <c r="M36" t="s">
        <v>43</v>
      </c>
      <c r="N36" t="s">
        <v>44</v>
      </c>
    </row>
    <row r="37" spans="1:14" ht="16" thickBot="1" x14ac:dyDescent="0.4">
      <c r="A37" s="12">
        <v>43242</v>
      </c>
      <c r="B37" s="6">
        <v>5.5555555555555552E-2</v>
      </c>
      <c r="C37" s="19">
        <f t="shared" si="0"/>
        <v>80</v>
      </c>
      <c r="D37" s="11" t="s">
        <v>7</v>
      </c>
      <c r="G37">
        <v>1</v>
      </c>
      <c r="H37" s="16">
        <v>238</v>
      </c>
      <c r="I37" s="16">
        <v>240</v>
      </c>
      <c r="J37" s="16"/>
      <c r="K37" s="16">
        <v>130</v>
      </c>
      <c r="L37" s="16">
        <v>608</v>
      </c>
      <c r="M37">
        <f>H37/L37</f>
        <v>0.39144736842105265</v>
      </c>
      <c r="N37">
        <f>(I37+J37+K37)/L37</f>
        <v>0.60855263157894735</v>
      </c>
    </row>
    <row r="38" spans="1:14" ht="16" thickBot="1" x14ac:dyDescent="0.4">
      <c r="A38" s="12">
        <v>43243</v>
      </c>
      <c r="B38" s="6">
        <v>4.1666666666666664E-2</v>
      </c>
      <c r="C38" s="19">
        <f t="shared" si="0"/>
        <v>60</v>
      </c>
      <c r="D38" s="11" t="s">
        <v>8</v>
      </c>
      <c r="G38">
        <v>2</v>
      </c>
      <c r="H38" s="16">
        <v>525</v>
      </c>
      <c r="I38" s="16">
        <v>215</v>
      </c>
      <c r="J38" s="16">
        <v>285</v>
      </c>
      <c r="K38" s="16">
        <v>200</v>
      </c>
      <c r="L38" s="16">
        <v>1225</v>
      </c>
      <c r="M38">
        <f t="shared" ref="M38:M46" si="2">H38/L38</f>
        <v>0.42857142857142855</v>
      </c>
      <c r="N38">
        <f t="shared" ref="N38:N46" si="3">(I38+J38+K38)/L38</f>
        <v>0.5714285714285714</v>
      </c>
    </row>
    <row r="39" spans="1:14" ht="16" thickBot="1" x14ac:dyDescent="0.4">
      <c r="A39" s="12">
        <v>43243</v>
      </c>
      <c r="B39" s="6">
        <v>6.25E-2</v>
      </c>
      <c r="C39" s="19">
        <f t="shared" si="0"/>
        <v>90</v>
      </c>
      <c r="D39" s="11" t="s">
        <v>7</v>
      </c>
      <c r="G39">
        <v>3</v>
      </c>
      <c r="H39" s="16">
        <v>395</v>
      </c>
      <c r="I39" s="16">
        <v>260</v>
      </c>
      <c r="J39" s="16"/>
      <c r="K39" s="16">
        <v>470</v>
      </c>
      <c r="L39" s="16">
        <v>1125</v>
      </c>
      <c r="M39">
        <f t="shared" si="2"/>
        <v>0.3511111111111111</v>
      </c>
      <c r="N39">
        <f t="shared" si="3"/>
        <v>0.64888888888888885</v>
      </c>
    </row>
    <row r="40" spans="1:14" ht="16" thickBot="1" x14ac:dyDescent="0.4">
      <c r="A40" s="12">
        <v>43243</v>
      </c>
      <c r="B40" s="6">
        <v>4.1666666666666664E-2</v>
      </c>
      <c r="C40" s="19">
        <f t="shared" si="0"/>
        <v>60</v>
      </c>
      <c r="D40" s="11" t="s">
        <v>10</v>
      </c>
      <c r="G40">
        <v>4</v>
      </c>
      <c r="H40" s="16">
        <v>390</v>
      </c>
      <c r="I40" s="16">
        <v>230</v>
      </c>
      <c r="J40" s="16">
        <v>120</v>
      </c>
      <c r="K40" s="16"/>
      <c r="L40" s="16">
        <v>740</v>
      </c>
      <c r="M40">
        <f t="shared" si="2"/>
        <v>0.52702702702702697</v>
      </c>
      <c r="N40">
        <f t="shared" si="3"/>
        <v>0.47297297297297297</v>
      </c>
    </row>
    <row r="41" spans="1:14" ht="16" thickBot="1" x14ac:dyDescent="0.4">
      <c r="A41" s="12">
        <v>43243</v>
      </c>
      <c r="B41" s="6">
        <v>1.3888888888888888E-2</v>
      </c>
      <c r="C41" s="19">
        <f t="shared" si="0"/>
        <v>20</v>
      </c>
      <c r="D41" s="11" t="s">
        <v>10</v>
      </c>
      <c r="G41">
        <v>5</v>
      </c>
      <c r="H41" s="16">
        <v>265</v>
      </c>
      <c r="I41" s="16">
        <v>10</v>
      </c>
      <c r="J41" s="16">
        <v>690</v>
      </c>
      <c r="K41" s="16"/>
      <c r="L41" s="16">
        <v>965</v>
      </c>
      <c r="M41">
        <f t="shared" si="2"/>
        <v>0.27461139896373055</v>
      </c>
      <c r="N41">
        <f t="shared" si="3"/>
        <v>0.72538860103626945</v>
      </c>
    </row>
    <row r="42" spans="1:14" ht="16" thickBot="1" x14ac:dyDescent="0.4">
      <c r="A42" s="12">
        <v>43243</v>
      </c>
      <c r="B42" s="6">
        <v>0.125</v>
      </c>
      <c r="C42" s="19">
        <f t="shared" si="0"/>
        <v>180</v>
      </c>
      <c r="D42" s="11" t="s">
        <v>10</v>
      </c>
      <c r="G42">
        <v>6</v>
      </c>
      <c r="H42" s="16">
        <v>467</v>
      </c>
      <c r="I42" s="16">
        <v>140</v>
      </c>
      <c r="J42" s="16"/>
      <c r="K42" s="16">
        <v>95</v>
      </c>
      <c r="L42" s="16">
        <v>702</v>
      </c>
      <c r="M42">
        <f t="shared" si="2"/>
        <v>0.66524216524216528</v>
      </c>
      <c r="N42">
        <f t="shared" si="3"/>
        <v>0.33475783475783477</v>
      </c>
    </row>
    <row r="43" spans="1:14" ht="16" thickBot="1" x14ac:dyDescent="0.4">
      <c r="A43" s="12">
        <v>43243</v>
      </c>
      <c r="B43" s="6">
        <v>8.3333333333333329E-2</v>
      </c>
      <c r="C43" s="19">
        <f t="shared" si="0"/>
        <v>120</v>
      </c>
      <c r="D43" s="11" t="s">
        <v>10</v>
      </c>
      <c r="G43">
        <v>7</v>
      </c>
      <c r="H43" s="16">
        <v>225</v>
      </c>
      <c r="I43" s="16">
        <v>95</v>
      </c>
      <c r="J43" s="16">
        <v>195</v>
      </c>
      <c r="K43" s="16"/>
      <c r="L43" s="16">
        <v>515</v>
      </c>
      <c r="M43">
        <f t="shared" si="2"/>
        <v>0.43689320388349512</v>
      </c>
      <c r="N43">
        <f t="shared" si="3"/>
        <v>0.56310679611650483</v>
      </c>
    </row>
    <row r="44" spans="1:14" ht="16" thickBot="1" x14ac:dyDescent="0.4">
      <c r="A44" s="12">
        <v>43244</v>
      </c>
      <c r="B44" s="6">
        <v>4.1666666666666664E-2</v>
      </c>
      <c r="C44" s="19">
        <f t="shared" si="0"/>
        <v>60</v>
      </c>
      <c r="D44" s="11" t="s">
        <v>8</v>
      </c>
      <c r="G44">
        <v>8</v>
      </c>
      <c r="H44" s="16">
        <v>500</v>
      </c>
      <c r="I44" s="16"/>
      <c r="J44" s="16">
        <v>20</v>
      </c>
      <c r="K44" s="16"/>
      <c r="L44" s="16">
        <v>520</v>
      </c>
      <c r="M44">
        <f t="shared" si="2"/>
        <v>0.96153846153846156</v>
      </c>
      <c r="N44">
        <f t="shared" si="3"/>
        <v>3.8461538461538464E-2</v>
      </c>
    </row>
    <row r="45" spans="1:14" ht="16" thickBot="1" x14ac:dyDescent="0.4">
      <c r="A45" s="12">
        <v>43245</v>
      </c>
      <c r="B45" s="6">
        <v>4.1666666666666664E-2</v>
      </c>
      <c r="C45" s="19">
        <f t="shared" si="0"/>
        <v>60</v>
      </c>
      <c r="D45" s="11" t="s">
        <v>8</v>
      </c>
      <c r="G45">
        <v>9</v>
      </c>
      <c r="H45" s="16">
        <v>40</v>
      </c>
      <c r="I45" s="16">
        <v>30</v>
      </c>
      <c r="J45" s="16">
        <v>80</v>
      </c>
      <c r="K45" s="16">
        <v>420</v>
      </c>
      <c r="L45" s="16">
        <v>570</v>
      </c>
      <c r="M45">
        <f t="shared" si="2"/>
        <v>7.0175438596491224E-2</v>
      </c>
      <c r="N45">
        <f t="shared" si="3"/>
        <v>0.92982456140350878</v>
      </c>
    </row>
    <row r="46" spans="1:14" ht="16" thickBot="1" x14ac:dyDescent="0.4">
      <c r="A46" s="12">
        <v>43245</v>
      </c>
      <c r="B46" s="6">
        <v>7.9861111111111105E-2</v>
      </c>
      <c r="C46" s="19">
        <f t="shared" si="0"/>
        <v>114.99999999999999</v>
      </c>
      <c r="D46" s="11" t="s">
        <v>7</v>
      </c>
      <c r="G46">
        <v>10</v>
      </c>
      <c r="H46" s="16"/>
      <c r="I46" s="16">
        <v>60</v>
      </c>
      <c r="J46" s="16">
        <v>60</v>
      </c>
      <c r="K46" s="16">
        <v>240</v>
      </c>
      <c r="L46" s="16">
        <v>360</v>
      </c>
      <c r="M46">
        <f t="shared" si="2"/>
        <v>0</v>
      </c>
      <c r="N46">
        <f t="shared" si="3"/>
        <v>1</v>
      </c>
    </row>
    <row r="47" spans="1:14" ht="16" thickBot="1" x14ac:dyDescent="0.4">
      <c r="A47" s="12">
        <v>43245</v>
      </c>
      <c r="B47" s="6">
        <v>1.3888888888888888E-2</v>
      </c>
      <c r="C47" s="19">
        <f t="shared" si="0"/>
        <v>20</v>
      </c>
      <c r="D47" s="11" t="s">
        <v>7</v>
      </c>
    </row>
    <row r="48" spans="1:14" ht="16" thickBot="1" x14ac:dyDescent="0.4">
      <c r="A48" s="12">
        <v>43249</v>
      </c>
      <c r="B48" s="6">
        <v>2.0833333333333332E-2</v>
      </c>
      <c r="C48" s="19">
        <f t="shared" si="0"/>
        <v>30</v>
      </c>
      <c r="D48" s="11" t="s">
        <v>8</v>
      </c>
      <c r="G48" t="s">
        <v>45</v>
      </c>
    </row>
    <row r="49" spans="1:7" ht="16" thickBot="1" x14ac:dyDescent="0.4">
      <c r="A49" s="12">
        <v>43249</v>
      </c>
      <c r="B49" s="6">
        <v>2.4305555555555556E-2</v>
      </c>
      <c r="C49" s="19">
        <f t="shared" si="0"/>
        <v>35</v>
      </c>
      <c r="D49" s="11" t="s">
        <v>7</v>
      </c>
    </row>
    <row r="50" spans="1:7" ht="16" thickBot="1" x14ac:dyDescent="0.4">
      <c r="A50" s="12">
        <v>43249</v>
      </c>
      <c r="B50" s="6">
        <v>2.7777777777777776E-2</v>
      </c>
      <c r="C50" s="19">
        <f t="shared" si="0"/>
        <v>40</v>
      </c>
      <c r="D50" s="11" t="s">
        <v>7</v>
      </c>
      <c r="G50" t="s">
        <v>46</v>
      </c>
    </row>
    <row r="51" spans="1:7" ht="16" thickBot="1" x14ac:dyDescent="0.4">
      <c r="A51" s="12">
        <v>43249</v>
      </c>
      <c r="B51" s="6">
        <v>3.125E-2</v>
      </c>
      <c r="C51" s="19">
        <f t="shared" si="0"/>
        <v>45</v>
      </c>
      <c r="D51" s="11" t="s">
        <v>7</v>
      </c>
    </row>
    <row r="52" spans="1:7" ht="16" thickBot="1" x14ac:dyDescent="0.4">
      <c r="A52" s="12">
        <v>43250</v>
      </c>
      <c r="B52" s="6">
        <v>5.5555555555555552E-2</v>
      </c>
      <c r="C52" s="19">
        <f t="shared" si="0"/>
        <v>80</v>
      </c>
      <c r="D52" s="11" t="s">
        <v>8</v>
      </c>
    </row>
    <row r="53" spans="1:7" ht="16" thickBot="1" x14ac:dyDescent="0.4">
      <c r="A53" s="12">
        <v>43250</v>
      </c>
      <c r="B53" s="6">
        <v>5.2083333333333336E-2</v>
      </c>
      <c r="C53" s="19">
        <f t="shared" si="0"/>
        <v>75</v>
      </c>
      <c r="D53" s="11" t="s">
        <v>7</v>
      </c>
    </row>
    <row r="54" spans="1:7" ht="16" thickBot="1" x14ac:dyDescent="0.4">
      <c r="A54" s="12">
        <v>43250</v>
      </c>
      <c r="B54" s="6">
        <v>4.1666666666666664E-2</v>
      </c>
      <c r="C54" s="19">
        <f t="shared" si="0"/>
        <v>60</v>
      </c>
      <c r="D54" s="11" t="s">
        <v>8</v>
      </c>
    </row>
    <row r="55" spans="1:7" ht="16" thickBot="1" x14ac:dyDescent="0.4">
      <c r="A55" s="12">
        <v>43251</v>
      </c>
      <c r="B55" s="6">
        <v>4.1666666666666664E-2</v>
      </c>
      <c r="C55" s="19">
        <f t="shared" si="0"/>
        <v>60</v>
      </c>
      <c r="D55" s="11" t="s">
        <v>8</v>
      </c>
    </row>
    <row r="56" spans="1:7" ht="16" thickBot="1" x14ac:dyDescent="0.4">
      <c r="A56" s="12">
        <v>43251</v>
      </c>
      <c r="B56" s="6">
        <v>5.2083333333333336E-2</v>
      </c>
      <c r="C56" s="19">
        <f t="shared" si="0"/>
        <v>75</v>
      </c>
      <c r="D56" s="11" t="s">
        <v>7</v>
      </c>
    </row>
    <row r="57" spans="1:7" ht="16" thickBot="1" x14ac:dyDescent="0.4">
      <c r="A57" s="12">
        <v>43251</v>
      </c>
      <c r="B57" s="6">
        <v>8.3333333333333329E-2</v>
      </c>
      <c r="C57" s="19">
        <f t="shared" si="0"/>
        <v>120</v>
      </c>
      <c r="D57" s="11" t="s">
        <v>7</v>
      </c>
    </row>
    <row r="58" spans="1:7" ht="16" thickBot="1" x14ac:dyDescent="0.4">
      <c r="A58" s="12">
        <v>43253</v>
      </c>
      <c r="B58" s="6">
        <v>8.3333333333333329E-2</v>
      </c>
      <c r="C58" s="19">
        <f t="shared" si="0"/>
        <v>120</v>
      </c>
      <c r="D58" s="11" t="s">
        <v>11</v>
      </c>
    </row>
    <row r="59" spans="1:7" ht="16" thickBot="1" x14ac:dyDescent="0.4">
      <c r="A59" s="12">
        <v>43255</v>
      </c>
      <c r="B59" s="6">
        <v>4.1666666666666664E-2</v>
      </c>
      <c r="C59" s="19">
        <f t="shared" si="0"/>
        <v>60</v>
      </c>
      <c r="D59" s="11" t="s">
        <v>7</v>
      </c>
    </row>
    <row r="60" spans="1:7" ht="16" thickBot="1" x14ac:dyDescent="0.4">
      <c r="A60" s="12">
        <v>43256</v>
      </c>
      <c r="B60" s="6">
        <v>6.9444444444444441E-3</v>
      </c>
      <c r="C60" s="19">
        <f t="shared" si="0"/>
        <v>10</v>
      </c>
      <c r="D60" s="11" t="s">
        <v>8</v>
      </c>
    </row>
    <row r="61" spans="1:7" ht="16" thickBot="1" x14ac:dyDescent="0.4">
      <c r="A61" s="12">
        <v>43256</v>
      </c>
      <c r="B61" s="6">
        <v>2.0833333333333332E-2</v>
      </c>
      <c r="C61" s="19">
        <f t="shared" si="0"/>
        <v>30</v>
      </c>
      <c r="D61" s="11" t="s">
        <v>7</v>
      </c>
    </row>
    <row r="62" spans="1:7" ht="16" thickBot="1" x14ac:dyDescent="0.4">
      <c r="A62" s="12">
        <v>43257</v>
      </c>
      <c r="B62" s="6">
        <v>4.8611111111111112E-2</v>
      </c>
      <c r="C62" s="19">
        <f t="shared" si="0"/>
        <v>70</v>
      </c>
      <c r="D62" s="11" t="s">
        <v>7</v>
      </c>
    </row>
    <row r="63" spans="1:7" ht="16" thickBot="1" x14ac:dyDescent="0.4">
      <c r="A63" s="12">
        <v>43258</v>
      </c>
      <c r="B63" s="6">
        <v>7.2916666666666671E-2</v>
      </c>
      <c r="C63" s="19">
        <f t="shared" si="0"/>
        <v>105</v>
      </c>
      <c r="D63" s="11" t="s">
        <v>7</v>
      </c>
    </row>
    <row r="64" spans="1:7" ht="16" thickBot="1" x14ac:dyDescent="0.4">
      <c r="A64" s="12">
        <v>43259</v>
      </c>
      <c r="B64" s="6">
        <v>4.5138888888888888E-2</v>
      </c>
      <c r="C64" s="19">
        <f t="shared" si="0"/>
        <v>65</v>
      </c>
      <c r="D64" s="11" t="s">
        <v>11</v>
      </c>
    </row>
    <row r="65" spans="1:4" ht="16" thickBot="1" x14ac:dyDescent="0.4">
      <c r="A65" s="12">
        <v>43259</v>
      </c>
      <c r="B65" s="6">
        <v>0.17361111111111113</v>
      </c>
      <c r="C65" s="19">
        <f t="shared" si="0"/>
        <v>250.00000000000003</v>
      </c>
      <c r="D65" s="11" t="s">
        <v>11</v>
      </c>
    </row>
    <row r="66" spans="1:4" ht="16" thickBot="1" x14ac:dyDescent="0.4">
      <c r="A66" s="12">
        <v>43259</v>
      </c>
      <c r="B66" s="6">
        <v>0.14583333333333334</v>
      </c>
      <c r="C66" s="19">
        <f t="shared" si="0"/>
        <v>210</v>
      </c>
      <c r="D66" s="11" t="s">
        <v>11</v>
      </c>
    </row>
    <row r="67" spans="1:4" ht="16" thickBot="1" x14ac:dyDescent="0.4">
      <c r="A67" s="12">
        <v>43260</v>
      </c>
      <c r="B67" s="6">
        <v>0.11458333333333333</v>
      </c>
      <c r="C67" s="19">
        <f t="shared" ref="C67:C104" si="4">B67*1440</f>
        <v>165</v>
      </c>
      <c r="D67" s="11" t="s">
        <v>11</v>
      </c>
    </row>
    <row r="68" spans="1:4" ht="16" thickBot="1" x14ac:dyDescent="0.4">
      <c r="A68" s="12">
        <v>43262</v>
      </c>
      <c r="B68" s="6">
        <v>4.8611111111111112E-2</v>
      </c>
      <c r="C68" s="19">
        <f t="shared" si="4"/>
        <v>70</v>
      </c>
      <c r="D68" s="11" t="s">
        <v>7</v>
      </c>
    </row>
    <row r="69" spans="1:4" ht="16" thickBot="1" x14ac:dyDescent="0.4">
      <c r="A69" s="12">
        <v>43264</v>
      </c>
      <c r="B69" s="6">
        <v>0.10208333333333335</v>
      </c>
      <c r="C69" s="19">
        <f t="shared" si="4"/>
        <v>147.00000000000003</v>
      </c>
      <c r="D69" s="11" t="s">
        <v>7</v>
      </c>
    </row>
    <row r="70" spans="1:4" ht="16" thickBot="1" x14ac:dyDescent="0.4">
      <c r="A70" s="12">
        <v>43265</v>
      </c>
      <c r="B70" s="6">
        <v>1.7361111111111112E-2</v>
      </c>
      <c r="C70" s="19">
        <f t="shared" si="4"/>
        <v>25</v>
      </c>
      <c r="D70" s="11" t="s">
        <v>7</v>
      </c>
    </row>
    <row r="71" spans="1:4" ht="16" thickBot="1" x14ac:dyDescent="0.4">
      <c r="A71" s="12">
        <v>43265</v>
      </c>
      <c r="B71" s="6">
        <v>4.8611111111111112E-2</v>
      </c>
      <c r="C71" s="19">
        <f t="shared" si="4"/>
        <v>70</v>
      </c>
      <c r="D71" s="11" t="s">
        <v>7</v>
      </c>
    </row>
    <row r="72" spans="1:4" ht="16" thickBot="1" x14ac:dyDescent="0.4">
      <c r="A72" s="12">
        <v>43265</v>
      </c>
      <c r="B72" s="6">
        <v>6.5972222222222224E-2</v>
      </c>
      <c r="C72" s="19">
        <f t="shared" si="4"/>
        <v>95</v>
      </c>
      <c r="D72" s="11" t="s">
        <v>10</v>
      </c>
    </row>
    <row r="73" spans="1:4" ht="16" thickBot="1" x14ac:dyDescent="0.4">
      <c r="A73" s="12">
        <v>43265</v>
      </c>
      <c r="B73" s="6">
        <v>4.1666666666666664E-2</v>
      </c>
      <c r="C73" s="19">
        <f t="shared" si="4"/>
        <v>60</v>
      </c>
      <c r="D73" s="11" t="s">
        <v>8</v>
      </c>
    </row>
    <row r="74" spans="1:4" ht="16" thickBot="1" x14ac:dyDescent="0.4">
      <c r="A74" s="12">
        <v>43266</v>
      </c>
      <c r="B74" s="6">
        <v>4.1666666666666664E-2</v>
      </c>
      <c r="C74" s="19">
        <f t="shared" si="4"/>
        <v>60</v>
      </c>
      <c r="D74" s="11" t="s">
        <v>8</v>
      </c>
    </row>
    <row r="75" spans="1:4" ht="16" thickBot="1" x14ac:dyDescent="0.4">
      <c r="A75" s="12">
        <v>43266</v>
      </c>
      <c r="B75" s="6">
        <v>4.1666666666666664E-2</v>
      </c>
      <c r="C75" s="19">
        <f t="shared" si="4"/>
        <v>60</v>
      </c>
      <c r="D75" s="11" t="s">
        <v>7</v>
      </c>
    </row>
    <row r="76" spans="1:4" ht="16" thickBot="1" x14ac:dyDescent="0.4">
      <c r="A76" s="12">
        <v>43266</v>
      </c>
      <c r="B76" s="6">
        <v>6.5972222222222224E-2</v>
      </c>
      <c r="C76" s="19">
        <f t="shared" si="4"/>
        <v>95</v>
      </c>
      <c r="D76" s="11" t="s">
        <v>7</v>
      </c>
    </row>
    <row r="77" spans="1:4" ht="16" thickBot="1" x14ac:dyDescent="0.4">
      <c r="A77" s="12">
        <v>43268</v>
      </c>
      <c r="B77" s="6">
        <v>1.3888888888888888E-2</v>
      </c>
      <c r="C77" s="19">
        <f t="shared" si="4"/>
        <v>20</v>
      </c>
      <c r="D77" s="11" t="s">
        <v>8</v>
      </c>
    </row>
    <row r="78" spans="1:4" ht="16" thickBot="1" x14ac:dyDescent="0.4">
      <c r="A78" s="12">
        <v>43268</v>
      </c>
      <c r="B78" s="6">
        <v>4.1666666666666664E-2</v>
      </c>
      <c r="C78" s="19">
        <f t="shared" si="4"/>
        <v>60</v>
      </c>
      <c r="D78" s="11" t="s">
        <v>12</v>
      </c>
    </row>
    <row r="79" spans="1:4" ht="16" thickBot="1" x14ac:dyDescent="0.4">
      <c r="A79" s="12">
        <v>43269</v>
      </c>
      <c r="B79" s="6">
        <v>2.7777777777777776E-2</v>
      </c>
      <c r="C79" s="19">
        <f t="shared" si="4"/>
        <v>40</v>
      </c>
      <c r="D79" s="11" t="s">
        <v>8</v>
      </c>
    </row>
    <row r="80" spans="1:4" ht="16" thickBot="1" x14ac:dyDescent="0.4">
      <c r="A80" s="12">
        <v>43269</v>
      </c>
      <c r="B80" s="6">
        <v>2.4305555555555556E-2</v>
      </c>
      <c r="C80" s="19">
        <f t="shared" si="4"/>
        <v>35</v>
      </c>
      <c r="D80" s="11" t="s">
        <v>7</v>
      </c>
    </row>
    <row r="81" spans="1:4" ht="16" thickBot="1" x14ac:dyDescent="0.4">
      <c r="A81" s="12">
        <v>43269</v>
      </c>
      <c r="B81" s="6">
        <v>1.0416666666666666E-2</v>
      </c>
      <c r="C81" s="19">
        <f t="shared" si="4"/>
        <v>15</v>
      </c>
      <c r="D81" s="11" t="s">
        <v>7</v>
      </c>
    </row>
    <row r="82" spans="1:4" ht="16" thickBot="1" x14ac:dyDescent="0.4">
      <c r="A82" s="12">
        <v>43270</v>
      </c>
      <c r="B82" s="6">
        <v>1.7361111111111112E-2</v>
      </c>
      <c r="C82" s="19">
        <f t="shared" si="4"/>
        <v>25</v>
      </c>
      <c r="D82" s="11" t="s">
        <v>8</v>
      </c>
    </row>
    <row r="83" spans="1:4" ht="16" thickBot="1" x14ac:dyDescent="0.4">
      <c r="A83" s="12">
        <v>43270</v>
      </c>
      <c r="B83" s="6">
        <v>3.4722222222222224E-2</v>
      </c>
      <c r="C83" s="19">
        <f t="shared" si="4"/>
        <v>50</v>
      </c>
      <c r="D83" s="11" t="s">
        <v>7</v>
      </c>
    </row>
    <row r="84" spans="1:4" ht="16" thickBot="1" x14ac:dyDescent="0.4">
      <c r="A84" s="12">
        <v>43270</v>
      </c>
      <c r="B84" s="6">
        <v>5.2083333333333336E-2</v>
      </c>
      <c r="C84" s="19">
        <f t="shared" si="4"/>
        <v>75</v>
      </c>
      <c r="D84" s="11" t="s">
        <v>7</v>
      </c>
    </row>
    <row r="85" spans="1:4" ht="16" thickBot="1" x14ac:dyDescent="0.4">
      <c r="A85" s="12">
        <v>43271</v>
      </c>
      <c r="B85" s="6">
        <v>3.4722222222222224E-2</v>
      </c>
      <c r="C85" s="19">
        <f t="shared" si="4"/>
        <v>50</v>
      </c>
      <c r="D85" s="11" t="s">
        <v>7</v>
      </c>
    </row>
    <row r="86" spans="1:4" ht="16" thickBot="1" x14ac:dyDescent="0.4">
      <c r="A86" s="12">
        <v>43271</v>
      </c>
      <c r="B86" s="6">
        <v>2.0833333333333332E-2</v>
      </c>
      <c r="C86" s="19">
        <f t="shared" si="4"/>
        <v>30</v>
      </c>
      <c r="D86" s="11" t="s">
        <v>8</v>
      </c>
    </row>
    <row r="87" spans="1:4" ht="16" thickBot="1" x14ac:dyDescent="0.4">
      <c r="A87" s="12">
        <v>43274</v>
      </c>
      <c r="B87" s="6">
        <v>0.13541666666666666</v>
      </c>
      <c r="C87" s="19">
        <f t="shared" si="4"/>
        <v>195</v>
      </c>
      <c r="D87" s="11" t="s">
        <v>11</v>
      </c>
    </row>
    <row r="88" spans="1:4" ht="16" thickBot="1" x14ac:dyDescent="0.4">
      <c r="A88" s="12">
        <v>43276</v>
      </c>
      <c r="B88" s="6">
        <v>3.125E-2</v>
      </c>
      <c r="C88" s="19">
        <f t="shared" si="4"/>
        <v>45</v>
      </c>
      <c r="D88" s="11" t="s">
        <v>7</v>
      </c>
    </row>
    <row r="89" spans="1:4" ht="16" thickBot="1" x14ac:dyDescent="0.4">
      <c r="A89" s="12">
        <v>43277</v>
      </c>
      <c r="B89" s="6">
        <v>2.7777777777777776E-2</v>
      </c>
      <c r="C89" s="19">
        <f t="shared" si="4"/>
        <v>40</v>
      </c>
      <c r="D89" s="11" t="s">
        <v>7</v>
      </c>
    </row>
    <row r="90" spans="1:4" ht="16" thickBot="1" x14ac:dyDescent="0.4">
      <c r="A90" s="12">
        <v>43277</v>
      </c>
      <c r="B90" s="6">
        <v>1.3888888888888888E-2</v>
      </c>
      <c r="C90" s="19">
        <f t="shared" si="4"/>
        <v>20</v>
      </c>
      <c r="D90" s="11" t="s">
        <v>11</v>
      </c>
    </row>
    <row r="91" spans="1:4" ht="16" thickBot="1" x14ac:dyDescent="0.4">
      <c r="A91" s="12">
        <v>43278</v>
      </c>
      <c r="B91" s="6">
        <v>1.0416666666666666E-2</v>
      </c>
      <c r="C91" s="19">
        <f t="shared" si="4"/>
        <v>15</v>
      </c>
      <c r="D91" s="11" t="s">
        <v>7</v>
      </c>
    </row>
    <row r="92" spans="1:4" ht="16" thickBot="1" x14ac:dyDescent="0.4">
      <c r="A92" s="12">
        <v>43278</v>
      </c>
      <c r="B92" s="6">
        <v>0.11458333333333333</v>
      </c>
      <c r="C92" s="19">
        <f t="shared" si="4"/>
        <v>165</v>
      </c>
      <c r="D92" s="11" t="s">
        <v>7</v>
      </c>
    </row>
    <row r="93" spans="1:4" ht="16" thickBot="1" x14ac:dyDescent="0.4">
      <c r="A93" s="12">
        <v>43279</v>
      </c>
      <c r="B93" s="6">
        <v>2.0833333333333332E-2</v>
      </c>
      <c r="C93" s="19">
        <f t="shared" si="4"/>
        <v>30</v>
      </c>
      <c r="D93" s="11" t="s">
        <v>7</v>
      </c>
    </row>
    <row r="94" spans="1:4" ht="16" thickBot="1" x14ac:dyDescent="0.4">
      <c r="A94" s="12">
        <v>43280</v>
      </c>
      <c r="B94" s="6">
        <v>0.10416666666666667</v>
      </c>
      <c r="C94" s="19">
        <f t="shared" si="4"/>
        <v>150</v>
      </c>
      <c r="D94" s="11" t="s">
        <v>7</v>
      </c>
    </row>
    <row r="95" spans="1:4" ht="16" thickBot="1" x14ac:dyDescent="0.4">
      <c r="A95" s="12">
        <v>43280</v>
      </c>
      <c r="B95" s="6">
        <v>3.8194444444444441E-2</v>
      </c>
      <c r="C95" s="19">
        <f t="shared" si="4"/>
        <v>54.999999999999993</v>
      </c>
      <c r="D95" s="11" t="s">
        <v>7</v>
      </c>
    </row>
    <row r="96" spans="1:4" ht="16" thickBot="1" x14ac:dyDescent="0.4">
      <c r="A96" s="12">
        <v>43284</v>
      </c>
      <c r="B96" s="6">
        <v>0.25</v>
      </c>
      <c r="C96" s="19">
        <f t="shared" si="4"/>
        <v>360</v>
      </c>
      <c r="D96" s="11" t="s">
        <v>10</v>
      </c>
    </row>
    <row r="97" spans="1:4" ht="16" thickBot="1" x14ac:dyDescent="0.4">
      <c r="A97" s="12">
        <v>43285</v>
      </c>
      <c r="B97" s="6">
        <v>2.7777777777777776E-2</v>
      </c>
      <c r="C97" s="19">
        <f t="shared" si="4"/>
        <v>40</v>
      </c>
      <c r="D97" s="11" t="s">
        <v>7</v>
      </c>
    </row>
    <row r="98" spans="1:4" ht="16" thickBot="1" x14ac:dyDescent="0.4">
      <c r="A98" s="12">
        <v>43286</v>
      </c>
      <c r="B98" s="6">
        <v>5.5555555555555552E-2</v>
      </c>
      <c r="C98" s="19">
        <f t="shared" si="4"/>
        <v>80</v>
      </c>
      <c r="D98" s="11" t="s">
        <v>11</v>
      </c>
    </row>
    <row r="99" spans="1:4" ht="16" thickBot="1" x14ac:dyDescent="0.4">
      <c r="A99" s="12">
        <v>43286</v>
      </c>
      <c r="B99" s="6">
        <v>2.0833333333333332E-2</v>
      </c>
      <c r="C99" s="19">
        <f t="shared" si="4"/>
        <v>30</v>
      </c>
      <c r="D99" s="11" t="s">
        <v>8</v>
      </c>
    </row>
    <row r="100" spans="1:4" ht="16" thickBot="1" x14ac:dyDescent="0.4">
      <c r="A100" s="12">
        <v>43287</v>
      </c>
      <c r="B100" s="6">
        <v>4.1666666666666664E-2</v>
      </c>
      <c r="C100" s="19">
        <f t="shared" si="4"/>
        <v>60</v>
      </c>
      <c r="D100" s="11" t="s">
        <v>10</v>
      </c>
    </row>
    <row r="101" spans="1:4" ht="16" thickBot="1" x14ac:dyDescent="0.4">
      <c r="A101" s="12">
        <v>43290</v>
      </c>
      <c r="B101" s="6">
        <v>4.1666666666666664E-2</v>
      </c>
      <c r="C101" s="19">
        <f t="shared" si="4"/>
        <v>60</v>
      </c>
      <c r="D101" s="11" t="s">
        <v>8</v>
      </c>
    </row>
    <row r="102" spans="1:4" ht="16" thickBot="1" x14ac:dyDescent="0.4">
      <c r="A102" s="12">
        <v>43291</v>
      </c>
      <c r="B102" s="6">
        <v>4.1666666666666664E-2</v>
      </c>
      <c r="C102" s="19">
        <f t="shared" si="4"/>
        <v>60</v>
      </c>
      <c r="D102" s="11" t="s">
        <v>11</v>
      </c>
    </row>
    <row r="103" spans="1:4" ht="16" thickBot="1" x14ac:dyDescent="0.4">
      <c r="A103" s="12">
        <v>43291</v>
      </c>
      <c r="B103" s="6">
        <v>6.25E-2</v>
      </c>
      <c r="C103" s="19">
        <f t="shared" si="4"/>
        <v>90</v>
      </c>
      <c r="D103" s="11" t="s">
        <v>13</v>
      </c>
    </row>
    <row r="104" spans="1:4" ht="16" thickBot="1" x14ac:dyDescent="0.4">
      <c r="A104" s="12">
        <v>43292</v>
      </c>
      <c r="B104" s="6">
        <v>0.16666666666666666</v>
      </c>
      <c r="C104" s="19">
        <f t="shared" si="4"/>
        <v>240</v>
      </c>
      <c r="D104" s="11" t="s">
        <v>10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658F-2C89-4C43-B937-3C5B26FDE4F9}">
  <dimension ref="A1:B12"/>
  <sheetViews>
    <sheetView workbookViewId="0">
      <selection sqref="A1:B12"/>
    </sheetView>
  </sheetViews>
  <sheetFormatPr defaultRowHeight="14.5" x14ac:dyDescent="0.35"/>
  <cols>
    <col min="1" max="1" width="21.7265625" customWidth="1"/>
    <col min="2" max="2" width="28.81640625" customWidth="1"/>
  </cols>
  <sheetData>
    <row r="1" spans="1:2" x14ac:dyDescent="0.35">
      <c r="A1" s="14" t="s">
        <v>36</v>
      </c>
      <c r="B1" s="14" t="s">
        <v>40</v>
      </c>
    </row>
    <row r="2" spans="1:2" x14ac:dyDescent="0.35">
      <c r="A2" s="15" t="s">
        <v>17</v>
      </c>
      <c r="B2" s="16">
        <v>4</v>
      </c>
    </row>
    <row r="3" spans="1:2" x14ac:dyDescent="0.35">
      <c r="A3" s="15" t="s">
        <v>18</v>
      </c>
      <c r="B3" s="16">
        <v>8</v>
      </c>
    </row>
    <row r="4" spans="1:2" x14ac:dyDescent="0.35">
      <c r="A4" s="15" t="s">
        <v>19</v>
      </c>
      <c r="B4" s="16">
        <v>4</v>
      </c>
    </row>
    <row r="5" spans="1:2" x14ac:dyDescent="0.35">
      <c r="A5" s="15" t="s">
        <v>20</v>
      </c>
      <c r="B5" s="16">
        <v>3</v>
      </c>
    </row>
    <row r="6" spans="1:2" x14ac:dyDescent="0.35">
      <c r="A6" s="15" t="s">
        <v>21</v>
      </c>
      <c r="B6" s="16">
        <v>1</v>
      </c>
    </row>
    <row r="7" spans="1:2" x14ac:dyDescent="0.35">
      <c r="A7" s="15" t="s">
        <v>22</v>
      </c>
      <c r="B7" s="16">
        <v>4</v>
      </c>
    </row>
    <row r="8" spans="1:2" x14ac:dyDescent="0.35">
      <c r="A8" s="15" t="s">
        <v>23</v>
      </c>
      <c r="B8" s="16">
        <v>3</v>
      </c>
    </row>
    <row r="9" spans="1:2" x14ac:dyDescent="0.35">
      <c r="A9" s="15" t="s">
        <v>24</v>
      </c>
      <c r="B9" s="16">
        <v>1</v>
      </c>
    </row>
    <row r="10" spans="1:2" x14ac:dyDescent="0.35">
      <c r="A10" s="15" t="s">
        <v>25</v>
      </c>
      <c r="B10" s="16">
        <v>4</v>
      </c>
    </row>
    <row r="11" spans="1:2" x14ac:dyDescent="0.35">
      <c r="A11" s="15" t="s">
        <v>26</v>
      </c>
      <c r="B11" s="16">
        <v>2</v>
      </c>
    </row>
    <row r="12" spans="1:2" x14ac:dyDescent="0.35">
      <c r="A12" s="15" t="s">
        <v>16</v>
      </c>
      <c r="B12" s="16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 from durations per week</vt:lpstr>
      <vt:lpstr>Chart for various activities</vt:lpstr>
      <vt:lpstr>Chart for class vs others</vt:lpstr>
      <vt:lpstr>chart for slack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Kashfia</dc:creator>
  <cp:lastModifiedBy>Kashfia</cp:lastModifiedBy>
  <dcterms:created xsi:type="dcterms:W3CDTF">2018-07-16T15:27:04Z</dcterms:created>
  <dcterms:modified xsi:type="dcterms:W3CDTF">2018-07-21T17:10:38Z</dcterms:modified>
</cp:coreProperties>
</file>