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-2\1.Diseño 1\Unity 3\Prototipo_PaletaGenerativa\PaletaGenerativa_004\paso1_procesamientoImagenes\analisisResultados\"/>
    </mc:Choice>
  </mc:AlternateContent>
  <xr:revisionPtr revIDLastSave="0" documentId="13_ncr:1_{9B6A73E6-D93B-42CF-A886-C67106F6E97D}" xr6:coauthVersionLast="47" xr6:coauthVersionMax="47" xr10:uidLastSave="{00000000-0000-0000-0000-000000000000}"/>
  <bookViews>
    <workbookView xWindow="13695" yWindow="0" windowWidth="15105" windowHeight="15600" xr2:uid="{FE070746-0DFF-447A-A81E-150DAECA4553}"/>
  </bookViews>
  <sheets>
    <sheet name="AnalisisResultados_probabilit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Z8" i="1"/>
  <c r="Z7" i="1"/>
  <c r="Z6" i="1"/>
  <c r="Z5" i="1"/>
  <c r="Z4" i="1"/>
  <c r="N164" i="1"/>
  <c r="N163" i="1"/>
  <c r="N162" i="1"/>
  <c r="N161" i="1"/>
  <c r="N160" i="1"/>
  <c r="N108" i="1"/>
  <c r="N112" i="1"/>
  <c r="N111" i="1"/>
  <c r="N110" i="1"/>
  <c r="N109" i="1"/>
  <c r="N60" i="1"/>
  <c r="N59" i="1"/>
  <c r="N58" i="1"/>
  <c r="N57" i="1"/>
  <c r="N56" i="1"/>
  <c r="N8" i="1"/>
  <c r="N5" i="1"/>
  <c r="N4" i="1"/>
  <c r="AL161" i="1"/>
  <c r="AH161" i="1"/>
  <c r="AD160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L169" i="1"/>
  <c r="AH169" i="1"/>
  <c r="AD169" i="1"/>
  <c r="AL168" i="1"/>
  <c r="AH168" i="1"/>
  <c r="AD168" i="1"/>
  <c r="AL167" i="1"/>
  <c r="AH167" i="1"/>
  <c r="AD167" i="1"/>
  <c r="AL166" i="1"/>
  <c r="AH166" i="1"/>
  <c r="AD166" i="1"/>
  <c r="AL165" i="1"/>
  <c r="AH165" i="1"/>
  <c r="AD165" i="1"/>
  <c r="AL164" i="1"/>
  <c r="AH164" i="1"/>
  <c r="AD164" i="1"/>
  <c r="AL163" i="1"/>
  <c r="AH163" i="1"/>
  <c r="AD163" i="1"/>
  <c r="AL162" i="1"/>
  <c r="AH162" i="1"/>
  <c r="AD162" i="1"/>
  <c r="AD161" i="1"/>
  <c r="AL160" i="1"/>
  <c r="AH160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L117" i="1"/>
  <c r="AH117" i="1"/>
  <c r="AD117" i="1"/>
  <c r="AL116" i="1"/>
  <c r="AH116" i="1"/>
  <c r="AD116" i="1"/>
  <c r="AL115" i="1"/>
  <c r="AH115" i="1"/>
  <c r="AD115" i="1"/>
  <c r="AL114" i="1"/>
  <c r="AH114" i="1"/>
  <c r="AD114" i="1"/>
  <c r="AL113" i="1"/>
  <c r="AH113" i="1"/>
  <c r="AD113" i="1"/>
  <c r="AL112" i="1"/>
  <c r="AH112" i="1"/>
  <c r="AD112" i="1"/>
  <c r="AL111" i="1"/>
  <c r="AH111" i="1"/>
  <c r="AD111" i="1"/>
  <c r="AL110" i="1"/>
  <c r="AH110" i="1"/>
  <c r="AD110" i="1"/>
  <c r="AL109" i="1"/>
  <c r="AH109" i="1"/>
  <c r="AD109" i="1"/>
  <c r="AL108" i="1"/>
  <c r="AL120" i="1" s="1"/>
  <c r="AL121" i="1" s="1"/>
  <c r="AH108" i="1"/>
  <c r="AH120" i="1" s="1"/>
  <c r="AH121" i="1" s="1"/>
  <c r="AD108" i="1"/>
  <c r="AD146" i="1" s="1"/>
  <c r="AD147" i="1" s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L65" i="1"/>
  <c r="AH65" i="1"/>
  <c r="AD65" i="1"/>
  <c r="AL64" i="1"/>
  <c r="AH64" i="1"/>
  <c r="AD64" i="1"/>
  <c r="AL63" i="1"/>
  <c r="AH63" i="1"/>
  <c r="AD63" i="1"/>
  <c r="AL62" i="1"/>
  <c r="AH62" i="1"/>
  <c r="AD62" i="1"/>
  <c r="AL61" i="1"/>
  <c r="AH61" i="1"/>
  <c r="AD61" i="1"/>
  <c r="AL60" i="1"/>
  <c r="AH60" i="1"/>
  <c r="AD60" i="1"/>
  <c r="AL59" i="1"/>
  <c r="AH59" i="1"/>
  <c r="AD59" i="1"/>
  <c r="AL58" i="1"/>
  <c r="AH58" i="1"/>
  <c r="AD58" i="1"/>
  <c r="AL57" i="1"/>
  <c r="AH57" i="1"/>
  <c r="AD57" i="1"/>
  <c r="AL56" i="1"/>
  <c r="AL68" i="1" s="1"/>
  <c r="AL69" i="1" s="1"/>
  <c r="AH56" i="1"/>
  <c r="AH68" i="1" s="1"/>
  <c r="AH69" i="1" s="1"/>
  <c r="AD56" i="1"/>
  <c r="AD94" i="1" s="1"/>
  <c r="AD95" i="1" s="1"/>
  <c r="AD39" i="1"/>
  <c r="R39" i="1"/>
  <c r="AD38" i="1"/>
  <c r="R38" i="1"/>
  <c r="AD37" i="1"/>
  <c r="R37" i="1"/>
  <c r="AD36" i="1"/>
  <c r="R36" i="1"/>
  <c r="AD35" i="1"/>
  <c r="R35" i="1"/>
  <c r="AD34" i="1"/>
  <c r="R34" i="1"/>
  <c r="AD33" i="1"/>
  <c r="R33" i="1"/>
  <c r="AD32" i="1"/>
  <c r="R32" i="1"/>
  <c r="AD31" i="1"/>
  <c r="R31" i="1"/>
  <c r="AD30" i="1"/>
  <c r="R30" i="1"/>
  <c r="AD29" i="1"/>
  <c r="R29" i="1"/>
  <c r="AD28" i="1"/>
  <c r="R28" i="1"/>
  <c r="AD27" i="1"/>
  <c r="R27" i="1"/>
  <c r="AD26" i="1"/>
  <c r="R26" i="1"/>
  <c r="AD25" i="1"/>
  <c r="R25" i="1"/>
  <c r="AD24" i="1"/>
  <c r="R24" i="1"/>
  <c r="AD23" i="1"/>
  <c r="R23" i="1"/>
  <c r="AD22" i="1"/>
  <c r="R22" i="1"/>
  <c r="AD21" i="1"/>
  <c r="R21" i="1"/>
  <c r="AD20" i="1"/>
  <c r="R20" i="1"/>
  <c r="AD19" i="1"/>
  <c r="R19" i="1"/>
  <c r="AD18" i="1"/>
  <c r="R18" i="1"/>
  <c r="AD17" i="1"/>
  <c r="R17" i="1"/>
  <c r="AD16" i="1"/>
  <c r="R16" i="1"/>
  <c r="AD15" i="1"/>
  <c r="R15" i="1"/>
  <c r="AD14" i="1"/>
  <c r="R14" i="1"/>
  <c r="AL13" i="1"/>
  <c r="AH13" i="1"/>
  <c r="AD13" i="1"/>
  <c r="V13" i="1"/>
  <c r="R13" i="1"/>
  <c r="AL12" i="1"/>
  <c r="AH12" i="1"/>
  <c r="AD12" i="1"/>
  <c r="V12" i="1"/>
  <c r="R12" i="1"/>
  <c r="AL11" i="1"/>
  <c r="AH11" i="1"/>
  <c r="AD11" i="1"/>
  <c r="V11" i="1"/>
  <c r="R11" i="1"/>
  <c r="AL10" i="1"/>
  <c r="AH10" i="1"/>
  <c r="AD10" i="1"/>
  <c r="V10" i="1"/>
  <c r="R10" i="1"/>
  <c r="AL9" i="1"/>
  <c r="AH9" i="1"/>
  <c r="AD9" i="1"/>
  <c r="V9" i="1"/>
  <c r="R9" i="1"/>
  <c r="AL8" i="1"/>
  <c r="AH8" i="1"/>
  <c r="AD8" i="1"/>
  <c r="V8" i="1"/>
  <c r="R8" i="1"/>
  <c r="AL7" i="1"/>
  <c r="AH7" i="1"/>
  <c r="AD7" i="1"/>
  <c r="V7" i="1"/>
  <c r="R7" i="1"/>
  <c r="N7" i="1"/>
  <c r="AL6" i="1"/>
  <c r="AH6" i="1"/>
  <c r="AD6" i="1"/>
  <c r="V6" i="1"/>
  <c r="R6" i="1"/>
  <c r="N6" i="1"/>
  <c r="AL5" i="1"/>
  <c r="AH5" i="1"/>
  <c r="AD5" i="1"/>
  <c r="V5" i="1"/>
  <c r="R5" i="1"/>
  <c r="AL4" i="1"/>
  <c r="AL16" i="1" s="1"/>
  <c r="AL17" i="1" s="1"/>
  <c r="AH4" i="1"/>
  <c r="AH16" i="1" s="1"/>
  <c r="AH17" i="1" s="1"/>
  <c r="AD4" i="1"/>
  <c r="AD42" i="1" s="1"/>
  <c r="AD43" i="1" s="1"/>
  <c r="V4" i="1"/>
  <c r="V16" i="1" s="1"/>
  <c r="V17" i="1" s="1"/>
  <c r="R4" i="1"/>
  <c r="M158" i="1"/>
  <c r="M106" i="1"/>
  <c r="M54" i="1"/>
  <c r="X2" i="1"/>
  <c r="T2" i="1"/>
  <c r="P2" i="1"/>
  <c r="M2" i="1"/>
  <c r="AD198" i="1" l="1"/>
  <c r="AD199" i="1" s="1"/>
  <c r="AH172" i="1"/>
  <c r="AH173" i="1" s="1"/>
  <c r="AD206" i="1" s="1"/>
  <c r="AL172" i="1"/>
  <c r="AL173" i="1" s="1"/>
  <c r="AD204" i="1" s="1"/>
  <c r="Z16" i="1"/>
  <c r="Z17" i="1" s="1"/>
  <c r="R42" i="1"/>
  <c r="R43" i="1" s="1"/>
  <c r="AD205" i="1" l="1"/>
  <c r="AD203" i="1"/>
</calcChain>
</file>

<file path=xl/sharedStrings.xml><?xml version="1.0" encoding="utf-8"?>
<sst xmlns="http://schemas.openxmlformats.org/spreadsheetml/2006/main" count="559" uniqueCount="82">
  <si>
    <t>image_path</t>
  </si>
  <si>
    <t>hueColorPrincipal</t>
  </si>
  <si>
    <t>saturationColorPrincipal</t>
  </si>
  <si>
    <t>brightnessColorPrincipal</t>
  </si>
  <si>
    <t>num_colors</t>
  </si>
  <si>
    <t>avg_hue_diff</t>
  </si>
  <si>
    <t>avg_saturation</t>
  </si>
  <si>
    <t>avg_pure_saturation</t>
  </si>
  <si>
    <t>avg_lightness</t>
  </si>
  <si>
    <t>avg_pure_lightness</t>
  </si>
  <si>
    <t>Jerarquia</t>
  </si>
  <si>
    <t>Espiral</t>
  </si>
  <si>
    <t>Diagonal</t>
  </si>
  <si>
    <t>Simetria</t>
  </si>
  <si>
    <t>Tercios</t>
  </si>
  <si>
    <t>avgConsecutiveHue</t>
  </si>
  <si>
    <t>avgConsecutiveSaturation</t>
  </si>
  <si>
    <t>avgConsecutiveBrightness</t>
  </si>
  <si>
    <t>cantidad</t>
  </si>
  <si>
    <t>probabilidad</t>
  </si>
  <si>
    <t>gradosMin</t>
  </si>
  <si>
    <t>gradosMax</t>
  </si>
  <si>
    <t>porcentajeMin</t>
  </si>
  <si>
    <t>porcentajeMax</t>
  </si>
  <si>
    <t>Numero de Rangos en 0%</t>
  </si>
  <si>
    <t>Porcentaje de Aplicación</t>
  </si>
  <si>
    <t>Uso del "Circulo Cromatico"</t>
  </si>
  <si>
    <r>
      <t xml:space="preserve">Aplicación del Tipo de Probabilidad     </t>
    </r>
    <r>
      <rPr>
        <sz val="10"/>
        <color theme="1"/>
        <rFont val="Aptos Narrow"/>
        <family val="2"/>
        <scheme val="minor"/>
      </rPr>
      <t>(según su Uso del "Circulo Cromatico")</t>
    </r>
  </si>
  <si>
    <t>Jerarquía Visual - Diagonal</t>
  </si>
  <si>
    <t>Jerarquía Visual - Espiral</t>
  </si>
  <si>
    <t>Jerarquía Visual - Simetría</t>
  </si>
  <si>
    <t>Jerarquía Visual - Tercios</t>
  </si>
  <si>
    <t>Vibrante_001.jpg</t>
  </si>
  <si>
    <t>Vibrante_002.jpg</t>
  </si>
  <si>
    <t>Vibrante_003.jpg</t>
  </si>
  <si>
    <t>Vibrante_004.jpeg</t>
  </si>
  <si>
    <t>Vibrante_005.jpeg</t>
  </si>
  <si>
    <t>Vibrante_006.jpg</t>
  </si>
  <si>
    <t>Vibrante_007.jpg</t>
  </si>
  <si>
    <t>Vibrante_008.jpg</t>
  </si>
  <si>
    <t>Vibrante_009.jpg</t>
  </si>
  <si>
    <t>Vibrante_010.jpg</t>
  </si>
  <si>
    <t>Vibrante_011.jpg</t>
  </si>
  <si>
    <t>Vibrante_012.jpg</t>
  </si>
  <si>
    <t>Vibrante_013.jpg</t>
  </si>
  <si>
    <t>Vibrante_014.jpg</t>
  </si>
  <si>
    <t>Vibrante_015.jpg</t>
  </si>
  <si>
    <t>Vibrante_016.jpg</t>
  </si>
  <si>
    <t>Vibrante_017.jpg</t>
  </si>
  <si>
    <t>Vibrante_018.jpg</t>
  </si>
  <si>
    <t>Vibrante_019.jpg</t>
  </si>
  <si>
    <t>Vibrante_020.jpg</t>
  </si>
  <si>
    <t>Vibrante_021.jpg</t>
  </si>
  <si>
    <t>Vibrante_022.jpg</t>
  </si>
  <si>
    <t>Vibrante_023.jpg</t>
  </si>
  <si>
    <t>Vibrante_024.jpg</t>
  </si>
  <si>
    <t>Vibrante_025.jpg</t>
  </si>
  <si>
    <t>Vibrante_026.jpg</t>
  </si>
  <si>
    <t>Vibrante_027.jpg</t>
  </si>
  <si>
    <t>Vibrante_028.jpg</t>
  </si>
  <si>
    <t>Vibrante_029.jpg</t>
  </si>
  <si>
    <t>Vibrante_030.jpg</t>
  </si>
  <si>
    <t>Vibrante_031.jpg</t>
  </si>
  <si>
    <t>Vibrante_032.jpg</t>
  </si>
  <si>
    <t>Vibrante_033.jpg</t>
  </si>
  <si>
    <t>Vibrante_034.jpg</t>
  </si>
  <si>
    <t>Vibrante_035.jpg</t>
  </si>
  <si>
    <t>Vibrante_036.jpg</t>
  </si>
  <si>
    <t>Vibrante_037.jpg</t>
  </si>
  <si>
    <t>Vibrante_038.jpg</t>
  </si>
  <si>
    <t>Vibrante_039.jpg</t>
  </si>
  <si>
    <t>Vibrante_040.jpg</t>
  </si>
  <si>
    <t>Vibrante_041.jpg</t>
  </si>
  <si>
    <t>Vibrante_042.jpg</t>
  </si>
  <si>
    <t>Vibrante_043.jpg</t>
  </si>
  <si>
    <t>Vibrante_044.jpg</t>
  </si>
  <si>
    <t>Vibrante_045.jpg</t>
  </si>
  <si>
    <t>Vibrante_046.jpg</t>
  </si>
  <si>
    <t>Vibrante_047.jpg</t>
  </si>
  <si>
    <t>Vibrante_048.jpg</t>
  </si>
  <si>
    <t>Vibrante_049.jpg</t>
  </si>
  <si>
    <t>Vibrante_050.jpg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</si>
</sst>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26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0" borderId="0" xfId="0" applyFont="1"/>
    <xf numFmtId="9" fontId="0" fillId="0" borderId="23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solidFill>
                  <a:sysClr val="windowText" lastClr="000000"/>
                </a:solidFill>
              </a:rPr>
              <a:t>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AnalisisResultados_probabilitie!$E$3:$E$52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AnalisisResultados_probabilitie!$F$3:$F$52</c:f>
              <c:numCache>
                <c:formatCode>General</c:formatCode>
                <c:ptCount val="50"/>
                <c:pt idx="0">
                  <c:v>59.930147058823501</c:v>
                </c:pt>
                <c:pt idx="1">
                  <c:v>24.515324675324599</c:v>
                </c:pt>
                <c:pt idx="2">
                  <c:v>46.457268096928502</c:v>
                </c:pt>
                <c:pt idx="3">
                  <c:v>110.348814029829</c:v>
                </c:pt>
                <c:pt idx="4">
                  <c:v>139.05108225108199</c:v>
                </c:pt>
                <c:pt idx="5">
                  <c:v>161.769836462749</c:v>
                </c:pt>
                <c:pt idx="6">
                  <c:v>191.18381775333799</c:v>
                </c:pt>
                <c:pt idx="7">
                  <c:v>110.57545271629699</c:v>
                </c:pt>
                <c:pt idx="8">
                  <c:v>8.6287625418060294</c:v>
                </c:pt>
                <c:pt idx="9">
                  <c:v>18.536175927480201</c:v>
                </c:pt>
                <c:pt idx="10">
                  <c:v>47.016428592789502</c:v>
                </c:pt>
                <c:pt idx="11">
                  <c:v>25.736486359252499</c:v>
                </c:pt>
                <c:pt idx="12">
                  <c:v>94.806282148579101</c:v>
                </c:pt>
                <c:pt idx="13">
                  <c:v>186.016666666666</c:v>
                </c:pt>
                <c:pt idx="14">
                  <c:v>23.856060606060598</c:v>
                </c:pt>
                <c:pt idx="15">
                  <c:v>101.406593406593</c:v>
                </c:pt>
                <c:pt idx="16">
                  <c:v>89.093339750273998</c:v>
                </c:pt>
                <c:pt idx="17">
                  <c:v>31.6839105722288</c:v>
                </c:pt>
                <c:pt idx="18">
                  <c:v>71.460869565217394</c:v>
                </c:pt>
                <c:pt idx="19">
                  <c:v>44.094184865967698</c:v>
                </c:pt>
                <c:pt idx="20">
                  <c:v>207.038202398598</c:v>
                </c:pt>
                <c:pt idx="21">
                  <c:v>134.99214274021901</c:v>
                </c:pt>
                <c:pt idx="22">
                  <c:v>223.83382307229999</c:v>
                </c:pt>
                <c:pt idx="23">
                  <c:v>224.805681972087</c:v>
                </c:pt>
                <c:pt idx="24">
                  <c:v>273.94674068753699</c:v>
                </c:pt>
                <c:pt idx="25">
                  <c:v>81.157962214905794</c:v>
                </c:pt>
                <c:pt idx="26">
                  <c:v>107.605042016806</c:v>
                </c:pt>
                <c:pt idx="27">
                  <c:v>56.554289224922499</c:v>
                </c:pt>
                <c:pt idx="28">
                  <c:v>73.212594327348398</c:v>
                </c:pt>
                <c:pt idx="29">
                  <c:v>138.24764298197101</c:v>
                </c:pt>
                <c:pt idx="30">
                  <c:v>145.86159046432999</c:v>
                </c:pt>
                <c:pt idx="31">
                  <c:v>28.472906403940801</c:v>
                </c:pt>
                <c:pt idx="32">
                  <c:v>47.067410905968202</c:v>
                </c:pt>
                <c:pt idx="33">
                  <c:v>22.778201219512098</c:v>
                </c:pt>
                <c:pt idx="34">
                  <c:v>46.010255167958597</c:v>
                </c:pt>
                <c:pt idx="35">
                  <c:v>22.3589010989011</c:v>
                </c:pt>
                <c:pt idx="36">
                  <c:v>108.956989247311</c:v>
                </c:pt>
                <c:pt idx="37">
                  <c:v>18.223304805793202</c:v>
                </c:pt>
                <c:pt idx="38">
                  <c:v>101.480459770114</c:v>
                </c:pt>
                <c:pt idx="39">
                  <c:v>183.23734236777699</c:v>
                </c:pt>
                <c:pt idx="40">
                  <c:v>228.417243326537</c:v>
                </c:pt>
                <c:pt idx="41">
                  <c:v>203.48544111255899</c:v>
                </c:pt>
                <c:pt idx="42">
                  <c:v>40.585714285714303</c:v>
                </c:pt>
                <c:pt idx="43">
                  <c:v>66.429313929313906</c:v>
                </c:pt>
                <c:pt idx="44">
                  <c:v>51.887353050293299</c:v>
                </c:pt>
                <c:pt idx="45">
                  <c:v>25.7941129908343</c:v>
                </c:pt>
                <c:pt idx="46">
                  <c:v>68.630231990231906</c:v>
                </c:pt>
                <c:pt idx="47">
                  <c:v>134.28571428571399</c:v>
                </c:pt>
                <c:pt idx="48">
                  <c:v>71.934902893819498</c:v>
                </c:pt>
                <c:pt idx="49">
                  <c:v>121.273752012882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E-44B5-B377-89A06140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73552"/>
        <c:axId val="1883971152"/>
      </c:scatterChart>
      <c:valAx>
        <c:axId val="18839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1152"/>
        <c:crosses val="autoZero"/>
        <c:crossBetween val="midCat"/>
      </c:valAx>
      <c:valAx>
        <c:axId val="1883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Espiral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AnalisisResultados_probabilitie!$E$55:$E$104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AnalisisResultados_probabilitie!$F$55:$F$104</c:f>
              <c:numCache>
                <c:formatCode>General</c:formatCode>
                <c:ptCount val="50"/>
                <c:pt idx="0">
                  <c:v>73.352532274081398</c:v>
                </c:pt>
                <c:pt idx="1">
                  <c:v>23.9327339327339</c:v>
                </c:pt>
                <c:pt idx="2">
                  <c:v>22.347670250896002</c:v>
                </c:pt>
                <c:pt idx="3">
                  <c:v>160.05952548743201</c:v>
                </c:pt>
                <c:pt idx="4">
                  <c:v>102.081206896551</c:v>
                </c:pt>
                <c:pt idx="5">
                  <c:v>103.301886792452</c:v>
                </c:pt>
                <c:pt idx="6">
                  <c:v>102.84259740259699</c:v>
                </c:pt>
                <c:pt idx="7">
                  <c:v>137.80139860139801</c:v>
                </c:pt>
                <c:pt idx="8">
                  <c:v>156.31943374422099</c:v>
                </c:pt>
                <c:pt idx="9">
                  <c:v>21.130952380952301</c:v>
                </c:pt>
                <c:pt idx="10">
                  <c:v>86.264410490350599</c:v>
                </c:pt>
                <c:pt idx="11">
                  <c:v>102.893430487345</c:v>
                </c:pt>
                <c:pt idx="12">
                  <c:v>104.65614443282701</c:v>
                </c:pt>
                <c:pt idx="13">
                  <c:v>172.62087912087901</c:v>
                </c:pt>
                <c:pt idx="14">
                  <c:v>31.411417850442199</c:v>
                </c:pt>
                <c:pt idx="15">
                  <c:v>138.27765134762001</c:v>
                </c:pt>
                <c:pt idx="16">
                  <c:v>63.486486486486399</c:v>
                </c:pt>
                <c:pt idx="17">
                  <c:v>82.167788196075904</c:v>
                </c:pt>
                <c:pt idx="18">
                  <c:v>199.305114143092</c:v>
                </c:pt>
                <c:pt idx="19">
                  <c:v>129.732352941176</c:v>
                </c:pt>
                <c:pt idx="20">
                  <c:v>169.288120144473</c:v>
                </c:pt>
                <c:pt idx="21">
                  <c:v>60.646631448624603</c:v>
                </c:pt>
                <c:pt idx="22">
                  <c:v>102.205213420711</c:v>
                </c:pt>
                <c:pt idx="23">
                  <c:v>253.240860741555</c:v>
                </c:pt>
                <c:pt idx="24">
                  <c:v>116.986861313868</c:v>
                </c:pt>
                <c:pt idx="25">
                  <c:v>185.09770173129399</c:v>
                </c:pt>
                <c:pt idx="26">
                  <c:v>55.255978596419098</c:v>
                </c:pt>
                <c:pt idx="27">
                  <c:v>28.241984164464402</c:v>
                </c:pt>
                <c:pt idx="28">
                  <c:v>145.46484301926799</c:v>
                </c:pt>
                <c:pt idx="29">
                  <c:v>137.480251579222</c:v>
                </c:pt>
                <c:pt idx="30">
                  <c:v>102.751465464088</c:v>
                </c:pt>
                <c:pt idx="31">
                  <c:v>73.384244836341196</c:v>
                </c:pt>
                <c:pt idx="32">
                  <c:v>28.289949160537301</c:v>
                </c:pt>
                <c:pt idx="33">
                  <c:v>33.097402597402599</c:v>
                </c:pt>
                <c:pt idx="34">
                  <c:v>65.365046129686505</c:v>
                </c:pt>
                <c:pt idx="35">
                  <c:v>32.678571428571402</c:v>
                </c:pt>
                <c:pt idx="36">
                  <c:v>49.185515746525503</c:v>
                </c:pt>
                <c:pt idx="37">
                  <c:v>56.653981444675203</c:v>
                </c:pt>
                <c:pt idx="38">
                  <c:v>34.729220779220697</c:v>
                </c:pt>
                <c:pt idx="39">
                  <c:v>237.15483870967699</c:v>
                </c:pt>
                <c:pt idx="40">
                  <c:v>139.68861024033399</c:v>
                </c:pt>
                <c:pt idx="41">
                  <c:v>171.85713878191399</c:v>
                </c:pt>
                <c:pt idx="42">
                  <c:v>73.874415156247494</c:v>
                </c:pt>
                <c:pt idx="43">
                  <c:v>185.72106766472899</c:v>
                </c:pt>
                <c:pt idx="44">
                  <c:v>52.998619052756403</c:v>
                </c:pt>
                <c:pt idx="45">
                  <c:v>48.3097730138713</c:v>
                </c:pt>
                <c:pt idx="46">
                  <c:v>122.350904960257</c:v>
                </c:pt>
                <c:pt idx="47">
                  <c:v>23.2436974789915</c:v>
                </c:pt>
                <c:pt idx="48">
                  <c:v>89.633246753246695</c:v>
                </c:pt>
                <c:pt idx="49">
                  <c:v>111.235714285714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A-47C1-80BB-F1EC5252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28272"/>
        <c:axId val="749727792"/>
      </c:scatterChart>
      <c:valAx>
        <c:axId val="749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7792"/>
        <c:crosses val="autoZero"/>
        <c:crossBetween val="midCat"/>
      </c:valAx>
      <c:valAx>
        <c:axId val="749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AnalisisResultados_probabilitie!$E$107:$E$156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AnalisisResultados_probabilitie!$F$107:$F$156</c:f>
              <c:numCache>
                <c:formatCode>General</c:formatCode>
                <c:ptCount val="50"/>
                <c:pt idx="0">
                  <c:v>102.59117508996999</c:v>
                </c:pt>
                <c:pt idx="1">
                  <c:v>80.928261831048104</c:v>
                </c:pt>
                <c:pt idx="2">
                  <c:v>93.199999999999903</c:v>
                </c:pt>
                <c:pt idx="3">
                  <c:v>52.483516483516397</c:v>
                </c:pt>
                <c:pt idx="4">
                  <c:v>204.544465329991</c:v>
                </c:pt>
                <c:pt idx="5">
                  <c:v>247.826482795554</c:v>
                </c:pt>
                <c:pt idx="6">
                  <c:v>146.67989307989299</c:v>
                </c:pt>
                <c:pt idx="7">
                  <c:v>47.504011777695901</c:v>
                </c:pt>
                <c:pt idx="8">
                  <c:v>23.552346122853699</c:v>
                </c:pt>
                <c:pt idx="9">
                  <c:v>11.5140885899814</c:v>
                </c:pt>
                <c:pt idx="10">
                  <c:v>58.1814613957471</c:v>
                </c:pt>
                <c:pt idx="11">
                  <c:v>157.75710184025399</c:v>
                </c:pt>
                <c:pt idx="12">
                  <c:v>137.419720959796</c:v>
                </c:pt>
                <c:pt idx="13">
                  <c:v>198.22869957367101</c:v>
                </c:pt>
                <c:pt idx="14">
                  <c:v>15.5046256069511</c:v>
                </c:pt>
                <c:pt idx="15">
                  <c:v>140.419375712007</c:v>
                </c:pt>
                <c:pt idx="16">
                  <c:v>150.94977511244301</c:v>
                </c:pt>
                <c:pt idx="17">
                  <c:v>63.411717503323402</c:v>
                </c:pt>
                <c:pt idx="18">
                  <c:v>125.02154181021901</c:v>
                </c:pt>
                <c:pt idx="19">
                  <c:v>70.181666155314005</c:v>
                </c:pt>
                <c:pt idx="20">
                  <c:v>149.60336134453701</c:v>
                </c:pt>
                <c:pt idx="21">
                  <c:v>174.96196990423999</c:v>
                </c:pt>
                <c:pt idx="22">
                  <c:v>85.156459338911404</c:v>
                </c:pt>
                <c:pt idx="23">
                  <c:v>125.6</c:v>
                </c:pt>
                <c:pt idx="24">
                  <c:v>227.552608311228</c:v>
                </c:pt>
                <c:pt idx="25">
                  <c:v>69.2734693877551</c:v>
                </c:pt>
                <c:pt idx="26">
                  <c:v>58.773033707865203</c:v>
                </c:pt>
                <c:pt idx="27">
                  <c:v>37.028615361536097</c:v>
                </c:pt>
                <c:pt idx="28">
                  <c:v>96.785628164938402</c:v>
                </c:pt>
                <c:pt idx="29">
                  <c:v>87.142857142857096</c:v>
                </c:pt>
                <c:pt idx="30">
                  <c:v>186.457699838276</c:v>
                </c:pt>
                <c:pt idx="31">
                  <c:v>54.539475869399098</c:v>
                </c:pt>
                <c:pt idx="32">
                  <c:v>65.086235967989793</c:v>
                </c:pt>
                <c:pt idx="33">
                  <c:v>32.895816464237399</c:v>
                </c:pt>
                <c:pt idx="34">
                  <c:v>98.776639344262307</c:v>
                </c:pt>
                <c:pt idx="35">
                  <c:v>37.951492655689798</c:v>
                </c:pt>
                <c:pt idx="36">
                  <c:v>112.031746031746</c:v>
                </c:pt>
                <c:pt idx="37">
                  <c:v>54.327485380116897</c:v>
                </c:pt>
                <c:pt idx="38">
                  <c:v>50.247881773399001</c:v>
                </c:pt>
                <c:pt idx="39">
                  <c:v>136.263487208008</c:v>
                </c:pt>
                <c:pt idx="40">
                  <c:v>205.64018870330199</c:v>
                </c:pt>
                <c:pt idx="41">
                  <c:v>84.465377176015394</c:v>
                </c:pt>
                <c:pt idx="42">
                  <c:v>84.598071739581201</c:v>
                </c:pt>
                <c:pt idx="43">
                  <c:v>92.734833575767894</c:v>
                </c:pt>
                <c:pt idx="44">
                  <c:v>75.9078084738576</c:v>
                </c:pt>
                <c:pt idx="45">
                  <c:v>58.140592535590599</c:v>
                </c:pt>
                <c:pt idx="46">
                  <c:v>54.900867553499097</c:v>
                </c:pt>
                <c:pt idx="47">
                  <c:v>63.9946933066933</c:v>
                </c:pt>
                <c:pt idx="48">
                  <c:v>97.722418699343706</c:v>
                </c:pt>
                <c:pt idx="49">
                  <c:v>82.721093620546796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6-4E5F-B4F0-F474D874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64032"/>
        <c:axId val="905764512"/>
      </c:scatterChart>
      <c:valAx>
        <c:axId val="9057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512"/>
        <c:crosses val="autoZero"/>
        <c:crossBetween val="midCat"/>
      </c:valAx>
      <c:valAx>
        <c:axId val="905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Tercios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AnalisisResultados_probabilitie!$E$159:$E$208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AnalisisResultados_probabilitie!$F$159:$F$208</c:f>
              <c:numCache>
                <c:formatCode>General</c:formatCode>
                <c:ptCount val="50"/>
                <c:pt idx="0">
                  <c:v>42.004661879755602</c:v>
                </c:pt>
                <c:pt idx="1">
                  <c:v>124.03636363636301</c:v>
                </c:pt>
                <c:pt idx="2">
                  <c:v>52.364927446742797</c:v>
                </c:pt>
                <c:pt idx="3">
                  <c:v>145.69987995197999</c:v>
                </c:pt>
                <c:pt idx="4">
                  <c:v>226.06692131398</c:v>
                </c:pt>
                <c:pt idx="5">
                  <c:v>0</c:v>
                </c:pt>
                <c:pt idx="6">
                  <c:v>154.73485836197699</c:v>
                </c:pt>
                <c:pt idx="7">
                  <c:v>196.811584359628</c:v>
                </c:pt>
                <c:pt idx="8">
                  <c:v>16.011857707509801</c:v>
                </c:pt>
                <c:pt idx="9">
                  <c:v>15.9792809413042</c:v>
                </c:pt>
                <c:pt idx="10">
                  <c:v>176.99716685069299</c:v>
                </c:pt>
                <c:pt idx="11">
                  <c:v>159.77137448118199</c:v>
                </c:pt>
                <c:pt idx="12">
                  <c:v>77.573064624079706</c:v>
                </c:pt>
                <c:pt idx="13">
                  <c:v>183.000004072639</c:v>
                </c:pt>
                <c:pt idx="14">
                  <c:v>18.840211968716599</c:v>
                </c:pt>
                <c:pt idx="15">
                  <c:v>133.37672170761101</c:v>
                </c:pt>
                <c:pt idx="16">
                  <c:v>73.858568953528106</c:v>
                </c:pt>
                <c:pt idx="17">
                  <c:v>83.754299162868307</c:v>
                </c:pt>
                <c:pt idx="18">
                  <c:v>50.918681318681301</c:v>
                </c:pt>
                <c:pt idx="19">
                  <c:v>270.45624081678699</c:v>
                </c:pt>
                <c:pt idx="20">
                  <c:v>181.02367141001201</c:v>
                </c:pt>
                <c:pt idx="21">
                  <c:v>150.90823390281099</c:v>
                </c:pt>
                <c:pt idx="22">
                  <c:v>249.936193745232</c:v>
                </c:pt>
                <c:pt idx="23">
                  <c:v>156.73451921948001</c:v>
                </c:pt>
                <c:pt idx="24">
                  <c:v>232.359183673469</c:v>
                </c:pt>
                <c:pt idx="25">
                  <c:v>108.65584415584399</c:v>
                </c:pt>
                <c:pt idx="26">
                  <c:v>127.157894736842</c:v>
                </c:pt>
                <c:pt idx="27">
                  <c:v>28.641473662433299</c:v>
                </c:pt>
                <c:pt idx="28">
                  <c:v>13.249999999999901</c:v>
                </c:pt>
                <c:pt idx="29">
                  <c:v>81.244705462510595</c:v>
                </c:pt>
                <c:pt idx="30">
                  <c:v>129.18699186991799</c:v>
                </c:pt>
                <c:pt idx="31">
                  <c:v>87.065577525922293</c:v>
                </c:pt>
                <c:pt idx="32">
                  <c:v>36.504519590895903</c:v>
                </c:pt>
                <c:pt idx="33">
                  <c:v>18.857142857142801</c:v>
                </c:pt>
                <c:pt idx="34">
                  <c:v>92.261657322576198</c:v>
                </c:pt>
                <c:pt idx="35">
                  <c:v>22.8161764705882</c:v>
                </c:pt>
                <c:pt idx="36">
                  <c:v>100.587583148558</c:v>
                </c:pt>
                <c:pt idx="37">
                  <c:v>25.428742964352701</c:v>
                </c:pt>
                <c:pt idx="38">
                  <c:v>141.911614327422</c:v>
                </c:pt>
                <c:pt idx="39">
                  <c:v>27.629032258064498</c:v>
                </c:pt>
                <c:pt idx="40">
                  <c:v>196.54517892858399</c:v>
                </c:pt>
                <c:pt idx="41">
                  <c:v>216</c:v>
                </c:pt>
                <c:pt idx="42">
                  <c:v>139.97692307692299</c:v>
                </c:pt>
                <c:pt idx="43">
                  <c:v>11.516547968160801</c:v>
                </c:pt>
                <c:pt idx="44">
                  <c:v>21.691995947315</c:v>
                </c:pt>
                <c:pt idx="45">
                  <c:v>24.945784460710801</c:v>
                </c:pt>
                <c:pt idx="46">
                  <c:v>116.380256750774</c:v>
                </c:pt>
                <c:pt idx="47">
                  <c:v>105.75</c:v>
                </c:pt>
                <c:pt idx="48">
                  <c:v>47.278255372945601</c:v>
                </c:pt>
                <c:pt idx="49">
                  <c:v>63.028248587570602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45A-9191-BD4B9B22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4192"/>
        <c:axId val="635105936"/>
      </c:scatterChart>
      <c:valAx>
        <c:axId val="6350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105936"/>
        <c:crosses val="autoZero"/>
        <c:crossBetween val="midCat"/>
      </c:valAx>
      <c:valAx>
        <c:axId val="635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Diagonal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AnalisisResultados_probabilitie!$AB$4:$AB$39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0.12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0.08</c:v>
                </c:pt>
                <c:pt idx="11">
                  <c:v>0.04</c:v>
                </c:pt>
                <c:pt idx="12">
                  <c:v>0.02</c:v>
                </c:pt>
                <c:pt idx="13">
                  <c:v>0.08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0.04</c:v>
                </c:pt>
                <c:pt idx="19">
                  <c:v>0.02</c:v>
                </c:pt>
                <c:pt idx="20">
                  <c:v>0.04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4-49BD-9DAB-437BEF1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 - Diagonal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0.12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0.08</c:v>
                </c:pt>
                <c:pt idx="11">
                  <c:v>0.04</c:v>
                </c:pt>
                <c:pt idx="12">
                  <c:v>0.02</c:v>
                </c:pt>
                <c:pt idx="13">
                  <c:v>0.08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0.04</c:v>
                </c:pt>
                <c:pt idx="19">
                  <c:v>0.02</c:v>
                </c:pt>
                <c:pt idx="20">
                  <c:v>0.04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855-A4F5-1061BE19F5A5}"/>
            </c:ext>
          </c:extLst>
        </c:ser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2">
                  <a:alpha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0.08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0.14000000000000001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3-4855-A4F5-1061BE19F5A5}"/>
            </c:ext>
          </c:extLst>
        </c:ser>
        <c:ser>
          <c:idx val="2"/>
          <c:order val="2"/>
          <c:tx>
            <c:v>Probabilidad - Hue - Simetría</c:v>
          </c:tx>
          <c:spPr>
            <a:ln w="25400" cap="rnd">
              <a:solidFill>
                <a:schemeClr val="accent4">
                  <a:alpha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0.06</c:v>
                </c:pt>
                <c:pt idx="4">
                  <c:v>0.02</c:v>
                </c:pt>
                <c:pt idx="5">
                  <c:v>0.16</c:v>
                </c:pt>
                <c:pt idx="6">
                  <c:v>0.08</c:v>
                </c:pt>
                <c:pt idx="7">
                  <c:v>0.04</c:v>
                </c:pt>
                <c:pt idx="8">
                  <c:v>0.12</c:v>
                </c:pt>
                <c:pt idx="9">
                  <c:v>0.1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0.04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0.04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3-4855-A4F5-1061BE19F5A5}"/>
            </c:ext>
          </c:extLst>
        </c:ser>
        <c:ser>
          <c:idx val="3"/>
          <c:order val="3"/>
          <c:tx>
            <c:v>Probabilidad - Hue - Tercios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0.02</c:v>
                </c:pt>
                <c:pt idx="1">
                  <c:v>0.12</c:v>
                </c:pt>
                <c:pt idx="2">
                  <c:v>0.12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0.02</c:v>
                </c:pt>
                <c:pt idx="10">
                  <c:v>0.06</c:v>
                </c:pt>
                <c:pt idx="11">
                  <c:v>0.02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</c:v>
                </c:pt>
                <c:pt idx="17">
                  <c:v>0.02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3-4855-A4F5-1061BE19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Simetría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AnalisisResultados_probabilitie!$AB$108:$AB$143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0.06</c:v>
                </c:pt>
                <c:pt idx="4">
                  <c:v>0.02</c:v>
                </c:pt>
                <c:pt idx="5">
                  <c:v>0.16</c:v>
                </c:pt>
                <c:pt idx="6">
                  <c:v>0.08</c:v>
                </c:pt>
                <c:pt idx="7">
                  <c:v>0.04</c:v>
                </c:pt>
                <c:pt idx="8">
                  <c:v>0.12</c:v>
                </c:pt>
                <c:pt idx="9">
                  <c:v>0.1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0.04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0.04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471-BEC3-7DB92ED3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Tercios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AnalisisResultados_probabilitie!$AB$160:$AB$195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0.02</c:v>
                </c:pt>
                <c:pt idx="1">
                  <c:v>0.12</c:v>
                </c:pt>
                <c:pt idx="2">
                  <c:v>0.12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0.02</c:v>
                </c:pt>
                <c:pt idx="10">
                  <c:v>0.06</c:v>
                </c:pt>
                <c:pt idx="11">
                  <c:v>0.02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</c:v>
                </c:pt>
                <c:pt idx="17">
                  <c:v>0.02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315-B978-DE23AADB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0.08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0.14000000000000001</c:v>
                </c:pt>
                <c:pt idx="11">
                  <c:v>0.04</c:v>
                </c:pt>
                <c:pt idx="12">
                  <c:v>0.04</c:v>
                </c:pt>
                <c:pt idx="13">
                  <c:v>0.08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7-9895-D41D3735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Probabilidad - Hue - Diagonal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AnalisisResultados_probabilitie!$AB$56:$AB$91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AnalisisResultados_probabilitie!$AD$4:$AD$39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0.14000000000000001</c:v>
                      </c:pt>
                      <c:pt idx="3">
                        <c:v>0.02</c:v>
                      </c:pt>
                      <c:pt idx="4">
                        <c:v>0.12</c:v>
                      </c:pt>
                      <c:pt idx="5">
                        <c:v>0.06</c:v>
                      </c:pt>
                      <c:pt idx="6">
                        <c:v>0.04</c:v>
                      </c:pt>
                      <c:pt idx="7">
                        <c:v>0.06</c:v>
                      </c:pt>
                      <c:pt idx="8">
                        <c:v>0.04</c:v>
                      </c:pt>
                      <c:pt idx="9">
                        <c:v>0.02</c:v>
                      </c:pt>
                      <c:pt idx="10">
                        <c:v>0.08</c:v>
                      </c:pt>
                      <c:pt idx="11">
                        <c:v>0.04</c:v>
                      </c:pt>
                      <c:pt idx="12">
                        <c:v>0.02</c:v>
                      </c:pt>
                      <c:pt idx="13">
                        <c:v>0.08</c:v>
                      </c:pt>
                      <c:pt idx="14">
                        <c:v>0.02</c:v>
                      </c:pt>
                      <c:pt idx="15">
                        <c:v>0</c:v>
                      </c:pt>
                      <c:pt idx="16">
                        <c:v>0.02</c:v>
                      </c:pt>
                      <c:pt idx="17">
                        <c:v>0</c:v>
                      </c:pt>
                      <c:pt idx="18">
                        <c:v>0.04</c:v>
                      </c:pt>
                      <c:pt idx="19">
                        <c:v>0.02</c:v>
                      </c:pt>
                      <c:pt idx="20">
                        <c:v>0.04</c:v>
                      </c:pt>
                      <c:pt idx="21">
                        <c:v>0</c:v>
                      </c:pt>
                      <c:pt idx="22">
                        <c:v>0.06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9F-4A47-9895-D41D37357F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Probabilidad - Hue - Simetría</c:v>
                </c:tx>
                <c:spPr>
                  <a:ln w="25400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AnalisisResultados_probabilitie!$AD$108:$AD$143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0.02</c:v>
                      </c:pt>
                      <c:pt idx="3">
                        <c:v>0.06</c:v>
                      </c:pt>
                      <c:pt idx="4">
                        <c:v>0.02</c:v>
                      </c:pt>
                      <c:pt idx="5">
                        <c:v>0.16</c:v>
                      </c:pt>
                      <c:pt idx="6">
                        <c:v>0.08</c:v>
                      </c:pt>
                      <c:pt idx="7">
                        <c:v>0.04</c:v>
                      </c:pt>
                      <c:pt idx="8">
                        <c:v>0.12</c:v>
                      </c:pt>
                      <c:pt idx="9">
                        <c:v>0.1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0.06</c:v>
                      </c:pt>
                      <c:pt idx="15">
                        <c:v>0.04</c:v>
                      </c:pt>
                      <c:pt idx="16">
                        <c:v>0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0.04</c:v>
                      </c:pt>
                      <c:pt idx="21">
                        <c:v>0</c:v>
                      </c:pt>
                      <c:pt idx="22">
                        <c:v>0.02</c:v>
                      </c:pt>
                      <c:pt idx="23">
                        <c:v>0</c:v>
                      </c:pt>
                      <c:pt idx="24">
                        <c:v>0.02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9F-4A47-9895-D41D37357F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Probabilidad - Hue - Tercios</c:v>
                </c:tx>
                <c:spPr>
                  <a:ln w="1905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AnalisisResultados_probabilitie!$AD$160:$AD$195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0.02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0.02</c:v>
                      </c:pt>
                      <c:pt idx="7">
                        <c:v>0.04</c:v>
                      </c:pt>
                      <c:pt idx="8">
                        <c:v>0.06</c:v>
                      </c:pt>
                      <c:pt idx="9">
                        <c:v>0.02</c:v>
                      </c:pt>
                      <c:pt idx="10">
                        <c:v>0.06</c:v>
                      </c:pt>
                      <c:pt idx="11">
                        <c:v>0.02</c:v>
                      </c:pt>
                      <c:pt idx="12">
                        <c:v>0.06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0.08</c:v>
                      </c:pt>
                      <c:pt idx="16">
                        <c:v>0</c:v>
                      </c:pt>
                      <c:pt idx="17">
                        <c:v>0.02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9F-4A47-9895-D41D37357FD5}"/>
                  </c:ext>
                </c:extLst>
              </c15:ser>
            </c15:filteredLineSeries>
          </c:ext>
        </c:extLst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605516</xdr:colOff>
      <xdr:row>62</xdr:row>
      <xdr:rowOff>114301</xdr:rowOff>
    </xdr:from>
    <xdr:to>
      <xdr:col>50</xdr:col>
      <xdr:colOff>470807</xdr:colOff>
      <xdr:row>92</xdr:row>
      <xdr:rowOff>117021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93B97-A8C9-5E13-6198-49E54CD7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515708</xdr:colOff>
      <xdr:row>96</xdr:row>
      <xdr:rowOff>168729</xdr:rowOff>
    </xdr:from>
    <xdr:to>
      <xdr:col>50</xdr:col>
      <xdr:colOff>367392</xdr:colOff>
      <xdr:row>127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F5229-A4E1-A486-23D6-8A11720B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464000</xdr:colOff>
      <xdr:row>128</xdr:row>
      <xdr:rowOff>179614</xdr:rowOff>
    </xdr:from>
    <xdr:to>
      <xdr:col>50</xdr:col>
      <xdr:colOff>356507</xdr:colOff>
      <xdr:row>157</xdr:row>
      <xdr:rowOff>356507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817BDE-7217-C9AB-3FEA-1916B78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374194</xdr:colOff>
      <xdr:row>160</xdr:row>
      <xdr:rowOff>29934</xdr:rowOff>
    </xdr:from>
    <xdr:to>
      <xdr:col>50</xdr:col>
      <xdr:colOff>439881</xdr:colOff>
      <xdr:row>190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7ABA1C-129F-2AD1-08FB-2A863651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31294</xdr:colOff>
      <xdr:row>2</xdr:row>
      <xdr:rowOff>126547</xdr:rowOff>
    </xdr:from>
    <xdr:to>
      <xdr:col>47</xdr:col>
      <xdr:colOff>357866</xdr:colOff>
      <xdr:row>19</xdr:row>
      <xdr:rowOff>110219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027B5D-0963-BFA2-76A1-6F69C18E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737754</xdr:colOff>
      <xdr:row>40</xdr:row>
      <xdr:rowOff>83127</xdr:rowOff>
    </xdr:from>
    <xdr:to>
      <xdr:col>51</xdr:col>
      <xdr:colOff>302326</xdr:colOff>
      <xdr:row>56</xdr:row>
      <xdr:rowOff>32162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130FCD-E18C-45DC-BE9A-26F728DA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68356</xdr:colOff>
      <xdr:row>20</xdr:row>
      <xdr:rowOff>147917</xdr:rowOff>
    </xdr:from>
    <xdr:to>
      <xdr:col>47</xdr:col>
      <xdr:colOff>394928</xdr:colOff>
      <xdr:row>37</xdr:row>
      <xdr:rowOff>131589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771D0F-0F4F-4224-9D32-129881B7A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123264</xdr:colOff>
      <xdr:row>20</xdr:row>
      <xdr:rowOff>136712</xdr:rowOff>
    </xdr:from>
    <xdr:to>
      <xdr:col>55</xdr:col>
      <xdr:colOff>449836</xdr:colOff>
      <xdr:row>37</xdr:row>
      <xdr:rowOff>120384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769F30-EB07-46B5-9B94-504BF6391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103909</xdr:colOff>
      <xdr:row>2</xdr:row>
      <xdr:rowOff>138545</xdr:rowOff>
    </xdr:from>
    <xdr:to>
      <xdr:col>55</xdr:col>
      <xdr:colOff>430481</xdr:colOff>
      <xdr:row>19</xdr:row>
      <xdr:rowOff>122217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F43AA2-ACC0-4DF9-A459-8A75F50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EC3B-B43A-4023-8F2F-8E7CB05536D4}">
  <dimension ref="A1:AL208"/>
  <sheetViews>
    <sheetView tabSelected="1" topLeftCell="A131" zoomScale="70" zoomScaleNormal="70" workbookViewId="0">
      <selection activeCell="AK177" sqref="AK177"/>
    </sheetView>
  </sheetViews>
  <sheetFormatPr baseColWidth="10" defaultRowHeight="15" x14ac:dyDescent="0.25"/>
  <cols>
    <col min="1" max="1" width="22.140625" customWidth="1"/>
    <col min="12" max="12" width="4" customWidth="1"/>
    <col min="13" max="13" width="11.42578125" style="1"/>
    <col min="14" max="14" width="12.85546875" style="1" customWidth="1"/>
    <col min="15" max="15" width="3.28515625" style="1" customWidth="1"/>
    <col min="16" max="17" width="11.42578125" style="1"/>
    <col min="18" max="18" width="13" style="1" customWidth="1"/>
    <col min="19" max="19" width="3.85546875" style="1" customWidth="1"/>
    <col min="20" max="20" width="13.28515625" style="1" customWidth="1"/>
    <col min="21" max="21" width="15.5703125" style="1" customWidth="1"/>
    <col min="22" max="22" width="12.85546875" style="1" customWidth="1"/>
    <col min="23" max="23" width="2.85546875" style="1" customWidth="1"/>
    <col min="24" max="24" width="14.42578125" style="1" customWidth="1"/>
    <col min="25" max="25" width="15" style="1" customWidth="1"/>
    <col min="26" max="26" width="12.7109375" style="1" customWidth="1"/>
    <col min="27" max="27" width="3.42578125" style="1" customWidth="1"/>
    <col min="28" max="29" width="11.42578125" style="1"/>
    <col min="30" max="30" width="12.85546875" style="1" customWidth="1"/>
    <col min="31" max="31" width="3" style="1" customWidth="1"/>
    <col min="32" max="34" width="14" style="1" customWidth="1"/>
    <col min="35" max="35" width="3.28515625" customWidth="1"/>
    <col min="36" max="38" width="14.28515625" customWidth="1"/>
  </cols>
  <sheetData>
    <row r="1" spans="1:38" ht="15.75" thickBot="1" x14ac:dyDescent="0.3"/>
    <row r="2" spans="1:38" ht="15.7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8" t="s">
        <v>10</v>
      </c>
      <c r="M2" s="41" t="str">
        <f>E2</f>
        <v>num_colors</v>
      </c>
      <c r="N2" s="42"/>
      <c r="P2" s="41" t="str">
        <f>B2</f>
        <v>hueColorPrincipal</v>
      </c>
      <c r="Q2" s="43"/>
      <c r="R2" s="42"/>
      <c r="T2" s="41" t="str">
        <f>C2</f>
        <v>saturationColorPrincipal</v>
      </c>
      <c r="U2" s="43"/>
      <c r="V2" s="42"/>
      <c r="X2" s="41" t="str">
        <f>D2</f>
        <v>brightnessColorPrincipal</v>
      </c>
      <c r="Y2" s="43"/>
      <c r="Z2" s="42"/>
      <c r="AA2" s="2"/>
      <c r="AB2" s="41" t="s">
        <v>15</v>
      </c>
      <c r="AC2" s="43"/>
      <c r="AD2" s="42"/>
      <c r="AF2" s="41" t="s">
        <v>16</v>
      </c>
      <c r="AG2" s="43"/>
      <c r="AH2" s="42"/>
      <c r="AJ2" s="41" t="s">
        <v>17</v>
      </c>
      <c r="AK2" s="43"/>
      <c r="AL2" s="42"/>
    </row>
    <row r="3" spans="1:38" x14ac:dyDescent="0.25">
      <c r="A3" s="11" t="s">
        <v>32</v>
      </c>
      <c r="B3">
        <v>84.615384615384599</v>
      </c>
      <c r="C3">
        <v>63.934426229508198</v>
      </c>
      <c r="D3">
        <v>11.9607843137254</v>
      </c>
      <c r="E3">
        <v>6</v>
      </c>
      <c r="F3">
        <v>59.930147058823501</v>
      </c>
      <c r="G3">
        <v>27.785714285714199</v>
      </c>
      <c r="I3">
        <v>30.2745098039215</v>
      </c>
      <c r="K3" s="12" t="s">
        <v>12</v>
      </c>
      <c r="M3" s="3" t="s">
        <v>18</v>
      </c>
      <c r="N3" s="4" t="s">
        <v>19</v>
      </c>
      <c r="P3" s="3" t="s">
        <v>20</v>
      </c>
      <c r="Q3" s="5" t="s">
        <v>21</v>
      </c>
      <c r="R3" s="4" t="s">
        <v>19</v>
      </c>
      <c r="T3" s="3" t="s">
        <v>22</v>
      </c>
      <c r="U3" s="5" t="s">
        <v>23</v>
      </c>
      <c r="V3" s="4" t="s">
        <v>19</v>
      </c>
      <c r="X3" s="3" t="s">
        <v>22</v>
      </c>
      <c r="Y3" s="5" t="s">
        <v>23</v>
      </c>
      <c r="Z3" s="4" t="s">
        <v>19</v>
      </c>
      <c r="AB3" s="3" t="s">
        <v>20</v>
      </c>
      <c r="AC3" s="5" t="s">
        <v>21</v>
      </c>
      <c r="AD3" s="4" t="s">
        <v>19</v>
      </c>
      <c r="AF3" s="3" t="s">
        <v>22</v>
      </c>
      <c r="AG3" s="5" t="s">
        <v>23</v>
      </c>
      <c r="AH3" s="4" t="s">
        <v>19</v>
      </c>
      <c r="AJ3" s="3" t="s">
        <v>22</v>
      </c>
      <c r="AK3" s="5" t="s">
        <v>23</v>
      </c>
      <c r="AL3" s="4" t="s">
        <v>19</v>
      </c>
    </row>
    <row r="4" spans="1:38" x14ac:dyDescent="0.25">
      <c r="A4" s="11" t="s">
        <v>33</v>
      </c>
      <c r="B4">
        <v>21.428571428571299</v>
      </c>
      <c r="C4">
        <v>19.999999999999901</v>
      </c>
      <c r="D4">
        <v>86.274509803921504</v>
      </c>
      <c r="E4">
        <v>6</v>
      </c>
      <c r="F4">
        <v>24.515324675324599</v>
      </c>
      <c r="G4">
        <v>8.3314641744548208</v>
      </c>
      <c r="I4">
        <v>35.3333333333333</v>
      </c>
      <c r="K4" s="12" t="s">
        <v>12</v>
      </c>
      <c r="M4" s="6">
        <v>2</v>
      </c>
      <c r="N4" s="7">
        <f>(COUNTIF($E3:$E52,"&gt;=1")+COUNTIF($E3:$E52,"&lt;=2")-COUNT(F3:F52))/COUNT(F3:F52)</f>
        <v>0</v>
      </c>
      <c r="P4" s="6">
        <v>0</v>
      </c>
      <c r="Q4" s="8">
        <v>10</v>
      </c>
      <c r="R4" s="7">
        <f>(COUNTIF($B3:$B52,"&gt;="&amp;P4)+COUNTIF($B3:$B52,"&lt;"&amp;Q4)-COUNT($B3:$B52))/COUNT($B3:$B52)</f>
        <v>0.06</v>
      </c>
      <c r="T4" s="6">
        <v>0</v>
      </c>
      <c r="U4" s="8">
        <v>10</v>
      </c>
      <c r="V4" s="7">
        <f>(COUNTIF($C3:$C52,"&gt;="&amp;T4)+COUNTIF($C3:$C52,"&lt;"&amp;U4)-COUNT($C3:$C52))/COUNT($C3:$C52)</f>
        <v>0.04</v>
      </c>
      <c r="X4" s="6">
        <v>0</v>
      </c>
      <c r="Y4" s="8">
        <v>10</v>
      </c>
      <c r="Z4" s="7">
        <f>(COUNTIF($C3:$C52,"&gt;="&amp;X4)+COUNTIF($C3:$C52,"&lt;"&amp;Y4)-COUNT($C3:$C52))/COUNT($C3:$C52)</f>
        <v>0.04</v>
      </c>
      <c r="AB4" s="6">
        <v>0</v>
      </c>
      <c r="AC4" s="8">
        <v>10</v>
      </c>
      <c r="AD4" s="7">
        <f>(COUNTIF($F3:$F52,"&gt;="&amp;AB4)+COUNTIF($F3:$F52,"&lt;"&amp;AC4)-COUNT($F3:$F52))/COUNT($F3:$F52)</f>
        <v>0.02</v>
      </c>
      <c r="AF4" s="6">
        <v>0</v>
      </c>
      <c r="AG4" s="8">
        <v>10</v>
      </c>
      <c r="AH4" s="7">
        <f>(COUNTIF($G3:$G52,"&gt;="&amp;AF4)+COUNTIF($G3:$G52,"&lt;"&amp;AG4)-COUNT($G3:$G52))/COUNT($G3:$G52)</f>
        <v>0.04</v>
      </c>
      <c r="AJ4" s="6">
        <v>0</v>
      </c>
      <c r="AK4" s="8">
        <v>10</v>
      </c>
      <c r="AL4" s="7">
        <f>(COUNTIF($I3:$I52,"&gt;="&amp;AJ4)+COUNTIF($I3:$I52,"&lt;"&amp;AK4)-COUNT($I3:$I52))/COUNT($I3:$I52)</f>
        <v>4.2553191489361701E-2</v>
      </c>
    </row>
    <row r="5" spans="1:38" x14ac:dyDescent="0.25">
      <c r="A5" s="11" t="s">
        <v>34</v>
      </c>
      <c r="B5">
        <v>22.285714285714199</v>
      </c>
      <c r="C5">
        <v>18.918918918918902</v>
      </c>
      <c r="D5">
        <v>36.274509803921497</v>
      </c>
      <c r="E5">
        <v>6</v>
      </c>
      <c r="F5">
        <v>46.457268096928502</v>
      </c>
      <c r="G5">
        <v>50.615381016409799</v>
      </c>
      <c r="I5">
        <v>16.5490196078431</v>
      </c>
      <c r="K5" s="12" t="s">
        <v>12</v>
      </c>
      <c r="M5" s="6">
        <v>3</v>
      </c>
      <c r="N5" s="7">
        <f>COUNTIF($E3:$E52,M5)/COUNT($E3:$E52)</f>
        <v>0.04</v>
      </c>
      <c r="P5" s="6">
        <v>10</v>
      </c>
      <c r="Q5" s="8">
        <v>20</v>
      </c>
      <c r="R5" s="7">
        <f>(COUNTIF($B3:$B52,"&gt;="&amp;P5)+COUNTIF($B3:$B52,"&lt;"&amp;Q5)-COUNT($B3:$B52))/COUNT($B3:$B52)</f>
        <v>0.08</v>
      </c>
      <c r="T5" s="6">
        <v>10</v>
      </c>
      <c r="U5" s="8">
        <v>20</v>
      </c>
      <c r="V5" s="7">
        <f>(COUNTIF($C3:$C52,"&gt;="&amp;T5)+COUNTIF($C3:$C52,"&lt;"&amp;U5)-COUNT($C3:$C52))/COUNT($C3:$C52)</f>
        <v>0.12</v>
      </c>
      <c r="X5" s="6">
        <v>10</v>
      </c>
      <c r="Y5" s="8">
        <v>20</v>
      </c>
      <c r="Z5" s="7">
        <f>(COUNTIF($C3:$C52,"&gt;="&amp;X5)+COUNTIF($C3:$C52,"&lt;"&amp;Y5)-COUNT($C3:$C52))/COUNT($C3:$C52)</f>
        <v>0.12</v>
      </c>
      <c r="AB5" s="6">
        <v>10</v>
      </c>
      <c r="AC5" s="8">
        <v>20</v>
      </c>
      <c r="AD5" s="7">
        <f>(COUNTIF($F3:$F52,"&gt;="&amp;AB5)+COUNTIF($F3:$F52,"&lt;"&amp;AC5)-COUNT($F3:$F52))/COUNT($F3:$F52)</f>
        <v>0.04</v>
      </c>
      <c r="AF5" s="6">
        <v>10</v>
      </c>
      <c r="AG5" s="8">
        <v>20</v>
      </c>
      <c r="AH5" s="7">
        <f>(COUNTIF($G3:$G52,"&gt;="&amp;AF5)+COUNTIF($G3:$G52,"&lt;"&amp;AG5)-COUNT($G3:$G52))/COUNT($G3:$G52)</f>
        <v>0.2</v>
      </c>
      <c r="AJ5" s="6">
        <v>10</v>
      </c>
      <c r="AK5" s="8">
        <v>20</v>
      </c>
      <c r="AL5" s="7">
        <f>(COUNTIF($I3:$I52,"&gt;="&amp;AJ5)+COUNTIF($I3:$I52,"&lt;"&amp;AK5)-COUNT($I3:$I52))/COUNT($I3:$I52)</f>
        <v>0.36170212765957449</v>
      </c>
    </row>
    <row r="6" spans="1:38" x14ac:dyDescent="0.25">
      <c r="A6" s="11" t="s">
        <v>35</v>
      </c>
      <c r="B6">
        <v>35.876288659793801</v>
      </c>
      <c r="C6">
        <v>100</v>
      </c>
      <c r="D6">
        <v>19.019607843137202</v>
      </c>
      <c r="E6">
        <v>6</v>
      </c>
      <c r="F6">
        <v>110.348814029829</v>
      </c>
      <c r="G6">
        <v>22.9452904416652</v>
      </c>
      <c r="I6">
        <v>12.1960784313725</v>
      </c>
      <c r="K6" s="12" t="s">
        <v>12</v>
      </c>
      <c r="M6" s="6">
        <v>4</v>
      </c>
      <c r="N6" s="7">
        <f>COUNTIF($E3:$E52,M6)/COUNT($E3:$E52)</f>
        <v>0.14000000000000001</v>
      </c>
      <c r="P6" s="6">
        <v>20</v>
      </c>
      <c r="Q6" s="8">
        <v>30</v>
      </c>
      <c r="R6" s="7">
        <f>(COUNTIF($B3:$B52,"&gt;="&amp;P6)+COUNTIF($B3:$B52,"&lt;"&amp;Q6)-COUNT($B3:$B52))/COUNT($B3:$B52)</f>
        <v>0.16</v>
      </c>
      <c r="T6" s="6">
        <v>20</v>
      </c>
      <c r="U6" s="8">
        <v>30</v>
      </c>
      <c r="V6" s="7">
        <f>(COUNTIF($C3:$C52,"&gt;="&amp;T6)+COUNTIF($C3:$C52,"&lt;"&amp;U6)-COUNT($C3:$C52))/COUNT($C3:$C52)</f>
        <v>0.14000000000000001</v>
      </c>
      <c r="X6" s="6">
        <v>20</v>
      </c>
      <c r="Y6" s="8">
        <v>30</v>
      </c>
      <c r="Z6" s="7">
        <f>(COUNTIF($C3:$C52,"&gt;="&amp;X6)+COUNTIF($C3:$C52,"&lt;"&amp;Y6)-COUNT($C3:$C52))/COUNT($C3:$C52)</f>
        <v>0.14000000000000001</v>
      </c>
      <c r="AB6" s="6">
        <v>20</v>
      </c>
      <c r="AC6" s="8">
        <v>30</v>
      </c>
      <c r="AD6" s="7">
        <f>(COUNTIF($F3:$F52,"&gt;="&amp;AB6)+COUNTIF($F3:$F52,"&lt;"&amp;AC6)-COUNT($F3:$F52))/COUNT($F3:$F52)</f>
        <v>0.14000000000000001</v>
      </c>
      <c r="AF6" s="6">
        <v>20</v>
      </c>
      <c r="AG6" s="8">
        <v>30</v>
      </c>
      <c r="AH6" s="7">
        <f>(COUNTIF($G3:$G52,"&gt;="&amp;AF6)+COUNTIF($G3:$G52,"&lt;"&amp;AG6)-COUNT($G3:$G52))/COUNT($G3:$G52)</f>
        <v>0.32</v>
      </c>
      <c r="AJ6" s="6">
        <v>20</v>
      </c>
      <c r="AK6" s="8">
        <v>30</v>
      </c>
      <c r="AL6" s="7">
        <f>(COUNTIF($I3:$I52,"&gt;="&amp;AJ6)+COUNTIF($I3:$I52,"&lt;"&amp;AK6)-COUNT($I3:$I52))/COUNT($I3:$I52)</f>
        <v>0.2978723404255319</v>
      </c>
    </row>
    <row r="7" spans="1:38" x14ac:dyDescent="0.25">
      <c r="A7" s="11" t="s">
        <v>36</v>
      </c>
      <c r="B7">
        <v>27.857142857142801</v>
      </c>
      <c r="C7">
        <v>54.901960784313701</v>
      </c>
      <c r="D7">
        <v>80</v>
      </c>
      <c r="E7">
        <v>6</v>
      </c>
      <c r="F7">
        <v>139.05108225108199</v>
      </c>
      <c r="G7">
        <v>24.206191739158999</v>
      </c>
      <c r="I7">
        <v>26.823529411764699</v>
      </c>
      <c r="K7" s="12" t="s">
        <v>12</v>
      </c>
      <c r="M7" s="6">
        <v>5</v>
      </c>
      <c r="N7" s="7">
        <f>COUNTIF($E3:$E52,M7)/COUNT($E3:$E52)</f>
        <v>0.24</v>
      </c>
      <c r="P7" s="6">
        <v>30</v>
      </c>
      <c r="Q7" s="8">
        <v>40</v>
      </c>
      <c r="R7" s="7">
        <f>(COUNTIF($B3:$B52,"&gt;="&amp;P7)+COUNTIF($B3:$B52,"&lt;"&amp;Q7)-COUNT($B3:$B52))/COUNT($B3:$B52)</f>
        <v>0.14000000000000001</v>
      </c>
      <c r="T7" s="6">
        <v>30</v>
      </c>
      <c r="U7" s="8">
        <v>40</v>
      </c>
      <c r="V7" s="7">
        <f>(COUNTIF($C3:$C52,"&gt;="&amp;T7)+COUNTIF($C3:$C52,"&lt;"&amp;U7)-COUNT($C3:$C52))/COUNT($C3:$C52)</f>
        <v>0.08</v>
      </c>
      <c r="X7" s="6">
        <v>30</v>
      </c>
      <c r="Y7" s="8">
        <v>40</v>
      </c>
      <c r="Z7" s="7">
        <f>(COUNTIF($C3:$C52,"&gt;="&amp;X7)+COUNTIF($C3:$C52,"&lt;"&amp;Y7)-COUNT($C3:$C52))/COUNT($C3:$C52)</f>
        <v>0.08</v>
      </c>
      <c r="AB7" s="6">
        <v>30</v>
      </c>
      <c r="AC7" s="8">
        <v>40</v>
      </c>
      <c r="AD7" s="7">
        <f>(COUNTIF($F3:$F52,"&gt;="&amp;AB7)+COUNTIF($F3:$F52,"&lt;"&amp;AC7)-COUNT($F3:$F52))/COUNT($F3:$F52)</f>
        <v>0.02</v>
      </c>
      <c r="AF7" s="6">
        <v>30</v>
      </c>
      <c r="AG7" s="8">
        <v>40</v>
      </c>
      <c r="AH7" s="7">
        <f>(COUNTIF($G3:$G52,"&gt;="&amp;AF7)+COUNTIF($G3:$G52,"&lt;"&amp;AG7)-COUNT($G3:$G52))/COUNT($G3:$G52)</f>
        <v>0.3</v>
      </c>
      <c r="AJ7" s="6">
        <v>30</v>
      </c>
      <c r="AK7" s="8">
        <v>40</v>
      </c>
      <c r="AL7" s="7">
        <f>(COUNTIF($I3:$I52,"&gt;="&amp;AJ7)+COUNTIF($I3:$I52,"&lt;"&amp;AK7)-COUNT($I3:$I52))/COUNT($I3:$I52)</f>
        <v>0.25531914893617019</v>
      </c>
    </row>
    <row r="8" spans="1:38" x14ac:dyDescent="0.25">
      <c r="A8" s="11" t="s">
        <v>37</v>
      </c>
      <c r="B8">
        <v>190.588235294117</v>
      </c>
      <c r="C8">
        <v>58.620689655172399</v>
      </c>
      <c r="D8">
        <v>5.68627450980392</v>
      </c>
      <c r="E8">
        <v>3</v>
      </c>
      <c r="F8">
        <v>161.769836462749</v>
      </c>
      <c r="G8">
        <v>36.979336453020601</v>
      </c>
      <c r="J8">
        <v>25.228758169934601</v>
      </c>
      <c r="K8" s="12" t="s">
        <v>12</v>
      </c>
      <c r="M8" s="6">
        <v>6</v>
      </c>
      <c r="N8" s="7">
        <f>COUNTIF($E3:$E52,M8)/COUNT($E3:$E52)</f>
        <v>0.57999999999999996</v>
      </c>
      <c r="P8" s="6">
        <v>40</v>
      </c>
      <c r="Q8" s="8">
        <v>50</v>
      </c>
      <c r="R8" s="7">
        <f>(COUNTIF($B3:$B52,"&gt;="&amp;P8)+COUNTIF($B3:$B52,"&lt;"&amp;Q8)-COUNT($B3:$B52))/COUNT($B3:$B52)</f>
        <v>0.14000000000000001</v>
      </c>
      <c r="T8" s="6">
        <v>40</v>
      </c>
      <c r="U8" s="8">
        <v>50</v>
      </c>
      <c r="V8" s="7">
        <f>(COUNTIF($C3:$C52,"&gt;="&amp;T8)+COUNTIF($C3:$C52,"&lt;"&amp;U8)-COUNT($C3:$C52))/COUNT($C3:$C52)</f>
        <v>0.08</v>
      </c>
      <c r="X8" s="6">
        <v>40</v>
      </c>
      <c r="Y8" s="8">
        <v>50</v>
      </c>
      <c r="Z8" s="7">
        <f>(COUNTIF($C3:$C52,"&gt;="&amp;X8)+COUNTIF($C3:$C52,"&lt;"&amp;Y8)-COUNT($C3:$C52))/COUNT($C3:$C52)</f>
        <v>0.08</v>
      </c>
      <c r="AB8" s="6">
        <v>40</v>
      </c>
      <c r="AC8" s="8">
        <v>50</v>
      </c>
      <c r="AD8" s="7">
        <f>(COUNTIF($F3:$F52,"&gt;="&amp;AB8)+COUNTIF($F3:$F52,"&lt;"&amp;AC8)-COUNT($F3:$F52))/COUNT($F3:$F52)</f>
        <v>0.12</v>
      </c>
      <c r="AF8" s="6">
        <v>40</v>
      </c>
      <c r="AG8" s="8">
        <v>50</v>
      </c>
      <c r="AH8" s="7">
        <f>(COUNTIF($G3:$G52,"&gt;="&amp;AF8)+COUNTIF($G3:$G52,"&lt;"&amp;AG8)-COUNT($G3:$G52))/COUNT($G3:$G52)</f>
        <v>0.04</v>
      </c>
      <c r="AJ8" s="6">
        <v>40</v>
      </c>
      <c r="AK8" s="8">
        <v>50</v>
      </c>
      <c r="AL8" s="7">
        <f>(COUNTIF($I3:$I52,"&gt;="&amp;AJ8)+COUNTIF($I3:$I52,"&lt;"&amp;AK8)-COUNT($I3:$I52))/COUNT($I3:$I52)</f>
        <v>2.1276595744680851E-2</v>
      </c>
    </row>
    <row r="9" spans="1:38" x14ac:dyDescent="0.25">
      <c r="A9" s="11" t="s">
        <v>38</v>
      </c>
      <c r="B9">
        <v>7.5</v>
      </c>
      <c r="C9">
        <v>12.5</v>
      </c>
      <c r="D9">
        <v>37.647058823529399</v>
      </c>
      <c r="E9">
        <v>6</v>
      </c>
      <c r="F9">
        <v>191.18381775333799</v>
      </c>
      <c r="G9">
        <v>24.345704753961598</v>
      </c>
      <c r="I9">
        <v>19.764705882352899</v>
      </c>
      <c r="K9" s="12" t="s">
        <v>12</v>
      </c>
      <c r="M9"/>
      <c r="N9"/>
      <c r="P9" s="6">
        <v>50</v>
      </c>
      <c r="Q9" s="8">
        <v>60</v>
      </c>
      <c r="R9" s="7">
        <f>(COUNTIF($B3:$B52,"&gt;="&amp;P9)+COUNTIF($B3:$B52,"&lt;"&amp;Q9)-COUNT($B3:$B52))/COUNT($B3:$B52)</f>
        <v>0</v>
      </c>
      <c r="T9" s="6">
        <v>50</v>
      </c>
      <c r="U9" s="8">
        <v>60</v>
      </c>
      <c r="V9" s="7">
        <f>(COUNTIF($C3:$C52,"&gt;="&amp;T9)+COUNTIF($C3:$C52,"&lt;"&amp;U9)-COUNT($C3:$C52))/COUNT($C3:$C52)</f>
        <v>0.12</v>
      </c>
      <c r="X9" s="6">
        <v>50</v>
      </c>
      <c r="Y9" s="8">
        <v>60</v>
      </c>
      <c r="Z9" s="7">
        <f>(COUNTIF($C3:$C52,"&gt;="&amp;X9)+COUNTIF($C3:$C52,"&lt;"&amp;Y9)-COUNT($C3:$C52))/COUNT($C3:$C52)</f>
        <v>0.12</v>
      </c>
      <c r="AB9" s="6">
        <v>50</v>
      </c>
      <c r="AC9" s="8">
        <v>60</v>
      </c>
      <c r="AD9" s="7">
        <f>(COUNTIF($F3:$F52,"&gt;="&amp;AB9)+COUNTIF($F3:$F52,"&lt;"&amp;AC9)-COUNT($F3:$F52))/COUNT($F3:$F52)</f>
        <v>0.06</v>
      </c>
      <c r="AF9" s="6">
        <v>50</v>
      </c>
      <c r="AG9" s="8">
        <v>60</v>
      </c>
      <c r="AH9" s="7">
        <f>(COUNTIF($G3:$G52,"&gt;="&amp;AF9)+COUNTIF($G3:$G52,"&lt;"&amp;AG9)-COUNT($G3:$G52))/COUNT($G3:$G52)</f>
        <v>0.06</v>
      </c>
      <c r="AJ9" s="6">
        <v>50</v>
      </c>
      <c r="AK9" s="8">
        <v>60</v>
      </c>
      <c r="AL9" s="7">
        <f>(COUNTIF($I3:$I52,"&gt;="&amp;AJ9)+COUNTIF($I3:$I52,"&lt;"&amp;AK9)-COUNT($I3:$I52))/COUNT($I3:$I52)</f>
        <v>2.1276595744680851E-2</v>
      </c>
    </row>
    <row r="10" spans="1:38" x14ac:dyDescent="0.25">
      <c r="A10" s="11" t="s">
        <v>39</v>
      </c>
      <c r="B10">
        <v>249.47368421052599</v>
      </c>
      <c r="C10">
        <v>11.5151515151515</v>
      </c>
      <c r="D10">
        <v>32.352941176470502</v>
      </c>
      <c r="E10">
        <v>6</v>
      </c>
      <c r="F10">
        <v>110.57545271629699</v>
      </c>
      <c r="G10">
        <v>22.810086540669499</v>
      </c>
      <c r="I10">
        <v>26.745098039215598</v>
      </c>
      <c r="K10" s="12" t="s">
        <v>12</v>
      </c>
      <c r="P10" s="6">
        <v>60</v>
      </c>
      <c r="Q10" s="8">
        <v>70</v>
      </c>
      <c r="R10" s="7">
        <f>(COUNTIF($B3:$B52,"&gt;="&amp;P10)+COUNTIF($B3:$B52,"&lt;"&amp;Q10)-COUNT($B3:$B52))/COUNT($B3:$B52)</f>
        <v>0.02</v>
      </c>
      <c r="T10" s="6">
        <v>60</v>
      </c>
      <c r="U10" s="8">
        <v>70</v>
      </c>
      <c r="V10" s="7">
        <f>(COUNTIF($C3:$C52,"&gt;="&amp;T10)+COUNTIF($C3:$C52,"&lt;"&amp;U10)-COUNT($C3:$C52))/COUNT($C3:$C52)</f>
        <v>0.06</v>
      </c>
      <c r="X10" s="6">
        <v>60</v>
      </c>
      <c r="Y10" s="8">
        <v>70</v>
      </c>
      <c r="Z10" s="7">
        <f>(COUNTIF($C3:$C52,"&gt;="&amp;X10)+COUNTIF($C3:$C52,"&lt;"&amp;Y10)-COUNT($C3:$C52))/COUNT($C3:$C52)</f>
        <v>0.06</v>
      </c>
      <c r="AB10" s="6">
        <v>60</v>
      </c>
      <c r="AC10" s="8">
        <v>70</v>
      </c>
      <c r="AD10" s="7">
        <f>(COUNTIF($F3:$F52,"&gt;="&amp;AB10)+COUNTIF($F3:$F52,"&lt;"&amp;AC10)-COUNT($F3:$F52))/COUNT($F3:$F52)</f>
        <v>0.04</v>
      </c>
      <c r="AF10" s="6">
        <v>60</v>
      </c>
      <c r="AG10" s="8">
        <v>70</v>
      </c>
      <c r="AH10" s="7">
        <f>(COUNTIF($G3:$G52,"&gt;="&amp;AF10)+COUNTIF($G3:$G52,"&lt;"&amp;AG10)-COUNT($G3:$G52))/COUNT($G3:$G52)</f>
        <v>0.02</v>
      </c>
      <c r="AJ10" s="6">
        <v>60</v>
      </c>
      <c r="AK10" s="8">
        <v>70</v>
      </c>
      <c r="AL10" s="7">
        <f>(COUNTIF($I3:$I52,"&gt;="&amp;AJ10)+COUNTIF($I3:$I52,"&lt;"&amp;AK10)-COUNT($I3:$I52))/COUNT($I3:$I52)</f>
        <v>0</v>
      </c>
    </row>
    <row r="11" spans="1:38" x14ac:dyDescent="0.25">
      <c r="A11" s="11" t="s">
        <v>40</v>
      </c>
      <c r="B11">
        <v>24</v>
      </c>
      <c r="C11">
        <v>33.3333333333333</v>
      </c>
      <c r="D11">
        <v>17.647058823529399</v>
      </c>
      <c r="E11">
        <v>4</v>
      </c>
      <c r="F11">
        <v>8.6287625418060294</v>
      </c>
      <c r="G11">
        <v>53.6770531900234</v>
      </c>
      <c r="J11">
        <v>18.431372549019599</v>
      </c>
      <c r="K11" s="12" t="s">
        <v>12</v>
      </c>
      <c r="P11" s="6">
        <v>70</v>
      </c>
      <c r="Q11" s="8">
        <v>80</v>
      </c>
      <c r="R11" s="7">
        <f>(COUNTIF($B3:$B52,"&gt;="&amp;P11)+COUNTIF($B3:$B52,"&lt;"&amp;Q11)-COUNT($B3:$B52))/COUNT($B3:$B52)</f>
        <v>0.04</v>
      </c>
      <c r="T11" s="6">
        <v>70</v>
      </c>
      <c r="U11" s="8">
        <v>80</v>
      </c>
      <c r="V11" s="7">
        <f>(COUNTIF($C3:$C52,"&gt;="&amp;T11)+COUNTIF($C3:$C52,"&lt;"&amp;U11)-COUNT($C3:$C52))/COUNT($C3:$C52)</f>
        <v>0.06</v>
      </c>
      <c r="X11" s="6">
        <v>70</v>
      </c>
      <c r="Y11" s="8">
        <v>80</v>
      </c>
      <c r="Z11" s="7">
        <f>(COUNTIF($C3:$C52,"&gt;="&amp;X11)+COUNTIF($C3:$C52,"&lt;"&amp;Y11)-COUNT($C3:$C52))/COUNT($C3:$C52)</f>
        <v>0.06</v>
      </c>
      <c r="AB11" s="6">
        <v>70</v>
      </c>
      <c r="AC11" s="8">
        <v>80</v>
      </c>
      <c r="AD11" s="7">
        <f>(COUNTIF($F3:$F52,"&gt;="&amp;AB11)+COUNTIF($F3:$F52,"&lt;"&amp;AC11)-COUNT($F3:$F52))/COUNT($F3:$F52)</f>
        <v>0.06</v>
      </c>
      <c r="AF11" s="6">
        <v>70</v>
      </c>
      <c r="AG11" s="8">
        <v>80</v>
      </c>
      <c r="AH11" s="7">
        <f>(COUNTIF($G3:$G52,"&gt;="&amp;AF11)+COUNTIF($G3:$G52,"&lt;"&amp;AG11)-COUNT($G3:$G52))/COUNT($G3:$G52)</f>
        <v>0.02</v>
      </c>
      <c r="AJ11" s="6">
        <v>70</v>
      </c>
      <c r="AK11" s="8">
        <v>80</v>
      </c>
      <c r="AL11" s="7">
        <f>(COUNTIF($I3:$I52,"&gt;="&amp;AJ11)+COUNTIF($I3:$I52,"&lt;"&amp;AK11)-COUNT($I3:$I52))/COUNT($I3:$I52)</f>
        <v>0</v>
      </c>
    </row>
    <row r="12" spans="1:38" x14ac:dyDescent="0.25">
      <c r="A12" s="11" t="s">
        <v>41</v>
      </c>
      <c r="B12">
        <v>45.818181818181799</v>
      </c>
      <c r="C12">
        <v>25.114155251141501</v>
      </c>
      <c r="D12">
        <v>42.941176470588204</v>
      </c>
      <c r="E12">
        <v>3</v>
      </c>
      <c r="F12">
        <v>18.536175927480201</v>
      </c>
      <c r="G12">
        <v>28.2347710093374</v>
      </c>
      <c r="I12">
        <v>16.372549019607799</v>
      </c>
      <c r="K12" s="12" t="s">
        <v>12</v>
      </c>
      <c r="P12" s="6">
        <v>80</v>
      </c>
      <c r="Q12" s="8">
        <v>90</v>
      </c>
      <c r="R12" s="7">
        <f>(COUNTIF($B3:$B52,"&gt;="&amp;P12)+COUNTIF($B3:$B52,"&lt;"&amp;Q12)-COUNT($B3:$B52))/COUNT($B3:$B52)</f>
        <v>0.02</v>
      </c>
      <c r="T12" s="6">
        <v>80</v>
      </c>
      <c r="U12" s="8">
        <v>90</v>
      </c>
      <c r="V12" s="7">
        <f>(COUNTIF($C3:$C52,"&gt;="&amp;T12)+COUNTIF($C3:$C52,"&lt;"&amp;U12)-COUNT($C3:$C52))/COUNT($C3:$C52)</f>
        <v>0.04</v>
      </c>
      <c r="X12" s="6">
        <v>80</v>
      </c>
      <c r="Y12" s="8">
        <v>90</v>
      </c>
      <c r="Z12" s="7">
        <f>(COUNTIF($C3:$C52,"&gt;="&amp;X12)+COUNTIF($C3:$C52,"&lt;"&amp;Y12)-COUNT($C3:$C52))/COUNT($C3:$C52)</f>
        <v>0.04</v>
      </c>
      <c r="AB12" s="6">
        <v>80</v>
      </c>
      <c r="AC12" s="8">
        <v>90</v>
      </c>
      <c r="AD12" s="7">
        <f>(COUNTIF($F3:$F52,"&gt;="&amp;AB12)+COUNTIF($F3:$F52,"&lt;"&amp;AC12)-COUNT($F3:$F52))/COUNT($F3:$F52)</f>
        <v>0.04</v>
      </c>
      <c r="AF12" s="6">
        <v>80</v>
      </c>
      <c r="AG12" s="8">
        <v>90</v>
      </c>
      <c r="AH12" s="7">
        <f>(COUNTIF($G3:$G52,"&gt;="&amp;AF12)+COUNTIF($G3:$G52,"&lt;"&amp;AG12)-COUNT($G3:$G52))/COUNT($G3:$G52)</f>
        <v>0</v>
      </c>
      <c r="AJ12" s="6">
        <v>80</v>
      </c>
      <c r="AK12" s="8">
        <v>90</v>
      </c>
      <c r="AL12" s="7">
        <f>(COUNTIF($I3:$I52,"&gt;="&amp;AJ12)+COUNTIF($I3:$I52,"&lt;"&amp;AK12)-COUNT($I3:$I52))/COUNT($I3:$I52)</f>
        <v>0</v>
      </c>
    </row>
    <row r="13" spans="1:38" x14ac:dyDescent="0.25">
      <c r="A13" s="11" t="s">
        <v>42</v>
      </c>
      <c r="B13">
        <v>195.272727272727</v>
      </c>
      <c r="C13">
        <v>100</v>
      </c>
      <c r="D13">
        <v>10.784313725490099</v>
      </c>
      <c r="E13">
        <v>6</v>
      </c>
      <c r="F13">
        <v>47.016428592789502</v>
      </c>
      <c r="G13">
        <v>19.119650586599199</v>
      </c>
      <c r="I13">
        <v>33.0980392156862</v>
      </c>
      <c r="K13" s="12" t="s">
        <v>12</v>
      </c>
      <c r="P13" s="6">
        <v>90</v>
      </c>
      <c r="Q13" s="8">
        <v>100</v>
      </c>
      <c r="R13" s="7">
        <f>(COUNTIF($B3:$B52,"&gt;="&amp;P13)+COUNTIF($B3:$B52,"&lt;"&amp;Q13)-COUNT($B3:$B52))/COUNT($B3:$B52)</f>
        <v>0</v>
      </c>
      <c r="T13" s="6">
        <v>90</v>
      </c>
      <c r="U13" s="8">
        <v>100</v>
      </c>
      <c r="V13" s="7">
        <f>(COUNTIF($C3:$C52,"&gt;="&amp;T13)+COUNTIF($C3:$C52,"&lt;="&amp;U13)-COUNT($C3:$C52))/COUNT($C3:$C52)</f>
        <v>0.26</v>
      </c>
      <c r="X13" s="6">
        <v>90</v>
      </c>
      <c r="Y13" s="8">
        <v>100</v>
      </c>
      <c r="Z13" s="7">
        <f>(COUNTIF($C3:$C52,"&gt;="&amp;X13)+COUNTIF($C3:$C52,"&lt;="&amp;Y13)-COUNT($C3:$C52))/COUNT($C3:$C52)</f>
        <v>0.26</v>
      </c>
      <c r="AB13" s="6">
        <v>90</v>
      </c>
      <c r="AC13" s="8">
        <v>100</v>
      </c>
      <c r="AD13" s="7">
        <f>(COUNTIF($F3:$F52,"&gt;="&amp;AB13)+COUNTIF($F3:$F52,"&lt;"&amp;AC13)-COUNT($F3:$F52))/COUNT($F3:$F52)</f>
        <v>0.02</v>
      </c>
      <c r="AF13" s="6">
        <v>90</v>
      </c>
      <c r="AG13" s="8">
        <v>100</v>
      </c>
      <c r="AH13" s="7">
        <f>(COUNTIF($G3:$G52,"&gt;="&amp;AF13)+COUNTIF($G3:$G52,"&lt;"&amp;AG13)-COUNT($G3:$G52))/COUNT($G3:$G52)</f>
        <v>0</v>
      </c>
      <c r="AJ13" s="6">
        <v>90</v>
      </c>
      <c r="AK13" s="8">
        <v>100</v>
      </c>
      <c r="AL13" s="7">
        <f>(COUNTIF($I3:$I52,"&gt;="&amp;AJ13)+COUNTIF($I3:$I52,"&lt;"&amp;AK13)-COUNT($I3:$I52))/COUNT($I3:$I52)</f>
        <v>0</v>
      </c>
    </row>
    <row r="14" spans="1:38" ht="15.75" thickBot="1" x14ac:dyDescent="0.3">
      <c r="A14" s="11" t="s">
        <v>43</v>
      </c>
      <c r="B14">
        <v>77.272727272727195</v>
      </c>
      <c r="C14">
        <v>38.3720930232558</v>
      </c>
      <c r="D14">
        <v>33.725490196078397</v>
      </c>
      <c r="E14">
        <v>6</v>
      </c>
      <c r="F14">
        <v>25.736486359252499</v>
      </c>
      <c r="G14">
        <v>19.178916083290002</v>
      </c>
      <c r="I14">
        <v>17.921568627450899</v>
      </c>
      <c r="K14" s="12" t="s">
        <v>12</v>
      </c>
      <c r="P14" s="6">
        <v>100</v>
      </c>
      <c r="Q14" s="8">
        <v>110</v>
      </c>
      <c r="R14" s="7">
        <f>(COUNTIF($B3:$B52,"&gt;="&amp;P14)+COUNTIF($B3:$B52,"&lt;"&amp;Q14)-COUNT($B3:$B52))/COUNT($B3:$B52)</f>
        <v>0.02</v>
      </c>
      <c r="T14"/>
      <c r="U14"/>
      <c r="V14"/>
      <c r="X14"/>
      <c r="Y14"/>
      <c r="Z14"/>
      <c r="AB14" s="6">
        <v>100</v>
      </c>
      <c r="AC14" s="8">
        <v>110</v>
      </c>
      <c r="AD14" s="7">
        <f>(COUNTIF($F3:$F52,"&gt;="&amp;AB14)+COUNTIF($F3:$F52,"&lt;"&amp;AC14)-COUNT($F3:$F52))/COUNT($F3:$F52)</f>
        <v>0.08</v>
      </c>
      <c r="AF14"/>
      <c r="AG14"/>
      <c r="AH14"/>
    </row>
    <row r="15" spans="1:38" ht="15.75" thickBot="1" x14ac:dyDescent="0.3">
      <c r="A15" s="11" t="s">
        <v>44</v>
      </c>
      <c r="B15">
        <v>186.554621848739</v>
      </c>
      <c r="C15">
        <v>73.913043478260803</v>
      </c>
      <c r="D15">
        <v>31.568627450980301</v>
      </c>
      <c r="E15">
        <v>5</v>
      </c>
      <c r="F15">
        <v>94.806282148579101</v>
      </c>
      <c r="G15">
        <v>30.8718573816464</v>
      </c>
      <c r="I15">
        <v>19.509803921568601</v>
      </c>
      <c r="K15" s="12" t="s">
        <v>12</v>
      </c>
      <c r="P15" s="6">
        <v>110</v>
      </c>
      <c r="Q15" s="8">
        <v>120</v>
      </c>
      <c r="R15" s="7">
        <f>(COUNTIF($B3:$B52,"&gt;="&amp;P15)+COUNTIF($B3:$B52,"&lt;"&amp;Q15)-COUNT($B3:$B52))/COUNT($B3:$B52)</f>
        <v>0</v>
      </c>
      <c r="T15" s="34" t="s">
        <v>26</v>
      </c>
      <c r="U15" s="35"/>
      <c r="V15" s="36"/>
      <c r="X15" s="34" t="s">
        <v>26</v>
      </c>
      <c r="Y15" s="35"/>
      <c r="Z15" s="36"/>
      <c r="AB15" s="6">
        <v>110</v>
      </c>
      <c r="AC15" s="8">
        <v>120</v>
      </c>
      <c r="AD15" s="7">
        <f>(COUNTIF($F3:$F52,"&gt;="&amp;AB15)+COUNTIF($F3:$F52,"&lt;"&amp;AC15)-COUNT($F3:$F52))/COUNT($F3:$F52)</f>
        <v>0.04</v>
      </c>
      <c r="AF15" s="34" t="s">
        <v>26</v>
      </c>
      <c r="AG15" s="35"/>
      <c r="AH15" s="36"/>
      <c r="AJ15" s="34" t="s">
        <v>26</v>
      </c>
      <c r="AK15" s="35"/>
      <c r="AL15" s="36"/>
    </row>
    <row r="16" spans="1:38" x14ac:dyDescent="0.25">
      <c r="A16" s="11" t="s">
        <v>45</v>
      </c>
      <c r="B16">
        <v>8.7591240875912408</v>
      </c>
      <c r="C16">
        <v>98.561151079136593</v>
      </c>
      <c r="D16">
        <v>72.745098039215605</v>
      </c>
      <c r="E16">
        <v>6</v>
      </c>
      <c r="F16">
        <v>186.016666666666</v>
      </c>
      <c r="G16">
        <v>40.083967217941797</v>
      </c>
      <c r="I16">
        <v>23.803921568627398</v>
      </c>
      <c r="K16" s="12" t="s">
        <v>12</v>
      </c>
      <c r="P16" s="6">
        <v>120</v>
      </c>
      <c r="Q16" s="8">
        <v>130</v>
      </c>
      <c r="R16" s="7">
        <f>(COUNTIF($B3:$B52,"&gt;="&amp;P16)+COUNTIF($B3:$B52,"&lt;"&amp;Q16)-COUNT($B3:$B52))/COUNT($B3:$B52)</f>
        <v>0.02</v>
      </c>
      <c r="T16" s="37" t="s">
        <v>24</v>
      </c>
      <c r="U16" s="38"/>
      <c r="V16" s="20">
        <f>COUNTIF(V4:V13,"=0")</f>
        <v>0</v>
      </c>
      <c r="X16" s="37" t="s">
        <v>24</v>
      </c>
      <c r="Y16" s="38"/>
      <c r="Z16" s="20">
        <f>COUNTIF(Z4:Z13,"=0")</f>
        <v>0</v>
      </c>
      <c r="AB16" s="6">
        <v>120</v>
      </c>
      <c r="AC16" s="8">
        <v>130</v>
      </c>
      <c r="AD16" s="7">
        <f>(COUNTIF($F3:$F52,"&gt;="&amp;AB16)+COUNTIF($F3:$F52,"&lt;"&amp;AC16)-COUNT($F3:$F52))/COUNT($F3:$F52)</f>
        <v>0.02</v>
      </c>
      <c r="AF16" s="37" t="s">
        <v>24</v>
      </c>
      <c r="AG16" s="38"/>
      <c r="AH16" s="20">
        <f>COUNTIF(AH4:AH13,"=0")</f>
        <v>2</v>
      </c>
      <c r="AJ16" s="37" t="s">
        <v>24</v>
      </c>
      <c r="AK16" s="38"/>
      <c r="AL16" s="20">
        <f>COUNTIF(AL4:AL13,"=0")</f>
        <v>4</v>
      </c>
    </row>
    <row r="17" spans="1:38" ht="15.75" thickBot="1" x14ac:dyDescent="0.3">
      <c r="A17" s="11" t="s">
        <v>46</v>
      </c>
      <c r="B17">
        <v>45.079365079364997</v>
      </c>
      <c r="C17">
        <v>76.518218623481701</v>
      </c>
      <c r="D17">
        <v>48.431372549019599</v>
      </c>
      <c r="E17">
        <v>5</v>
      </c>
      <c r="F17">
        <v>23.856060606060598</v>
      </c>
      <c r="G17">
        <v>23.354693942581999</v>
      </c>
      <c r="I17">
        <v>12.009803921568601</v>
      </c>
      <c r="K17" s="12" t="s">
        <v>12</v>
      </c>
      <c r="P17" s="6">
        <v>130</v>
      </c>
      <c r="Q17" s="8">
        <v>140</v>
      </c>
      <c r="R17" s="7">
        <f>(COUNTIF($B3:$B52,"&gt;="&amp;P17)+COUNTIF($B3:$B52,"&lt;"&amp;Q17)-COUNT($B3:$B52))/COUNT($B3:$B52)</f>
        <v>0</v>
      </c>
      <c r="T17" s="39" t="s">
        <v>25</v>
      </c>
      <c r="U17" s="40"/>
      <c r="V17" s="19">
        <f>(COUNT(V4:V13)-V16)/COUNT(V4:V13)</f>
        <v>1</v>
      </c>
      <c r="X17" s="39" t="s">
        <v>25</v>
      </c>
      <c r="Y17" s="40"/>
      <c r="Z17" s="19">
        <f>(COUNT(Z4:Z13)-Z16)/COUNT(Z4:Z13)</f>
        <v>1</v>
      </c>
      <c r="AB17" s="6">
        <v>130</v>
      </c>
      <c r="AC17" s="8">
        <v>140</v>
      </c>
      <c r="AD17" s="7">
        <f>(COUNTIF($F3:$F52,"&gt;="&amp;AB17)+COUNTIF($F3:$F52,"&lt;"&amp;AC17)-COUNT($F3:$F52))/COUNT($F3:$F52)</f>
        <v>0.08</v>
      </c>
      <c r="AE17"/>
      <c r="AF17" s="39" t="s">
        <v>25</v>
      </c>
      <c r="AG17" s="40"/>
      <c r="AH17" s="19">
        <f>(COUNT(AH4:AH13)-AH16)/COUNT(AH4:AH13)</f>
        <v>0.8</v>
      </c>
      <c r="AJ17" s="39" t="s">
        <v>25</v>
      </c>
      <c r="AK17" s="40"/>
      <c r="AL17" s="19">
        <f>(COUNT(AL4:AL13)-AL16)/COUNT(AL4:AL13)</f>
        <v>0.6</v>
      </c>
    </row>
    <row r="18" spans="1:38" x14ac:dyDescent="0.25">
      <c r="A18" s="11" t="s">
        <v>47</v>
      </c>
      <c r="B18">
        <v>160</v>
      </c>
      <c r="C18">
        <v>37.5</v>
      </c>
      <c r="D18">
        <v>3.1372549019607798</v>
      </c>
      <c r="E18">
        <v>6</v>
      </c>
      <c r="F18">
        <v>101.406593406593</v>
      </c>
      <c r="G18">
        <v>23.0733658292713</v>
      </c>
      <c r="I18">
        <v>18.196078431372499</v>
      </c>
      <c r="K18" s="12" t="s">
        <v>12</v>
      </c>
      <c r="P18" s="6">
        <v>140</v>
      </c>
      <c r="Q18" s="8">
        <v>150</v>
      </c>
      <c r="R18" s="7">
        <f>(COUNTIF($B3:$B52,"&gt;="&amp;P18)+COUNTIF($B3:$B52,"&lt;"&amp;Q18)-COUNT($B3:$B52))/COUNT($B3:$B52)</f>
        <v>0.02</v>
      </c>
      <c r="V18" s="9"/>
      <c r="AB18" s="6">
        <v>140</v>
      </c>
      <c r="AC18" s="8">
        <v>150</v>
      </c>
      <c r="AD18" s="7">
        <f>(COUNTIF($F3:$F52,"&gt;="&amp;AB18)+COUNTIF($F3:$F52,"&lt;"&amp;AC18)-COUNT($F3:$F52))/COUNT($F3:$F52)</f>
        <v>0.02</v>
      </c>
      <c r="AE18"/>
      <c r="AF18"/>
      <c r="AG18"/>
      <c r="AH18"/>
    </row>
    <row r="19" spans="1:38" x14ac:dyDescent="0.25">
      <c r="A19" s="11" t="s">
        <v>48</v>
      </c>
      <c r="B19">
        <v>11.1504424778761</v>
      </c>
      <c r="C19">
        <v>55.121951219512098</v>
      </c>
      <c r="D19">
        <v>40.196078431372499</v>
      </c>
      <c r="E19">
        <v>4</v>
      </c>
      <c r="F19">
        <v>89.093339750273998</v>
      </c>
      <c r="G19">
        <v>30.061597722895399</v>
      </c>
      <c r="I19">
        <v>23.921568627450899</v>
      </c>
      <c r="K19" s="12" t="s">
        <v>12</v>
      </c>
      <c r="P19" s="6">
        <v>150</v>
      </c>
      <c r="Q19" s="8">
        <v>160</v>
      </c>
      <c r="R19" s="7">
        <f>(COUNTIF($B3:$B52,"&gt;="&amp;P19)+COUNTIF($B3:$B52,"&lt;"&amp;Q19)-COUNT($B3:$B52))/COUNT($B3:$B52)</f>
        <v>0</v>
      </c>
      <c r="V19" s="9"/>
      <c r="AB19" s="6">
        <v>150</v>
      </c>
      <c r="AC19" s="8">
        <v>160</v>
      </c>
      <c r="AD19" s="7">
        <f>(COUNTIF($F3:$F52,"&gt;="&amp;AB19)+COUNTIF($F3:$F52,"&lt;"&amp;AC19)-COUNT($F3:$F52))/COUNT($F3:$F52)</f>
        <v>0</v>
      </c>
      <c r="AE19"/>
      <c r="AF19"/>
      <c r="AG19"/>
      <c r="AH19"/>
    </row>
    <row r="20" spans="1:38" x14ac:dyDescent="0.25">
      <c r="A20" s="11" t="s">
        <v>49</v>
      </c>
      <c r="B20">
        <v>14.4578313253012</v>
      </c>
      <c r="C20">
        <v>97.647058823529406</v>
      </c>
      <c r="D20">
        <v>33.3333333333333</v>
      </c>
      <c r="E20">
        <v>6</v>
      </c>
      <c r="F20">
        <v>31.6839105722288</v>
      </c>
      <c r="G20">
        <v>18.828549700716302</v>
      </c>
      <c r="I20">
        <v>10.156862745098</v>
      </c>
      <c r="K20" s="12" t="s">
        <v>12</v>
      </c>
      <c r="P20" s="6">
        <v>160</v>
      </c>
      <c r="Q20" s="8">
        <v>170</v>
      </c>
      <c r="R20" s="7">
        <f>(COUNTIF($B3:$B52,"&gt;="&amp;P20)+COUNTIF($B3:$B52,"&lt;"&amp;Q20)-COUNT($B3:$B52))/COUNT($B3:$B52)</f>
        <v>0.02</v>
      </c>
      <c r="U20" s="10"/>
      <c r="V20" s="9"/>
      <c r="AB20" s="6">
        <v>160</v>
      </c>
      <c r="AC20" s="8">
        <v>170</v>
      </c>
      <c r="AD20" s="7">
        <f>(COUNTIF($F3:$F52,"&gt;="&amp;AB20)+COUNTIF($F3:$F52,"&lt;"&amp;AC20)-COUNT($F3:$F52))/COUNT($F3:$F52)</f>
        <v>0.02</v>
      </c>
      <c r="AE20"/>
      <c r="AF20"/>
      <c r="AG20"/>
      <c r="AH20"/>
    </row>
    <row r="21" spans="1:38" x14ac:dyDescent="0.25">
      <c r="A21" s="11" t="s">
        <v>50</v>
      </c>
      <c r="B21">
        <v>210</v>
      </c>
      <c r="C21">
        <v>61.764705882352899</v>
      </c>
      <c r="D21">
        <v>13.3333333333333</v>
      </c>
      <c r="E21">
        <v>6</v>
      </c>
      <c r="F21">
        <v>71.460869565217394</v>
      </c>
      <c r="G21">
        <v>20.802736283680002</v>
      </c>
      <c r="I21">
        <v>18.7843137254902</v>
      </c>
      <c r="K21" s="12" t="s">
        <v>12</v>
      </c>
      <c r="P21" s="6">
        <v>170</v>
      </c>
      <c r="Q21" s="8">
        <v>180</v>
      </c>
      <c r="R21" s="7">
        <f>(COUNTIF($B3:$B52,"&gt;="&amp;P21)+COUNTIF($B3:$B52,"&lt;"&amp;Q21)-COUNT($B3:$B52))/COUNT($B3:$B52)</f>
        <v>0</v>
      </c>
      <c r="V21" s="9"/>
      <c r="AB21" s="6">
        <v>170</v>
      </c>
      <c r="AC21" s="8">
        <v>180</v>
      </c>
      <c r="AD21" s="7">
        <f>(COUNTIF($F3:$F52,"&gt;="&amp;AB21)+COUNTIF($F3:$F52,"&lt;"&amp;AC21)-COUNT($F3:$F52))/COUNT($F3:$F52)</f>
        <v>0</v>
      </c>
      <c r="AE21"/>
      <c r="AF21"/>
      <c r="AG21"/>
      <c r="AH21"/>
    </row>
    <row r="22" spans="1:38" x14ac:dyDescent="0.25">
      <c r="A22" s="11" t="s">
        <v>51</v>
      </c>
      <c r="B22">
        <v>46.8525896414342</v>
      </c>
      <c r="C22">
        <v>100</v>
      </c>
      <c r="D22">
        <v>50.784313725490101</v>
      </c>
      <c r="E22">
        <v>6</v>
      </c>
      <c r="F22">
        <v>44.094184865967698</v>
      </c>
      <c r="G22">
        <v>28.154761904761799</v>
      </c>
      <c r="I22">
        <v>25.843137254901901</v>
      </c>
      <c r="K22" s="12" t="s">
        <v>12</v>
      </c>
      <c r="P22" s="6">
        <v>180</v>
      </c>
      <c r="Q22" s="8">
        <v>190</v>
      </c>
      <c r="R22" s="7">
        <f>(COUNTIF($B3:$B52,"&gt;="&amp;P22)+COUNTIF($B3:$B52,"&lt;"&amp;Q22)-COUNT($B3:$B52))/COUNT($B3:$B52)</f>
        <v>0.02</v>
      </c>
      <c r="V22" s="9"/>
      <c r="AB22" s="6">
        <v>180</v>
      </c>
      <c r="AC22" s="8">
        <v>190</v>
      </c>
      <c r="AD22" s="7">
        <f>(COUNTIF($F3:$F52,"&gt;="&amp;AB22)+COUNTIF($F3:$F52,"&lt;"&amp;AC22)-COUNT($F3:$F52))/COUNT($F3:$F52)</f>
        <v>0.04</v>
      </c>
      <c r="AE22"/>
      <c r="AF22"/>
      <c r="AG22"/>
      <c r="AH22"/>
    </row>
    <row r="23" spans="1:38" x14ac:dyDescent="0.25">
      <c r="A23" s="11" t="s">
        <v>52</v>
      </c>
      <c r="B23">
        <v>353.22033898305</v>
      </c>
      <c r="C23">
        <v>98.8826815642458</v>
      </c>
      <c r="D23">
        <v>64.901960784313701</v>
      </c>
      <c r="E23">
        <v>5</v>
      </c>
      <c r="F23">
        <v>207.038202398598</v>
      </c>
      <c r="G23">
        <v>32.631040131040102</v>
      </c>
      <c r="I23">
        <v>19.999999999999901</v>
      </c>
      <c r="K23" s="12" t="s">
        <v>12</v>
      </c>
      <c r="P23" s="6">
        <v>190</v>
      </c>
      <c r="Q23" s="8">
        <v>200</v>
      </c>
      <c r="R23" s="7">
        <f>(COUNTIF($B3:$B52,"&gt;="&amp;P23)+COUNTIF($B3:$B52,"&lt;"&amp;Q23)-COUNT($B3:$B52))/COUNT($B3:$B52)</f>
        <v>0.04</v>
      </c>
      <c r="V23" s="9"/>
      <c r="AB23" s="6">
        <v>190</v>
      </c>
      <c r="AC23" s="8">
        <v>200</v>
      </c>
      <c r="AD23" s="7">
        <f>(COUNTIF($F3:$F52,"&gt;="&amp;AB23)+COUNTIF($F3:$F52,"&lt;"&amp;AC23)-COUNT($F3:$F52))/COUNT($F3:$F52)</f>
        <v>0.02</v>
      </c>
      <c r="AE23"/>
      <c r="AF23"/>
      <c r="AG23"/>
      <c r="AH23"/>
    </row>
    <row r="24" spans="1:38" x14ac:dyDescent="0.25">
      <c r="A24" s="11" t="s">
        <v>53</v>
      </c>
      <c r="B24">
        <v>49.729729729729698</v>
      </c>
      <c r="C24">
        <v>56.923076923076898</v>
      </c>
      <c r="D24">
        <v>61.764705882352899</v>
      </c>
      <c r="E24">
        <v>5</v>
      </c>
      <c r="F24">
        <v>134.99214274021901</v>
      </c>
      <c r="G24">
        <v>36.9596603552856</v>
      </c>
      <c r="I24">
        <v>17.352941176470502</v>
      </c>
      <c r="K24" s="12" t="s">
        <v>12</v>
      </c>
      <c r="P24" s="6">
        <v>200</v>
      </c>
      <c r="Q24" s="8">
        <v>210</v>
      </c>
      <c r="R24" s="7">
        <f>(COUNTIF($B3:$B52,"&gt;="&amp;P24)+COUNTIF($B3:$B52,"&lt;"&amp;Q24)-COUNT($B3:$B52))/COUNT($B3:$B52)</f>
        <v>0.04</v>
      </c>
      <c r="AB24" s="6">
        <v>200</v>
      </c>
      <c r="AC24" s="8">
        <v>210</v>
      </c>
      <c r="AD24" s="7">
        <f>(COUNTIF($F3:$F52,"&gt;="&amp;AB24)+COUNTIF($F3:$F52,"&lt;"&amp;AC24)-COUNT($F3:$F52))/COUNT($F3:$F52)</f>
        <v>0.04</v>
      </c>
      <c r="AE24"/>
      <c r="AF24"/>
      <c r="AG24"/>
      <c r="AH24"/>
    </row>
    <row r="25" spans="1:38" x14ac:dyDescent="0.25">
      <c r="A25" s="11" t="s">
        <v>54</v>
      </c>
      <c r="B25">
        <v>31.578947368421002</v>
      </c>
      <c r="C25">
        <v>29.8429319371727</v>
      </c>
      <c r="D25">
        <v>37.450980392156801</v>
      </c>
      <c r="E25">
        <v>4</v>
      </c>
      <c r="F25">
        <v>223.83382307229999</v>
      </c>
      <c r="G25">
        <v>21.969783485237102</v>
      </c>
      <c r="I25">
        <v>47.712418300653503</v>
      </c>
      <c r="K25" s="12" t="s">
        <v>12</v>
      </c>
      <c r="P25" s="6">
        <v>210</v>
      </c>
      <c r="Q25" s="8">
        <v>220</v>
      </c>
      <c r="R25" s="7">
        <f>(COUNTIF($B3:$B52,"&gt;="&amp;P25)+COUNTIF($B3:$B52,"&lt;"&amp;Q25)-COUNT($B3:$B52))/COUNT($B3:$B52)</f>
        <v>0.04</v>
      </c>
      <c r="AB25" s="6">
        <v>210</v>
      </c>
      <c r="AC25" s="8">
        <v>220</v>
      </c>
      <c r="AD25" s="7">
        <f>(COUNTIF($F3:$F52,"&gt;="&amp;AB25)+COUNTIF($F3:$F52,"&lt;"&amp;AC25)-COUNT($F3:$F52))/COUNT($F3:$F52)</f>
        <v>0</v>
      </c>
      <c r="AE25"/>
      <c r="AF25"/>
      <c r="AG25"/>
      <c r="AH25"/>
    </row>
    <row r="26" spans="1:38" x14ac:dyDescent="0.25">
      <c r="A26" s="11" t="s">
        <v>55</v>
      </c>
      <c r="B26">
        <v>29.999999999999901</v>
      </c>
      <c r="C26">
        <v>20.5128205128205</v>
      </c>
      <c r="D26">
        <v>54.117647058823501</v>
      </c>
      <c r="E26">
        <v>6</v>
      </c>
      <c r="F26">
        <v>224.805681972087</v>
      </c>
      <c r="G26">
        <v>36.1744892032333</v>
      </c>
      <c r="I26">
        <v>33.372549019607803</v>
      </c>
      <c r="K26" s="12" t="s">
        <v>12</v>
      </c>
      <c r="P26" s="6">
        <v>220</v>
      </c>
      <c r="Q26" s="8">
        <v>230</v>
      </c>
      <c r="R26" s="7">
        <f>(COUNTIF($B3:$B52,"&gt;="&amp;P26)+COUNTIF($B3:$B52,"&lt;"&amp;Q26)-COUNT($B3:$B52))/COUNT($B3:$B52)</f>
        <v>0.02</v>
      </c>
      <c r="AB26" s="6">
        <v>220</v>
      </c>
      <c r="AC26" s="8">
        <v>230</v>
      </c>
      <c r="AD26" s="7">
        <f>(COUNTIF($F3:$F52,"&gt;="&amp;AB26)+COUNTIF($F3:$F52,"&lt;"&amp;AC26)-COUNT($F3:$F52))/COUNT($F3:$F52)</f>
        <v>0.06</v>
      </c>
      <c r="AE26"/>
      <c r="AF26"/>
      <c r="AG26"/>
      <c r="AH26"/>
    </row>
    <row r="27" spans="1:38" x14ac:dyDescent="0.25">
      <c r="A27" s="11" t="s">
        <v>56</v>
      </c>
      <c r="B27">
        <v>353.57142857142799</v>
      </c>
      <c r="C27">
        <v>98.245614035087698</v>
      </c>
      <c r="D27">
        <v>44.705882352941103</v>
      </c>
      <c r="E27">
        <v>6</v>
      </c>
      <c r="F27">
        <v>273.94674068753699</v>
      </c>
      <c r="G27">
        <v>27.222319136405599</v>
      </c>
      <c r="I27">
        <v>26.2745098039215</v>
      </c>
      <c r="K27" s="12" t="s">
        <v>12</v>
      </c>
      <c r="P27" s="6">
        <v>230</v>
      </c>
      <c r="Q27" s="8">
        <v>240</v>
      </c>
      <c r="R27" s="7">
        <f>(COUNTIF($B3:$B52,"&gt;="&amp;P27)+COUNTIF($B3:$B52,"&lt;"&amp;Q27)-COUNT($B3:$B52))/COUNT($B3:$B52)</f>
        <v>0</v>
      </c>
      <c r="AB27" s="6">
        <v>230</v>
      </c>
      <c r="AC27" s="8">
        <v>240</v>
      </c>
      <c r="AD27" s="7">
        <f>(COUNTIF($F3:$F52,"&gt;="&amp;AB27)+COUNTIF($F3:$F52,"&lt;"&amp;AC27)-COUNT($F3:$F52))/COUNT($F3:$F52)</f>
        <v>0</v>
      </c>
      <c r="AE27"/>
      <c r="AF27"/>
      <c r="AG27"/>
      <c r="AH27"/>
    </row>
    <row r="28" spans="1:38" x14ac:dyDescent="0.25">
      <c r="A28" s="11" t="s">
        <v>57</v>
      </c>
      <c r="B28">
        <v>15.140186915887799</v>
      </c>
      <c r="C28">
        <v>47.136563876651898</v>
      </c>
      <c r="D28">
        <v>44.509803921568597</v>
      </c>
      <c r="E28">
        <v>6</v>
      </c>
      <c r="F28">
        <v>81.157962214905794</v>
      </c>
      <c r="G28">
        <v>38.858159101462697</v>
      </c>
      <c r="I28">
        <v>12.3529411764705</v>
      </c>
      <c r="K28" s="12" t="s">
        <v>12</v>
      </c>
      <c r="P28" s="6">
        <v>240</v>
      </c>
      <c r="Q28" s="8">
        <v>250</v>
      </c>
      <c r="R28" s="7">
        <f>(COUNTIF($B3:$B52,"&gt;="&amp;P28)+COUNTIF($B3:$B52,"&lt;"&amp;Q28)-COUNT($B3:$B52))/COUNT($B3:$B52)</f>
        <v>0.04</v>
      </c>
      <c r="AB28" s="6">
        <v>240</v>
      </c>
      <c r="AC28" s="8">
        <v>250</v>
      </c>
      <c r="AD28" s="7">
        <f>(COUNTIF($F3:$F52,"&gt;="&amp;AB28)+COUNTIF($F3:$F52,"&lt;"&amp;AC28)-COUNT($F3:$F52))/COUNT($F3:$F52)</f>
        <v>0</v>
      </c>
      <c r="AE28"/>
      <c r="AF28"/>
      <c r="AG28"/>
      <c r="AH28"/>
    </row>
    <row r="29" spans="1:38" x14ac:dyDescent="0.25">
      <c r="A29" s="11" t="s">
        <v>58</v>
      </c>
      <c r="B29">
        <v>34.6391752577319</v>
      </c>
      <c r="C29">
        <v>48.743718592964797</v>
      </c>
      <c r="D29">
        <v>60.980392156862699</v>
      </c>
      <c r="E29">
        <v>5</v>
      </c>
      <c r="F29">
        <v>107.605042016806</v>
      </c>
      <c r="G29">
        <v>15.909090909090899</v>
      </c>
      <c r="I29">
        <v>34.656862745098003</v>
      </c>
      <c r="K29" s="12" t="s">
        <v>12</v>
      </c>
      <c r="P29" s="6">
        <v>250</v>
      </c>
      <c r="Q29" s="8">
        <v>260</v>
      </c>
      <c r="R29" s="7">
        <f>(COUNTIF($B3:$B52,"&gt;="&amp;P29)+COUNTIF($B3:$B52,"&lt;"&amp;Q29)-COUNT($B3:$B52))/COUNT($B3:$B52)</f>
        <v>0.02</v>
      </c>
      <c r="AB29" s="6">
        <v>250</v>
      </c>
      <c r="AC29" s="8">
        <v>260</v>
      </c>
      <c r="AD29" s="7">
        <f>(COUNTIF($F3:$F52,"&gt;="&amp;AB29)+COUNTIF($F3:$F52,"&lt;"&amp;AC29)-COUNT($F3:$F52))/COUNT($F3:$F52)</f>
        <v>0</v>
      </c>
      <c r="AE29"/>
      <c r="AF29"/>
      <c r="AG29"/>
      <c r="AH29"/>
    </row>
    <row r="30" spans="1:38" x14ac:dyDescent="0.25">
      <c r="A30" s="11" t="s">
        <v>59</v>
      </c>
      <c r="B30">
        <v>123.157894736842</v>
      </c>
      <c r="C30">
        <v>44.600938967136102</v>
      </c>
      <c r="D30">
        <v>41.764705882352899</v>
      </c>
      <c r="E30">
        <v>6</v>
      </c>
      <c r="F30">
        <v>56.554289224922499</v>
      </c>
      <c r="G30">
        <v>8.6377809460884798</v>
      </c>
      <c r="I30">
        <v>7.7647058823529402</v>
      </c>
      <c r="K30" s="12" t="s">
        <v>12</v>
      </c>
      <c r="P30" s="6">
        <v>260</v>
      </c>
      <c r="Q30" s="8">
        <v>270</v>
      </c>
      <c r="R30" s="7">
        <f>(COUNTIF($B3:$B52,"&gt;="&amp;P30)+COUNTIF($B3:$B52,"&lt;"&amp;Q30)-COUNT($B3:$B52))/COUNT($B3:$B52)</f>
        <v>0</v>
      </c>
      <c r="AB30" s="6">
        <v>260</v>
      </c>
      <c r="AC30" s="8">
        <v>270</v>
      </c>
      <c r="AD30" s="7">
        <f>(COUNTIF($F3:$F52,"&gt;="&amp;AB30)+COUNTIF($F3:$F52,"&lt;"&amp;AC30)-COUNT($F3:$F52))/COUNT($F3:$F52)</f>
        <v>0</v>
      </c>
      <c r="AE30"/>
      <c r="AF30"/>
      <c r="AG30"/>
      <c r="AH30"/>
    </row>
    <row r="31" spans="1:38" x14ac:dyDescent="0.25">
      <c r="A31" s="11" t="s">
        <v>60</v>
      </c>
      <c r="B31">
        <v>205.128205128205</v>
      </c>
      <c r="C31">
        <v>68.421052631578902</v>
      </c>
      <c r="D31">
        <v>66.470588235294102</v>
      </c>
      <c r="E31">
        <v>4</v>
      </c>
      <c r="F31">
        <v>73.212594327348398</v>
      </c>
      <c r="G31">
        <v>18.206627680311801</v>
      </c>
      <c r="I31">
        <v>24.3790849673202</v>
      </c>
      <c r="K31" s="12" t="s">
        <v>12</v>
      </c>
      <c r="P31" s="6">
        <v>270</v>
      </c>
      <c r="Q31" s="8">
        <v>280</v>
      </c>
      <c r="R31" s="7">
        <f>(COUNTIF($B3:$B52,"&gt;="&amp;P31)+COUNTIF($B3:$B52,"&lt;"&amp;Q31)-COUNT($B3:$B52))/COUNT($B3:$B52)</f>
        <v>0</v>
      </c>
      <c r="AB31" s="6">
        <v>270</v>
      </c>
      <c r="AC31" s="8">
        <v>280</v>
      </c>
      <c r="AD31" s="7">
        <f>(COUNTIF($F3:$F52,"&gt;="&amp;AB31)+COUNTIF($F3:$F52,"&lt;"&amp;AC31)-COUNT($F3:$F52))/COUNT($F3:$F52)</f>
        <v>0.02</v>
      </c>
      <c r="AE31"/>
      <c r="AF31"/>
      <c r="AG31"/>
      <c r="AH31"/>
    </row>
    <row r="32" spans="1:38" x14ac:dyDescent="0.25">
      <c r="A32" s="11" t="s">
        <v>61</v>
      </c>
      <c r="B32">
        <v>25.2830188679245</v>
      </c>
      <c r="C32">
        <v>85.945945945945894</v>
      </c>
      <c r="D32">
        <v>63.725490196078397</v>
      </c>
      <c r="E32">
        <v>6</v>
      </c>
      <c r="F32">
        <v>138.24764298197101</v>
      </c>
      <c r="G32">
        <v>31.4155034165091</v>
      </c>
      <c r="I32">
        <v>14.9411764705882</v>
      </c>
      <c r="K32" s="12" t="s">
        <v>12</v>
      </c>
      <c r="P32" s="6">
        <v>280</v>
      </c>
      <c r="Q32" s="8">
        <v>290</v>
      </c>
      <c r="R32" s="7">
        <f>(COUNTIF($B3:$B52,"&gt;="&amp;P32)+COUNTIF($B3:$B52,"&lt;"&amp;Q32)-COUNT($B3:$B52))/COUNT($B3:$B52)</f>
        <v>0</v>
      </c>
      <c r="AB32" s="6">
        <v>280</v>
      </c>
      <c r="AC32" s="8">
        <v>290</v>
      </c>
      <c r="AD32" s="7">
        <f>(COUNTIF($F3:$F52,"&gt;="&amp;AB32)+COUNTIF($F3:$F52,"&lt;"&amp;AC32)-COUNT($F3:$F52))/COUNT($F3:$F52)</f>
        <v>0</v>
      </c>
      <c r="AE32"/>
      <c r="AF32"/>
      <c r="AG32"/>
      <c r="AH32"/>
    </row>
    <row r="33" spans="1:34" x14ac:dyDescent="0.25">
      <c r="A33" s="11" t="s">
        <v>62</v>
      </c>
      <c r="B33">
        <v>33.529411764705799</v>
      </c>
      <c r="C33">
        <v>23.287671232876701</v>
      </c>
      <c r="D33">
        <v>28.627450980392101</v>
      </c>
      <c r="E33">
        <v>6</v>
      </c>
      <c r="F33">
        <v>145.86159046432999</v>
      </c>
      <c r="G33">
        <v>31.1665101849206</v>
      </c>
      <c r="I33">
        <v>39.019607843137202</v>
      </c>
      <c r="K33" s="12" t="s">
        <v>12</v>
      </c>
      <c r="M33"/>
      <c r="N33"/>
      <c r="O33"/>
      <c r="P33" s="6">
        <v>290</v>
      </c>
      <c r="Q33" s="8">
        <v>300</v>
      </c>
      <c r="R33" s="7">
        <f>(COUNTIF($B3:$B52,"&gt;="&amp;P33)+COUNTIF($B3:$B52,"&lt;"&amp;Q33)-COUNT($B3:$B52))/COUNT($B3:$B52)</f>
        <v>0</v>
      </c>
      <c r="AB33" s="6">
        <v>290</v>
      </c>
      <c r="AC33" s="8">
        <v>300</v>
      </c>
      <c r="AD33" s="7">
        <f>(COUNTIF($F3:$F52,"&gt;="&amp;AB33)+COUNTIF($F3:$F52,"&lt;"&amp;AC33)-COUNT($F3:$F52))/COUNT($F3:$F52)</f>
        <v>0</v>
      </c>
      <c r="AE33"/>
      <c r="AF33"/>
      <c r="AG33"/>
      <c r="AH33"/>
    </row>
    <row r="34" spans="1:34" x14ac:dyDescent="0.25">
      <c r="A34" s="11" t="s">
        <v>63</v>
      </c>
      <c r="B34">
        <v>107.36842105263101</v>
      </c>
      <c r="C34">
        <v>51.351351351351298</v>
      </c>
      <c r="D34">
        <v>7.2549019607843102</v>
      </c>
      <c r="E34">
        <v>4</v>
      </c>
      <c r="F34">
        <v>28.472906403940801</v>
      </c>
      <c r="G34">
        <v>19.1456297839276</v>
      </c>
      <c r="J34">
        <v>7.6470588235294104</v>
      </c>
      <c r="K34" s="12" t="s">
        <v>12</v>
      </c>
      <c r="M34"/>
      <c r="N34"/>
      <c r="O34"/>
      <c r="P34" s="6">
        <v>300</v>
      </c>
      <c r="Q34" s="8">
        <v>310</v>
      </c>
      <c r="R34" s="7">
        <f>(COUNTIF($B3:$B52,"&gt;="&amp;P34)+COUNTIF($B3:$B52,"&lt;"&amp;Q34)-COUNT($B3:$B52))/COUNT($B3:$B52)</f>
        <v>0</v>
      </c>
      <c r="AB34" s="6">
        <v>300</v>
      </c>
      <c r="AC34" s="8">
        <v>310</v>
      </c>
      <c r="AD34" s="7">
        <f>(COUNTIF($F3:$F52,"&gt;="&amp;AB34)+COUNTIF($F3:$F52,"&lt;"&amp;AC34)-COUNT($F3:$F52))/COUNT($F3:$F52)</f>
        <v>0</v>
      </c>
      <c r="AE34"/>
      <c r="AF34"/>
      <c r="AG34"/>
      <c r="AH34"/>
    </row>
    <row r="35" spans="1:34" x14ac:dyDescent="0.25">
      <c r="A35" s="11" t="s">
        <v>64</v>
      </c>
      <c r="B35">
        <v>77.894736842105203</v>
      </c>
      <c r="C35">
        <v>100</v>
      </c>
      <c r="D35">
        <v>11.176470588235199</v>
      </c>
      <c r="E35">
        <v>4</v>
      </c>
      <c r="F35">
        <v>47.067410905968202</v>
      </c>
      <c r="G35">
        <v>27.184181188757801</v>
      </c>
      <c r="I35">
        <v>17.3856209150326</v>
      </c>
      <c r="K35" s="12" t="s">
        <v>12</v>
      </c>
      <c r="M35"/>
      <c r="N35"/>
      <c r="O35"/>
      <c r="P35" s="6">
        <v>310</v>
      </c>
      <c r="Q35" s="8">
        <v>320</v>
      </c>
      <c r="R35" s="7">
        <f>(COUNTIF($B3:$B52,"&gt;="&amp;P35)+COUNTIF($B3:$B52,"&lt;"&amp;Q35)-COUNT($B3:$B52))/COUNT($B3:$B52)</f>
        <v>0</v>
      </c>
      <c r="AB35" s="6">
        <v>310</v>
      </c>
      <c r="AC35" s="8">
        <v>320</v>
      </c>
      <c r="AD35" s="7">
        <f>(COUNTIF($F3:$F52,"&gt;="&amp;AB35)+COUNTIF($F3:$F52,"&lt;"&amp;AC35)-COUNT($F3:$F52))/COUNT($F3:$F52)</f>
        <v>0</v>
      </c>
      <c r="AE35"/>
      <c r="AF35"/>
      <c r="AG35"/>
      <c r="AH35"/>
    </row>
    <row r="36" spans="1:34" x14ac:dyDescent="0.25">
      <c r="A36" s="11" t="s">
        <v>65</v>
      </c>
      <c r="B36">
        <v>38.571428571428498</v>
      </c>
      <c r="C36">
        <v>51.219512195121901</v>
      </c>
      <c r="D36">
        <v>48.235294117647001</v>
      </c>
      <c r="E36">
        <v>5</v>
      </c>
      <c r="F36">
        <v>22.778201219512098</v>
      </c>
      <c r="G36">
        <v>79.032757359148903</v>
      </c>
      <c r="I36">
        <v>53.970588235294102</v>
      </c>
      <c r="K36" s="12" t="s">
        <v>12</v>
      </c>
      <c r="M36"/>
      <c r="N36"/>
      <c r="O36"/>
      <c r="P36" s="6">
        <v>320</v>
      </c>
      <c r="Q36" s="8">
        <v>330</v>
      </c>
      <c r="R36" s="7">
        <f>(COUNTIF($B3:$B52,"&gt;="&amp;P36)+COUNTIF($B3:$B52,"&lt;"&amp;Q36)-COUNT($B3:$B52))/COUNT($B3:$B52)</f>
        <v>0</v>
      </c>
      <c r="AB36" s="6">
        <v>320</v>
      </c>
      <c r="AC36" s="8">
        <v>330</v>
      </c>
      <c r="AD36" s="7">
        <f>(COUNTIF($F3:$F52,"&gt;="&amp;AB36)+COUNTIF($F3:$F52,"&lt;"&amp;AC36)-COUNT($F3:$F52))/COUNT($F3:$F52)</f>
        <v>0</v>
      </c>
      <c r="AE36"/>
      <c r="AF36"/>
      <c r="AG36"/>
      <c r="AH36"/>
    </row>
    <row r="37" spans="1:34" x14ac:dyDescent="0.25">
      <c r="A37" s="11" t="s">
        <v>66</v>
      </c>
      <c r="B37">
        <v>35.04</v>
      </c>
      <c r="C37">
        <v>100</v>
      </c>
      <c r="D37">
        <v>49.019607843137202</v>
      </c>
      <c r="E37">
        <v>5</v>
      </c>
      <c r="F37">
        <v>46.010255167958597</v>
      </c>
      <c r="G37">
        <v>33.177830940988798</v>
      </c>
      <c r="I37">
        <v>25.8823529411764</v>
      </c>
      <c r="K37" s="12" t="s">
        <v>12</v>
      </c>
      <c r="M37"/>
      <c r="N37"/>
      <c r="O37"/>
      <c r="P37" s="6">
        <v>330</v>
      </c>
      <c r="Q37" s="8">
        <v>340</v>
      </c>
      <c r="R37" s="7">
        <f>(COUNTIF($B3:$B52,"&gt;="&amp;P37)+COUNTIF($B3:$B52,"&lt;"&amp;Q37)-COUNT($B3:$B52))/COUNT($B3:$B52)</f>
        <v>0</v>
      </c>
      <c r="AB37" s="6">
        <v>330</v>
      </c>
      <c r="AC37" s="8">
        <v>340</v>
      </c>
      <c r="AD37" s="7">
        <f>(COUNTIF($F3:$F52,"&gt;="&amp;AB37)+COUNTIF($F3:$F52,"&lt;"&amp;AC37)-COUNT($F3:$F52))/COUNT($F3:$F52)</f>
        <v>0</v>
      </c>
      <c r="AE37"/>
      <c r="AF37"/>
      <c r="AG37"/>
      <c r="AH37"/>
    </row>
    <row r="38" spans="1:34" x14ac:dyDescent="0.25">
      <c r="A38" s="11" t="s">
        <v>67</v>
      </c>
      <c r="B38">
        <v>60</v>
      </c>
      <c r="C38">
        <v>16.6666666666666</v>
      </c>
      <c r="D38">
        <v>2.3529411764705799</v>
      </c>
      <c r="E38">
        <v>6</v>
      </c>
      <c r="F38">
        <v>22.3589010989011</v>
      </c>
      <c r="G38">
        <v>33.029024202083903</v>
      </c>
      <c r="I38">
        <v>33.0980392156862</v>
      </c>
      <c r="K38" s="12" t="s">
        <v>12</v>
      </c>
      <c r="M38"/>
      <c r="N38"/>
      <c r="O38"/>
      <c r="P38" s="6">
        <v>340</v>
      </c>
      <c r="Q38" s="8">
        <v>350</v>
      </c>
      <c r="R38" s="7">
        <f>(COUNTIF($B3:$B52,"&gt;="&amp;P38)+COUNTIF($B3:$B52,"&lt;"&amp;Q38)-COUNT($B3:$B52))/COUNT($B3:$B52)</f>
        <v>0</v>
      </c>
      <c r="AB38" s="6">
        <v>340</v>
      </c>
      <c r="AC38" s="8">
        <v>350</v>
      </c>
      <c r="AD38" s="7">
        <f>(COUNTIF($F3:$F52,"&gt;="&amp;AB38)+COUNTIF($F3:$F52,"&lt;"&amp;AC38)-COUNT($F3:$F52))/COUNT($F3:$F52)</f>
        <v>0</v>
      </c>
      <c r="AE38"/>
      <c r="AF38"/>
      <c r="AG38"/>
      <c r="AH38"/>
    </row>
    <row r="39" spans="1:34" x14ac:dyDescent="0.25">
      <c r="A39" s="11" t="s">
        <v>68</v>
      </c>
      <c r="B39">
        <v>144.54545454545399</v>
      </c>
      <c r="C39">
        <v>78.571428571428498</v>
      </c>
      <c r="D39">
        <v>5.4901960784313699</v>
      </c>
      <c r="E39">
        <v>6</v>
      </c>
      <c r="F39">
        <v>108.956989247311</v>
      </c>
      <c r="G39">
        <v>50.038786084381897</v>
      </c>
      <c r="I39">
        <v>38.313725490195999</v>
      </c>
      <c r="K39" s="12" t="s">
        <v>12</v>
      </c>
      <c r="M39"/>
      <c r="N39"/>
      <c r="O39"/>
      <c r="P39" s="6">
        <v>350</v>
      </c>
      <c r="Q39" s="8">
        <v>360</v>
      </c>
      <c r="R39" s="7">
        <f>(COUNTIF($B3:$B52,"&gt;="&amp;P39)+COUNTIF($B3:$B52,"&lt;"&amp;Q39)-COUNT($B3:$B52))/COUNT($B3:$B52)</f>
        <v>0.04</v>
      </c>
      <c r="AB39" s="6">
        <v>350</v>
      </c>
      <c r="AC39" s="8">
        <v>360</v>
      </c>
      <c r="AD39" s="7">
        <f>(COUNTIF($F3:$F52,"&gt;="&amp;AB39)+COUNTIF($F3:$F52,"&lt;"&amp;AC39)-COUNT($F3:$F52))/COUNT($F3:$F52)</f>
        <v>0</v>
      </c>
      <c r="AE39"/>
      <c r="AF39"/>
      <c r="AG39"/>
      <c r="AH39"/>
    </row>
    <row r="40" spans="1:34" ht="15.75" thickBot="1" x14ac:dyDescent="0.3">
      <c r="A40" s="11" t="s">
        <v>69</v>
      </c>
      <c r="B40">
        <v>30.705882352941099</v>
      </c>
      <c r="C40">
        <v>100</v>
      </c>
      <c r="D40">
        <v>33.3333333333333</v>
      </c>
      <c r="E40">
        <v>5</v>
      </c>
      <c r="F40">
        <v>18.223304805793202</v>
      </c>
      <c r="G40">
        <v>36.938280166435398</v>
      </c>
      <c r="I40">
        <v>24.460784313725402</v>
      </c>
      <c r="K40" s="12" t="s">
        <v>12</v>
      </c>
      <c r="M40"/>
      <c r="N40"/>
      <c r="O40"/>
      <c r="P40"/>
      <c r="Q40"/>
      <c r="R40"/>
      <c r="AB40"/>
      <c r="AC40"/>
      <c r="AD40"/>
      <c r="AE40"/>
      <c r="AF40"/>
      <c r="AG40"/>
      <c r="AH40"/>
    </row>
    <row r="41" spans="1:34" ht="15.75" thickBot="1" x14ac:dyDescent="0.3">
      <c r="A41" s="11" t="s">
        <v>70</v>
      </c>
      <c r="B41">
        <v>26.6666666666666</v>
      </c>
      <c r="C41">
        <v>84</v>
      </c>
      <c r="D41">
        <v>85.294117647058798</v>
      </c>
      <c r="E41">
        <v>6</v>
      </c>
      <c r="F41">
        <v>101.480459770114</v>
      </c>
      <c r="G41">
        <v>28.091972985513198</v>
      </c>
      <c r="I41">
        <v>28.7843137254902</v>
      </c>
      <c r="K41" s="12" t="s">
        <v>12</v>
      </c>
      <c r="P41" s="34" t="s">
        <v>26</v>
      </c>
      <c r="Q41" s="35"/>
      <c r="R41" s="36"/>
      <c r="AB41" s="34" t="s">
        <v>26</v>
      </c>
      <c r="AC41" s="35"/>
      <c r="AD41" s="36"/>
    </row>
    <row r="42" spans="1:34" x14ac:dyDescent="0.25">
      <c r="A42" s="11" t="s">
        <v>71</v>
      </c>
      <c r="B42">
        <v>45.897435897435898</v>
      </c>
      <c r="C42">
        <v>96.694214876033001</v>
      </c>
      <c r="D42">
        <v>47.450980392156801</v>
      </c>
      <c r="E42">
        <v>4</v>
      </c>
      <c r="F42">
        <v>183.23734236777699</v>
      </c>
      <c r="G42">
        <v>64.625850340135997</v>
      </c>
      <c r="I42">
        <v>26.013071895424801</v>
      </c>
      <c r="K42" s="12" t="s">
        <v>12</v>
      </c>
      <c r="P42" s="37" t="s">
        <v>24</v>
      </c>
      <c r="Q42" s="38"/>
      <c r="R42" s="20">
        <f>COUNTIF(R4:R39,"=0")</f>
        <v>16</v>
      </c>
      <c r="AB42" s="37" t="s">
        <v>24</v>
      </c>
      <c r="AC42" s="38"/>
      <c r="AD42" s="20">
        <f>COUNTIF(AD4:AD21,"=0")</f>
        <v>2</v>
      </c>
    </row>
    <row r="43" spans="1:34" ht="15.75" thickBot="1" x14ac:dyDescent="0.3">
      <c r="A43" s="11" t="s">
        <v>72</v>
      </c>
      <c r="B43">
        <v>202.5</v>
      </c>
      <c r="C43">
        <v>39.344262295081897</v>
      </c>
      <c r="D43">
        <v>47.843137254901897</v>
      </c>
      <c r="E43">
        <v>6</v>
      </c>
      <c r="F43">
        <v>228.417243326537</v>
      </c>
      <c r="G43">
        <v>29.2908666128261</v>
      </c>
      <c r="I43">
        <v>22.9411764705882</v>
      </c>
      <c r="K43" s="12" t="s">
        <v>12</v>
      </c>
      <c r="P43" s="39" t="s">
        <v>25</v>
      </c>
      <c r="Q43" s="40"/>
      <c r="R43" s="19">
        <f>(COUNT(R4:R39)-R42)/COUNT(R4:R39)</f>
        <v>0.55555555555555558</v>
      </c>
      <c r="AB43" s="39" t="s">
        <v>25</v>
      </c>
      <c r="AC43" s="40"/>
      <c r="AD43" s="19">
        <f>(COUNT(AD4:AD21)-AD42)/COUNT(AD4:AD21)</f>
        <v>0.88888888888888884</v>
      </c>
    </row>
    <row r="44" spans="1:34" x14ac:dyDescent="0.25">
      <c r="A44" s="11" t="s">
        <v>73</v>
      </c>
      <c r="B44">
        <v>240</v>
      </c>
      <c r="C44">
        <v>1.9607843137254899</v>
      </c>
      <c r="D44">
        <v>20</v>
      </c>
      <c r="E44">
        <v>6</v>
      </c>
      <c r="F44">
        <v>203.48544111255899</v>
      </c>
      <c r="G44">
        <v>45.1257221285504</v>
      </c>
      <c r="I44">
        <v>28.392156862745001</v>
      </c>
      <c r="K44" s="12" t="s">
        <v>12</v>
      </c>
    </row>
    <row r="45" spans="1:34" x14ac:dyDescent="0.25">
      <c r="A45" s="11" t="s">
        <v>74</v>
      </c>
      <c r="B45">
        <v>217.5</v>
      </c>
      <c r="C45">
        <v>10.8108108108108</v>
      </c>
      <c r="D45">
        <v>85.490196078431296</v>
      </c>
      <c r="E45">
        <v>6</v>
      </c>
      <c r="F45">
        <v>40.585714285714303</v>
      </c>
      <c r="G45">
        <v>10.8696030949027</v>
      </c>
      <c r="I45">
        <v>17.3333333333333</v>
      </c>
      <c r="K45" s="12" t="s">
        <v>12</v>
      </c>
    </row>
    <row r="46" spans="1:34" x14ac:dyDescent="0.25">
      <c r="A46" s="11" t="s">
        <v>75</v>
      </c>
      <c r="B46">
        <v>17.812499999999901</v>
      </c>
      <c r="C46">
        <v>25.599999999999898</v>
      </c>
      <c r="D46">
        <v>50.980392156862699</v>
      </c>
      <c r="E46">
        <v>5</v>
      </c>
      <c r="F46">
        <v>66.429313929313906</v>
      </c>
      <c r="G46">
        <v>11.7392975070614</v>
      </c>
      <c r="I46">
        <v>23.186274509803901</v>
      </c>
      <c r="K46" s="12" t="s">
        <v>12</v>
      </c>
    </row>
    <row r="47" spans="1:34" x14ac:dyDescent="0.25">
      <c r="A47" s="11" t="s">
        <v>76</v>
      </c>
      <c r="B47">
        <v>44.326530612244802</v>
      </c>
      <c r="C47">
        <v>100</v>
      </c>
      <c r="D47">
        <v>48.039215686274503</v>
      </c>
      <c r="E47">
        <v>5</v>
      </c>
      <c r="F47">
        <v>51.887353050293299</v>
      </c>
      <c r="G47">
        <v>36.322869955156897</v>
      </c>
      <c r="I47">
        <v>12.9901960784313</v>
      </c>
      <c r="K47" s="12" t="s">
        <v>12</v>
      </c>
    </row>
    <row r="48" spans="1:34" x14ac:dyDescent="0.25">
      <c r="A48" s="11" t="s">
        <v>77</v>
      </c>
      <c r="B48">
        <v>26.470588235294102</v>
      </c>
      <c r="C48">
        <v>47.2222222222222</v>
      </c>
      <c r="D48">
        <v>14.117647058823501</v>
      </c>
      <c r="E48">
        <v>5</v>
      </c>
      <c r="F48">
        <v>25.7941129908343</v>
      </c>
      <c r="G48">
        <v>37.006596928731497</v>
      </c>
      <c r="I48">
        <v>33.774509803921497</v>
      </c>
      <c r="K48" s="12" t="s">
        <v>12</v>
      </c>
    </row>
    <row r="49" spans="1:38" x14ac:dyDescent="0.25">
      <c r="A49" s="11" t="s">
        <v>78</v>
      </c>
      <c r="B49">
        <v>228.21428571428501</v>
      </c>
      <c r="C49">
        <v>24.5614035087719</v>
      </c>
      <c r="D49">
        <v>44.705882352941103</v>
      </c>
      <c r="E49">
        <v>6</v>
      </c>
      <c r="F49">
        <v>68.630231990231906</v>
      </c>
      <c r="G49">
        <v>12.7494097938423</v>
      </c>
      <c r="I49">
        <v>9.7254901960784306</v>
      </c>
      <c r="K49" s="12" t="s">
        <v>12</v>
      </c>
    </row>
    <row r="50" spans="1:38" x14ac:dyDescent="0.25">
      <c r="A50" s="11" t="s">
        <v>79</v>
      </c>
      <c r="B50">
        <v>0</v>
      </c>
      <c r="C50">
        <v>0</v>
      </c>
      <c r="D50">
        <v>0</v>
      </c>
      <c r="E50">
        <v>6</v>
      </c>
      <c r="F50">
        <v>134.28571428571399</v>
      </c>
      <c r="G50">
        <v>30.967741935483801</v>
      </c>
      <c r="I50">
        <v>31.568627450980301</v>
      </c>
      <c r="K50" s="12" t="s">
        <v>12</v>
      </c>
    </row>
    <row r="51" spans="1:38" x14ac:dyDescent="0.25">
      <c r="A51" s="11" t="s">
        <v>80</v>
      </c>
      <c r="B51">
        <v>47.5471698113207</v>
      </c>
      <c r="C51">
        <v>100</v>
      </c>
      <c r="D51">
        <v>79.215686274509807</v>
      </c>
      <c r="E51">
        <v>5</v>
      </c>
      <c r="F51">
        <v>71.934902893819498</v>
      </c>
      <c r="G51">
        <v>19.572007251768198</v>
      </c>
      <c r="I51">
        <v>32.5</v>
      </c>
      <c r="K51" s="12" t="s">
        <v>12</v>
      </c>
    </row>
    <row r="52" spans="1:38" ht="15.75" thickBot="1" x14ac:dyDescent="0.3">
      <c r="A52" s="13" t="s">
        <v>81</v>
      </c>
      <c r="B52" s="14">
        <v>258.33333333333297</v>
      </c>
      <c r="C52" s="14">
        <v>29.268292682926798</v>
      </c>
      <c r="D52" s="14">
        <v>51.764705882352899</v>
      </c>
      <c r="E52" s="14">
        <v>6</v>
      </c>
      <c r="F52" s="14">
        <v>121.273752012882</v>
      </c>
      <c r="G52" s="14">
        <v>25.886490300465301</v>
      </c>
      <c r="H52" s="14"/>
      <c r="I52" s="14">
        <v>33.960784313725398</v>
      </c>
      <c r="J52" s="14"/>
      <c r="K52" s="15" t="s">
        <v>12</v>
      </c>
    </row>
    <row r="53" spans="1:38" ht="30.75" customHeight="1" thickBot="1" x14ac:dyDescent="0.3"/>
    <row r="54" spans="1:38" ht="15" customHeight="1" thickBot="1" x14ac:dyDescent="0.3">
      <c r="A54" s="16" t="s">
        <v>0</v>
      </c>
      <c r="B54" s="17" t="s">
        <v>1</v>
      </c>
      <c r="C54" s="17" t="s">
        <v>2</v>
      </c>
      <c r="D54" s="17" t="s">
        <v>3</v>
      </c>
      <c r="E54" s="17" t="s">
        <v>4</v>
      </c>
      <c r="F54" s="17" t="s">
        <v>5</v>
      </c>
      <c r="G54" s="17" t="s">
        <v>6</v>
      </c>
      <c r="H54" s="17" t="s">
        <v>7</v>
      </c>
      <c r="I54" s="17" t="s">
        <v>8</v>
      </c>
      <c r="J54" s="17" t="s">
        <v>9</v>
      </c>
      <c r="K54" s="18" t="s">
        <v>10</v>
      </c>
      <c r="M54" s="41" t="str">
        <f>E54</f>
        <v>num_colors</v>
      </c>
      <c r="N54" s="42"/>
      <c r="P54"/>
      <c r="Q54"/>
      <c r="R54"/>
      <c r="S54"/>
      <c r="T54"/>
      <c r="U54"/>
      <c r="V54"/>
      <c r="W54"/>
      <c r="X54"/>
      <c r="Y54"/>
      <c r="Z54"/>
      <c r="AA54" s="2"/>
      <c r="AB54" s="41" t="s">
        <v>15</v>
      </c>
      <c r="AC54" s="43"/>
      <c r="AD54" s="42"/>
      <c r="AF54" s="41" t="s">
        <v>16</v>
      </c>
      <c r="AG54" s="43"/>
      <c r="AH54" s="42"/>
      <c r="AJ54" s="41" t="s">
        <v>17</v>
      </c>
      <c r="AK54" s="43"/>
      <c r="AL54" s="42"/>
    </row>
    <row r="55" spans="1:38" x14ac:dyDescent="0.25">
      <c r="A55" s="11" t="s">
        <v>32</v>
      </c>
      <c r="E55">
        <v>6</v>
      </c>
      <c r="F55">
        <v>73.352532274081398</v>
      </c>
      <c r="G55">
        <v>23.514132925897599</v>
      </c>
      <c r="I55">
        <v>30.705882352941099</v>
      </c>
      <c r="K55" s="12" t="s">
        <v>11</v>
      </c>
      <c r="M55" s="3" t="s">
        <v>18</v>
      </c>
      <c r="N55" s="4" t="s">
        <v>19</v>
      </c>
      <c r="P55"/>
      <c r="Q55"/>
      <c r="R55"/>
      <c r="S55"/>
      <c r="T55"/>
      <c r="U55"/>
      <c r="V55"/>
      <c r="W55"/>
      <c r="X55"/>
      <c r="Y55"/>
      <c r="Z55"/>
      <c r="AB55" s="3" t="s">
        <v>20</v>
      </c>
      <c r="AC55" s="5" t="s">
        <v>21</v>
      </c>
      <c r="AD55" s="4" t="s">
        <v>19</v>
      </c>
      <c r="AF55" s="3" t="s">
        <v>22</v>
      </c>
      <c r="AG55" s="5" t="s">
        <v>23</v>
      </c>
      <c r="AH55" s="4" t="s">
        <v>19</v>
      </c>
      <c r="AJ55" s="3" t="s">
        <v>22</v>
      </c>
      <c r="AK55" s="5" t="s">
        <v>23</v>
      </c>
      <c r="AL55" s="4" t="s">
        <v>19</v>
      </c>
    </row>
    <row r="56" spans="1:38" x14ac:dyDescent="0.25">
      <c r="A56" s="11" t="s">
        <v>33</v>
      </c>
      <c r="E56">
        <v>6</v>
      </c>
      <c r="F56">
        <v>23.9327339327339</v>
      </c>
      <c r="G56">
        <v>30.4475185966065</v>
      </c>
      <c r="I56">
        <v>29.294117647058801</v>
      </c>
      <c r="K56" s="12" t="s">
        <v>11</v>
      </c>
      <c r="M56" s="6">
        <v>2</v>
      </c>
      <c r="N56" s="7">
        <f>(COUNTIF($E55:$E104,"&gt;=1")+COUNTIF($E55:$E104,"&lt;=2")-COUNT(F55:F104))/COUNT(F55:F104)</f>
        <v>0</v>
      </c>
      <c r="P56"/>
      <c r="Q56"/>
      <c r="R56"/>
      <c r="S56"/>
      <c r="T56"/>
      <c r="U56"/>
      <c r="V56"/>
      <c r="W56"/>
      <c r="X56"/>
      <c r="Y56"/>
      <c r="Z56"/>
      <c r="AB56" s="6">
        <v>0</v>
      </c>
      <c r="AC56" s="8">
        <v>10</v>
      </c>
      <c r="AD56" s="7">
        <f>(COUNTIF($F55:$F104,"&gt;="&amp;AB56)+COUNTIF($F55:$F104,"&lt;"&amp;AC56)-COUNT($F55:$F104))/COUNT($F55:$F104)</f>
        <v>0</v>
      </c>
      <c r="AF56" s="6">
        <v>0</v>
      </c>
      <c r="AG56" s="8">
        <v>10</v>
      </c>
      <c r="AH56" s="7">
        <f>(COUNTIF($G55:$G104,"&gt;="&amp;AF56)+COUNTIF($G55:$G104,"&lt;"&amp;AG56)-COUNT($G55:$G104))/COUNT($G55:$G104)</f>
        <v>0.08</v>
      </c>
      <c r="AJ56" s="6">
        <v>0</v>
      </c>
      <c r="AK56" s="8">
        <v>10</v>
      </c>
      <c r="AL56" s="7">
        <f>(COUNTIF($I55:$I104,"&gt;="&amp;AJ56)+COUNTIF($I55:$I104,"&lt;"&amp;AK56)-COUNT($I55:$I104))/COUNT($I55:$I104)</f>
        <v>2.0833333333333332E-2</v>
      </c>
    </row>
    <row r="57" spans="1:38" x14ac:dyDescent="0.25">
      <c r="A57" s="11" t="s">
        <v>34</v>
      </c>
      <c r="E57">
        <v>4</v>
      </c>
      <c r="F57">
        <v>22.347670250896002</v>
      </c>
      <c r="G57">
        <v>53.848796852115399</v>
      </c>
      <c r="I57">
        <v>17.843137254901901</v>
      </c>
      <c r="K57" s="12" t="s">
        <v>11</v>
      </c>
      <c r="M57" s="6">
        <v>3</v>
      </c>
      <c r="N57" s="7">
        <f>COUNTIF($E55:$E104,M57)/COUNT($E55:$E104)</f>
        <v>0.04</v>
      </c>
      <c r="P57"/>
      <c r="Q57"/>
      <c r="R57"/>
      <c r="S57"/>
      <c r="T57"/>
      <c r="U57"/>
      <c r="V57"/>
      <c r="W57"/>
      <c r="X57"/>
      <c r="Y57"/>
      <c r="Z57"/>
      <c r="AB57" s="6">
        <v>10</v>
      </c>
      <c r="AC57" s="8">
        <v>20</v>
      </c>
      <c r="AD57" s="7">
        <f>(COUNTIF($F55:$F104,"&gt;="&amp;AB57)+COUNTIF($F55:$F104,"&lt;"&amp;AC57)-COUNT($F55:$F104))/COUNT($F55:$F104)</f>
        <v>0</v>
      </c>
      <c r="AF57" s="6">
        <v>10</v>
      </c>
      <c r="AG57" s="8">
        <v>20</v>
      </c>
      <c r="AH57" s="7">
        <f>(COUNTIF($G55:$G104,"&gt;="&amp;AF57)+COUNTIF($G55:$G104,"&lt;"&amp;AG57)-COUNT($G55:$G104))/COUNT($G55:$G104)</f>
        <v>0.1</v>
      </c>
      <c r="AJ57" s="6">
        <v>10</v>
      </c>
      <c r="AK57" s="8">
        <v>20</v>
      </c>
      <c r="AL57" s="7">
        <f>(COUNTIF($I55:$I104,"&gt;="&amp;AJ57)+COUNTIF($I55:$I104,"&lt;"&amp;AK57)-COUNT($I55:$I104))/COUNT($I55:$I104)</f>
        <v>0.45833333333333331</v>
      </c>
    </row>
    <row r="58" spans="1:38" x14ac:dyDescent="0.25">
      <c r="A58" s="11" t="s">
        <v>35</v>
      </c>
      <c r="E58">
        <v>6</v>
      </c>
      <c r="F58">
        <v>160.05952548743201</v>
      </c>
      <c r="G58">
        <v>43.227494040012203</v>
      </c>
      <c r="J58">
        <v>10.8823529411764</v>
      </c>
      <c r="K58" s="12" t="s">
        <v>11</v>
      </c>
      <c r="M58" s="6">
        <v>4</v>
      </c>
      <c r="N58" s="7">
        <f>COUNTIF($E55:$E104,M58)/COUNT($E55:$E104)</f>
        <v>0.04</v>
      </c>
      <c r="P58"/>
      <c r="Q58"/>
      <c r="R58"/>
      <c r="S58"/>
      <c r="T58"/>
      <c r="U58"/>
      <c r="V58"/>
      <c r="W58"/>
      <c r="X58"/>
      <c r="Y58"/>
      <c r="Z58"/>
      <c r="AB58" s="6">
        <v>20</v>
      </c>
      <c r="AC58" s="8">
        <v>30</v>
      </c>
      <c r="AD58" s="7">
        <f>(COUNTIF($F55:$F104,"&gt;="&amp;AB58)+COUNTIF($F55:$F104,"&lt;"&amp;AC58)-COUNT($F55:$F104))/COUNT($F55:$F104)</f>
        <v>0.12</v>
      </c>
      <c r="AF58" s="6">
        <v>20</v>
      </c>
      <c r="AG58" s="8">
        <v>30</v>
      </c>
      <c r="AH58" s="7">
        <f>(COUNTIF($G55:$G104,"&gt;="&amp;AF58)+COUNTIF($G55:$G104,"&lt;"&amp;AG58)-COUNT($G55:$G104))/COUNT($G55:$G104)</f>
        <v>0.24</v>
      </c>
      <c r="AJ58" s="6">
        <v>20</v>
      </c>
      <c r="AK58" s="8">
        <v>30</v>
      </c>
      <c r="AL58" s="7">
        <f>(COUNTIF($I55:$I104,"&gt;="&amp;AJ58)+COUNTIF($I55:$I104,"&lt;"&amp;AK58)-COUNT($I55:$I104))/COUNT($I55:$I104)</f>
        <v>0.33333333333333331</v>
      </c>
    </row>
    <row r="59" spans="1:38" x14ac:dyDescent="0.25">
      <c r="A59" s="11" t="s">
        <v>36</v>
      </c>
      <c r="E59">
        <v>6</v>
      </c>
      <c r="F59">
        <v>102.081206896551</v>
      </c>
      <c r="G59">
        <v>8.0779521460551695</v>
      </c>
      <c r="I59">
        <v>13.294117647058799</v>
      </c>
      <c r="K59" s="12" t="s">
        <v>11</v>
      </c>
      <c r="M59" s="6">
        <v>5</v>
      </c>
      <c r="N59" s="7">
        <f>COUNTIF($E55:$E104,M59)/COUNT($E55:$E104)</f>
        <v>0.12</v>
      </c>
      <c r="P59"/>
      <c r="Q59"/>
      <c r="R59"/>
      <c r="S59"/>
      <c r="T59"/>
      <c r="U59"/>
      <c r="V59"/>
      <c r="W59"/>
      <c r="X59"/>
      <c r="Y59"/>
      <c r="Z59"/>
      <c r="AB59" s="6">
        <v>30</v>
      </c>
      <c r="AC59" s="8">
        <v>40</v>
      </c>
      <c r="AD59" s="7">
        <f>(COUNTIF($F55:$F104,"&gt;="&amp;AB59)+COUNTIF($F55:$F104,"&lt;"&amp;AC59)-COUNT($F55:$F104))/COUNT($F55:$F104)</f>
        <v>0.08</v>
      </c>
      <c r="AF59" s="6">
        <v>30</v>
      </c>
      <c r="AG59" s="8">
        <v>40</v>
      </c>
      <c r="AH59" s="7">
        <f>(COUNTIF($G55:$G104,"&gt;="&amp;AF59)+COUNTIF($G55:$G104,"&lt;"&amp;AG59)-COUNT($G55:$G104))/COUNT($G55:$G104)</f>
        <v>0.26</v>
      </c>
      <c r="AJ59" s="6">
        <v>30</v>
      </c>
      <c r="AK59" s="8">
        <v>40</v>
      </c>
      <c r="AL59" s="7">
        <f>(COUNTIF($I55:$I104,"&gt;="&amp;AJ59)+COUNTIF($I55:$I104,"&lt;"&amp;AK59)-COUNT($I55:$I104))/COUNT($I55:$I104)</f>
        <v>0.14583333333333334</v>
      </c>
    </row>
    <row r="60" spans="1:38" x14ac:dyDescent="0.25">
      <c r="A60" s="11" t="s">
        <v>37</v>
      </c>
      <c r="E60">
        <v>3</v>
      </c>
      <c r="F60">
        <v>103.301886792452</v>
      </c>
      <c r="G60">
        <v>24.6064654245829</v>
      </c>
      <c r="J60">
        <v>30.849673202614301</v>
      </c>
      <c r="K60" s="12" t="s">
        <v>11</v>
      </c>
      <c r="M60" s="6">
        <v>6</v>
      </c>
      <c r="N60" s="7">
        <f>COUNTIF($E55:$E104,M60)/COUNT($E55:$E104)</f>
        <v>0.8</v>
      </c>
      <c r="P60"/>
      <c r="Q60"/>
      <c r="R60"/>
      <c r="S60"/>
      <c r="T60"/>
      <c r="U60"/>
      <c r="V60"/>
      <c r="W60"/>
      <c r="X60"/>
      <c r="Y60"/>
      <c r="Z60"/>
      <c r="AB60" s="6">
        <v>40</v>
      </c>
      <c r="AC60" s="8">
        <v>50</v>
      </c>
      <c r="AD60" s="7">
        <f>(COUNTIF($F55:$F104,"&gt;="&amp;AB60)+COUNTIF($F55:$F104,"&lt;"&amp;AC60)-COUNT($F55:$F104))/COUNT($F55:$F104)</f>
        <v>0.04</v>
      </c>
      <c r="AF60" s="6">
        <v>40</v>
      </c>
      <c r="AG60" s="8">
        <v>50</v>
      </c>
      <c r="AH60" s="7">
        <f>(COUNTIF($G55:$G104,"&gt;="&amp;AF60)+COUNTIF($G55:$G104,"&lt;"&amp;AG60)-COUNT($G55:$G104))/COUNT($G55:$G104)</f>
        <v>0.06</v>
      </c>
      <c r="AJ60" s="6">
        <v>40</v>
      </c>
      <c r="AK60" s="8">
        <v>50</v>
      </c>
      <c r="AL60" s="7">
        <f>(COUNTIF($I55:$I104,"&gt;="&amp;AJ60)+COUNTIF($I55:$I104,"&lt;"&amp;AK60)-COUNT($I55:$I104))/COUNT($I55:$I104)</f>
        <v>2.0833333333333332E-2</v>
      </c>
    </row>
    <row r="61" spans="1:38" x14ac:dyDescent="0.25">
      <c r="A61" s="11" t="s">
        <v>38</v>
      </c>
      <c r="E61">
        <v>6</v>
      </c>
      <c r="F61">
        <v>102.84259740259699</v>
      </c>
      <c r="G61">
        <v>57.521579558652697</v>
      </c>
      <c r="I61">
        <v>59.411764705882298</v>
      </c>
      <c r="K61" s="12" t="s">
        <v>11</v>
      </c>
      <c r="M61"/>
      <c r="N61"/>
      <c r="P61"/>
      <c r="Q61"/>
      <c r="R61"/>
      <c r="S61"/>
      <c r="T61"/>
      <c r="U61"/>
      <c r="V61"/>
      <c r="W61"/>
      <c r="X61"/>
      <c r="Y61"/>
      <c r="Z61"/>
      <c r="AB61" s="6">
        <v>50</v>
      </c>
      <c r="AC61" s="8">
        <v>60</v>
      </c>
      <c r="AD61" s="7">
        <f>(COUNTIF($F55:$F104,"&gt;="&amp;AB61)+COUNTIF($F55:$F104,"&lt;"&amp;AC61)-COUNT($F55:$F104))/COUNT($F55:$F104)</f>
        <v>0.06</v>
      </c>
      <c r="AF61" s="6">
        <v>50</v>
      </c>
      <c r="AG61" s="8">
        <v>60</v>
      </c>
      <c r="AH61" s="7">
        <f>(COUNTIF($G55:$G104,"&gt;="&amp;AF61)+COUNTIF($G55:$G104,"&lt;"&amp;AG61)-COUNT($G55:$G104))/COUNT($G55:$G104)</f>
        <v>0.16</v>
      </c>
      <c r="AJ61" s="6">
        <v>50</v>
      </c>
      <c r="AK61" s="8">
        <v>60</v>
      </c>
      <c r="AL61" s="7">
        <f>(COUNTIF($I55:$I104,"&gt;="&amp;AJ61)+COUNTIF($I55:$I104,"&lt;"&amp;AK61)-COUNT($I55:$I104))/COUNT($I55:$I104)</f>
        <v>2.0833333333333332E-2</v>
      </c>
    </row>
    <row r="62" spans="1:38" x14ac:dyDescent="0.25">
      <c r="A62" s="11" t="s">
        <v>39</v>
      </c>
      <c r="E62">
        <v>6</v>
      </c>
      <c r="F62">
        <v>137.80139860139801</v>
      </c>
      <c r="G62">
        <v>11.089096342536701</v>
      </c>
      <c r="I62">
        <v>13.2549019607843</v>
      </c>
      <c r="K62" s="12" t="s">
        <v>11</v>
      </c>
      <c r="P62"/>
      <c r="Q62"/>
      <c r="R62"/>
      <c r="S62"/>
      <c r="T62"/>
      <c r="U62"/>
      <c r="V62"/>
      <c r="W62"/>
      <c r="X62"/>
      <c r="Y62"/>
      <c r="Z62"/>
      <c r="AB62" s="6">
        <v>60</v>
      </c>
      <c r="AC62" s="8">
        <v>70</v>
      </c>
      <c r="AD62" s="7">
        <f>(COUNTIF($F55:$F104,"&gt;="&amp;AB62)+COUNTIF($F55:$F104,"&lt;"&amp;AC62)-COUNT($F55:$F104))/COUNT($F55:$F104)</f>
        <v>0.06</v>
      </c>
      <c r="AF62" s="6">
        <v>60</v>
      </c>
      <c r="AG62" s="8">
        <v>70</v>
      </c>
      <c r="AH62" s="7">
        <f>(COUNTIF($G55:$G104,"&gt;="&amp;AF62)+COUNTIF($G55:$G104,"&lt;"&amp;AG62)-COUNT($G55:$G104))/COUNT($G55:$G104)</f>
        <v>0.04</v>
      </c>
      <c r="AJ62" s="6">
        <v>60</v>
      </c>
      <c r="AK62" s="8">
        <v>70</v>
      </c>
      <c r="AL62" s="7">
        <f>(COUNTIF($I55:$I104,"&gt;="&amp;AJ62)+COUNTIF($I55:$I104,"&lt;"&amp;AK62)-COUNT($I55:$I104))/COUNT($I55:$I104)</f>
        <v>0</v>
      </c>
    </row>
    <row r="63" spans="1:38" x14ac:dyDescent="0.25">
      <c r="A63" s="11" t="s">
        <v>40</v>
      </c>
      <c r="E63">
        <v>5</v>
      </c>
      <c r="F63">
        <v>156.31943374422099</v>
      </c>
      <c r="G63">
        <v>51.435936829040401</v>
      </c>
      <c r="I63">
        <v>10.6862745098039</v>
      </c>
      <c r="K63" s="12" t="s">
        <v>11</v>
      </c>
      <c r="P63"/>
      <c r="Q63"/>
      <c r="R63"/>
      <c r="S63"/>
      <c r="T63"/>
      <c r="U63"/>
      <c r="V63"/>
      <c r="W63"/>
      <c r="X63"/>
      <c r="Y63"/>
      <c r="Z63"/>
      <c r="AB63" s="6">
        <v>70</v>
      </c>
      <c r="AC63" s="8">
        <v>80</v>
      </c>
      <c r="AD63" s="7">
        <f>(COUNTIF($F55:$F104,"&gt;="&amp;AB63)+COUNTIF($F55:$F104,"&lt;"&amp;AC63)-COUNT($F55:$F104))/COUNT($F55:$F104)</f>
        <v>0.06</v>
      </c>
      <c r="AF63" s="6">
        <v>70</v>
      </c>
      <c r="AG63" s="8">
        <v>80</v>
      </c>
      <c r="AH63" s="7">
        <f>(COUNTIF($G55:$G104,"&gt;="&amp;AF63)+COUNTIF($G55:$G104,"&lt;"&amp;AG63)-COUNT($G55:$G104))/COUNT($G55:$G104)</f>
        <v>0.06</v>
      </c>
      <c r="AJ63" s="6">
        <v>70</v>
      </c>
      <c r="AK63" s="8">
        <v>80</v>
      </c>
      <c r="AL63" s="7">
        <f>(COUNTIF($I55:$I104,"&gt;="&amp;AJ63)+COUNTIF($I55:$I104,"&lt;"&amp;AK63)-COUNT($I55:$I104))/COUNT($I55:$I104)</f>
        <v>0</v>
      </c>
    </row>
    <row r="64" spans="1:38" x14ac:dyDescent="0.25">
      <c r="A64" s="11" t="s">
        <v>41</v>
      </c>
      <c r="E64">
        <v>3</v>
      </c>
      <c r="F64">
        <v>21.130952380952301</v>
      </c>
      <c r="G64">
        <v>26.537479174924599</v>
      </c>
      <c r="I64">
        <v>18.235294117647001</v>
      </c>
      <c r="K64" s="12" t="s">
        <v>11</v>
      </c>
      <c r="P64"/>
      <c r="Q64"/>
      <c r="R64"/>
      <c r="S64"/>
      <c r="T64"/>
      <c r="U64"/>
      <c r="V64"/>
      <c r="W64"/>
      <c r="X64"/>
      <c r="Y64"/>
      <c r="Z64"/>
      <c r="AB64" s="6">
        <v>80</v>
      </c>
      <c r="AC64" s="8">
        <v>90</v>
      </c>
      <c r="AD64" s="7">
        <f>(COUNTIF($F55:$F104,"&gt;="&amp;AB64)+COUNTIF($F55:$F104,"&lt;"&amp;AC64)-COUNT($F55:$F104))/COUNT($F55:$F104)</f>
        <v>0.06</v>
      </c>
      <c r="AF64" s="6">
        <v>80</v>
      </c>
      <c r="AG64" s="8">
        <v>90</v>
      </c>
      <c r="AH64" s="7">
        <f>(COUNTIF($G55:$G104,"&gt;="&amp;AF64)+COUNTIF($G55:$G104,"&lt;"&amp;AG64)-COUNT($G55:$G104))/COUNT($G55:$G104)</f>
        <v>0</v>
      </c>
      <c r="AJ64" s="6">
        <v>80</v>
      </c>
      <c r="AK64" s="8">
        <v>90</v>
      </c>
      <c r="AL64" s="7">
        <f>(COUNTIF($I55:$I104,"&gt;="&amp;AJ64)+COUNTIF($I55:$I104,"&lt;"&amp;AK64)-COUNT($I55:$I104))/COUNT($I55:$I104)</f>
        <v>0</v>
      </c>
    </row>
    <row r="65" spans="1:38" x14ac:dyDescent="0.25">
      <c r="A65" s="11" t="s">
        <v>42</v>
      </c>
      <c r="E65">
        <v>6</v>
      </c>
      <c r="F65">
        <v>86.264410490350599</v>
      </c>
      <c r="G65">
        <v>54.379511211069101</v>
      </c>
      <c r="I65">
        <v>38.274509803921497</v>
      </c>
      <c r="K65" s="12" t="s">
        <v>11</v>
      </c>
      <c r="P65"/>
      <c r="Q65"/>
      <c r="R65"/>
      <c r="S65"/>
      <c r="T65"/>
      <c r="U65"/>
      <c r="V65"/>
      <c r="W65"/>
      <c r="X65"/>
      <c r="Y65"/>
      <c r="Z65"/>
      <c r="AB65" s="6">
        <v>90</v>
      </c>
      <c r="AC65" s="8">
        <v>100</v>
      </c>
      <c r="AD65" s="7">
        <f>(COUNTIF($F55:$F104,"&gt;="&amp;AB65)+COUNTIF($F55:$F104,"&lt;"&amp;AC65)-COUNT($F55:$F104))/COUNT($F55:$F104)</f>
        <v>0</v>
      </c>
      <c r="AF65" s="6">
        <v>90</v>
      </c>
      <c r="AG65" s="8">
        <v>100</v>
      </c>
      <c r="AH65" s="7">
        <f>(COUNTIF($G55:$G104,"&gt;="&amp;AF65)+COUNTIF($G55:$G104,"&lt;"&amp;AG65)-COUNT($G55:$G104))/COUNT($G55:$G104)</f>
        <v>0</v>
      </c>
      <c r="AJ65" s="6">
        <v>90</v>
      </c>
      <c r="AK65" s="8">
        <v>100</v>
      </c>
      <c r="AL65" s="7">
        <f>(COUNTIF($I55:$I104,"&gt;="&amp;AJ65)+COUNTIF($I55:$I104,"&lt;"&amp;AK65)-COUNT($I55:$I104))/COUNT($I55:$I104)</f>
        <v>0</v>
      </c>
    </row>
    <row r="66" spans="1:38" ht="15.75" thickBot="1" x14ac:dyDescent="0.3">
      <c r="A66" s="11" t="s">
        <v>43</v>
      </c>
      <c r="E66">
        <v>6</v>
      </c>
      <c r="F66">
        <v>102.893430487345</v>
      </c>
      <c r="G66">
        <v>21.831649831649798</v>
      </c>
      <c r="I66">
        <v>19.176470588235201</v>
      </c>
      <c r="K66" s="12" t="s">
        <v>11</v>
      </c>
      <c r="P66"/>
      <c r="Q66"/>
      <c r="R66"/>
      <c r="S66"/>
      <c r="T66"/>
      <c r="U66"/>
      <c r="V66"/>
      <c r="W66"/>
      <c r="X66"/>
      <c r="Y66"/>
      <c r="Z66"/>
      <c r="AB66" s="6">
        <v>100</v>
      </c>
      <c r="AC66" s="8">
        <v>110</v>
      </c>
      <c r="AD66" s="7">
        <f>(COUNTIF($F55:$F104,"&gt;="&amp;AB66)+COUNTIF($F55:$F104,"&lt;"&amp;AC66)-COUNT($F55:$F104))/COUNT($F55:$F104)</f>
        <v>0.14000000000000001</v>
      </c>
      <c r="AF66"/>
      <c r="AG66"/>
      <c r="AH66"/>
    </row>
    <row r="67" spans="1:38" ht="15.75" thickBot="1" x14ac:dyDescent="0.3">
      <c r="A67" s="11" t="s">
        <v>44</v>
      </c>
      <c r="E67">
        <v>6</v>
      </c>
      <c r="F67">
        <v>104.65614443282701</v>
      </c>
      <c r="G67">
        <v>43.931827960370597</v>
      </c>
      <c r="I67">
        <v>25.372549019607799</v>
      </c>
      <c r="K67" s="12" t="s">
        <v>11</v>
      </c>
      <c r="P67"/>
      <c r="Q67"/>
      <c r="R67"/>
      <c r="S67"/>
      <c r="T67"/>
      <c r="U67"/>
      <c r="V67"/>
      <c r="W67"/>
      <c r="X67"/>
      <c r="Y67"/>
      <c r="Z67"/>
      <c r="AB67" s="6">
        <v>110</v>
      </c>
      <c r="AC67" s="8">
        <v>120</v>
      </c>
      <c r="AD67" s="7">
        <f>(COUNTIF($F55:$F104,"&gt;="&amp;AB67)+COUNTIF($F55:$F104,"&lt;"&amp;AC67)-COUNT($F55:$F104))/COUNT($F55:$F104)</f>
        <v>0.04</v>
      </c>
      <c r="AF67" s="34" t="s">
        <v>26</v>
      </c>
      <c r="AG67" s="35"/>
      <c r="AH67" s="36"/>
      <c r="AI67" s="1"/>
      <c r="AJ67" s="34" t="s">
        <v>26</v>
      </c>
      <c r="AK67" s="35"/>
      <c r="AL67" s="36"/>
    </row>
    <row r="68" spans="1:38" x14ac:dyDescent="0.25">
      <c r="A68" s="11" t="s">
        <v>45</v>
      </c>
      <c r="E68">
        <v>6</v>
      </c>
      <c r="F68">
        <v>172.62087912087901</v>
      </c>
      <c r="G68">
        <v>63.760793008999599</v>
      </c>
      <c r="I68">
        <v>49.176470588235198</v>
      </c>
      <c r="K68" s="12" t="s">
        <v>11</v>
      </c>
      <c r="P68"/>
      <c r="Q68"/>
      <c r="R68"/>
      <c r="S68"/>
      <c r="T68"/>
      <c r="U68"/>
      <c r="V68"/>
      <c r="W68"/>
      <c r="X68"/>
      <c r="Y68"/>
      <c r="Z68"/>
      <c r="AB68" s="6">
        <v>120</v>
      </c>
      <c r="AC68" s="8">
        <v>130</v>
      </c>
      <c r="AD68" s="7">
        <f>(COUNTIF($F55:$F104,"&gt;="&amp;AB68)+COUNTIF($F55:$F104,"&lt;"&amp;AC68)-COUNT($F55:$F104))/COUNT($F55:$F104)</f>
        <v>0.04</v>
      </c>
      <c r="AF68" s="37" t="s">
        <v>24</v>
      </c>
      <c r="AG68" s="38"/>
      <c r="AH68" s="20">
        <f>COUNTIF(AH56:AH65,"=0")</f>
        <v>2</v>
      </c>
      <c r="AI68" s="1"/>
      <c r="AJ68" s="37" t="s">
        <v>24</v>
      </c>
      <c r="AK68" s="38"/>
      <c r="AL68" s="20">
        <f>COUNTIF(AL56:AL65,"=0")</f>
        <v>4</v>
      </c>
    </row>
    <row r="69" spans="1:38" ht="15.75" thickBot="1" x14ac:dyDescent="0.3">
      <c r="A69" s="11" t="s">
        <v>46</v>
      </c>
      <c r="E69">
        <v>5</v>
      </c>
      <c r="F69">
        <v>31.411417850442199</v>
      </c>
      <c r="G69">
        <v>9.6887351778656097</v>
      </c>
      <c r="I69">
        <v>19.656862745098</v>
      </c>
      <c r="K69" s="12" t="s">
        <v>11</v>
      </c>
      <c r="P69"/>
      <c r="Q69"/>
      <c r="R69"/>
      <c r="S69"/>
      <c r="T69"/>
      <c r="U69"/>
      <c r="V69"/>
      <c r="W69"/>
      <c r="X69"/>
      <c r="Y69"/>
      <c r="Z69"/>
      <c r="AB69" s="6">
        <v>130</v>
      </c>
      <c r="AC69" s="8">
        <v>140</v>
      </c>
      <c r="AD69" s="7">
        <f>(COUNTIF($F55:$F104,"&gt;="&amp;AB69)+COUNTIF($F55:$F104,"&lt;"&amp;AC69)-COUNT($F55:$F104))/COUNT($F55:$F104)</f>
        <v>0.08</v>
      </c>
      <c r="AE69"/>
      <c r="AF69" s="39" t="s">
        <v>25</v>
      </c>
      <c r="AG69" s="40"/>
      <c r="AH69" s="19">
        <f>(COUNT(AH56:AH65)-AH68)/COUNT(AH56:AH65)</f>
        <v>0.8</v>
      </c>
      <c r="AI69" s="1"/>
      <c r="AJ69" s="39" t="s">
        <v>25</v>
      </c>
      <c r="AK69" s="40"/>
      <c r="AL69" s="19">
        <f>(COUNT(AL56:AL65)-AL68)/COUNT(AL56:AL65)</f>
        <v>0.6</v>
      </c>
    </row>
    <row r="70" spans="1:38" x14ac:dyDescent="0.25">
      <c r="A70" s="11" t="s">
        <v>47</v>
      </c>
      <c r="E70">
        <v>6</v>
      </c>
      <c r="F70">
        <v>138.27765134762001</v>
      </c>
      <c r="G70">
        <v>53.254663346887703</v>
      </c>
      <c r="I70">
        <v>16.392156862745001</v>
      </c>
      <c r="K70" s="12" t="s">
        <v>11</v>
      </c>
      <c r="P70"/>
      <c r="Q70"/>
      <c r="R70"/>
      <c r="S70"/>
      <c r="T70"/>
      <c r="U70"/>
      <c r="V70"/>
      <c r="W70"/>
      <c r="X70"/>
      <c r="Y70"/>
      <c r="Z70"/>
      <c r="AB70" s="6">
        <v>140</v>
      </c>
      <c r="AC70" s="8">
        <v>150</v>
      </c>
      <c r="AD70" s="7">
        <f>(COUNTIF($F55:$F104,"&gt;="&amp;AB70)+COUNTIF($F55:$F104,"&lt;"&amp;AC70)-COUNT($F55:$F104))/COUNT($F55:$F104)</f>
        <v>0.02</v>
      </c>
      <c r="AE70"/>
      <c r="AF70"/>
      <c r="AG70"/>
      <c r="AH70"/>
    </row>
    <row r="71" spans="1:38" x14ac:dyDescent="0.25">
      <c r="A71" s="11" t="s">
        <v>48</v>
      </c>
      <c r="E71">
        <v>6</v>
      </c>
      <c r="F71">
        <v>63.486486486486399</v>
      </c>
      <c r="G71">
        <v>26.489924925392199</v>
      </c>
      <c r="I71">
        <v>20.745098039215598</v>
      </c>
      <c r="K71" s="12" t="s">
        <v>11</v>
      </c>
      <c r="P71"/>
      <c r="Q71"/>
      <c r="R71"/>
      <c r="S71"/>
      <c r="T71"/>
      <c r="U71"/>
      <c r="V71"/>
      <c r="W71"/>
      <c r="X71"/>
      <c r="Y71"/>
      <c r="Z71"/>
      <c r="AB71" s="6">
        <v>150</v>
      </c>
      <c r="AC71" s="8">
        <v>160</v>
      </c>
      <c r="AD71" s="7">
        <f>(COUNTIF($F55:$F104,"&gt;="&amp;AB71)+COUNTIF($F55:$F104,"&lt;"&amp;AC71)-COUNT($F55:$F104))/COUNT($F55:$F104)</f>
        <v>0.02</v>
      </c>
      <c r="AE71"/>
      <c r="AF71"/>
      <c r="AG71"/>
      <c r="AH71"/>
    </row>
    <row r="72" spans="1:38" x14ac:dyDescent="0.25">
      <c r="A72" s="11" t="s">
        <v>49</v>
      </c>
      <c r="E72">
        <v>6</v>
      </c>
      <c r="F72">
        <v>82.167788196075904</v>
      </c>
      <c r="G72">
        <v>39.482114455463403</v>
      </c>
      <c r="I72">
        <v>14.1960784313725</v>
      </c>
      <c r="K72" s="12" t="s">
        <v>11</v>
      </c>
      <c r="P72"/>
      <c r="Q72"/>
      <c r="R72"/>
      <c r="S72"/>
      <c r="T72"/>
      <c r="U72"/>
      <c r="V72"/>
      <c r="W72"/>
      <c r="X72"/>
      <c r="Y72"/>
      <c r="Z72"/>
      <c r="AB72" s="6">
        <v>160</v>
      </c>
      <c r="AC72" s="8">
        <v>170</v>
      </c>
      <c r="AD72" s="7">
        <f>(COUNTIF($F55:$F104,"&gt;="&amp;AB72)+COUNTIF($F55:$F104,"&lt;"&amp;AC72)-COUNT($F55:$F104))/COUNT($F55:$F104)</f>
        <v>0.04</v>
      </c>
      <c r="AE72"/>
      <c r="AF72"/>
      <c r="AG72"/>
      <c r="AH72"/>
    </row>
    <row r="73" spans="1:38" x14ac:dyDescent="0.25">
      <c r="A73" s="11" t="s">
        <v>50</v>
      </c>
      <c r="E73">
        <v>6</v>
      </c>
      <c r="F73">
        <v>199.305114143092</v>
      </c>
      <c r="G73">
        <v>32.4093023255814</v>
      </c>
      <c r="I73">
        <v>31.137254901960699</v>
      </c>
      <c r="K73" s="12" t="s">
        <v>11</v>
      </c>
      <c r="P73"/>
      <c r="Q73"/>
      <c r="R73"/>
      <c r="S73"/>
      <c r="T73"/>
      <c r="U73"/>
      <c r="V73"/>
      <c r="W73"/>
      <c r="X73"/>
      <c r="Y73"/>
      <c r="Z73"/>
      <c r="AB73" s="6">
        <v>170</v>
      </c>
      <c r="AC73" s="8">
        <v>180</v>
      </c>
      <c r="AD73" s="7">
        <f>(COUNTIF($F55:$F104,"&gt;="&amp;AB73)+COUNTIF($F55:$F104,"&lt;"&amp;AC73)-COUNT($F55:$F104))/COUNT($F55:$F104)</f>
        <v>0.04</v>
      </c>
      <c r="AE73"/>
      <c r="AF73"/>
      <c r="AG73"/>
      <c r="AH73"/>
    </row>
    <row r="74" spans="1:38" x14ac:dyDescent="0.25">
      <c r="A74" s="11" t="s">
        <v>51</v>
      </c>
      <c r="E74">
        <v>6</v>
      </c>
      <c r="F74">
        <v>129.732352941176</v>
      </c>
      <c r="G74">
        <v>60.411613876319699</v>
      </c>
      <c r="I74">
        <v>14.3529411764705</v>
      </c>
      <c r="K74" s="12" t="s">
        <v>11</v>
      </c>
      <c r="P74"/>
      <c r="Q74"/>
      <c r="R74"/>
      <c r="S74"/>
      <c r="T74"/>
      <c r="U74"/>
      <c r="V74"/>
      <c r="W74"/>
      <c r="X74"/>
      <c r="Y74"/>
      <c r="Z74"/>
      <c r="AB74" s="6">
        <v>180</v>
      </c>
      <c r="AC74" s="8">
        <v>190</v>
      </c>
      <c r="AD74" s="7">
        <f>(COUNTIF($F55:$F104,"&gt;="&amp;AB74)+COUNTIF($F55:$F104,"&lt;"&amp;AC74)-COUNT($F55:$F104))/COUNT($F55:$F104)</f>
        <v>0.04</v>
      </c>
      <c r="AE74"/>
      <c r="AF74"/>
      <c r="AG74"/>
      <c r="AH74"/>
    </row>
    <row r="75" spans="1:38" x14ac:dyDescent="0.25">
      <c r="A75" s="11" t="s">
        <v>52</v>
      </c>
      <c r="E75">
        <v>6</v>
      </c>
      <c r="F75">
        <v>169.288120144473</v>
      </c>
      <c r="G75">
        <v>20.399999999999999</v>
      </c>
      <c r="I75">
        <v>11.921568627450901</v>
      </c>
      <c r="K75" s="12" t="s">
        <v>11</v>
      </c>
      <c r="P75"/>
      <c r="Q75"/>
      <c r="R75"/>
      <c r="S75"/>
      <c r="T75"/>
      <c r="U75"/>
      <c r="V75"/>
      <c r="W75"/>
      <c r="X75"/>
      <c r="Y75"/>
      <c r="Z75"/>
      <c r="AB75" s="6">
        <v>190</v>
      </c>
      <c r="AC75" s="8">
        <v>200</v>
      </c>
      <c r="AD75" s="7">
        <f>(COUNTIF($F55:$F104,"&gt;="&amp;AB75)+COUNTIF($F55:$F104,"&lt;"&amp;AC75)-COUNT($F55:$F104))/COUNT($F55:$F104)</f>
        <v>0.02</v>
      </c>
      <c r="AE75"/>
      <c r="AF75"/>
      <c r="AG75"/>
      <c r="AH75"/>
    </row>
    <row r="76" spans="1:38" x14ac:dyDescent="0.25">
      <c r="A76" s="11" t="s">
        <v>53</v>
      </c>
      <c r="E76">
        <v>6</v>
      </c>
      <c r="F76">
        <v>60.646631448624603</v>
      </c>
      <c r="G76">
        <v>25.960049599876601</v>
      </c>
      <c r="I76">
        <v>13.647058823529401</v>
      </c>
      <c r="K76" s="12" t="s">
        <v>11</v>
      </c>
      <c r="P76"/>
      <c r="Q76"/>
      <c r="R76"/>
      <c r="S76"/>
      <c r="T76"/>
      <c r="U76"/>
      <c r="V76"/>
      <c r="W76"/>
      <c r="X76"/>
      <c r="Y76"/>
      <c r="Z76"/>
      <c r="AB76" s="6">
        <v>200</v>
      </c>
      <c r="AC76" s="8">
        <v>210</v>
      </c>
      <c r="AD76" s="7">
        <f>(COUNTIF($F55:$F104,"&gt;="&amp;AB76)+COUNTIF($F55:$F104,"&lt;"&amp;AC76)-COUNT($F55:$F104))/COUNT($F55:$F104)</f>
        <v>0</v>
      </c>
      <c r="AE76"/>
      <c r="AF76"/>
      <c r="AG76"/>
      <c r="AH76"/>
    </row>
    <row r="77" spans="1:38" x14ac:dyDescent="0.25">
      <c r="A77" s="11" t="s">
        <v>54</v>
      </c>
      <c r="E77">
        <v>5</v>
      </c>
      <c r="F77">
        <v>102.205213420711</v>
      </c>
      <c r="G77">
        <v>22.519356098171901</v>
      </c>
      <c r="I77">
        <v>19.019607843137202</v>
      </c>
      <c r="K77" s="12" t="s">
        <v>11</v>
      </c>
      <c r="P77"/>
      <c r="Q77"/>
      <c r="R77"/>
      <c r="S77"/>
      <c r="T77"/>
      <c r="U77"/>
      <c r="V77"/>
      <c r="W77"/>
      <c r="X77"/>
      <c r="Y77"/>
      <c r="Z77"/>
      <c r="AB77" s="6">
        <v>210</v>
      </c>
      <c r="AC77" s="8">
        <v>220</v>
      </c>
      <c r="AD77" s="7">
        <f>(COUNTIF($F55:$F104,"&gt;="&amp;AB77)+COUNTIF($F55:$F104,"&lt;"&amp;AC77)-COUNT($F55:$F104))/COUNT($F55:$F104)</f>
        <v>0</v>
      </c>
      <c r="AE77"/>
      <c r="AF77"/>
      <c r="AG77"/>
      <c r="AH77"/>
    </row>
    <row r="78" spans="1:38" x14ac:dyDescent="0.25">
      <c r="A78" s="11" t="s">
        <v>55</v>
      </c>
      <c r="E78">
        <v>6</v>
      </c>
      <c r="F78">
        <v>253.240860741555</v>
      </c>
      <c r="G78">
        <v>72.334156721413706</v>
      </c>
      <c r="I78">
        <v>12.509803921568601</v>
      </c>
      <c r="K78" s="12" t="s">
        <v>11</v>
      </c>
      <c r="P78"/>
      <c r="Q78"/>
      <c r="R78"/>
      <c r="S78"/>
      <c r="T78"/>
      <c r="U78"/>
      <c r="V78"/>
      <c r="W78"/>
      <c r="X78"/>
      <c r="Y78"/>
      <c r="Z78"/>
      <c r="AB78" s="6">
        <v>220</v>
      </c>
      <c r="AC78" s="8">
        <v>230</v>
      </c>
      <c r="AD78" s="7">
        <f>(COUNTIF($F55:$F104,"&gt;="&amp;AB78)+COUNTIF($F55:$F104,"&lt;"&amp;AC78)-COUNT($F55:$F104))/COUNT($F55:$F104)</f>
        <v>0</v>
      </c>
      <c r="AE78"/>
      <c r="AF78"/>
      <c r="AG78"/>
      <c r="AH78"/>
    </row>
    <row r="79" spans="1:38" x14ac:dyDescent="0.25">
      <c r="A79" s="11" t="s">
        <v>56</v>
      </c>
      <c r="E79">
        <v>6</v>
      </c>
      <c r="F79">
        <v>116.986861313868</v>
      </c>
      <c r="G79">
        <v>18.88</v>
      </c>
      <c r="I79">
        <v>25.176470588235201</v>
      </c>
      <c r="K79" s="12" t="s">
        <v>11</v>
      </c>
      <c r="P79"/>
      <c r="Q79"/>
      <c r="R79"/>
      <c r="S79"/>
      <c r="T79"/>
      <c r="U79"/>
      <c r="V79"/>
      <c r="W79"/>
      <c r="X79"/>
      <c r="Y79"/>
      <c r="Z79"/>
      <c r="AB79" s="6">
        <v>230</v>
      </c>
      <c r="AC79" s="8">
        <v>240</v>
      </c>
      <c r="AD79" s="7">
        <f>(COUNTIF($F55:$F104,"&gt;="&amp;AB79)+COUNTIF($F55:$F104,"&lt;"&amp;AC79)-COUNT($F55:$F104))/COUNT($F55:$F104)</f>
        <v>0.02</v>
      </c>
      <c r="AE79"/>
      <c r="AF79"/>
      <c r="AG79"/>
      <c r="AH79"/>
    </row>
    <row r="80" spans="1:38" x14ac:dyDescent="0.25">
      <c r="A80" s="11" t="s">
        <v>57</v>
      </c>
      <c r="E80">
        <v>6</v>
      </c>
      <c r="F80">
        <v>185.09770173129399</v>
      </c>
      <c r="G80">
        <v>34.519849319037903</v>
      </c>
      <c r="I80">
        <v>22.5490196078431</v>
      </c>
      <c r="K80" s="12" t="s">
        <v>11</v>
      </c>
      <c r="P80"/>
      <c r="Q80"/>
      <c r="R80"/>
      <c r="S80"/>
      <c r="T80"/>
      <c r="U80"/>
      <c r="V80"/>
      <c r="W80"/>
      <c r="X80"/>
      <c r="Y80"/>
      <c r="Z80"/>
      <c r="AB80" s="6">
        <v>240</v>
      </c>
      <c r="AC80" s="8">
        <v>250</v>
      </c>
      <c r="AD80" s="7">
        <f>(COUNTIF($F55:$F104,"&gt;="&amp;AB80)+COUNTIF($F55:$F104,"&lt;"&amp;AC80)-COUNT($F55:$F104))/COUNT($F55:$F104)</f>
        <v>0</v>
      </c>
      <c r="AE80"/>
      <c r="AF80"/>
      <c r="AG80"/>
      <c r="AH80"/>
    </row>
    <row r="81" spans="1:34" x14ac:dyDescent="0.25">
      <c r="A81" s="11" t="s">
        <v>58</v>
      </c>
      <c r="E81">
        <v>6</v>
      </c>
      <c r="F81">
        <v>55.255978596419098</v>
      </c>
      <c r="G81">
        <v>11.147540132898399</v>
      </c>
      <c r="I81">
        <v>10.980392156862701</v>
      </c>
      <c r="K81" s="12" t="s">
        <v>11</v>
      </c>
      <c r="P81"/>
      <c r="Q81"/>
      <c r="R81"/>
      <c r="S81"/>
      <c r="T81"/>
      <c r="U81"/>
      <c r="V81"/>
      <c r="W81"/>
      <c r="X81"/>
      <c r="Y81"/>
      <c r="Z81"/>
      <c r="AB81" s="6">
        <v>250</v>
      </c>
      <c r="AC81" s="8">
        <v>260</v>
      </c>
      <c r="AD81" s="7">
        <f>(COUNTIF($F55:$F104,"&gt;="&amp;AB81)+COUNTIF($F55:$F104,"&lt;"&amp;AC81)-COUNT($F55:$F104))/COUNT($F55:$F104)</f>
        <v>0.02</v>
      </c>
      <c r="AE81"/>
      <c r="AF81"/>
      <c r="AG81"/>
      <c r="AH81"/>
    </row>
    <row r="82" spans="1:34" x14ac:dyDescent="0.25">
      <c r="A82" s="11" t="s">
        <v>59</v>
      </c>
      <c r="E82">
        <v>6</v>
      </c>
      <c r="F82">
        <v>28.241984164464402</v>
      </c>
      <c r="G82">
        <v>22.639358367579302</v>
      </c>
      <c r="I82">
        <v>23.254901960784299</v>
      </c>
      <c r="K82" s="12" t="s">
        <v>11</v>
      </c>
      <c r="P82"/>
      <c r="Q82"/>
      <c r="R82"/>
      <c r="S82"/>
      <c r="T82"/>
      <c r="U82"/>
      <c r="V82"/>
      <c r="W82"/>
      <c r="X82"/>
      <c r="Y82"/>
      <c r="Z82"/>
      <c r="AB82" s="6">
        <v>260</v>
      </c>
      <c r="AC82" s="8">
        <v>270</v>
      </c>
      <c r="AD82" s="7">
        <f>(COUNTIF($F55:$F104,"&gt;="&amp;AB82)+COUNTIF($F55:$F104,"&lt;"&amp;AC82)-COUNT($F55:$F104))/COUNT($F55:$F104)</f>
        <v>0</v>
      </c>
      <c r="AE82"/>
      <c r="AF82"/>
      <c r="AG82"/>
      <c r="AH82"/>
    </row>
    <row r="83" spans="1:34" x14ac:dyDescent="0.25">
      <c r="A83" s="11" t="s">
        <v>60</v>
      </c>
      <c r="E83">
        <v>5</v>
      </c>
      <c r="F83">
        <v>145.46484301926799</v>
      </c>
      <c r="G83">
        <v>16.0211744522346</v>
      </c>
      <c r="I83">
        <v>13.578431372549</v>
      </c>
      <c r="K83" s="12" t="s">
        <v>11</v>
      </c>
      <c r="P83"/>
      <c r="Q83"/>
      <c r="R83"/>
      <c r="S83"/>
      <c r="T83"/>
      <c r="U83"/>
      <c r="V83"/>
      <c r="W83"/>
      <c r="X83"/>
      <c r="Y83"/>
      <c r="Z83"/>
      <c r="AB83" s="6">
        <v>270</v>
      </c>
      <c r="AC83" s="8">
        <v>280</v>
      </c>
      <c r="AD83" s="7">
        <f>(COUNTIF($F55:$F104,"&gt;="&amp;AB83)+COUNTIF($F55:$F104,"&lt;"&amp;AC83)-COUNT($F55:$F104))/COUNT($F55:$F104)</f>
        <v>0</v>
      </c>
      <c r="AE83"/>
      <c r="AF83"/>
      <c r="AG83"/>
      <c r="AH83"/>
    </row>
    <row r="84" spans="1:34" x14ac:dyDescent="0.25">
      <c r="A84" s="11" t="s">
        <v>61</v>
      </c>
      <c r="E84">
        <v>6</v>
      </c>
      <c r="F84">
        <v>137.480251579222</v>
      </c>
      <c r="G84">
        <v>27.0550223802001</v>
      </c>
      <c r="I84">
        <v>14.901960784313699</v>
      </c>
      <c r="K84" s="12" t="s">
        <v>11</v>
      </c>
      <c r="P84"/>
      <c r="Q84"/>
      <c r="R84"/>
      <c r="S84"/>
      <c r="T84"/>
      <c r="U84"/>
      <c r="V84"/>
      <c r="W84"/>
      <c r="X84"/>
      <c r="Y84"/>
      <c r="Z84"/>
      <c r="AB84" s="6">
        <v>280</v>
      </c>
      <c r="AC84" s="8">
        <v>290</v>
      </c>
      <c r="AD84" s="7">
        <f>(COUNTIF($F55:$F104,"&gt;="&amp;AB84)+COUNTIF($F55:$F104,"&lt;"&amp;AC84)-COUNT($F55:$F104))/COUNT($F55:$F104)</f>
        <v>0</v>
      </c>
      <c r="AE84"/>
      <c r="AF84"/>
      <c r="AG84"/>
      <c r="AH84"/>
    </row>
    <row r="85" spans="1:34" x14ac:dyDescent="0.25">
      <c r="A85" s="11" t="s">
        <v>62</v>
      </c>
      <c r="E85">
        <v>6</v>
      </c>
      <c r="F85">
        <v>102.751465464088</v>
      </c>
      <c r="G85">
        <v>55.998053028984302</v>
      </c>
      <c r="I85">
        <v>14.3529411764705</v>
      </c>
      <c r="K85" s="12" t="s">
        <v>11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B85" s="6">
        <v>290</v>
      </c>
      <c r="AC85" s="8">
        <v>300</v>
      </c>
      <c r="AD85" s="7">
        <f>(COUNTIF($F55:$F104,"&gt;="&amp;AB85)+COUNTIF($F55:$F104,"&lt;"&amp;AC85)-COUNT($F55:$F104))/COUNT($F55:$F104)</f>
        <v>0</v>
      </c>
      <c r="AE85"/>
      <c r="AF85"/>
      <c r="AG85"/>
      <c r="AH85"/>
    </row>
    <row r="86" spans="1:34" x14ac:dyDescent="0.25">
      <c r="A86" s="11" t="s">
        <v>63</v>
      </c>
      <c r="E86">
        <v>5</v>
      </c>
      <c r="F86">
        <v>73.384244836341196</v>
      </c>
      <c r="G86">
        <v>34.684440117705101</v>
      </c>
      <c r="I86">
        <v>31.078431372549002</v>
      </c>
      <c r="K86" s="12" t="s">
        <v>11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 s="6">
        <v>300</v>
      </c>
      <c r="AC86" s="8">
        <v>310</v>
      </c>
      <c r="AD86" s="7">
        <f>(COUNTIF($F55:$F104,"&gt;="&amp;AB86)+COUNTIF($F55:$F104,"&lt;"&amp;AC86)-COUNT($F55:$F104))/COUNT($F55:$F104)</f>
        <v>0</v>
      </c>
      <c r="AE86"/>
      <c r="AF86"/>
      <c r="AG86"/>
      <c r="AH86"/>
    </row>
    <row r="87" spans="1:34" x14ac:dyDescent="0.25">
      <c r="A87" s="11" t="s">
        <v>64</v>
      </c>
      <c r="E87">
        <v>6</v>
      </c>
      <c r="F87">
        <v>28.289949160537301</v>
      </c>
      <c r="G87">
        <v>27.286821705426298</v>
      </c>
      <c r="I87">
        <v>35.607843137254903</v>
      </c>
      <c r="K87" s="12" t="s">
        <v>11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 s="6">
        <v>310</v>
      </c>
      <c r="AC87" s="8">
        <v>320</v>
      </c>
      <c r="AD87" s="7">
        <f>(COUNTIF($F55:$F104,"&gt;="&amp;AB87)+COUNTIF($F55:$F104,"&lt;"&amp;AC87)-COUNT($F55:$F104))/COUNT($F55:$F104)</f>
        <v>0</v>
      </c>
      <c r="AE87"/>
      <c r="AF87"/>
      <c r="AG87"/>
      <c r="AH87"/>
    </row>
    <row r="88" spans="1:34" x14ac:dyDescent="0.25">
      <c r="A88" s="11" t="s">
        <v>65</v>
      </c>
      <c r="E88">
        <v>4</v>
      </c>
      <c r="F88">
        <v>33.097402597402599</v>
      </c>
      <c r="G88">
        <v>79.994903160040707</v>
      </c>
      <c r="I88">
        <v>20.653594771241799</v>
      </c>
      <c r="K88" s="12" t="s">
        <v>11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 s="6">
        <v>320</v>
      </c>
      <c r="AC88" s="8">
        <v>330</v>
      </c>
      <c r="AD88" s="7">
        <f>(COUNTIF($F55:$F104,"&gt;="&amp;AB88)+COUNTIF($F55:$F104,"&lt;"&amp;AC88)-COUNT($F55:$F104))/COUNT($F55:$F104)</f>
        <v>0</v>
      </c>
      <c r="AE88"/>
      <c r="AF88"/>
      <c r="AG88"/>
      <c r="AH88"/>
    </row>
    <row r="89" spans="1:34" x14ac:dyDescent="0.25">
      <c r="A89" s="11" t="s">
        <v>66</v>
      </c>
      <c r="E89">
        <v>6</v>
      </c>
      <c r="F89">
        <v>65.365046129686505</v>
      </c>
      <c r="G89">
        <v>29.0192566054635</v>
      </c>
      <c r="I89">
        <v>39.647058823529399</v>
      </c>
      <c r="K89" s="12" t="s">
        <v>11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 s="6">
        <v>330</v>
      </c>
      <c r="AC89" s="8">
        <v>340</v>
      </c>
      <c r="AD89" s="7">
        <f>(COUNTIF($F55:$F104,"&gt;="&amp;AB89)+COUNTIF($F55:$F104,"&lt;"&amp;AC89)-COUNT($F55:$F104))/COUNT($F55:$F104)</f>
        <v>0</v>
      </c>
      <c r="AE89"/>
      <c r="AF89"/>
      <c r="AG89"/>
      <c r="AH89"/>
    </row>
    <row r="90" spans="1:34" x14ac:dyDescent="0.25">
      <c r="A90" s="11" t="s">
        <v>67</v>
      </c>
      <c r="E90">
        <v>5</v>
      </c>
      <c r="F90">
        <v>32.678571428571402</v>
      </c>
      <c r="G90">
        <v>6.86274509803921</v>
      </c>
      <c r="I90">
        <v>24.2156862745098</v>
      </c>
      <c r="K90" s="12" t="s">
        <v>11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 s="6">
        <v>340</v>
      </c>
      <c r="AC90" s="8">
        <v>350</v>
      </c>
      <c r="AD90" s="7">
        <f>(COUNTIF($F55:$F104,"&gt;="&amp;AB90)+COUNTIF($F55:$F104,"&lt;"&amp;AC90)-COUNT($F55:$F104))/COUNT($F55:$F104)</f>
        <v>0</v>
      </c>
      <c r="AE90"/>
      <c r="AF90"/>
      <c r="AG90"/>
      <c r="AH90"/>
    </row>
    <row r="91" spans="1:34" x14ac:dyDescent="0.25">
      <c r="A91" s="11" t="s">
        <v>68</v>
      </c>
      <c r="E91">
        <v>6</v>
      </c>
      <c r="F91">
        <v>49.185515746525503</v>
      </c>
      <c r="G91">
        <v>30.179143031088699</v>
      </c>
      <c r="I91">
        <v>15.647058823529401</v>
      </c>
      <c r="K91" s="12" t="s">
        <v>11</v>
      </c>
      <c r="M91"/>
      <c r="N91"/>
      <c r="O91"/>
      <c r="P91"/>
      <c r="Q91"/>
      <c r="R91"/>
      <c r="S91"/>
      <c r="T91"/>
      <c r="U91"/>
      <c r="V91" s="21"/>
      <c r="W91"/>
      <c r="X91"/>
      <c r="Y91"/>
      <c r="Z91"/>
      <c r="AB91" s="6">
        <v>350</v>
      </c>
      <c r="AC91" s="8">
        <v>360</v>
      </c>
      <c r="AD91" s="7">
        <f>(COUNTIF($F55:$F104,"&gt;="&amp;AB91)+COUNTIF($F55:$F104,"&lt;"&amp;AC91)-COUNT($F55:$F104))/COUNT($F55:$F104)</f>
        <v>0</v>
      </c>
      <c r="AE91"/>
      <c r="AF91"/>
      <c r="AG91"/>
      <c r="AH91"/>
    </row>
    <row r="92" spans="1:34" ht="15.75" thickBot="1" x14ac:dyDescent="0.3">
      <c r="A92" s="11" t="s">
        <v>69</v>
      </c>
      <c r="E92">
        <v>6</v>
      </c>
      <c r="F92">
        <v>56.653981444675203</v>
      </c>
      <c r="G92">
        <v>30.849673202614301</v>
      </c>
      <c r="I92">
        <v>29.647058823529399</v>
      </c>
      <c r="K92" s="12" t="s">
        <v>11</v>
      </c>
      <c r="P92"/>
      <c r="Q92"/>
      <c r="R92"/>
      <c r="S92"/>
      <c r="T92"/>
      <c r="U92"/>
      <c r="V92"/>
      <c r="W92"/>
      <c r="X92"/>
      <c r="Y92"/>
      <c r="Z92"/>
    </row>
    <row r="93" spans="1:34" ht="15.75" thickBot="1" x14ac:dyDescent="0.3">
      <c r="A93" s="11" t="s">
        <v>70</v>
      </c>
      <c r="E93">
        <v>6</v>
      </c>
      <c r="F93">
        <v>34.729220779220697</v>
      </c>
      <c r="G93">
        <v>52.672259989679702</v>
      </c>
      <c r="I93">
        <v>31.2156862745098</v>
      </c>
      <c r="K93" s="12" t="s">
        <v>11</v>
      </c>
      <c r="P93"/>
      <c r="Q93"/>
      <c r="R93"/>
      <c r="S93"/>
      <c r="T93"/>
      <c r="U93"/>
      <c r="V93"/>
      <c r="W93"/>
      <c r="X93"/>
      <c r="Y93"/>
      <c r="Z93"/>
      <c r="AB93" s="34" t="s">
        <v>26</v>
      </c>
      <c r="AC93" s="35"/>
      <c r="AD93" s="36"/>
    </row>
    <row r="94" spans="1:34" x14ac:dyDescent="0.25">
      <c r="A94" s="11" t="s">
        <v>71</v>
      </c>
      <c r="E94">
        <v>6</v>
      </c>
      <c r="F94">
        <v>237.15483870967699</v>
      </c>
      <c r="G94">
        <v>77.340323285277407</v>
      </c>
      <c r="I94">
        <v>22.862745098039198</v>
      </c>
      <c r="K94" s="12" t="s">
        <v>11</v>
      </c>
      <c r="P94"/>
      <c r="Q94"/>
      <c r="R94"/>
      <c r="S94"/>
      <c r="T94"/>
      <c r="U94"/>
      <c r="V94"/>
      <c r="W94"/>
      <c r="X94"/>
      <c r="Y94"/>
      <c r="Z94"/>
      <c r="AB94" s="37" t="s">
        <v>24</v>
      </c>
      <c r="AC94" s="38"/>
      <c r="AD94" s="20">
        <f>COUNTIF(AD56:AD73,"=0")</f>
        <v>3</v>
      </c>
    </row>
    <row r="95" spans="1:34" ht="15.75" thickBot="1" x14ac:dyDescent="0.3">
      <c r="A95" s="11" t="s">
        <v>72</v>
      </c>
      <c r="E95">
        <v>6</v>
      </c>
      <c r="F95">
        <v>139.68861024033399</v>
      </c>
      <c r="G95">
        <v>31.4006141328795</v>
      </c>
      <c r="I95">
        <v>22.313725490195999</v>
      </c>
      <c r="K95" s="12" t="s">
        <v>11</v>
      </c>
      <c r="P95"/>
      <c r="Q95"/>
      <c r="R95"/>
      <c r="S95"/>
      <c r="T95"/>
      <c r="U95"/>
      <c r="V95"/>
      <c r="W95"/>
      <c r="X95"/>
      <c r="Y95"/>
      <c r="Z95"/>
      <c r="AB95" s="39" t="s">
        <v>25</v>
      </c>
      <c r="AC95" s="40"/>
      <c r="AD95" s="19">
        <f>(COUNT(AD56:AD73)-AD94)/COUNT(AD56:AD73)</f>
        <v>0.83333333333333337</v>
      </c>
    </row>
    <row r="96" spans="1:34" x14ac:dyDescent="0.25">
      <c r="A96" s="11" t="s">
        <v>73</v>
      </c>
      <c r="E96">
        <v>6</v>
      </c>
      <c r="F96">
        <v>171.85713878191399</v>
      </c>
      <c r="G96">
        <v>36.540238098596703</v>
      </c>
      <c r="I96">
        <v>17.3333333333333</v>
      </c>
      <c r="K96" s="12" t="s">
        <v>11</v>
      </c>
      <c r="P96"/>
      <c r="Q96"/>
      <c r="R96"/>
      <c r="S96"/>
      <c r="T96"/>
      <c r="U96"/>
      <c r="V96"/>
      <c r="W96"/>
      <c r="X96"/>
      <c r="Y96"/>
      <c r="Z96"/>
    </row>
    <row r="97" spans="1:38" x14ac:dyDescent="0.25">
      <c r="A97" s="11" t="s">
        <v>74</v>
      </c>
      <c r="E97">
        <v>6</v>
      </c>
      <c r="F97">
        <v>73.874415156247494</v>
      </c>
      <c r="G97">
        <v>45.373644179143703</v>
      </c>
      <c r="I97">
        <v>14.6666666666666</v>
      </c>
      <c r="K97" s="12" t="s">
        <v>11</v>
      </c>
      <c r="P97"/>
      <c r="Q97"/>
      <c r="R97"/>
      <c r="S97"/>
      <c r="T97"/>
      <c r="U97"/>
      <c r="V97"/>
      <c r="W97"/>
      <c r="X97"/>
      <c r="Y97"/>
      <c r="Z97"/>
    </row>
    <row r="98" spans="1:38" x14ac:dyDescent="0.25">
      <c r="A98" s="11" t="s">
        <v>75</v>
      </c>
      <c r="E98">
        <v>6</v>
      </c>
      <c r="F98">
        <v>185.72106766472899</v>
      </c>
      <c r="G98">
        <v>10.2555303378257</v>
      </c>
      <c r="I98">
        <v>28.039215686274499</v>
      </c>
      <c r="K98" s="12" t="s">
        <v>11</v>
      </c>
      <c r="P98"/>
      <c r="Q98"/>
      <c r="R98"/>
      <c r="S98"/>
      <c r="T98"/>
      <c r="U98"/>
      <c r="V98"/>
      <c r="W98"/>
      <c r="X98"/>
      <c r="Y98"/>
      <c r="Z98"/>
    </row>
    <row r="99" spans="1:38" x14ac:dyDescent="0.25">
      <c r="A99" s="11" t="s">
        <v>76</v>
      </c>
      <c r="E99">
        <v>6</v>
      </c>
      <c r="F99">
        <v>52.998619052756403</v>
      </c>
      <c r="G99">
        <v>54.279775560882896</v>
      </c>
      <c r="I99">
        <v>22.431372549019599</v>
      </c>
      <c r="K99" s="12" t="s">
        <v>11</v>
      </c>
      <c r="P99"/>
      <c r="Q99"/>
      <c r="R99"/>
      <c r="S99"/>
      <c r="T99"/>
      <c r="U99"/>
      <c r="V99"/>
      <c r="W99"/>
      <c r="X99"/>
      <c r="Y99"/>
      <c r="Z99"/>
    </row>
    <row r="100" spans="1:38" x14ac:dyDescent="0.25">
      <c r="A100" s="11" t="s">
        <v>77</v>
      </c>
      <c r="E100">
        <v>6</v>
      </c>
      <c r="F100">
        <v>48.3097730138713</v>
      </c>
      <c r="G100">
        <v>33.357397805457801</v>
      </c>
      <c r="I100">
        <v>15.450980392156801</v>
      </c>
      <c r="K100" s="12" t="s">
        <v>11</v>
      </c>
      <c r="P100"/>
      <c r="Q100"/>
      <c r="R100"/>
      <c r="S100"/>
      <c r="T100"/>
      <c r="U100"/>
      <c r="V100"/>
      <c r="W100"/>
      <c r="X100"/>
      <c r="Y100"/>
      <c r="Z100"/>
    </row>
    <row r="101" spans="1:38" x14ac:dyDescent="0.25">
      <c r="A101" s="11" t="s">
        <v>78</v>
      </c>
      <c r="E101">
        <v>6</v>
      </c>
      <c r="F101">
        <v>122.350904960257</v>
      </c>
      <c r="G101">
        <v>30.849139188794801</v>
      </c>
      <c r="I101">
        <v>26.588235294117599</v>
      </c>
      <c r="K101" s="12" t="s">
        <v>11</v>
      </c>
      <c r="P101"/>
      <c r="Q101"/>
      <c r="R101"/>
      <c r="S101"/>
      <c r="T101"/>
      <c r="U101"/>
      <c r="V101"/>
      <c r="W101"/>
      <c r="X101"/>
      <c r="Y101"/>
      <c r="Z101"/>
    </row>
    <row r="102" spans="1:38" x14ac:dyDescent="0.25">
      <c r="A102" s="11" t="s">
        <v>79</v>
      </c>
      <c r="E102">
        <v>6</v>
      </c>
      <c r="F102">
        <v>23.2436974789915</v>
      </c>
      <c r="G102">
        <v>4.0268456375838904</v>
      </c>
      <c r="I102">
        <v>29.686274509803901</v>
      </c>
      <c r="K102" s="12" t="s">
        <v>11</v>
      </c>
      <c r="P102"/>
      <c r="Q102"/>
      <c r="R102"/>
      <c r="S102"/>
      <c r="T102"/>
      <c r="U102"/>
      <c r="V102"/>
      <c r="W102"/>
      <c r="X102"/>
      <c r="Y102"/>
      <c r="Z102"/>
    </row>
    <row r="103" spans="1:38" x14ac:dyDescent="0.25">
      <c r="A103" s="11" t="s">
        <v>80</v>
      </c>
      <c r="E103">
        <v>6</v>
      </c>
      <c r="F103">
        <v>89.633246753246695</v>
      </c>
      <c r="G103">
        <v>32.015119300732302</v>
      </c>
      <c r="I103">
        <v>26.745098039215598</v>
      </c>
      <c r="K103" s="12" t="s">
        <v>11</v>
      </c>
      <c r="P103"/>
      <c r="Q103"/>
      <c r="R103"/>
      <c r="S103"/>
      <c r="T103"/>
      <c r="U103"/>
      <c r="V103"/>
      <c r="W103"/>
      <c r="X103"/>
      <c r="Y103"/>
      <c r="Z103"/>
    </row>
    <row r="104" spans="1:38" ht="15.75" thickBot="1" x14ac:dyDescent="0.3">
      <c r="A104" s="13" t="s">
        <v>81</v>
      </c>
      <c r="E104" s="14">
        <v>6</v>
      </c>
      <c r="F104" s="14">
        <v>111.235714285714</v>
      </c>
      <c r="G104" s="14">
        <v>34.314378178455797</v>
      </c>
      <c r="H104" s="14"/>
      <c r="I104" s="14">
        <v>9.0196078431372495</v>
      </c>
      <c r="J104" s="14"/>
      <c r="K104" s="15" t="s">
        <v>11</v>
      </c>
      <c r="P104"/>
      <c r="Q104"/>
      <c r="R104"/>
      <c r="S104"/>
      <c r="T104"/>
      <c r="U104"/>
      <c r="V104"/>
      <c r="W104"/>
      <c r="X104"/>
      <c r="Y104"/>
      <c r="Z104"/>
    </row>
    <row r="105" spans="1:38" ht="15.75" thickBot="1" x14ac:dyDescent="0.3">
      <c r="P105"/>
      <c r="Q105"/>
      <c r="R105"/>
      <c r="S105"/>
      <c r="T105"/>
      <c r="U105"/>
      <c r="V105"/>
      <c r="W105"/>
      <c r="X105"/>
      <c r="Y105"/>
      <c r="Z105"/>
    </row>
    <row r="106" spans="1:38" ht="18.75" customHeight="1" thickBot="1" x14ac:dyDescent="0.3">
      <c r="A106" s="16" t="s">
        <v>0</v>
      </c>
      <c r="B106" s="17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8</v>
      </c>
      <c r="J106" s="17" t="s">
        <v>9</v>
      </c>
      <c r="K106" s="18" t="s">
        <v>10</v>
      </c>
      <c r="M106" s="41" t="str">
        <f>E106</f>
        <v>num_colors</v>
      </c>
      <c r="N106" s="42"/>
      <c r="P106"/>
      <c r="Q106"/>
      <c r="R106"/>
      <c r="S106"/>
      <c r="T106"/>
      <c r="U106"/>
      <c r="V106"/>
      <c r="W106"/>
      <c r="X106"/>
      <c r="Y106"/>
      <c r="Z106"/>
      <c r="AA106" s="2"/>
      <c r="AB106" s="41" t="s">
        <v>15</v>
      </c>
      <c r="AC106" s="43"/>
      <c r="AD106" s="42"/>
      <c r="AF106" s="41" t="s">
        <v>16</v>
      </c>
      <c r="AG106" s="43"/>
      <c r="AH106" s="42"/>
      <c r="AJ106" s="41" t="s">
        <v>17</v>
      </c>
      <c r="AK106" s="43"/>
      <c r="AL106" s="42"/>
    </row>
    <row r="107" spans="1:38" x14ac:dyDescent="0.25">
      <c r="A107" s="11" t="s">
        <v>32</v>
      </c>
      <c r="E107">
        <v>6</v>
      </c>
      <c r="F107">
        <v>102.59117508996999</v>
      </c>
      <c r="G107">
        <v>15.283032010022101</v>
      </c>
      <c r="I107">
        <v>29.137254901960699</v>
      </c>
      <c r="K107" s="12" t="s">
        <v>13</v>
      </c>
      <c r="M107" s="3" t="s">
        <v>18</v>
      </c>
      <c r="N107" s="4" t="s">
        <v>19</v>
      </c>
      <c r="P107"/>
      <c r="Q107"/>
      <c r="R107"/>
      <c r="S107"/>
      <c r="T107"/>
      <c r="U107"/>
      <c r="V107"/>
      <c r="W107"/>
      <c r="X107"/>
      <c r="Y107"/>
      <c r="Z107"/>
      <c r="AB107" s="3" t="s">
        <v>20</v>
      </c>
      <c r="AC107" s="5" t="s">
        <v>21</v>
      </c>
      <c r="AD107" s="4" t="s">
        <v>19</v>
      </c>
      <c r="AF107" s="3" t="s">
        <v>22</v>
      </c>
      <c r="AG107" s="5" t="s">
        <v>23</v>
      </c>
      <c r="AH107" s="4" t="s">
        <v>19</v>
      </c>
      <c r="AJ107" s="3" t="s">
        <v>22</v>
      </c>
      <c r="AK107" s="5" t="s">
        <v>23</v>
      </c>
      <c r="AL107" s="4" t="s">
        <v>19</v>
      </c>
    </row>
    <row r="108" spans="1:38" x14ac:dyDescent="0.25">
      <c r="A108" s="11" t="s">
        <v>33</v>
      </c>
      <c r="E108">
        <v>6</v>
      </c>
      <c r="F108">
        <v>80.928261831048104</v>
      </c>
      <c r="H108">
        <v>17.561328993778599</v>
      </c>
      <c r="I108">
        <v>44.431372549019599</v>
      </c>
      <c r="K108" s="12" t="s">
        <v>13</v>
      </c>
      <c r="M108" s="6">
        <v>2</v>
      </c>
      <c r="N108" s="7">
        <f>(COUNTIF($E107:$E156,"&gt;=1")+COUNTIF($E107:$E156,"&lt;=2")-COUNT(F107:F156))/COUNT(F107:F156)</f>
        <v>0</v>
      </c>
      <c r="P108"/>
      <c r="Q108"/>
      <c r="R108"/>
      <c r="S108"/>
      <c r="T108"/>
      <c r="U108"/>
      <c r="V108"/>
      <c r="W108"/>
      <c r="X108"/>
      <c r="Y108"/>
      <c r="Z108"/>
      <c r="AB108" s="6">
        <v>0</v>
      </c>
      <c r="AC108" s="8">
        <v>10</v>
      </c>
      <c r="AD108" s="7">
        <f>(COUNTIF($F107:$F156,"&gt;="&amp;AB108)+COUNTIF($F107:$F156,"&lt;"&amp;AC108)-COUNT($F107:$F156))/COUNT($F107:$F156)</f>
        <v>0</v>
      </c>
      <c r="AF108" s="6">
        <v>0</v>
      </c>
      <c r="AG108" s="8">
        <v>10</v>
      </c>
      <c r="AH108" s="7">
        <f>(COUNTIF($G107:$G156,"&gt;="&amp;AF108)+COUNTIF($G107:$G156,"&lt;"&amp;AG108)-COUNT($G107:$G156))/COUNT($G107:$G156)</f>
        <v>2.0408163265306121E-2</v>
      </c>
      <c r="AJ108" s="6">
        <v>0</v>
      </c>
      <c r="AK108" s="8">
        <v>10</v>
      </c>
      <c r="AL108" s="7">
        <f>(COUNTIF($I107:$I156,"&gt;="&amp;AJ108)+COUNTIF($I107:$I156,"&lt;"&amp;AK108)-COUNT($I107:$I156))/COUNT($I107:$I156)</f>
        <v>4.2553191489361701E-2</v>
      </c>
    </row>
    <row r="109" spans="1:38" x14ac:dyDescent="0.25">
      <c r="A109" s="11" t="s">
        <v>34</v>
      </c>
      <c r="E109">
        <v>5</v>
      </c>
      <c r="F109">
        <v>93.199999999999903</v>
      </c>
      <c r="G109">
        <v>76.872400533179103</v>
      </c>
      <c r="I109">
        <v>46.176470588235198</v>
      </c>
      <c r="K109" s="12" t="s">
        <v>13</v>
      </c>
      <c r="M109" s="6">
        <v>3</v>
      </c>
      <c r="N109" s="7">
        <f>COUNTIF($E107:$E156,M109)/COUNT($E107:$E156)</f>
        <v>0.04</v>
      </c>
      <c r="P109"/>
      <c r="Q109"/>
      <c r="R109"/>
      <c r="S109"/>
      <c r="T109"/>
      <c r="U109"/>
      <c r="V109"/>
      <c r="W109"/>
      <c r="X109"/>
      <c r="Y109"/>
      <c r="Z109"/>
      <c r="AB109" s="6">
        <v>10</v>
      </c>
      <c r="AC109" s="8">
        <v>20</v>
      </c>
      <c r="AD109" s="7">
        <f>(COUNTIF($F107:$F156,"&gt;="&amp;AB109)+COUNTIF($F107:$F156,"&lt;"&amp;AC109)-COUNT($F107:$F156))/COUNT($F107:$F156)</f>
        <v>0.04</v>
      </c>
      <c r="AF109" s="6">
        <v>10</v>
      </c>
      <c r="AG109" s="8">
        <v>20</v>
      </c>
      <c r="AH109" s="7">
        <f>(COUNTIF($G107:$G156,"&gt;="&amp;AF109)+COUNTIF($G107:$G156,"&lt;"&amp;AG109)-COUNT($G107:$G156))/COUNT($G107:$G156)</f>
        <v>0.24489795918367346</v>
      </c>
      <c r="AJ109" s="6">
        <v>10</v>
      </c>
      <c r="AK109" s="8">
        <v>20</v>
      </c>
      <c r="AL109" s="7">
        <f>(COUNTIF($I107:$I156,"&gt;="&amp;AJ109)+COUNTIF($I107:$I156,"&lt;"&amp;AK109)-COUNT($I107:$I156))/COUNT($I107:$I156)</f>
        <v>0.38297872340425532</v>
      </c>
    </row>
    <row r="110" spans="1:38" x14ac:dyDescent="0.25">
      <c r="A110" s="11" t="s">
        <v>35</v>
      </c>
      <c r="E110">
        <v>6</v>
      </c>
      <c r="F110">
        <v>52.483516483516397</v>
      </c>
      <c r="G110">
        <v>27.928571428571399</v>
      </c>
      <c r="I110">
        <v>12.3921568627451</v>
      </c>
      <c r="K110" s="12" t="s">
        <v>13</v>
      </c>
      <c r="M110" s="6">
        <v>4</v>
      </c>
      <c r="N110" s="7">
        <f>COUNTIF($E107:$E156,M110)/COUNT($E107:$E156)</f>
        <v>0.04</v>
      </c>
      <c r="P110"/>
      <c r="Q110"/>
      <c r="R110"/>
      <c r="S110"/>
      <c r="T110"/>
      <c r="U110"/>
      <c r="V110"/>
      <c r="W110"/>
      <c r="X110"/>
      <c r="Y110"/>
      <c r="Z110"/>
      <c r="AB110" s="6">
        <v>20</v>
      </c>
      <c r="AC110" s="8">
        <v>30</v>
      </c>
      <c r="AD110" s="7">
        <f>(COUNTIF($F107:$F156,"&gt;="&amp;AB110)+COUNTIF($F107:$F156,"&lt;"&amp;AC110)-COUNT($F107:$F156))/COUNT($F107:$F156)</f>
        <v>0.02</v>
      </c>
      <c r="AF110" s="6">
        <v>20</v>
      </c>
      <c r="AG110" s="8">
        <v>30</v>
      </c>
      <c r="AH110" s="7">
        <f>(COUNTIF($G107:$G156,"&gt;="&amp;AF110)+COUNTIF($G107:$G156,"&lt;"&amp;AG110)-COUNT($G107:$G156))/COUNT($G107:$G156)</f>
        <v>0.2857142857142857</v>
      </c>
      <c r="AJ110" s="6">
        <v>20</v>
      </c>
      <c r="AK110" s="8">
        <v>30</v>
      </c>
      <c r="AL110" s="7">
        <f>(COUNTIF($I107:$I156,"&gt;="&amp;AJ110)+COUNTIF($I107:$I156,"&lt;"&amp;AK110)-COUNT($I107:$I156))/COUNT($I107:$I156)</f>
        <v>0.25531914893617019</v>
      </c>
    </row>
    <row r="111" spans="1:38" x14ac:dyDescent="0.25">
      <c r="A111" s="11" t="s">
        <v>36</v>
      </c>
      <c r="E111">
        <v>6</v>
      </c>
      <c r="F111">
        <v>204.544465329991</v>
      </c>
      <c r="G111">
        <v>24.231337075049399</v>
      </c>
      <c r="I111">
        <v>20.039215686274499</v>
      </c>
      <c r="K111" s="12" t="s">
        <v>13</v>
      </c>
      <c r="M111" s="6">
        <v>5</v>
      </c>
      <c r="N111" s="7">
        <f>COUNTIF($E107:$E156,M111)/COUNT($E107:$E156)</f>
        <v>0.14000000000000001</v>
      </c>
      <c r="P111"/>
      <c r="Q111"/>
      <c r="R111"/>
      <c r="S111"/>
      <c r="T111"/>
      <c r="U111"/>
      <c r="V111"/>
      <c r="W111"/>
      <c r="X111"/>
      <c r="Y111"/>
      <c r="Z111"/>
      <c r="AB111" s="6">
        <v>30</v>
      </c>
      <c r="AC111" s="8">
        <v>40</v>
      </c>
      <c r="AD111" s="7">
        <f>(COUNTIF($F107:$F156,"&gt;="&amp;AB111)+COUNTIF($F107:$F156,"&lt;"&amp;AC111)-COUNT($F107:$F156))/COUNT($F107:$F156)</f>
        <v>0.06</v>
      </c>
      <c r="AF111" s="6">
        <v>30</v>
      </c>
      <c r="AG111" s="8">
        <v>40</v>
      </c>
      <c r="AH111" s="7">
        <f>(COUNTIF($G107:$G156,"&gt;="&amp;AF111)+COUNTIF($G107:$G156,"&lt;"&amp;AG111)-COUNT($G107:$G156))/COUNT($G107:$G156)</f>
        <v>0.24489795918367346</v>
      </c>
      <c r="AJ111" s="6">
        <v>30</v>
      </c>
      <c r="AK111" s="8">
        <v>40</v>
      </c>
      <c r="AL111" s="7">
        <f>(COUNTIF($I107:$I156,"&gt;="&amp;AJ111)+COUNTIF($I107:$I156,"&lt;"&amp;AK111)-COUNT($I107:$I156))/COUNT($I107:$I156)</f>
        <v>0.1702127659574468</v>
      </c>
    </row>
    <row r="112" spans="1:38" x14ac:dyDescent="0.25">
      <c r="A112" s="11" t="s">
        <v>37</v>
      </c>
      <c r="E112">
        <v>3</v>
      </c>
      <c r="F112">
        <v>247.826482795554</v>
      </c>
      <c r="G112">
        <v>47.889285107828101</v>
      </c>
      <c r="J112">
        <v>30.261437908496699</v>
      </c>
      <c r="K112" s="12" t="s">
        <v>13</v>
      </c>
      <c r="M112" s="6">
        <v>6</v>
      </c>
      <c r="N112" s="7">
        <f>COUNTIF($E107:$E156,M112)/COUNT($E107:$E156)</f>
        <v>0.78</v>
      </c>
      <c r="P112"/>
      <c r="Q112"/>
      <c r="R112"/>
      <c r="S112"/>
      <c r="T112"/>
      <c r="U112"/>
      <c r="V112"/>
      <c r="W112"/>
      <c r="X112"/>
      <c r="Y112"/>
      <c r="Z112"/>
      <c r="AB112" s="6">
        <v>40</v>
      </c>
      <c r="AC112" s="8">
        <v>50</v>
      </c>
      <c r="AD112" s="7">
        <f>(COUNTIF($F107:$F156,"&gt;="&amp;AB112)+COUNTIF($F107:$F156,"&lt;"&amp;AC112)-COUNT($F107:$F156))/COUNT($F107:$F156)</f>
        <v>0.02</v>
      </c>
      <c r="AF112" s="6">
        <v>40</v>
      </c>
      <c r="AG112" s="8">
        <v>50</v>
      </c>
      <c r="AH112" s="7">
        <f>(COUNTIF($G107:$G156,"&gt;="&amp;AF112)+COUNTIF($G107:$G156,"&lt;"&amp;AG112)-COUNT($G107:$G156))/COUNT($G107:$G156)</f>
        <v>0.12244897959183673</v>
      </c>
      <c r="AJ112" s="6">
        <v>40</v>
      </c>
      <c r="AK112" s="8">
        <v>50</v>
      </c>
      <c r="AL112" s="7">
        <f>(COUNTIF($I107:$I156,"&gt;="&amp;AJ112)+COUNTIF($I107:$I156,"&lt;"&amp;AK112)-COUNT($I107:$I156))/COUNT($I107:$I156)</f>
        <v>0.1276595744680851</v>
      </c>
    </row>
    <row r="113" spans="1:38" x14ac:dyDescent="0.25">
      <c r="A113" s="11" t="s">
        <v>38</v>
      </c>
      <c r="E113">
        <v>6</v>
      </c>
      <c r="F113">
        <v>146.67989307989299</v>
      </c>
      <c r="G113">
        <v>33.123668324567802</v>
      </c>
      <c r="I113">
        <v>19.019607843137202</v>
      </c>
      <c r="K113" s="12" t="s">
        <v>13</v>
      </c>
      <c r="M113"/>
      <c r="N113"/>
      <c r="P113"/>
      <c r="Q113"/>
      <c r="R113"/>
      <c r="S113"/>
      <c r="T113"/>
      <c r="U113"/>
      <c r="V113"/>
      <c r="W113"/>
      <c r="X113"/>
      <c r="Y113"/>
      <c r="Z113"/>
      <c r="AB113" s="6">
        <v>50</v>
      </c>
      <c r="AC113" s="8">
        <v>60</v>
      </c>
      <c r="AD113" s="7">
        <f>(COUNTIF($F107:$F156,"&gt;="&amp;AB113)+COUNTIF($F107:$F156,"&lt;"&amp;AC113)-COUNT($F107:$F156))/COUNT($F107:$F156)</f>
        <v>0.16</v>
      </c>
      <c r="AF113" s="6">
        <v>50</v>
      </c>
      <c r="AG113" s="8">
        <v>60</v>
      </c>
      <c r="AH113" s="7">
        <f>(COUNTIF($G107:$G156,"&gt;="&amp;AF113)+COUNTIF($G107:$G156,"&lt;"&amp;AG113)-COUNT($G107:$G156))/COUNT($G107:$G156)</f>
        <v>6.1224489795918366E-2</v>
      </c>
      <c r="AJ113" s="6">
        <v>50</v>
      </c>
      <c r="AK113" s="8">
        <v>60</v>
      </c>
      <c r="AL113" s="7">
        <f>(COUNTIF($I107:$I156,"&gt;="&amp;AJ113)+COUNTIF($I107:$I156,"&lt;"&amp;AK113)-COUNT($I107:$I156))/COUNT($I107:$I156)</f>
        <v>2.1276595744680851E-2</v>
      </c>
    </row>
    <row r="114" spans="1:38" x14ac:dyDescent="0.25">
      <c r="A114" s="11" t="s">
        <v>39</v>
      </c>
      <c r="E114">
        <v>6</v>
      </c>
      <c r="F114">
        <v>47.504011777695901</v>
      </c>
      <c r="G114">
        <v>22.3519509021556</v>
      </c>
      <c r="I114">
        <v>15.8823529411764</v>
      </c>
      <c r="K114" s="12" t="s">
        <v>13</v>
      </c>
      <c r="P114"/>
      <c r="Q114"/>
      <c r="R114"/>
      <c r="S114"/>
      <c r="T114"/>
      <c r="U114"/>
      <c r="V114"/>
      <c r="W114"/>
      <c r="X114"/>
      <c r="Y114"/>
      <c r="Z114"/>
      <c r="AB114" s="6">
        <v>60</v>
      </c>
      <c r="AC114" s="8">
        <v>70</v>
      </c>
      <c r="AD114" s="7">
        <f>(COUNTIF($F107:$F156,"&gt;="&amp;AB114)+COUNTIF($F107:$F156,"&lt;"&amp;AC114)-COUNT($F107:$F156))/COUNT($F107:$F156)</f>
        <v>0.08</v>
      </c>
      <c r="AF114" s="6">
        <v>60</v>
      </c>
      <c r="AG114" s="8">
        <v>70</v>
      </c>
      <c r="AH114" s="7">
        <f>(COUNTIF($G107:$G156,"&gt;="&amp;AF114)+COUNTIF($G107:$G156,"&lt;"&amp;AG114)-COUNT($G107:$G156))/COUNT($G107:$G156)</f>
        <v>0</v>
      </c>
      <c r="AJ114" s="6">
        <v>60</v>
      </c>
      <c r="AK114" s="8">
        <v>70</v>
      </c>
      <c r="AL114" s="7">
        <f>(COUNTIF($I107:$I156,"&gt;="&amp;AJ114)+COUNTIF($I107:$I156,"&lt;"&amp;AK114)-COUNT($I107:$I156))/COUNT($I107:$I156)</f>
        <v>0</v>
      </c>
    </row>
    <row r="115" spans="1:38" x14ac:dyDescent="0.25">
      <c r="A115" s="11" t="s">
        <v>40</v>
      </c>
      <c r="E115">
        <v>4</v>
      </c>
      <c r="F115">
        <v>23.552346122853699</v>
      </c>
      <c r="G115">
        <v>15.7083103511674</v>
      </c>
      <c r="I115">
        <v>11.437908496732</v>
      </c>
      <c r="K115" s="12" t="s">
        <v>13</v>
      </c>
      <c r="P115"/>
      <c r="Q115"/>
      <c r="R115"/>
      <c r="S115"/>
      <c r="T115"/>
      <c r="U115"/>
      <c r="V115"/>
      <c r="W115"/>
      <c r="X115"/>
      <c r="Y115"/>
      <c r="Z115"/>
      <c r="AB115" s="6">
        <v>70</v>
      </c>
      <c r="AC115" s="8">
        <v>80</v>
      </c>
      <c r="AD115" s="7">
        <f>(COUNTIF($F107:$F156,"&gt;="&amp;AB115)+COUNTIF($F107:$F156,"&lt;"&amp;AC115)-COUNT($F107:$F156))/COUNT($F107:$F156)</f>
        <v>0.04</v>
      </c>
      <c r="AF115" s="6">
        <v>70</v>
      </c>
      <c r="AG115" s="8">
        <v>80</v>
      </c>
      <c r="AH115" s="7">
        <f>(COUNTIF($G107:$G156,"&gt;="&amp;AF115)+COUNTIF($G107:$G156,"&lt;"&amp;AG115)-COUNT($G107:$G156))/COUNT($G107:$G156)</f>
        <v>2.0408163265306121E-2</v>
      </c>
      <c r="AJ115" s="6">
        <v>70</v>
      </c>
      <c r="AK115" s="8">
        <v>80</v>
      </c>
      <c r="AL115" s="7">
        <f>(COUNTIF($I107:$I156,"&gt;="&amp;AJ115)+COUNTIF($I107:$I156,"&lt;"&amp;AK115)-COUNT($I107:$I156))/COUNT($I107:$I156)</f>
        <v>0</v>
      </c>
    </row>
    <row r="116" spans="1:38" x14ac:dyDescent="0.25">
      <c r="A116" s="11" t="s">
        <v>41</v>
      </c>
      <c r="E116">
        <v>5</v>
      </c>
      <c r="F116">
        <v>11.5140885899814</v>
      </c>
      <c r="G116">
        <v>31.1331998875111</v>
      </c>
      <c r="I116">
        <v>27.892156862745001</v>
      </c>
      <c r="K116" s="12" t="s">
        <v>13</v>
      </c>
      <c r="P116"/>
      <c r="Q116"/>
      <c r="R116"/>
      <c r="S116"/>
      <c r="T116"/>
      <c r="U116"/>
      <c r="V116"/>
      <c r="W116"/>
      <c r="X116"/>
      <c r="Y116"/>
      <c r="Z116"/>
      <c r="AB116" s="6">
        <v>80</v>
      </c>
      <c r="AC116" s="8">
        <v>90</v>
      </c>
      <c r="AD116" s="7">
        <f>(COUNTIF($F107:$F156,"&gt;="&amp;AB116)+COUNTIF($F107:$F156,"&lt;"&amp;AC116)-COUNT($F107:$F156))/COUNT($F107:$F156)</f>
        <v>0.12</v>
      </c>
      <c r="AF116" s="6">
        <v>80</v>
      </c>
      <c r="AG116" s="8">
        <v>90</v>
      </c>
      <c r="AH116" s="7">
        <f>(COUNTIF($G107:$G156,"&gt;="&amp;AF116)+COUNTIF($G107:$G156,"&lt;"&amp;AG116)-COUNT($G107:$G156))/COUNT($G107:$G156)</f>
        <v>0</v>
      </c>
      <c r="AJ116" s="6">
        <v>80</v>
      </c>
      <c r="AK116" s="8">
        <v>90</v>
      </c>
      <c r="AL116" s="7">
        <f>(COUNTIF($I107:$I156,"&gt;="&amp;AJ116)+COUNTIF($I107:$I156,"&lt;"&amp;AK116)-COUNT($I107:$I156))/COUNT($I107:$I156)</f>
        <v>0</v>
      </c>
    </row>
    <row r="117" spans="1:38" x14ac:dyDescent="0.25">
      <c r="A117" s="11" t="s">
        <v>42</v>
      </c>
      <c r="E117">
        <v>6</v>
      </c>
      <c r="F117">
        <v>58.1814613957471</v>
      </c>
      <c r="G117">
        <v>47.688692804222001</v>
      </c>
      <c r="I117">
        <v>24.039215686274499</v>
      </c>
      <c r="K117" s="12" t="s">
        <v>13</v>
      </c>
      <c r="P117"/>
      <c r="Q117"/>
      <c r="R117"/>
      <c r="S117"/>
      <c r="T117"/>
      <c r="U117"/>
      <c r="V117"/>
      <c r="W117"/>
      <c r="X117"/>
      <c r="Y117"/>
      <c r="Z117"/>
      <c r="AB117" s="6">
        <v>90</v>
      </c>
      <c r="AC117" s="8">
        <v>100</v>
      </c>
      <c r="AD117" s="7">
        <f>(COUNTIF($F107:$F156,"&gt;="&amp;AB117)+COUNTIF($F107:$F156,"&lt;"&amp;AC117)-COUNT($F107:$F156))/COUNT($F107:$F156)</f>
        <v>0.1</v>
      </c>
      <c r="AF117" s="6">
        <v>90</v>
      </c>
      <c r="AG117" s="8">
        <v>100</v>
      </c>
      <c r="AH117" s="7">
        <f>(COUNTIF($G107:$G156,"&gt;="&amp;AF117)+COUNTIF($G107:$G156,"&lt;"&amp;AG117)-COUNT($G107:$G156))/COUNT($G107:$G156)</f>
        <v>0</v>
      </c>
      <c r="AJ117" s="6">
        <v>90</v>
      </c>
      <c r="AK117" s="8">
        <v>100</v>
      </c>
      <c r="AL117" s="7">
        <f>(COUNTIF($I107:$I156,"&gt;="&amp;AJ117)+COUNTIF($I107:$I156,"&lt;"&amp;AK117)-COUNT($I107:$I156))/COUNT($I107:$I156)</f>
        <v>0</v>
      </c>
    </row>
    <row r="118" spans="1:38" ht="15.75" thickBot="1" x14ac:dyDescent="0.3">
      <c r="A118" s="11" t="s">
        <v>43</v>
      </c>
      <c r="E118">
        <v>6</v>
      </c>
      <c r="F118">
        <v>157.75710184025399</v>
      </c>
      <c r="G118">
        <v>30.102930637534801</v>
      </c>
      <c r="I118">
        <v>33.803921568627402</v>
      </c>
      <c r="K118" s="12" t="s">
        <v>13</v>
      </c>
      <c r="P118"/>
      <c r="Q118"/>
      <c r="R118"/>
      <c r="S118"/>
      <c r="T118"/>
      <c r="U118"/>
      <c r="V118"/>
      <c r="W118"/>
      <c r="X118"/>
      <c r="Y118"/>
      <c r="Z118"/>
      <c r="AB118" s="6">
        <v>100</v>
      </c>
      <c r="AC118" s="8">
        <v>110</v>
      </c>
      <c r="AD118" s="7">
        <f>(COUNTIF($F107:$F156,"&gt;="&amp;AB118)+COUNTIF($F107:$F156,"&lt;"&amp;AC118)-COUNT($F107:$F156))/COUNT($F107:$F156)</f>
        <v>0.02</v>
      </c>
      <c r="AF118"/>
      <c r="AG118"/>
      <c r="AH118"/>
    </row>
    <row r="119" spans="1:38" ht="15.75" thickBot="1" x14ac:dyDescent="0.3">
      <c r="A119" s="11" t="s">
        <v>44</v>
      </c>
      <c r="E119">
        <v>6</v>
      </c>
      <c r="F119">
        <v>137.419720959796</v>
      </c>
      <c r="G119">
        <v>51.700419819803599</v>
      </c>
      <c r="I119">
        <v>27.3333333333333</v>
      </c>
      <c r="K119" s="12" t="s">
        <v>13</v>
      </c>
      <c r="P119"/>
      <c r="Q119"/>
      <c r="R119"/>
      <c r="S119"/>
      <c r="T119"/>
      <c r="U119"/>
      <c r="V119"/>
      <c r="W119"/>
      <c r="X119"/>
      <c r="Y119"/>
      <c r="Z119"/>
      <c r="AB119" s="6">
        <v>110</v>
      </c>
      <c r="AC119" s="8">
        <v>120</v>
      </c>
      <c r="AD119" s="7">
        <f>(COUNTIF($F107:$F156,"&gt;="&amp;AB119)+COUNTIF($F107:$F156,"&lt;"&amp;AC119)-COUNT($F107:$F156))/COUNT($F107:$F156)</f>
        <v>0.02</v>
      </c>
      <c r="AF119" s="34" t="s">
        <v>26</v>
      </c>
      <c r="AG119" s="35"/>
      <c r="AH119" s="36"/>
      <c r="AI119" s="1"/>
      <c r="AJ119" s="34" t="s">
        <v>26</v>
      </c>
      <c r="AK119" s="35"/>
      <c r="AL119" s="36"/>
    </row>
    <row r="120" spans="1:38" x14ac:dyDescent="0.25">
      <c r="A120" s="11" t="s">
        <v>45</v>
      </c>
      <c r="E120">
        <v>6</v>
      </c>
      <c r="F120">
        <v>198.22869957367101</v>
      </c>
      <c r="G120">
        <v>59.652155724632003</v>
      </c>
      <c r="I120">
        <v>40.078431372548998</v>
      </c>
      <c r="K120" s="12" t="s">
        <v>13</v>
      </c>
      <c r="P120"/>
      <c r="Q120"/>
      <c r="R120"/>
      <c r="S120"/>
      <c r="T120"/>
      <c r="U120"/>
      <c r="V120"/>
      <c r="W120"/>
      <c r="X120"/>
      <c r="Y120"/>
      <c r="Z120"/>
      <c r="AB120" s="6">
        <v>120</v>
      </c>
      <c r="AC120" s="8">
        <v>130</v>
      </c>
      <c r="AD120" s="7">
        <f>(COUNTIF($F107:$F156,"&gt;="&amp;AB120)+COUNTIF($F107:$F156,"&lt;"&amp;AC120)-COUNT($F107:$F156))/COUNT($F107:$F156)</f>
        <v>0.04</v>
      </c>
      <c r="AF120" s="37" t="s">
        <v>24</v>
      </c>
      <c r="AG120" s="38"/>
      <c r="AH120" s="20">
        <f>COUNTIF(AH108:AH117,"=0")</f>
        <v>3</v>
      </c>
      <c r="AI120" s="1"/>
      <c r="AJ120" s="37" t="s">
        <v>24</v>
      </c>
      <c r="AK120" s="38"/>
      <c r="AL120" s="20">
        <f>COUNTIF(AL108:AL117,"=0")</f>
        <v>4</v>
      </c>
    </row>
    <row r="121" spans="1:38" ht="15.75" thickBot="1" x14ac:dyDescent="0.3">
      <c r="A121" s="11" t="s">
        <v>46</v>
      </c>
      <c r="E121">
        <v>6</v>
      </c>
      <c r="F121">
        <v>15.5046256069511</v>
      </c>
      <c r="G121">
        <v>23.959656200458301</v>
      </c>
      <c r="I121">
        <v>30.039215686274499</v>
      </c>
      <c r="K121" s="12" t="s">
        <v>13</v>
      </c>
      <c r="P121"/>
      <c r="Q121"/>
      <c r="R121"/>
      <c r="S121"/>
      <c r="T121"/>
      <c r="U121"/>
      <c r="V121"/>
      <c r="W121"/>
      <c r="X121"/>
      <c r="Y121"/>
      <c r="Z121"/>
      <c r="AB121" s="6">
        <v>130</v>
      </c>
      <c r="AC121" s="8">
        <v>140</v>
      </c>
      <c r="AD121" s="7">
        <f>(COUNTIF($F107:$F156,"&gt;="&amp;AB121)+COUNTIF($F107:$F156,"&lt;"&amp;AC121)-COUNT($F107:$F156))/COUNT($F107:$F156)</f>
        <v>0.04</v>
      </c>
      <c r="AE121"/>
      <c r="AF121" s="39" t="s">
        <v>25</v>
      </c>
      <c r="AG121" s="40"/>
      <c r="AH121" s="19">
        <f>(COUNT(AH108:AH117)-AH120)/COUNT(AH108:AH117)</f>
        <v>0.7</v>
      </c>
      <c r="AI121" s="1"/>
      <c r="AJ121" s="39" t="s">
        <v>25</v>
      </c>
      <c r="AK121" s="40"/>
      <c r="AL121" s="19">
        <f>(COUNT(AL108:AL117)-AL120)/COUNT(AL108:AL117)</f>
        <v>0.6</v>
      </c>
    </row>
    <row r="122" spans="1:38" x14ac:dyDescent="0.25">
      <c r="A122" s="11" t="s">
        <v>47</v>
      </c>
      <c r="E122">
        <v>6</v>
      </c>
      <c r="F122">
        <v>140.419375712007</v>
      </c>
      <c r="G122">
        <v>17.931034482758601</v>
      </c>
      <c r="I122">
        <v>6.7843137254901897</v>
      </c>
      <c r="K122" s="12" t="s">
        <v>13</v>
      </c>
      <c r="P122"/>
      <c r="Q122"/>
      <c r="R122"/>
      <c r="S122"/>
      <c r="T122"/>
      <c r="U122"/>
      <c r="V122"/>
      <c r="W122"/>
      <c r="X122"/>
      <c r="Y122"/>
      <c r="Z122"/>
      <c r="AB122" s="6">
        <v>140</v>
      </c>
      <c r="AC122" s="8">
        <v>150</v>
      </c>
      <c r="AD122" s="7">
        <f>(COUNTIF($F107:$F156,"&gt;="&amp;AB122)+COUNTIF($F107:$F156,"&lt;"&amp;AC122)-COUNT($F107:$F156))/COUNT($F107:$F156)</f>
        <v>0.06</v>
      </c>
      <c r="AE122"/>
      <c r="AF122"/>
      <c r="AG122"/>
      <c r="AH122"/>
    </row>
    <row r="123" spans="1:38" x14ac:dyDescent="0.25">
      <c r="A123" s="11" t="s">
        <v>48</v>
      </c>
      <c r="E123">
        <v>5</v>
      </c>
      <c r="F123">
        <v>150.94977511244301</v>
      </c>
      <c r="G123">
        <v>25.211166061136201</v>
      </c>
      <c r="I123">
        <v>17.058823529411701</v>
      </c>
      <c r="K123" s="12" t="s">
        <v>13</v>
      </c>
      <c r="P123"/>
      <c r="Q123"/>
      <c r="R123"/>
      <c r="S123"/>
      <c r="T123"/>
      <c r="U123"/>
      <c r="V123"/>
      <c r="W123"/>
      <c r="X123"/>
      <c r="Y123"/>
      <c r="Z123"/>
      <c r="AB123" s="6">
        <v>150</v>
      </c>
      <c r="AC123" s="8">
        <v>160</v>
      </c>
      <c r="AD123" s="7">
        <f>(COUNTIF($F107:$F156,"&gt;="&amp;AB123)+COUNTIF($F107:$F156,"&lt;"&amp;AC123)-COUNT($F107:$F156))/COUNT($F107:$F156)</f>
        <v>0.04</v>
      </c>
      <c r="AE123"/>
      <c r="AF123"/>
      <c r="AG123"/>
      <c r="AH123"/>
    </row>
    <row r="124" spans="1:38" x14ac:dyDescent="0.25">
      <c r="A124" s="11" t="s">
        <v>49</v>
      </c>
      <c r="E124">
        <v>6</v>
      </c>
      <c r="F124">
        <v>63.411717503323402</v>
      </c>
      <c r="G124">
        <v>19.199215558097698</v>
      </c>
      <c r="I124">
        <v>10.705882352941099</v>
      </c>
      <c r="K124" s="12" t="s">
        <v>13</v>
      </c>
      <c r="P124"/>
      <c r="Q124"/>
      <c r="R124"/>
      <c r="S124"/>
      <c r="T124"/>
      <c r="U124"/>
      <c r="V124"/>
      <c r="W124"/>
      <c r="X124"/>
      <c r="Y124"/>
      <c r="Z124"/>
      <c r="AB124" s="6">
        <v>160</v>
      </c>
      <c r="AC124" s="8">
        <v>170</v>
      </c>
      <c r="AD124" s="7">
        <f>(COUNTIF($F107:$F156,"&gt;="&amp;AB124)+COUNTIF($F107:$F156,"&lt;"&amp;AC124)-COUNT($F107:$F156))/COUNT($F107:$F156)</f>
        <v>0</v>
      </c>
      <c r="AE124"/>
      <c r="AF124"/>
      <c r="AG124"/>
      <c r="AH124"/>
    </row>
    <row r="125" spans="1:38" x14ac:dyDescent="0.25">
      <c r="A125" s="11" t="s">
        <v>50</v>
      </c>
      <c r="E125">
        <v>6</v>
      </c>
      <c r="F125">
        <v>125.02154181021901</v>
      </c>
      <c r="G125">
        <v>48.181779746409397</v>
      </c>
      <c r="I125">
        <v>26.3921568627451</v>
      </c>
      <c r="K125" s="12" t="s">
        <v>13</v>
      </c>
      <c r="P125"/>
      <c r="Q125"/>
      <c r="R125"/>
      <c r="S125"/>
      <c r="T125"/>
      <c r="U125"/>
      <c r="V125"/>
      <c r="W125"/>
      <c r="X125"/>
      <c r="Y125"/>
      <c r="Z125"/>
      <c r="AB125" s="6">
        <v>170</v>
      </c>
      <c r="AC125" s="8">
        <v>180</v>
      </c>
      <c r="AD125" s="7">
        <f>(COUNTIF($F107:$F156,"&gt;="&amp;AB125)+COUNTIF($F107:$F156,"&lt;"&amp;AC125)-COUNT($F107:$F156))/COUNT($F107:$F156)</f>
        <v>0.02</v>
      </c>
      <c r="AE125"/>
      <c r="AF125"/>
      <c r="AG125"/>
      <c r="AH125"/>
    </row>
    <row r="126" spans="1:38" x14ac:dyDescent="0.25">
      <c r="A126" s="11" t="s">
        <v>51</v>
      </c>
      <c r="E126">
        <v>6</v>
      </c>
      <c r="F126">
        <v>70.181666155314005</v>
      </c>
      <c r="G126">
        <v>57.385152813724197</v>
      </c>
      <c r="I126">
        <v>16.745098039215598</v>
      </c>
      <c r="K126" s="12" t="s">
        <v>13</v>
      </c>
      <c r="P126"/>
      <c r="Q126"/>
      <c r="R126"/>
      <c r="S126"/>
      <c r="T126"/>
      <c r="U126"/>
      <c r="V126"/>
      <c r="W126"/>
      <c r="X126"/>
      <c r="Y126"/>
      <c r="Z126"/>
      <c r="AB126" s="6">
        <v>180</v>
      </c>
      <c r="AC126" s="8">
        <v>190</v>
      </c>
      <c r="AD126" s="7">
        <f>(COUNTIF($F107:$F156,"&gt;="&amp;AB126)+COUNTIF($F107:$F156,"&lt;"&amp;AC126)-COUNT($F107:$F156))/COUNT($F107:$F156)</f>
        <v>0.02</v>
      </c>
      <c r="AE126"/>
      <c r="AF126"/>
      <c r="AG126"/>
      <c r="AH126"/>
    </row>
    <row r="127" spans="1:38" x14ac:dyDescent="0.25">
      <c r="A127" s="11" t="s">
        <v>52</v>
      </c>
      <c r="E127">
        <v>6</v>
      </c>
      <c r="F127">
        <v>149.60336134453701</v>
      </c>
      <c r="G127">
        <v>18.1974248927038</v>
      </c>
      <c r="I127">
        <v>15.0196078431372</v>
      </c>
      <c r="K127" s="12" t="s">
        <v>13</v>
      </c>
      <c r="P127"/>
      <c r="Q127"/>
      <c r="R127"/>
      <c r="S127"/>
      <c r="T127"/>
      <c r="U127"/>
      <c r="V127"/>
      <c r="W127"/>
      <c r="X127"/>
      <c r="Y127"/>
      <c r="Z127"/>
      <c r="AB127" s="6">
        <v>190</v>
      </c>
      <c r="AC127" s="8">
        <v>200</v>
      </c>
      <c r="AD127" s="7">
        <f>(COUNTIF($F107:$F156,"&gt;="&amp;AB127)+COUNTIF($F107:$F156,"&lt;"&amp;AC127)-COUNT($F107:$F156))/COUNT($F107:$F156)</f>
        <v>0.02</v>
      </c>
      <c r="AE127"/>
      <c r="AF127"/>
      <c r="AG127"/>
      <c r="AH127"/>
    </row>
    <row r="128" spans="1:38" x14ac:dyDescent="0.25">
      <c r="A128" s="11" t="s">
        <v>53</v>
      </c>
      <c r="E128">
        <v>6</v>
      </c>
      <c r="F128">
        <v>174.96196990423999</v>
      </c>
      <c r="G128">
        <v>36.3371165011405</v>
      </c>
      <c r="I128">
        <v>16.7843137254902</v>
      </c>
      <c r="K128" s="12" t="s">
        <v>13</v>
      </c>
      <c r="P128"/>
      <c r="Q128"/>
      <c r="R128"/>
      <c r="S128"/>
      <c r="T128"/>
      <c r="U128"/>
      <c r="V128"/>
      <c r="W128"/>
      <c r="X128"/>
      <c r="Y128"/>
      <c r="Z128"/>
      <c r="AB128" s="6">
        <v>200</v>
      </c>
      <c r="AC128" s="8">
        <v>210</v>
      </c>
      <c r="AD128" s="7">
        <f>(COUNTIF($F107:$F156,"&gt;="&amp;AB128)+COUNTIF($F107:$F156,"&lt;"&amp;AC128)-COUNT($F107:$F156))/COUNT($F107:$F156)</f>
        <v>0.04</v>
      </c>
      <c r="AE128"/>
      <c r="AF128"/>
      <c r="AG128"/>
      <c r="AH128"/>
    </row>
    <row r="129" spans="1:34" x14ac:dyDescent="0.25">
      <c r="A129" s="11" t="s">
        <v>54</v>
      </c>
      <c r="E129">
        <v>6</v>
      </c>
      <c r="F129">
        <v>85.156459338911404</v>
      </c>
      <c r="G129">
        <v>19.556037591539901</v>
      </c>
      <c r="I129">
        <v>21.921568627450899</v>
      </c>
      <c r="K129" s="12" t="s">
        <v>13</v>
      </c>
      <c r="P129"/>
      <c r="Q129"/>
      <c r="R129"/>
      <c r="S129"/>
      <c r="T129"/>
      <c r="U129"/>
      <c r="V129"/>
      <c r="W129"/>
      <c r="X129"/>
      <c r="Y129"/>
      <c r="Z129"/>
      <c r="AB129" s="6">
        <v>210</v>
      </c>
      <c r="AC129" s="8">
        <v>220</v>
      </c>
      <c r="AD129" s="7">
        <f>(COUNTIF($F107:$F156,"&gt;="&amp;AB129)+COUNTIF($F107:$F156,"&lt;"&amp;AC129)-COUNT($F107:$F156))/COUNT($F107:$F156)</f>
        <v>0</v>
      </c>
      <c r="AE129"/>
      <c r="AF129"/>
      <c r="AG129"/>
      <c r="AH129"/>
    </row>
    <row r="130" spans="1:34" x14ac:dyDescent="0.25">
      <c r="A130" s="11" t="s">
        <v>55</v>
      </c>
      <c r="E130">
        <v>6</v>
      </c>
      <c r="F130">
        <v>125.6</v>
      </c>
      <c r="G130">
        <v>32.416301684615</v>
      </c>
      <c r="I130">
        <v>39.450980392156801</v>
      </c>
      <c r="K130" s="12" t="s">
        <v>13</v>
      </c>
      <c r="P130"/>
      <c r="Q130"/>
      <c r="R130"/>
      <c r="S130"/>
      <c r="T130"/>
      <c r="U130"/>
      <c r="V130"/>
      <c r="W130"/>
      <c r="X130"/>
      <c r="Y130"/>
      <c r="Z130"/>
      <c r="AB130" s="6">
        <v>220</v>
      </c>
      <c r="AC130" s="8">
        <v>230</v>
      </c>
      <c r="AD130" s="7">
        <f>(COUNTIF($F107:$F156,"&gt;="&amp;AB130)+COUNTIF($F107:$F156,"&lt;"&amp;AC130)-COUNT($F107:$F156))/COUNT($F107:$F156)</f>
        <v>0.02</v>
      </c>
      <c r="AE130"/>
      <c r="AF130"/>
      <c r="AG130"/>
      <c r="AH130"/>
    </row>
    <row r="131" spans="1:34" x14ac:dyDescent="0.25">
      <c r="A131" s="11" t="s">
        <v>56</v>
      </c>
      <c r="E131">
        <v>4</v>
      </c>
      <c r="F131">
        <v>227.552608311228</v>
      </c>
      <c r="G131">
        <v>20.242931103146098</v>
      </c>
      <c r="I131">
        <v>33.464052287581602</v>
      </c>
      <c r="K131" s="12" t="s">
        <v>13</v>
      </c>
      <c r="P131"/>
      <c r="Q131"/>
      <c r="R131"/>
      <c r="S131"/>
      <c r="T131"/>
      <c r="U131"/>
      <c r="V131"/>
      <c r="W131"/>
      <c r="X131"/>
      <c r="Y131"/>
      <c r="Z131"/>
      <c r="AB131" s="6">
        <v>230</v>
      </c>
      <c r="AC131" s="8">
        <v>240</v>
      </c>
      <c r="AD131" s="7">
        <f>(COUNTIF($F107:$F156,"&gt;="&amp;AB131)+COUNTIF($F107:$F156,"&lt;"&amp;AC131)-COUNT($F107:$F156))/COUNT($F107:$F156)</f>
        <v>0</v>
      </c>
      <c r="AE131"/>
      <c r="AF131"/>
      <c r="AG131"/>
      <c r="AH131"/>
    </row>
    <row r="132" spans="1:34" x14ac:dyDescent="0.25">
      <c r="A132" s="11" t="s">
        <v>57</v>
      </c>
      <c r="E132">
        <v>6</v>
      </c>
      <c r="F132">
        <v>69.2734693877551</v>
      </c>
      <c r="G132">
        <v>38.322968699372801</v>
      </c>
      <c r="I132">
        <v>16.235294117647001</v>
      </c>
      <c r="K132" s="12" t="s">
        <v>13</v>
      </c>
      <c r="P132"/>
      <c r="Q132"/>
      <c r="R132"/>
      <c r="S132"/>
      <c r="T132"/>
      <c r="U132"/>
      <c r="V132"/>
      <c r="W132"/>
      <c r="X132"/>
      <c r="Y132"/>
      <c r="Z132"/>
      <c r="AB132" s="6">
        <v>240</v>
      </c>
      <c r="AC132" s="8">
        <v>250</v>
      </c>
      <c r="AD132" s="7">
        <f>(COUNTIF($F107:$F156,"&gt;="&amp;AB132)+COUNTIF($F107:$F156,"&lt;"&amp;AC132)-COUNT($F107:$F156))/COUNT($F107:$F156)</f>
        <v>0.02</v>
      </c>
      <c r="AE132"/>
      <c r="AF132"/>
      <c r="AG132"/>
      <c r="AH132"/>
    </row>
    <row r="133" spans="1:34" x14ac:dyDescent="0.25">
      <c r="A133" s="11" t="s">
        <v>58</v>
      </c>
      <c r="E133">
        <v>6</v>
      </c>
      <c r="F133">
        <v>58.773033707865203</v>
      </c>
      <c r="G133">
        <v>21.167504219994001</v>
      </c>
      <c r="I133">
        <v>22.5490196078431</v>
      </c>
      <c r="K133" s="12" t="s">
        <v>13</v>
      </c>
      <c r="P133"/>
      <c r="Q133"/>
      <c r="R133"/>
      <c r="S133"/>
      <c r="T133"/>
      <c r="U133"/>
      <c r="V133"/>
      <c r="W133"/>
      <c r="X133"/>
      <c r="Y133"/>
      <c r="Z133"/>
      <c r="AB133" s="6">
        <v>250</v>
      </c>
      <c r="AC133" s="8">
        <v>260</v>
      </c>
      <c r="AD133" s="7">
        <f>(COUNTIF($F107:$F156,"&gt;="&amp;AB133)+COUNTIF($F107:$F156,"&lt;"&amp;AC133)-COUNT($F107:$F156))/COUNT($F107:$F156)</f>
        <v>0</v>
      </c>
      <c r="AE133"/>
      <c r="AF133"/>
      <c r="AG133"/>
      <c r="AH133"/>
    </row>
    <row r="134" spans="1:34" x14ac:dyDescent="0.25">
      <c r="A134" s="11" t="s">
        <v>59</v>
      </c>
      <c r="E134">
        <v>5</v>
      </c>
      <c r="F134">
        <v>37.028615361536097</v>
      </c>
      <c r="G134">
        <v>10.484625920172901</v>
      </c>
      <c r="I134">
        <v>12.5</v>
      </c>
      <c r="K134" s="12" t="s">
        <v>13</v>
      </c>
      <c r="P134"/>
      <c r="Q134"/>
      <c r="R134"/>
      <c r="S134"/>
      <c r="T134"/>
      <c r="U134"/>
      <c r="V134"/>
      <c r="W134"/>
      <c r="X134"/>
      <c r="Y134"/>
      <c r="Z134"/>
      <c r="AB134" s="6">
        <v>260</v>
      </c>
      <c r="AC134" s="8">
        <v>270</v>
      </c>
      <c r="AD134" s="7">
        <f>(COUNTIF($F107:$F156,"&gt;="&amp;AB134)+COUNTIF($F107:$F156,"&lt;"&amp;AC134)-COUNT($F107:$F156))/COUNT($F107:$F156)</f>
        <v>0</v>
      </c>
      <c r="AE134"/>
      <c r="AF134"/>
      <c r="AG134"/>
      <c r="AH134"/>
    </row>
    <row r="135" spans="1:34" x14ac:dyDescent="0.25">
      <c r="A135" s="11" t="s">
        <v>60</v>
      </c>
      <c r="E135">
        <v>3</v>
      </c>
      <c r="F135">
        <v>96.785628164938402</v>
      </c>
      <c r="G135">
        <v>14.986853952263299</v>
      </c>
      <c r="I135">
        <v>32.5490196078431</v>
      </c>
      <c r="K135" s="12" t="s">
        <v>13</v>
      </c>
      <c r="P135"/>
      <c r="Q135"/>
      <c r="R135"/>
      <c r="S135"/>
      <c r="T135"/>
      <c r="U135"/>
      <c r="V135"/>
      <c r="W135"/>
      <c r="X135"/>
      <c r="Y135"/>
      <c r="Z135"/>
      <c r="AB135" s="6">
        <v>270</v>
      </c>
      <c r="AC135" s="8">
        <v>280</v>
      </c>
      <c r="AD135" s="7">
        <f>(COUNTIF($F107:$F156,"&gt;="&amp;AB135)+COUNTIF($F107:$F156,"&lt;"&amp;AC135)-COUNT($F107:$F156))/COUNT($F107:$F156)</f>
        <v>0</v>
      </c>
      <c r="AE135"/>
      <c r="AF135"/>
      <c r="AG135"/>
      <c r="AH135"/>
    </row>
    <row r="136" spans="1:34" x14ac:dyDescent="0.25">
      <c r="A136" s="11" t="s">
        <v>61</v>
      </c>
      <c r="E136">
        <v>6</v>
      </c>
      <c r="F136">
        <v>87.142857142857096</v>
      </c>
      <c r="G136">
        <v>22.015466413542001</v>
      </c>
      <c r="I136">
        <v>33.019607843137202</v>
      </c>
      <c r="K136" s="12" t="s">
        <v>13</v>
      </c>
      <c r="P136"/>
      <c r="Q136"/>
      <c r="R136"/>
      <c r="S136"/>
      <c r="T136"/>
      <c r="U136"/>
      <c r="V136"/>
      <c r="W136"/>
      <c r="X136"/>
      <c r="Y136"/>
      <c r="Z136"/>
      <c r="AB136" s="6">
        <v>280</v>
      </c>
      <c r="AC136" s="8">
        <v>290</v>
      </c>
      <c r="AD136" s="7">
        <f>(COUNTIF($F107:$F156,"&gt;="&amp;AB136)+COUNTIF($F107:$F156,"&lt;"&amp;AC136)-COUNT($F107:$F156))/COUNT($F107:$F156)</f>
        <v>0</v>
      </c>
      <c r="AE136"/>
      <c r="AF136"/>
      <c r="AG136"/>
      <c r="AH136"/>
    </row>
    <row r="137" spans="1:34" x14ac:dyDescent="0.25">
      <c r="A137" s="11" t="s">
        <v>62</v>
      </c>
      <c r="E137">
        <v>6</v>
      </c>
      <c r="F137">
        <v>186.457699838276</v>
      </c>
      <c r="G137">
        <v>36.748930307530003</v>
      </c>
      <c r="I137">
        <v>18</v>
      </c>
      <c r="K137" s="12" t="s">
        <v>13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B137" s="6">
        <v>290</v>
      </c>
      <c r="AC137" s="8">
        <v>300</v>
      </c>
      <c r="AD137" s="7">
        <f>(COUNTIF($F107:$F156,"&gt;="&amp;AB137)+COUNTIF($F107:$F156,"&lt;"&amp;AC137)-COUNT($F107:$F156))/COUNT($F107:$F156)</f>
        <v>0</v>
      </c>
      <c r="AE137"/>
      <c r="AF137"/>
      <c r="AG137"/>
      <c r="AH137"/>
    </row>
    <row r="138" spans="1:34" x14ac:dyDescent="0.25">
      <c r="A138" s="11" t="s">
        <v>63</v>
      </c>
      <c r="E138">
        <v>6</v>
      </c>
      <c r="F138">
        <v>54.539475869399098</v>
      </c>
      <c r="G138">
        <v>37.574484209006798</v>
      </c>
      <c r="J138">
        <v>13.790849673202599</v>
      </c>
      <c r="K138" s="12" t="s">
        <v>13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B138" s="6">
        <v>300</v>
      </c>
      <c r="AC138" s="8">
        <v>310</v>
      </c>
      <c r="AD138" s="7">
        <f>(COUNTIF($F107:$F156,"&gt;="&amp;AB138)+COUNTIF($F107:$F156,"&lt;"&amp;AC138)-COUNT($F107:$F156))/COUNT($F107:$F156)</f>
        <v>0</v>
      </c>
      <c r="AE138"/>
      <c r="AF138"/>
      <c r="AG138"/>
      <c r="AH138"/>
    </row>
    <row r="139" spans="1:34" x14ac:dyDescent="0.25">
      <c r="A139" s="11" t="s">
        <v>64</v>
      </c>
      <c r="E139">
        <v>6</v>
      </c>
      <c r="F139">
        <v>65.086235967989793</v>
      </c>
      <c r="G139">
        <v>27.9936033984247</v>
      </c>
      <c r="I139">
        <v>27.764705882352899</v>
      </c>
      <c r="K139" s="12" t="s">
        <v>13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B139" s="6">
        <v>310</v>
      </c>
      <c r="AC139" s="8">
        <v>320</v>
      </c>
      <c r="AD139" s="7">
        <f>(COUNTIF($F107:$F156,"&gt;="&amp;AB139)+COUNTIF($F107:$F156,"&lt;"&amp;AC139)-COUNT($F107:$F156))/COUNT($F107:$F156)</f>
        <v>0</v>
      </c>
      <c r="AE139"/>
      <c r="AF139"/>
      <c r="AG139"/>
      <c r="AH139"/>
    </row>
    <row r="140" spans="1:34" x14ac:dyDescent="0.25">
      <c r="A140" s="11" t="s">
        <v>65</v>
      </c>
      <c r="E140">
        <v>6</v>
      </c>
      <c r="F140">
        <v>32.895816464237399</v>
      </c>
      <c r="G140">
        <v>36.901408450704203</v>
      </c>
      <c r="I140">
        <v>53.2156862745098</v>
      </c>
      <c r="K140" s="12" t="s">
        <v>13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B140" s="6">
        <v>320</v>
      </c>
      <c r="AC140" s="8">
        <v>330</v>
      </c>
      <c r="AD140" s="7">
        <f>(COUNTIF($F107:$F156,"&gt;="&amp;AB140)+COUNTIF($F107:$F156,"&lt;"&amp;AC140)-COUNT($F107:$F156))/COUNT($F107:$F156)</f>
        <v>0</v>
      </c>
      <c r="AE140"/>
      <c r="AF140"/>
      <c r="AG140"/>
      <c r="AH140"/>
    </row>
    <row r="141" spans="1:34" x14ac:dyDescent="0.25">
      <c r="A141" s="11" t="s">
        <v>66</v>
      </c>
      <c r="E141">
        <v>6</v>
      </c>
      <c r="F141">
        <v>98.776639344262307</v>
      </c>
      <c r="G141">
        <v>27.826993101545298</v>
      </c>
      <c r="I141">
        <v>16.862745098039198</v>
      </c>
      <c r="K141" s="12" t="s">
        <v>13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B141" s="6">
        <v>330</v>
      </c>
      <c r="AC141" s="8">
        <v>340</v>
      </c>
      <c r="AD141" s="7">
        <f>(COUNTIF($F107:$F156,"&gt;="&amp;AB141)+COUNTIF($F107:$F156,"&lt;"&amp;AC141)-COUNT($F107:$F156))/COUNT($F107:$F156)</f>
        <v>0</v>
      </c>
      <c r="AE141"/>
      <c r="AF141"/>
      <c r="AG141"/>
      <c r="AH141"/>
    </row>
    <row r="142" spans="1:34" x14ac:dyDescent="0.25">
      <c r="A142" s="11" t="s">
        <v>67</v>
      </c>
      <c r="E142">
        <v>5</v>
      </c>
      <c r="F142">
        <v>37.951492655689798</v>
      </c>
      <c r="G142">
        <v>15.006809675691301</v>
      </c>
      <c r="I142">
        <v>15</v>
      </c>
      <c r="K142" s="12" t="s">
        <v>13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B142" s="6">
        <v>340</v>
      </c>
      <c r="AC142" s="8">
        <v>350</v>
      </c>
      <c r="AD142" s="7">
        <f>(COUNTIF($F107:$F156,"&gt;="&amp;AB142)+COUNTIF($F107:$F156,"&lt;"&amp;AC142)-COUNT($F107:$F156))/COUNT($F107:$F156)</f>
        <v>0</v>
      </c>
      <c r="AE142"/>
      <c r="AF142"/>
      <c r="AG142"/>
      <c r="AH142"/>
    </row>
    <row r="143" spans="1:34" x14ac:dyDescent="0.25">
      <c r="A143" s="11" t="s">
        <v>68</v>
      </c>
      <c r="E143">
        <v>6</v>
      </c>
      <c r="F143">
        <v>112.031746031746</v>
      </c>
      <c r="G143">
        <v>6.0713005496021903</v>
      </c>
      <c r="I143">
        <v>11.529411764705801</v>
      </c>
      <c r="K143" s="12" t="s">
        <v>13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B143" s="6">
        <v>350</v>
      </c>
      <c r="AC143" s="8">
        <v>360</v>
      </c>
      <c r="AD143" s="7">
        <f>(COUNTIF($F107:$F156,"&gt;="&amp;AB143)+COUNTIF($F107:$F156,"&lt;"&amp;AC143)-COUNT($F107:$F156))/COUNT($F107:$F156)</f>
        <v>0</v>
      </c>
      <c r="AE143"/>
      <c r="AF143"/>
      <c r="AG143"/>
      <c r="AH143"/>
    </row>
    <row r="144" spans="1:34" ht="15.75" thickBot="1" x14ac:dyDescent="0.3">
      <c r="A144" s="11" t="s">
        <v>69</v>
      </c>
      <c r="E144">
        <v>6</v>
      </c>
      <c r="F144">
        <v>54.327485380116897</v>
      </c>
      <c r="G144">
        <v>28.6253914282475</v>
      </c>
      <c r="I144">
        <v>48.784313725490101</v>
      </c>
      <c r="K144" s="12" t="s">
        <v>13</v>
      </c>
      <c r="P144"/>
      <c r="Q144"/>
      <c r="R144"/>
      <c r="S144"/>
      <c r="T144"/>
      <c r="U144"/>
      <c r="V144"/>
      <c r="W144"/>
      <c r="X144"/>
      <c r="Y144"/>
      <c r="Z144"/>
    </row>
    <row r="145" spans="1:38" ht="15.75" thickBot="1" x14ac:dyDescent="0.3">
      <c r="A145" s="11" t="s">
        <v>70</v>
      </c>
      <c r="E145">
        <v>6</v>
      </c>
      <c r="F145">
        <v>50.247881773399001</v>
      </c>
      <c r="G145">
        <v>29.076188081468398</v>
      </c>
      <c r="I145">
        <v>48.470588235294102</v>
      </c>
      <c r="K145" s="12" t="s">
        <v>13</v>
      </c>
      <c r="P145"/>
      <c r="Q145"/>
      <c r="R145"/>
      <c r="S145"/>
      <c r="T145"/>
      <c r="U145"/>
      <c r="V145"/>
      <c r="W145"/>
      <c r="X145"/>
      <c r="Y145"/>
      <c r="Z145"/>
      <c r="AB145" s="34" t="s">
        <v>26</v>
      </c>
      <c r="AC145" s="35"/>
      <c r="AD145" s="36"/>
    </row>
    <row r="146" spans="1:38" x14ac:dyDescent="0.25">
      <c r="A146" s="11" t="s">
        <v>71</v>
      </c>
      <c r="E146">
        <v>5</v>
      </c>
      <c r="F146">
        <v>136.263487208008</v>
      </c>
      <c r="G146">
        <v>46.929897951832103</v>
      </c>
      <c r="I146">
        <v>16.323529411764699</v>
      </c>
      <c r="K146" s="12" t="s">
        <v>13</v>
      </c>
      <c r="P146"/>
      <c r="Q146"/>
      <c r="R146"/>
      <c r="S146"/>
      <c r="T146"/>
      <c r="U146"/>
      <c r="V146"/>
      <c r="W146"/>
      <c r="X146"/>
      <c r="Y146"/>
      <c r="Z146"/>
      <c r="AB146" s="37" t="s">
        <v>24</v>
      </c>
      <c r="AC146" s="38"/>
      <c r="AD146" s="20">
        <f>COUNTIF(AD108:AD125,"=0")</f>
        <v>2</v>
      </c>
    </row>
    <row r="147" spans="1:38" ht="15.75" thickBot="1" x14ac:dyDescent="0.3">
      <c r="A147" s="11" t="s">
        <v>72</v>
      </c>
      <c r="E147">
        <v>6</v>
      </c>
      <c r="F147">
        <v>205.64018870330199</v>
      </c>
      <c r="G147">
        <v>34.008187940565598</v>
      </c>
      <c r="I147">
        <v>38.078431372548998</v>
      </c>
      <c r="K147" s="12" t="s">
        <v>13</v>
      </c>
      <c r="P147"/>
      <c r="Q147"/>
      <c r="R147"/>
      <c r="S147"/>
      <c r="T147"/>
      <c r="U147"/>
      <c r="V147"/>
      <c r="W147"/>
      <c r="X147"/>
      <c r="Y147"/>
      <c r="Z147"/>
      <c r="AB147" s="39" t="s">
        <v>25</v>
      </c>
      <c r="AC147" s="40"/>
      <c r="AD147" s="19">
        <f>(COUNT(AD108:AD125)-AD146)/COUNT(AD108:AD125)</f>
        <v>0.88888888888888884</v>
      </c>
    </row>
    <row r="148" spans="1:38" x14ac:dyDescent="0.25">
      <c r="A148" s="11" t="s">
        <v>73</v>
      </c>
      <c r="E148">
        <v>6</v>
      </c>
      <c r="F148">
        <v>84.465377176015394</v>
      </c>
      <c r="G148">
        <v>31.904615141069101</v>
      </c>
      <c r="I148">
        <v>9.6470588235294095</v>
      </c>
      <c r="K148" s="12" t="s">
        <v>13</v>
      </c>
      <c r="P148"/>
      <c r="Q148"/>
      <c r="R148"/>
      <c r="S148"/>
      <c r="T148"/>
      <c r="U148"/>
      <c r="V148"/>
      <c r="W148"/>
      <c r="X148"/>
      <c r="Y148"/>
      <c r="Z148"/>
    </row>
    <row r="149" spans="1:38" x14ac:dyDescent="0.25">
      <c r="A149" s="11" t="s">
        <v>74</v>
      </c>
      <c r="E149">
        <v>6</v>
      </c>
      <c r="F149">
        <v>84.598071739581201</v>
      </c>
      <c r="G149">
        <v>33.758583673796302</v>
      </c>
      <c r="I149">
        <v>45.137254901960702</v>
      </c>
      <c r="K149" s="12" t="s">
        <v>13</v>
      </c>
      <c r="P149"/>
      <c r="Q149"/>
      <c r="R149"/>
      <c r="S149"/>
      <c r="T149"/>
      <c r="U149"/>
      <c r="V149"/>
      <c r="W149"/>
      <c r="X149"/>
      <c r="Y149"/>
      <c r="Z149"/>
    </row>
    <row r="150" spans="1:38" x14ac:dyDescent="0.25">
      <c r="A150" s="11" t="s">
        <v>75</v>
      </c>
      <c r="E150">
        <v>6</v>
      </c>
      <c r="F150">
        <v>92.734833575767894</v>
      </c>
      <c r="G150">
        <v>15.178181747803199</v>
      </c>
      <c r="I150">
        <v>30.980392156862699</v>
      </c>
      <c r="K150" s="12" t="s">
        <v>13</v>
      </c>
      <c r="P150"/>
      <c r="Q150"/>
      <c r="R150"/>
      <c r="S150"/>
      <c r="T150"/>
      <c r="U150"/>
      <c r="V150"/>
      <c r="W150"/>
      <c r="X150"/>
      <c r="Y150"/>
      <c r="Z150"/>
    </row>
    <row r="151" spans="1:38" x14ac:dyDescent="0.25">
      <c r="A151" s="11" t="s">
        <v>76</v>
      </c>
      <c r="E151">
        <v>5</v>
      </c>
      <c r="F151">
        <v>75.9078084738576</v>
      </c>
      <c r="G151">
        <v>21.428571428571399</v>
      </c>
      <c r="J151">
        <v>13.8039215686274</v>
      </c>
      <c r="K151" s="12" t="s">
        <v>13</v>
      </c>
      <c r="P151"/>
      <c r="Q151"/>
      <c r="R151"/>
      <c r="S151"/>
      <c r="T151"/>
      <c r="U151"/>
      <c r="V151"/>
      <c r="W151"/>
      <c r="X151"/>
      <c r="Y151"/>
      <c r="Z151"/>
    </row>
    <row r="152" spans="1:38" x14ac:dyDescent="0.25">
      <c r="A152" s="11" t="s">
        <v>77</v>
      </c>
      <c r="E152">
        <v>6</v>
      </c>
      <c r="F152">
        <v>58.140592535590599</v>
      </c>
      <c r="G152">
        <v>29.690460485042099</v>
      </c>
      <c r="I152">
        <v>20.901960784313701</v>
      </c>
      <c r="K152" s="12" t="s">
        <v>13</v>
      </c>
      <c r="P152"/>
      <c r="Q152"/>
      <c r="R152"/>
      <c r="S152"/>
      <c r="T152"/>
      <c r="U152"/>
      <c r="V152"/>
      <c r="W152"/>
      <c r="X152"/>
      <c r="Y152"/>
      <c r="Z152"/>
    </row>
    <row r="153" spans="1:38" x14ac:dyDescent="0.25">
      <c r="A153" s="11" t="s">
        <v>78</v>
      </c>
      <c r="E153">
        <v>6</v>
      </c>
      <c r="F153">
        <v>54.900867553499097</v>
      </c>
      <c r="G153">
        <v>11.438127090301</v>
      </c>
      <c r="I153">
        <v>11.3333333333333</v>
      </c>
      <c r="K153" s="12" t="s">
        <v>13</v>
      </c>
      <c r="P153"/>
      <c r="Q153"/>
      <c r="R153"/>
      <c r="S153"/>
      <c r="T153"/>
      <c r="U153"/>
      <c r="V153"/>
      <c r="W153"/>
      <c r="X153"/>
      <c r="Y153"/>
      <c r="Z153"/>
    </row>
    <row r="154" spans="1:38" x14ac:dyDescent="0.25">
      <c r="A154" s="11" t="s">
        <v>79</v>
      </c>
      <c r="E154">
        <v>6</v>
      </c>
      <c r="F154">
        <v>63.9946933066933</v>
      </c>
      <c r="G154">
        <v>44.727088948786999</v>
      </c>
      <c r="I154">
        <v>23.921568627450899</v>
      </c>
      <c r="K154" s="12" t="s">
        <v>13</v>
      </c>
      <c r="P154"/>
      <c r="Q154"/>
      <c r="R154"/>
      <c r="S154"/>
      <c r="T154"/>
      <c r="U154"/>
      <c r="V154"/>
      <c r="W154"/>
      <c r="X154"/>
      <c r="Y154"/>
      <c r="Z154"/>
    </row>
    <row r="155" spans="1:38" x14ac:dyDescent="0.25">
      <c r="A155" s="11" t="s">
        <v>80</v>
      </c>
      <c r="E155">
        <v>6</v>
      </c>
      <c r="F155">
        <v>97.722418699343706</v>
      </c>
      <c r="G155">
        <v>49.706350103636701</v>
      </c>
      <c r="I155">
        <v>27.8823529411764</v>
      </c>
      <c r="K155" s="12" t="s">
        <v>13</v>
      </c>
      <c r="P155"/>
      <c r="Q155"/>
      <c r="R155"/>
      <c r="S155"/>
      <c r="T155"/>
      <c r="U155"/>
      <c r="V155"/>
      <c r="W155"/>
      <c r="X155"/>
      <c r="Y155"/>
      <c r="Z155"/>
    </row>
    <row r="156" spans="1:38" ht="15.75" thickBot="1" x14ac:dyDescent="0.3">
      <c r="A156" s="13" t="s">
        <v>81</v>
      </c>
      <c r="E156" s="14">
        <v>6</v>
      </c>
      <c r="F156" s="14">
        <v>82.721093620546796</v>
      </c>
      <c r="G156" s="14">
        <v>17.980401851728299</v>
      </c>
      <c r="H156" s="14"/>
      <c r="I156" s="14">
        <v>16</v>
      </c>
      <c r="J156" s="14"/>
      <c r="K156" s="15" t="s">
        <v>13</v>
      </c>
      <c r="P156"/>
      <c r="Q156"/>
      <c r="R156"/>
      <c r="S156"/>
      <c r="T156"/>
      <c r="U156"/>
      <c r="V156"/>
      <c r="W156"/>
      <c r="X156"/>
      <c r="Y156"/>
      <c r="Z156"/>
    </row>
    <row r="157" spans="1:38" ht="15.75" thickBot="1" x14ac:dyDescent="0.3">
      <c r="A157" s="11"/>
      <c r="M157"/>
      <c r="P157"/>
      <c r="Q157"/>
      <c r="R157"/>
      <c r="S157"/>
      <c r="T157"/>
      <c r="U157"/>
      <c r="V157"/>
      <c r="W157"/>
      <c r="X157"/>
      <c r="Y157"/>
      <c r="Z157"/>
    </row>
    <row r="158" spans="1:38" ht="17.25" customHeight="1" thickBot="1" x14ac:dyDescent="0.3">
      <c r="A158" s="16" t="s">
        <v>0</v>
      </c>
      <c r="B158" s="17" t="s">
        <v>1</v>
      </c>
      <c r="C158" s="17" t="s">
        <v>2</v>
      </c>
      <c r="D158" s="17" t="s">
        <v>3</v>
      </c>
      <c r="E158" s="17" t="s">
        <v>4</v>
      </c>
      <c r="F158" s="17" t="s">
        <v>5</v>
      </c>
      <c r="G158" s="17" t="s">
        <v>6</v>
      </c>
      <c r="H158" s="17" t="s">
        <v>7</v>
      </c>
      <c r="I158" s="17" t="s">
        <v>8</v>
      </c>
      <c r="J158" s="17" t="s">
        <v>9</v>
      </c>
      <c r="K158" s="18" t="s">
        <v>10</v>
      </c>
      <c r="M158" s="41" t="str">
        <f>E158</f>
        <v>num_colors</v>
      </c>
      <c r="N158" s="42"/>
      <c r="P158"/>
      <c r="Q158"/>
      <c r="R158"/>
      <c r="S158"/>
      <c r="T158"/>
      <c r="U158"/>
      <c r="V158"/>
      <c r="W158"/>
      <c r="X158"/>
      <c r="Y158"/>
      <c r="Z158"/>
      <c r="AA158" s="2"/>
      <c r="AB158" s="41" t="s">
        <v>15</v>
      </c>
      <c r="AC158" s="43"/>
      <c r="AD158" s="42"/>
      <c r="AF158" s="41" t="s">
        <v>16</v>
      </c>
      <c r="AG158" s="43"/>
      <c r="AH158" s="42"/>
      <c r="AJ158" s="41" t="s">
        <v>17</v>
      </c>
      <c r="AK158" s="43"/>
      <c r="AL158" s="42"/>
    </row>
    <row r="159" spans="1:38" x14ac:dyDescent="0.25">
      <c r="A159" s="11" t="s">
        <v>32</v>
      </c>
      <c r="E159">
        <v>6</v>
      </c>
      <c r="F159">
        <v>42.004661879755602</v>
      </c>
      <c r="G159">
        <v>42.378748060867203</v>
      </c>
      <c r="I159">
        <v>22.509803921568601</v>
      </c>
      <c r="K159" s="12" t="s">
        <v>14</v>
      </c>
      <c r="M159" s="3" t="s">
        <v>18</v>
      </c>
      <c r="N159" s="4" t="s">
        <v>19</v>
      </c>
      <c r="P159"/>
      <c r="Q159"/>
      <c r="R159"/>
      <c r="S159"/>
      <c r="T159"/>
      <c r="U159"/>
      <c r="V159"/>
      <c r="W159"/>
      <c r="X159"/>
      <c r="Y159"/>
      <c r="Z159"/>
      <c r="AB159" s="3" t="s">
        <v>20</v>
      </c>
      <c r="AC159" s="5" t="s">
        <v>21</v>
      </c>
      <c r="AD159" s="4" t="s">
        <v>19</v>
      </c>
      <c r="AF159" s="3" t="s">
        <v>22</v>
      </c>
      <c r="AG159" s="5" t="s">
        <v>23</v>
      </c>
      <c r="AH159" s="4" t="s">
        <v>19</v>
      </c>
      <c r="AJ159" s="3" t="s">
        <v>22</v>
      </c>
      <c r="AK159" s="5" t="s">
        <v>23</v>
      </c>
      <c r="AL159" s="4" t="s">
        <v>19</v>
      </c>
    </row>
    <row r="160" spans="1:38" x14ac:dyDescent="0.25">
      <c r="A160" s="11" t="s">
        <v>33</v>
      </c>
      <c r="E160">
        <v>6</v>
      </c>
      <c r="F160">
        <v>124.03636363636301</v>
      </c>
      <c r="G160">
        <v>16.188749879393999</v>
      </c>
      <c r="I160">
        <v>30</v>
      </c>
      <c r="K160" s="12" t="s">
        <v>14</v>
      </c>
      <c r="M160" s="6">
        <v>2</v>
      </c>
      <c r="N160" s="7">
        <f>(COUNTIF($E159:$E208,"&gt;=1")+COUNTIF($E159:$E208,"&lt;=2")-COUNT(F159:F208))/COUNT(F159:F208)</f>
        <v>0.04</v>
      </c>
      <c r="P160"/>
      <c r="Q160"/>
      <c r="R160"/>
      <c r="S160"/>
      <c r="T160"/>
      <c r="U160"/>
      <c r="V160"/>
      <c r="W160"/>
      <c r="X160"/>
      <c r="Y160"/>
      <c r="Z160"/>
      <c r="AB160" s="6">
        <v>0</v>
      </c>
      <c r="AC160" s="8">
        <v>10</v>
      </c>
      <c r="AD160" s="7">
        <f>(COUNTIF($F159:$F208,"&gt;="&amp;AB160)+COUNTIF($F159:$F208,"&lt;"&amp;AC160)-COUNT($F159:$F208))/COUNT($F159:$F208)</f>
        <v>0.02</v>
      </c>
      <c r="AF160" s="6">
        <v>0</v>
      </c>
      <c r="AG160" s="8">
        <v>10</v>
      </c>
      <c r="AH160" s="7">
        <f>(COUNTIF($G159:$G208,"&gt;="&amp;AF160)+COUNTIF($G159:$G208,"&lt;"&amp;AG160)-COUNT($G159:$G208))/COUNT($G159:$G208)</f>
        <v>2.1276595744680851E-2</v>
      </c>
      <c r="AJ160" s="6">
        <v>0</v>
      </c>
      <c r="AK160" s="8">
        <v>10</v>
      </c>
      <c r="AL160" s="7">
        <f>(COUNTIF($I159:$I208,"&gt;="&amp;AJ160)+COUNTIF($I159:$I208,"&lt;"&amp;AK160)-COUNT($I159:$I208))/COUNT($I159:$I208)</f>
        <v>4.3478260869565216E-2</v>
      </c>
    </row>
    <row r="161" spans="1:38" x14ac:dyDescent="0.25">
      <c r="A161" s="11" t="s">
        <v>34</v>
      </c>
      <c r="E161">
        <v>5</v>
      </c>
      <c r="F161">
        <v>52.364927446742797</v>
      </c>
      <c r="G161">
        <v>42.670542350430402</v>
      </c>
      <c r="I161">
        <v>21.617647058823501</v>
      </c>
      <c r="K161" s="12" t="s">
        <v>14</v>
      </c>
      <c r="M161" s="6">
        <v>3</v>
      </c>
      <c r="N161" s="7">
        <f>COUNTIF($E159:$E208,M161)/COUNT($E159:$E208)</f>
        <v>0.06</v>
      </c>
      <c r="P161"/>
      <c r="Q161"/>
      <c r="R161"/>
      <c r="S161"/>
      <c r="T161"/>
      <c r="U161"/>
      <c r="V161"/>
      <c r="W161"/>
      <c r="X161"/>
      <c r="Y161"/>
      <c r="Z161"/>
      <c r="AB161" s="6">
        <v>10</v>
      </c>
      <c r="AC161" s="8">
        <v>20</v>
      </c>
      <c r="AD161" s="7">
        <f>(COUNTIF($F159:$F208,"&gt;="&amp;AB161)+COUNTIF($F159:$F208,"&lt;"&amp;AC161)-COUNT($F159:$F208))/COUNT($F159:$F208)</f>
        <v>0.12</v>
      </c>
      <c r="AF161" s="6">
        <v>10</v>
      </c>
      <c r="AG161" s="8">
        <v>20</v>
      </c>
      <c r="AH161" s="7">
        <f>(COUNTIF($G159:$G208,"&gt;="&amp;AF161)+COUNTIF($G159:$G208,"&lt;"&amp;AG161)-COUNT($G159:$G208))/COUNT($G159:$G208)</f>
        <v>0.1276595744680851</v>
      </c>
      <c r="AJ161" s="6">
        <v>10</v>
      </c>
      <c r="AK161" s="8">
        <v>20</v>
      </c>
      <c r="AL161" s="7">
        <f>(COUNTIF($I159:$I208,"&gt;="&amp;AJ161)+COUNTIF($I159:$I208,"&lt;"&amp;AK161)-COUNT($I159:$I208))/COUNT($I159:$I208)</f>
        <v>0.15217391304347827</v>
      </c>
    </row>
    <row r="162" spans="1:38" x14ac:dyDescent="0.25">
      <c r="A162" s="11" t="s">
        <v>35</v>
      </c>
      <c r="E162">
        <v>6</v>
      </c>
      <c r="F162">
        <v>145.69987995197999</v>
      </c>
      <c r="G162">
        <v>22.413850418987401</v>
      </c>
      <c r="I162">
        <v>13.8039215686274</v>
      </c>
      <c r="K162" s="12" t="s">
        <v>14</v>
      </c>
      <c r="M162" s="6">
        <v>4</v>
      </c>
      <c r="N162" s="7">
        <f>COUNTIF($E159:$E208,M162)/COUNT($E159:$E208)</f>
        <v>0.12</v>
      </c>
      <c r="P162"/>
      <c r="Q162"/>
      <c r="R162"/>
      <c r="S162"/>
      <c r="T162"/>
      <c r="U162"/>
      <c r="V162"/>
      <c r="W162"/>
      <c r="X162"/>
      <c r="Y162"/>
      <c r="Z162"/>
      <c r="AB162" s="6">
        <v>20</v>
      </c>
      <c r="AC162" s="8">
        <v>30</v>
      </c>
      <c r="AD162" s="7">
        <f>(COUNTIF($F159:$F208,"&gt;="&amp;AB162)+COUNTIF($F159:$F208,"&lt;"&amp;AC162)-COUNT($F159:$F208))/COUNT($F159:$F208)</f>
        <v>0.12</v>
      </c>
      <c r="AF162" s="6">
        <v>20</v>
      </c>
      <c r="AG162" s="8">
        <v>30</v>
      </c>
      <c r="AH162" s="7">
        <f>(COUNTIF($G159:$G208,"&gt;="&amp;AF162)+COUNTIF($G159:$G208,"&lt;"&amp;AG162)-COUNT($G159:$G208))/COUNT($G159:$G208)</f>
        <v>0.23404255319148937</v>
      </c>
      <c r="AJ162" s="6">
        <v>20</v>
      </c>
      <c r="AK162" s="8">
        <v>30</v>
      </c>
      <c r="AL162" s="7">
        <f>(COUNTIF($I159:$I208,"&gt;="&amp;AJ162)+COUNTIF($I159:$I208,"&lt;"&amp;AK162)-COUNT($I159:$I208))/COUNT($I159:$I208)</f>
        <v>0.34782608695652173</v>
      </c>
    </row>
    <row r="163" spans="1:38" x14ac:dyDescent="0.25">
      <c r="A163" s="11" t="s">
        <v>36</v>
      </c>
      <c r="E163">
        <v>6</v>
      </c>
      <c r="F163">
        <v>226.06692131398</v>
      </c>
      <c r="G163">
        <v>18.9402684136214</v>
      </c>
      <c r="I163">
        <v>46.6666666666666</v>
      </c>
      <c r="K163" s="12" t="s">
        <v>14</v>
      </c>
      <c r="M163" s="6">
        <v>5</v>
      </c>
      <c r="N163" s="7">
        <f>COUNTIF($E159:$E208,M163)/COUNT($E159:$E208)</f>
        <v>0.16</v>
      </c>
      <c r="P163"/>
      <c r="Q163"/>
      <c r="R163"/>
      <c r="S163"/>
      <c r="T163"/>
      <c r="U163"/>
      <c r="V163"/>
      <c r="W163"/>
      <c r="X163"/>
      <c r="Y163"/>
      <c r="Z163"/>
      <c r="AB163" s="6">
        <v>30</v>
      </c>
      <c r="AC163" s="8">
        <v>40</v>
      </c>
      <c r="AD163" s="7">
        <f>(COUNTIF($F159:$F208,"&gt;="&amp;AB163)+COUNTIF($F159:$F208,"&lt;"&amp;AC163)-COUNT($F159:$F208))/COUNT($F159:$F208)</f>
        <v>0.02</v>
      </c>
      <c r="AF163" s="6">
        <v>30</v>
      </c>
      <c r="AG163" s="8">
        <v>40</v>
      </c>
      <c r="AH163" s="7">
        <f>(COUNTIF($G159:$G208,"&gt;="&amp;AF163)+COUNTIF($G159:$G208,"&lt;"&amp;AG163)-COUNT($G159:$G208))/COUNT($G159:$G208)</f>
        <v>0.25531914893617019</v>
      </c>
      <c r="AJ163" s="6">
        <v>30</v>
      </c>
      <c r="AK163" s="8">
        <v>40</v>
      </c>
      <c r="AL163" s="7">
        <f>(COUNTIF($I159:$I208,"&gt;="&amp;AJ163)+COUNTIF($I159:$I208,"&lt;"&amp;AK163)-COUNT($I159:$I208))/COUNT($I159:$I208)</f>
        <v>0.32608695652173914</v>
      </c>
    </row>
    <row r="164" spans="1:38" x14ac:dyDescent="0.25">
      <c r="A164" s="11" t="s">
        <v>37</v>
      </c>
      <c r="E164">
        <v>1</v>
      </c>
      <c r="F164">
        <v>0</v>
      </c>
      <c r="H164">
        <v>50.335570469798597</v>
      </c>
      <c r="J164">
        <v>29.2156862745098</v>
      </c>
      <c r="K164" s="12" t="s">
        <v>14</v>
      </c>
      <c r="M164" s="6">
        <v>6</v>
      </c>
      <c r="N164" s="7">
        <f>COUNTIF($E159:$E208,M164)/COUNT($E159:$E208)</f>
        <v>0.62</v>
      </c>
      <c r="P164"/>
      <c r="Q164"/>
      <c r="R164"/>
      <c r="S164"/>
      <c r="T164"/>
      <c r="U164"/>
      <c r="V164"/>
      <c r="W164"/>
      <c r="X164"/>
      <c r="Y164"/>
      <c r="Z164"/>
      <c r="AB164" s="6">
        <v>40</v>
      </c>
      <c r="AC164" s="8">
        <v>50</v>
      </c>
      <c r="AD164" s="7">
        <f>(COUNTIF($F159:$F208,"&gt;="&amp;AB164)+COUNTIF($F159:$F208,"&lt;"&amp;AC164)-COUNT($F159:$F208))/COUNT($F159:$F208)</f>
        <v>0.04</v>
      </c>
      <c r="AF164" s="6">
        <v>40</v>
      </c>
      <c r="AG164" s="8">
        <v>50</v>
      </c>
      <c r="AH164" s="7">
        <f>(COUNTIF($G159:$G208,"&gt;="&amp;AF164)+COUNTIF($G159:$G208,"&lt;"&amp;AG164)-COUNT($G159:$G208))/COUNT($G159:$G208)</f>
        <v>0.21276595744680851</v>
      </c>
      <c r="AJ164" s="6">
        <v>40</v>
      </c>
      <c r="AK164" s="8">
        <v>50</v>
      </c>
      <c r="AL164" s="7">
        <f>(COUNTIF($I159:$I208,"&gt;="&amp;AJ164)+COUNTIF($I159:$I208,"&lt;"&amp;AK164)-COUNT($I159:$I208))/COUNT($I159:$I208)</f>
        <v>0.13043478260869565</v>
      </c>
    </row>
    <row r="165" spans="1:38" x14ac:dyDescent="0.25">
      <c r="A165" s="11" t="s">
        <v>38</v>
      </c>
      <c r="E165">
        <v>6</v>
      </c>
      <c r="F165">
        <v>154.73485836197699</v>
      </c>
      <c r="G165">
        <v>48.853388189562601</v>
      </c>
      <c r="I165">
        <v>37.411764705882298</v>
      </c>
      <c r="K165" s="12" t="s">
        <v>14</v>
      </c>
      <c r="M165"/>
      <c r="N165"/>
      <c r="P165"/>
      <c r="Q165"/>
      <c r="R165"/>
      <c r="S165"/>
      <c r="T165"/>
      <c r="U165"/>
      <c r="V165"/>
      <c r="W165"/>
      <c r="X165"/>
      <c r="Y165"/>
      <c r="Z165"/>
      <c r="AB165" s="6">
        <v>50</v>
      </c>
      <c r="AC165" s="8">
        <v>60</v>
      </c>
      <c r="AD165" s="7">
        <f>(COUNTIF($F159:$F208,"&gt;="&amp;AB165)+COUNTIF($F159:$F208,"&lt;"&amp;AC165)-COUNT($F159:$F208))/COUNT($F159:$F208)</f>
        <v>0.04</v>
      </c>
      <c r="AF165" s="6">
        <v>50</v>
      </c>
      <c r="AG165" s="8">
        <v>60</v>
      </c>
      <c r="AH165" s="7">
        <f>(COUNTIF($G159:$G208,"&gt;="&amp;AF165)+COUNTIF($G159:$G208,"&lt;"&amp;AG165)-COUNT($G159:$G208))/COUNT($G159:$G208)</f>
        <v>4.2553191489361701E-2</v>
      </c>
      <c r="AJ165" s="6">
        <v>50</v>
      </c>
      <c r="AK165" s="8">
        <v>60</v>
      </c>
      <c r="AL165" s="7">
        <f>(COUNTIF($I159:$I208,"&gt;="&amp;AJ165)+COUNTIF($I159:$I208,"&lt;"&amp;AK165)-COUNT($I159:$I208))/COUNT($I159:$I208)</f>
        <v>0</v>
      </c>
    </row>
    <row r="166" spans="1:38" x14ac:dyDescent="0.25">
      <c r="A166" s="11" t="s">
        <v>39</v>
      </c>
      <c r="E166">
        <v>6</v>
      </c>
      <c r="F166">
        <v>196.811584359628</v>
      </c>
      <c r="G166">
        <v>43.1729243125476</v>
      </c>
      <c r="I166">
        <v>24.196078431372499</v>
      </c>
      <c r="K166" s="12" t="s">
        <v>14</v>
      </c>
      <c r="P166"/>
      <c r="Q166"/>
      <c r="R166"/>
      <c r="S166"/>
      <c r="T166"/>
      <c r="U166"/>
      <c r="V166"/>
      <c r="W166"/>
      <c r="X166"/>
      <c r="Y166"/>
      <c r="Z166"/>
      <c r="AB166" s="6">
        <v>60</v>
      </c>
      <c r="AC166" s="8">
        <v>70</v>
      </c>
      <c r="AD166" s="7">
        <f>(COUNTIF($F159:$F208,"&gt;="&amp;AB166)+COUNTIF($F159:$F208,"&lt;"&amp;AC166)-COUNT($F159:$F208))/COUNT($F159:$F208)</f>
        <v>0.02</v>
      </c>
      <c r="AF166" s="6">
        <v>60</v>
      </c>
      <c r="AG166" s="8">
        <v>70</v>
      </c>
      <c r="AH166" s="7">
        <f>(COUNTIF($G159:$G208,"&gt;="&amp;AF166)+COUNTIF($G159:$G208,"&lt;"&amp;AG166)-COUNT($G159:$G208))/COUNT($G159:$G208)</f>
        <v>0.10638297872340426</v>
      </c>
      <c r="AJ166" s="6">
        <v>60</v>
      </c>
      <c r="AK166" s="8">
        <v>70</v>
      </c>
      <c r="AL166" s="7">
        <f>(COUNTIF($I159:$I208,"&gt;="&amp;AJ166)+COUNTIF($I159:$I208,"&lt;"&amp;AK166)-COUNT($I159:$I208))/COUNT($I159:$I208)</f>
        <v>0</v>
      </c>
    </row>
    <row r="167" spans="1:38" x14ac:dyDescent="0.25">
      <c r="A167" s="11" t="s">
        <v>40</v>
      </c>
      <c r="E167">
        <v>3</v>
      </c>
      <c r="F167">
        <v>16.011857707509801</v>
      </c>
      <c r="H167">
        <v>55.205010560046603</v>
      </c>
      <c r="I167">
        <v>32.058823529411697</v>
      </c>
      <c r="K167" s="12" t="s">
        <v>14</v>
      </c>
      <c r="P167"/>
      <c r="Q167"/>
      <c r="R167"/>
      <c r="S167"/>
      <c r="T167"/>
      <c r="U167"/>
      <c r="V167"/>
      <c r="W167"/>
      <c r="X167"/>
      <c r="Y167"/>
      <c r="Z167"/>
      <c r="AB167" s="6">
        <v>70</v>
      </c>
      <c r="AC167" s="8">
        <v>80</v>
      </c>
      <c r="AD167" s="7">
        <f>(COUNTIF($F159:$F208,"&gt;="&amp;AB167)+COUNTIF($F159:$F208,"&lt;"&amp;AC167)-COUNT($F159:$F208))/COUNT($F159:$F208)</f>
        <v>0.04</v>
      </c>
      <c r="AF167" s="6">
        <v>70</v>
      </c>
      <c r="AG167" s="8">
        <v>80</v>
      </c>
      <c r="AH167" s="7">
        <f>(COUNTIF($G159:$G208,"&gt;="&amp;AF167)+COUNTIF($G159:$G208,"&lt;"&amp;AG167)-COUNT($G159:$G208))/COUNT($G159:$G208)</f>
        <v>0</v>
      </c>
      <c r="AJ167" s="6">
        <v>70</v>
      </c>
      <c r="AK167" s="8">
        <v>80</v>
      </c>
      <c r="AL167" s="7">
        <f>(COUNTIF($I159:$I208,"&gt;="&amp;AJ167)+COUNTIF($I159:$I208,"&lt;"&amp;AK167)-COUNT($I159:$I208))/COUNT($I159:$I208)</f>
        <v>0</v>
      </c>
    </row>
    <row r="168" spans="1:38" x14ac:dyDescent="0.25">
      <c r="A168" s="11" t="s">
        <v>41</v>
      </c>
      <c r="E168">
        <v>3</v>
      </c>
      <c r="F168">
        <v>15.9792809413042</v>
      </c>
      <c r="G168">
        <v>37.339055793991399</v>
      </c>
      <c r="I168">
        <v>25.294117647058801</v>
      </c>
      <c r="K168" s="12" t="s">
        <v>14</v>
      </c>
      <c r="P168"/>
      <c r="Q168"/>
      <c r="R168"/>
      <c r="S168"/>
      <c r="T168"/>
      <c r="U168"/>
      <c r="V168"/>
      <c r="W168"/>
      <c r="X168"/>
      <c r="Y168"/>
      <c r="Z168"/>
      <c r="AB168" s="6">
        <v>80</v>
      </c>
      <c r="AC168" s="8">
        <v>90</v>
      </c>
      <c r="AD168" s="7">
        <f>(COUNTIF($F159:$F208,"&gt;="&amp;AB168)+COUNTIF($F159:$F208,"&lt;"&amp;AC168)-COUNT($F159:$F208))/COUNT($F159:$F208)</f>
        <v>0.06</v>
      </c>
      <c r="AF168" s="6">
        <v>80</v>
      </c>
      <c r="AG168" s="8">
        <v>90</v>
      </c>
      <c r="AH168" s="7">
        <f>(COUNTIF($G159:$G208,"&gt;="&amp;AF168)+COUNTIF($G159:$G208,"&lt;"&amp;AG168)-COUNT($G159:$G208))/COUNT($G159:$G208)</f>
        <v>0</v>
      </c>
      <c r="AJ168" s="6">
        <v>80</v>
      </c>
      <c r="AK168" s="8">
        <v>90</v>
      </c>
      <c r="AL168" s="7">
        <f>(COUNTIF($I159:$I208,"&gt;="&amp;AJ168)+COUNTIF($I159:$I208,"&lt;"&amp;AK168)-COUNT($I159:$I208))/COUNT($I159:$I208)</f>
        <v>0</v>
      </c>
    </row>
    <row r="169" spans="1:38" x14ac:dyDescent="0.25">
      <c r="A169" s="11" t="s">
        <v>42</v>
      </c>
      <c r="E169">
        <v>6</v>
      </c>
      <c r="F169">
        <v>176.99716685069299</v>
      </c>
      <c r="G169">
        <v>60.261562452775003</v>
      </c>
      <c r="I169">
        <v>43.686274509803901</v>
      </c>
      <c r="K169" s="12" t="s">
        <v>14</v>
      </c>
      <c r="P169"/>
      <c r="Q169"/>
      <c r="R169"/>
      <c r="S169"/>
      <c r="T169"/>
      <c r="U169"/>
      <c r="V169"/>
      <c r="W169"/>
      <c r="X169"/>
      <c r="Y169"/>
      <c r="Z169"/>
      <c r="AB169" s="6">
        <v>90</v>
      </c>
      <c r="AC169" s="8">
        <v>100</v>
      </c>
      <c r="AD169" s="7">
        <f>(COUNTIF($F159:$F208,"&gt;="&amp;AB169)+COUNTIF($F159:$F208,"&lt;"&amp;AC169)-COUNT($F159:$F208))/COUNT($F159:$F208)</f>
        <v>0.02</v>
      </c>
      <c r="AF169" s="6">
        <v>90</v>
      </c>
      <c r="AG169" s="8">
        <v>100</v>
      </c>
      <c r="AH169" s="7">
        <f>(COUNTIF($G159:$G208,"&gt;="&amp;AF169)+COUNTIF($G159:$G208,"&lt;"&amp;AG169)-COUNT($G159:$G208))/COUNT($G159:$G208)</f>
        <v>0</v>
      </c>
      <c r="AJ169" s="6">
        <v>90</v>
      </c>
      <c r="AK169" s="8">
        <v>100</v>
      </c>
      <c r="AL169" s="7">
        <f>(COUNTIF($I159:$I208,"&gt;="&amp;AJ169)+COUNTIF($I159:$I208,"&lt;"&amp;AK169)-COUNT($I159:$I208))/COUNT($I159:$I208)</f>
        <v>0</v>
      </c>
    </row>
    <row r="170" spans="1:38" ht="15.75" thickBot="1" x14ac:dyDescent="0.3">
      <c r="A170" s="11" t="s">
        <v>43</v>
      </c>
      <c r="E170">
        <v>6</v>
      </c>
      <c r="F170">
        <v>159.77137448118199</v>
      </c>
      <c r="G170">
        <v>29.544883866917701</v>
      </c>
      <c r="I170">
        <v>22.313725490195999</v>
      </c>
      <c r="K170" s="12" t="s">
        <v>14</v>
      </c>
      <c r="P170"/>
      <c r="Q170"/>
      <c r="R170"/>
      <c r="S170"/>
      <c r="T170"/>
      <c r="U170"/>
      <c r="V170"/>
      <c r="W170"/>
      <c r="X170"/>
      <c r="Y170"/>
      <c r="Z170"/>
      <c r="AB170" s="6">
        <v>100</v>
      </c>
      <c r="AC170" s="8">
        <v>110</v>
      </c>
      <c r="AD170" s="7">
        <f>(COUNTIF($F159:$F208,"&gt;="&amp;AB170)+COUNTIF($F159:$F208,"&lt;"&amp;AC170)-COUNT($F159:$F208))/COUNT($F159:$F208)</f>
        <v>0.06</v>
      </c>
      <c r="AF170"/>
      <c r="AG170"/>
      <c r="AH170"/>
    </row>
    <row r="171" spans="1:38" ht="15.75" thickBot="1" x14ac:dyDescent="0.3">
      <c r="A171" s="11" t="s">
        <v>44</v>
      </c>
      <c r="E171">
        <v>6</v>
      </c>
      <c r="F171">
        <v>77.573064624079706</v>
      </c>
      <c r="G171">
        <v>62.946752239910602</v>
      </c>
      <c r="I171">
        <v>25.7254901960784</v>
      </c>
      <c r="K171" s="12" t="s">
        <v>14</v>
      </c>
      <c r="P171"/>
      <c r="Q171"/>
      <c r="R171"/>
      <c r="S171"/>
      <c r="T171"/>
      <c r="U171"/>
      <c r="V171"/>
      <c r="W171"/>
      <c r="X171"/>
      <c r="Y171"/>
      <c r="Z171"/>
      <c r="AB171" s="6">
        <v>110</v>
      </c>
      <c r="AC171" s="8">
        <v>120</v>
      </c>
      <c r="AD171" s="7">
        <f>(COUNTIF($F159:$F208,"&gt;="&amp;AB171)+COUNTIF($F159:$F208,"&lt;"&amp;AC171)-COUNT($F159:$F208))/COUNT($F159:$F208)</f>
        <v>0.02</v>
      </c>
      <c r="AF171" s="34" t="s">
        <v>26</v>
      </c>
      <c r="AG171" s="35"/>
      <c r="AH171" s="36"/>
      <c r="AI171" s="1"/>
      <c r="AJ171" s="34" t="s">
        <v>26</v>
      </c>
      <c r="AK171" s="35"/>
      <c r="AL171" s="36"/>
    </row>
    <row r="172" spans="1:38" x14ac:dyDescent="0.25">
      <c r="A172" s="11" t="s">
        <v>45</v>
      </c>
      <c r="E172">
        <v>5</v>
      </c>
      <c r="F172">
        <v>183.000004072639</v>
      </c>
      <c r="G172">
        <v>40.5428475851011</v>
      </c>
      <c r="J172">
        <v>73.921568627450895</v>
      </c>
      <c r="K172" s="12" t="s">
        <v>14</v>
      </c>
      <c r="P172"/>
      <c r="Q172"/>
      <c r="R172"/>
      <c r="S172"/>
      <c r="T172"/>
      <c r="U172"/>
      <c r="V172"/>
      <c r="W172"/>
      <c r="X172"/>
      <c r="Y172"/>
      <c r="Z172"/>
      <c r="AB172" s="6">
        <v>120</v>
      </c>
      <c r="AC172" s="8">
        <v>130</v>
      </c>
      <c r="AD172" s="7">
        <f>(COUNTIF($F159:$F208,"&gt;="&amp;AB172)+COUNTIF($F159:$F208,"&lt;"&amp;AC172)-COUNT($F159:$F208))/COUNT($F159:$F208)</f>
        <v>0.06</v>
      </c>
      <c r="AF172" s="37" t="s">
        <v>24</v>
      </c>
      <c r="AG172" s="38"/>
      <c r="AH172" s="20">
        <f>COUNTIF(AH160:AH169,"=0")</f>
        <v>3</v>
      </c>
      <c r="AI172" s="1"/>
      <c r="AJ172" s="37" t="s">
        <v>24</v>
      </c>
      <c r="AK172" s="38"/>
      <c r="AL172" s="20">
        <f>COUNTIF(AL160:AL169,"=0")</f>
        <v>5</v>
      </c>
    </row>
    <row r="173" spans="1:38" ht="15.75" thickBot="1" x14ac:dyDescent="0.3">
      <c r="A173" s="11" t="s">
        <v>46</v>
      </c>
      <c r="E173">
        <v>5</v>
      </c>
      <c r="F173">
        <v>18.840211968716599</v>
      </c>
      <c r="G173">
        <v>27.062855590816799</v>
      </c>
      <c r="I173">
        <v>30.980392156862699</v>
      </c>
      <c r="K173" s="12" t="s">
        <v>14</v>
      </c>
      <c r="P173"/>
      <c r="Q173"/>
      <c r="R173"/>
      <c r="S173"/>
      <c r="T173"/>
      <c r="U173"/>
      <c r="V173"/>
      <c r="W173"/>
      <c r="X173"/>
      <c r="Y173"/>
      <c r="Z173"/>
      <c r="AB173" s="6">
        <v>130</v>
      </c>
      <c r="AC173" s="8">
        <v>140</v>
      </c>
      <c r="AD173" s="7">
        <f>(COUNTIF($F159:$F208,"&gt;="&amp;AB173)+COUNTIF($F159:$F208,"&lt;"&amp;AC173)-COUNT($F159:$F208))/COUNT($F159:$F208)</f>
        <v>0.04</v>
      </c>
      <c r="AE173"/>
      <c r="AF173" s="39" t="s">
        <v>25</v>
      </c>
      <c r="AG173" s="40"/>
      <c r="AH173" s="19">
        <f>(COUNT(AH160:AH169)-AH172)/COUNT(AH160:AH169)</f>
        <v>0.7</v>
      </c>
      <c r="AI173" s="1"/>
      <c r="AJ173" s="39" t="s">
        <v>25</v>
      </c>
      <c r="AK173" s="40"/>
      <c r="AL173" s="19">
        <f>(COUNT(AL160:AL169)-AL172)/COUNT(AL160:AL169)</f>
        <v>0.5</v>
      </c>
    </row>
    <row r="174" spans="1:38" x14ac:dyDescent="0.25">
      <c r="A174" s="11" t="s">
        <v>47</v>
      </c>
      <c r="E174">
        <v>6</v>
      </c>
      <c r="F174">
        <v>133.37672170761101</v>
      </c>
      <c r="G174">
        <v>62.897331615752599</v>
      </c>
      <c r="I174">
        <v>20.352941176470502</v>
      </c>
      <c r="K174" s="12" t="s">
        <v>14</v>
      </c>
      <c r="P174"/>
      <c r="Q174"/>
      <c r="R174"/>
      <c r="S174"/>
      <c r="T174"/>
      <c r="U174"/>
      <c r="V174"/>
      <c r="W174"/>
      <c r="X174"/>
      <c r="Y174"/>
      <c r="Z174"/>
      <c r="AB174" s="6">
        <v>140</v>
      </c>
      <c r="AC174" s="8">
        <v>150</v>
      </c>
      <c r="AD174" s="7">
        <f>(COUNTIF($F159:$F208,"&gt;="&amp;AB174)+COUNTIF($F159:$F208,"&lt;"&amp;AC174)-COUNT($F159:$F208))/COUNT($F159:$F208)</f>
        <v>0.04</v>
      </c>
      <c r="AE174"/>
      <c r="AF174"/>
      <c r="AG174"/>
      <c r="AH174"/>
    </row>
    <row r="175" spans="1:38" x14ac:dyDescent="0.25">
      <c r="A175" s="11" t="s">
        <v>48</v>
      </c>
      <c r="E175">
        <v>6</v>
      </c>
      <c r="F175">
        <v>73.858568953528106</v>
      </c>
      <c r="G175">
        <v>27.0509296056</v>
      </c>
      <c r="I175">
        <v>34.901960784313701</v>
      </c>
      <c r="K175" s="12" t="s">
        <v>14</v>
      </c>
      <c r="P175"/>
      <c r="Q175"/>
      <c r="R175"/>
      <c r="S175"/>
      <c r="T175"/>
      <c r="U175"/>
      <c r="V175"/>
      <c r="W175"/>
      <c r="X175"/>
      <c r="Y175"/>
      <c r="Z175"/>
      <c r="AB175" s="6">
        <v>150</v>
      </c>
      <c r="AC175" s="8">
        <v>160</v>
      </c>
      <c r="AD175" s="7">
        <f>(COUNTIF($F159:$F208,"&gt;="&amp;AB175)+COUNTIF($F159:$F208,"&lt;"&amp;AC175)-COUNT($F159:$F208))/COUNT($F159:$F208)</f>
        <v>0.08</v>
      </c>
      <c r="AE175"/>
      <c r="AF175"/>
      <c r="AG175"/>
      <c r="AH175"/>
    </row>
    <row r="176" spans="1:38" x14ac:dyDescent="0.25">
      <c r="A176" s="11" t="s">
        <v>49</v>
      </c>
      <c r="E176">
        <v>6</v>
      </c>
      <c r="F176">
        <v>83.754299162868307</v>
      </c>
      <c r="G176">
        <v>49.6541818039125</v>
      </c>
      <c r="I176">
        <v>27.843137254901901</v>
      </c>
      <c r="K176" s="12" t="s">
        <v>14</v>
      </c>
      <c r="P176"/>
      <c r="Q176"/>
      <c r="R176"/>
      <c r="S176"/>
      <c r="T176"/>
      <c r="U176"/>
      <c r="V176"/>
      <c r="W176"/>
      <c r="X176"/>
      <c r="Y176"/>
      <c r="Z176"/>
      <c r="AB176" s="6">
        <v>160</v>
      </c>
      <c r="AC176" s="8">
        <v>170</v>
      </c>
      <c r="AD176" s="7">
        <f>(COUNTIF($F159:$F208,"&gt;="&amp;AB176)+COUNTIF($F159:$F208,"&lt;"&amp;AC176)-COUNT($F159:$F208))/COUNT($F159:$F208)</f>
        <v>0</v>
      </c>
      <c r="AE176"/>
      <c r="AF176"/>
      <c r="AG176"/>
      <c r="AH176"/>
    </row>
    <row r="177" spans="1:34" x14ac:dyDescent="0.25">
      <c r="A177" s="11" t="s">
        <v>50</v>
      </c>
      <c r="E177">
        <v>6</v>
      </c>
      <c r="F177">
        <v>50.918681318681301</v>
      </c>
      <c r="G177">
        <v>36.8693697736242</v>
      </c>
      <c r="I177">
        <v>37.411764705882298</v>
      </c>
      <c r="K177" s="12" t="s">
        <v>14</v>
      </c>
      <c r="P177"/>
      <c r="Q177"/>
      <c r="R177"/>
      <c r="S177"/>
      <c r="T177"/>
      <c r="U177"/>
      <c r="V177"/>
      <c r="W177"/>
      <c r="X177"/>
      <c r="Y177"/>
      <c r="Z177"/>
      <c r="AB177" s="6">
        <v>170</v>
      </c>
      <c r="AC177" s="8">
        <v>180</v>
      </c>
      <c r="AD177" s="7">
        <f>(COUNTIF($F159:$F208,"&gt;="&amp;AB177)+COUNTIF($F159:$F208,"&lt;"&amp;AC177)-COUNT($F159:$F208))/COUNT($F159:$F208)</f>
        <v>0.02</v>
      </c>
      <c r="AE177"/>
      <c r="AF177"/>
      <c r="AG177"/>
      <c r="AH177"/>
    </row>
    <row r="178" spans="1:34" x14ac:dyDescent="0.25">
      <c r="A178" s="11" t="s">
        <v>51</v>
      </c>
      <c r="E178">
        <v>6</v>
      </c>
      <c r="F178">
        <v>270.45624081678699</v>
      </c>
      <c r="G178">
        <v>60.179562221815701</v>
      </c>
      <c r="I178">
        <v>16.823529411764699</v>
      </c>
      <c r="K178" s="12" t="s">
        <v>14</v>
      </c>
      <c r="P178"/>
      <c r="Q178"/>
      <c r="R178"/>
      <c r="S178"/>
      <c r="T178"/>
      <c r="U178"/>
      <c r="V178"/>
      <c r="W178"/>
      <c r="X178"/>
      <c r="Y178"/>
      <c r="Z178"/>
      <c r="AB178" s="6">
        <v>180</v>
      </c>
      <c r="AC178" s="8">
        <v>190</v>
      </c>
      <c r="AD178" s="7">
        <f>(COUNTIF($F159:$F208,"&gt;="&amp;AB178)+COUNTIF($F159:$F208,"&lt;"&amp;AC178)-COUNT($F159:$F208))/COUNT($F159:$F208)</f>
        <v>0.04</v>
      </c>
      <c r="AE178"/>
      <c r="AF178"/>
      <c r="AG178"/>
      <c r="AH178"/>
    </row>
    <row r="179" spans="1:34" x14ac:dyDescent="0.25">
      <c r="A179" s="11" t="s">
        <v>52</v>
      </c>
      <c r="E179">
        <v>5</v>
      </c>
      <c r="F179">
        <v>181.02367141001201</v>
      </c>
      <c r="G179">
        <v>35.980981832717703</v>
      </c>
      <c r="I179">
        <v>8.87254901960784</v>
      </c>
      <c r="K179" s="12" t="s">
        <v>14</v>
      </c>
      <c r="P179"/>
      <c r="Q179"/>
      <c r="R179"/>
      <c r="S179"/>
      <c r="T179"/>
      <c r="U179"/>
      <c r="V179"/>
      <c r="W179"/>
      <c r="X179"/>
      <c r="Y179"/>
      <c r="Z179"/>
      <c r="AB179" s="6">
        <v>190</v>
      </c>
      <c r="AC179" s="8">
        <v>200</v>
      </c>
      <c r="AD179" s="7">
        <f>(COUNTIF($F159:$F208,"&gt;="&amp;AB179)+COUNTIF($F159:$F208,"&lt;"&amp;AC179)-COUNT($F159:$F208))/COUNT($F159:$F208)</f>
        <v>0.04</v>
      </c>
      <c r="AE179"/>
      <c r="AF179"/>
      <c r="AG179"/>
      <c r="AH179"/>
    </row>
    <row r="180" spans="1:34" x14ac:dyDescent="0.25">
      <c r="A180" s="11" t="s">
        <v>53</v>
      </c>
      <c r="E180">
        <v>6</v>
      </c>
      <c r="F180">
        <v>150.90823390281099</v>
      </c>
      <c r="G180">
        <v>28.612474910942499</v>
      </c>
      <c r="I180">
        <v>25.0980392156862</v>
      </c>
      <c r="K180" s="12" t="s">
        <v>14</v>
      </c>
      <c r="P180"/>
      <c r="Q180"/>
      <c r="R180"/>
      <c r="S180"/>
      <c r="T180"/>
      <c r="U180"/>
      <c r="V180"/>
      <c r="W180"/>
      <c r="X180"/>
      <c r="Y180"/>
      <c r="Z180"/>
      <c r="AB180" s="6">
        <v>200</v>
      </c>
      <c r="AC180" s="8">
        <v>210</v>
      </c>
      <c r="AD180" s="7">
        <f>(COUNTIF($F159:$F208,"&gt;="&amp;AB180)+COUNTIF($F159:$F208,"&lt;"&amp;AC180)-COUNT($F159:$F208))/COUNT($F159:$F208)</f>
        <v>0</v>
      </c>
      <c r="AE180"/>
      <c r="AF180"/>
      <c r="AG180"/>
      <c r="AH180"/>
    </row>
    <row r="181" spans="1:34" x14ac:dyDescent="0.25">
      <c r="A181" s="11" t="s">
        <v>54</v>
      </c>
      <c r="E181">
        <v>5</v>
      </c>
      <c r="F181">
        <v>249.936193745232</v>
      </c>
      <c r="G181">
        <v>24.536326912944201</v>
      </c>
      <c r="I181">
        <v>40.784313725490101</v>
      </c>
      <c r="K181" s="12" t="s">
        <v>14</v>
      </c>
      <c r="P181"/>
      <c r="Q181"/>
      <c r="R181"/>
      <c r="S181"/>
      <c r="T181"/>
      <c r="U181"/>
      <c r="V181"/>
      <c r="W181"/>
      <c r="X181"/>
      <c r="Y181"/>
      <c r="Z181"/>
      <c r="AB181" s="6">
        <v>210</v>
      </c>
      <c r="AC181" s="8">
        <v>220</v>
      </c>
      <c r="AD181" s="7">
        <f>(COUNTIF($F159:$F208,"&gt;="&amp;AB181)+COUNTIF($F159:$F208,"&lt;"&amp;AC181)-COUNT($F159:$F208))/COUNT($F159:$F208)</f>
        <v>0.02</v>
      </c>
      <c r="AE181"/>
      <c r="AF181"/>
      <c r="AG181"/>
      <c r="AH181"/>
    </row>
    <row r="182" spans="1:34" x14ac:dyDescent="0.25">
      <c r="A182" s="11" t="s">
        <v>55</v>
      </c>
      <c r="E182">
        <v>6</v>
      </c>
      <c r="F182">
        <v>156.73451921948001</v>
      </c>
      <c r="G182">
        <v>49.931523673386003</v>
      </c>
      <c r="I182">
        <v>15.843137254901899</v>
      </c>
      <c r="K182" s="12" t="s">
        <v>14</v>
      </c>
      <c r="P182"/>
      <c r="Q182"/>
      <c r="R182"/>
      <c r="S182"/>
      <c r="T182"/>
      <c r="U182"/>
      <c r="V182"/>
      <c r="W182"/>
      <c r="X182"/>
      <c r="Y182"/>
      <c r="Z182"/>
      <c r="AB182" s="6">
        <v>220</v>
      </c>
      <c r="AC182" s="8">
        <v>230</v>
      </c>
      <c r="AD182" s="7">
        <f>(COUNTIF($F159:$F208,"&gt;="&amp;AB182)+COUNTIF($F159:$F208,"&lt;"&amp;AC182)-COUNT($F159:$F208))/COUNT($F159:$F208)</f>
        <v>0.02</v>
      </c>
      <c r="AE182"/>
      <c r="AF182"/>
      <c r="AG182"/>
      <c r="AH182"/>
    </row>
    <row r="183" spans="1:34" x14ac:dyDescent="0.25">
      <c r="A183" s="11" t="s">
        <v>56</v>
      </c>
      <c r="E183">
        <v>4</v>
      </c>
      <c r="F183">
        <v>232.359183673469</v>
      </c>
      <c r="G183">
        <v>49.7033492822966</v>
      </c>
      <c r="I183">
        <v>33.398692810457497</v>
      </c>
      <c r="K183" s="12" t="s">
        <v>14</v>
      </c>
      <c r="P183"/>
      <c r="Q183"/>
      <c r="R183"/>
      <c r="S183"/>
      <c r="T183"/>
      <c r="U183"/>
      <c r="V183"/>
      <c r="W183"/>
      <c r="X183"/>
      <c r="Y183"/>
      <c r="Z183"/>
      <c r="AB183" s="6">
        <v>230</v>
      </c>
      <c r="AC183" s="8">
        <v>240</v>
      </c>
      <c r="AD183" s="7">
        <f>(COUNTIF($F159:$F208,"&gt;="&amp;AB183)+COUNTIF($F159:$F208,"&lt;"&amp;AC183)-COUNT($F159:$F208))/COUNT($F159:$F208)</f>
        <v>0.02</v>
      </c>
      <c r="AE183"/>
      <c r="AF183"/>
      <c r="AG183"/>
      <c r="AH183"/>
    </row>
    <row r="184" spans="1:34" x14ac:dyDescent="0.25">
      <c r="A184" s="11" t="s">
        <v>57</v>
      </c>
      <c r="E184">
        <v>6</v>
      </c>
      <c r="F184">
        <v>108.65584415584399</v>
      </c>
      <c r="G184">
        <v>46.911290191223102</v>
      </c>
      <c r="I184">
        <v>14.9411764705882</v>
      </c>
      <c r="K184" s="12" t="s">
        <v>14</v>
      </c>
      <c r="P184"/>
      <c r="Q184"/>
      <c r="R184"/>
      <c r="S184"/>
      <c r="T184"/>
      <c r="U184"/>
      <c r="V184"/>
      <c r="W184"/>
      <c r="X184"/>
      <c r="Y184"/>
      <c r="Z184"/>
      <c r="AB184" s="6">
        <v>240</v>
      </c>
      <c r="AC184" s="8">
        <v>250</v>
      </c>
      <c r="AD184" s="7">
        <f>(COUNTIF($F159:$F208,"&gt;="&amp;AB184)+COUNTIF($F159:$F208,"&lt;"&amp;AC184)-COUNT($F159:$F208))/COUNT($F159:$F208)</f>
        <v>0.02</v>
      </c>
      <c r="AE184"/>
      <c r="AF184"/>
      <c r="AG184"/>
      <c r="AH184"/>
    </row>
    <row r="185" spans="1:34" x14ac:dyDescent="0.25">
      <c r="A185" s="11" t="s">
        <v>58</v>
      </c>
      <c r="E185">
        <v>6</v>
      </c>
      <c r="F185">
        <v>127.157894736842</v>
      </c>
      <c r="G185">
        <v>19.707207207207201</v>
      </c>
      <c r="I185">
        <v>25.254901960784299</v>
      </c>
      <c r="K185" s="12" t="s">
        <v>14</v>
      </c>
      <c r="P185"/>
      <c r="Q185"/>
      <c r="R185"/>
      <c r="S185"/>
      <c r="T185"/>
      <c r="U185"/>
      <c r="V185"/>
      <c r="W185"/>
      <c r="X185"/>
      <c r="Y185"/>
      <c r="Z185"/>
      <c r="AB185" s="6">
        <v>250</v>
      </c>
      <c r="AC185" s="8">
        <v>260</v>
      </c>
      <c r="AD185" s="7">
        <f>(COUNTIF($F159:$F208,"&gt;="&amp;AB185)+COUNTIF($F159:$F208,"&lt;"&amp;AC185)-COUNT($F159:$F208))/COUNT($F159:$F208)</f>
        <v>0</v>
      </c>
      <c r="AE185"/>
      <c r="AF185"/>
      <c r="AG185"/>
      <c r="AH185"/>
    </row>
    <row r="186" spans="1:34" x14ac:dyDescent="0.25">
      <c r="A186" s="11" t="s">
        <v>59</v>
      </c>
      <c r="E186">
        <v>6</v>
      </c>
      <c r="F186">
        <v>28.641473662433299</v>
      </c>
      <c r="G186">
        <v>18.971983830293699</v>
      </c>
      <c r="I186">
        <v>27.019607843137202</v>
      </c>
      <c r="K186" s="12" t="s">
        <v>14</v>
      </c>
      <c r="P186"/>
      <c r="Q186"/>
      <c r="R186"/>
      <c r="S186"/>
      <c r="T186"/>
      <c r="U186"/>
      <c r="V186"/>
      <c r="W186"/>
      <c r="X186"/>
      <c r="Y186"/>
      <c r="Z186"/>
      <c r="AB186" s="6">
        <v>260</v>
      </c>
      <c r="AC186" s="8">
        <v>270</v>
      </c>
      <c r="AD186" s="7">
        <f>(COUNTIF($F159:$F208,"&gt;="&amp;AB186)+COUNTIF($F159:$F208,"&lt;"&amp;AC186)-COUNT($F159:$F208))/COUNT($F159:$F208)</f>
        <v>0</v>
      </c>
      <c r="AE186"/>
      <c r="AF186"/>
      <c r="AG186"/>
      <c r="AH186"/>
    </row>
    <row r="187" spans="1:34" x14ac:dyDescent="0.25">
      <c r="A187" s="11" t="s">
        <v>60</v>
      </c>
      <c r="E187">
        <v>3</v>
      </c>
      <c r="F187">
        <v>13.249999999999901</v>
      </c>
      <c r="G187">
        <v>39.014949014949003</v>
      </c>
      <c r="I187">
        <v>18.627450980392101</v>
      </c>
      <c r="K187" s="12" t="s">
        <v>14</v>
      </c>
      <c r="P187"/>
      <c r="Q187"/>
      <c r="R187"/>
      <c r="S187"/>
      <c r="T187"/>
      <c r="U187"/>
      <c r="V187"/>
      <c r="W187"/>
      <c r="X187"/>
      <c r="Y187"/>
      <c r="Z187"/>
      <c r="AB187" s="6">
        <v>270</v>
      </c>
      <c r="AC187" s="8">
        <v>280</v>
      </c>
      <c r="AD187" s="7">
        <f>(COUNTIF($F159:$F208,"&gt;="&amp;AB187)+COUNTIF($F159:$F208,"&lt;"&amp;AC187)-COUNT($F159:$F208))/COUNT($F159:$F208)</f>
        <v>0.02</v>
      </c>
      <c r="AE187"/>
      <c r="AF187"/>
      <c r="AG187"/>
      <c r="AH187"/>
    </row>
    <row r="188" spans="1:34" x14ac:dyDescent="0.25">
      <c r="A188" s="11" t="s">
        <v>61</v>
      </c>
      <c r="E188">
        <v>6</v>
      </c>
      <c r="F188">
        <v>81.244705462510595</v>
      </c>
      <c r="G188">
        <v>25.686630369025998</v>
      </c>
      <c r="I188">
        <v>34.588235294117602</v>
      </c>
      <c r="K188" s="12" t="s">
        <v>14</v>
      </c>
      <c r="P188"/>
      <c r="Q188"/>
      <c r="R188"/>
      <c r="S188"/>
      <c r="T188"/>
      <c r="U188"/>
      <c r="V188"/>
      <c r="W188"/>
      <c r="X188"/>
      <c r="Y188"/>
      <c r="Z188"/>
      <c r="AB188" s="6">
        <v>280</v>
      </c>
      <c r="AC188" s="8">
        <v>290</v>
      </c>
      <c r="AD188" s="7">
        <f>(COUNTIF($F159:$F208,"&gt;="&amp;AB188)+COUNTIF($F159:$F208,"&lt;"&amp;AC188)-COUNT($F159:$F208))/COUNT($F159:$F208)</f>
        <v>0</v>
      </c>
      <c r="AE188"/>
      <c r="AF188"/>
      <c r="AG188"/>
      <c r="AH188"/>
    </row>
    <row r="189" spans="1:34" x14ac:dyDescent="0.25">
      <c r="A189" s="11" t="s">
        <v>62</v>
      </c>
      <c r="E189">
        <v>4</v>
      </c>
      <c r="F189">
        <v>129.18699186991799</v>
      </c>
      <c r="G189">
        <v>34.651851851851802</v>
      </c>
      <c r="I189">
        <v>19.150326797385599</v>
      </c>
      <c r="K189" s="12" t="s">
        <v>14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B189" s="6">
        <v>290</v>
      </c>
      <c r="AC189" s="8">
        <v>300</v>
      </c>
      <c r="AD189" s="7">
        <f>(COUNTIF($F159:$F208,"&gt;="&amp;AB189)+COUNTIF($F159:$F208,"&lt;"&amp;AC189)-COUNT($F159:$F208))/COUNT($F159:$F208)</f>
        <v>0</v>
      </c>
      <c r="AE189"/>
      <c r="AF189"/>
      <c r="AG189"/>
      <c r="AH189"/>
    </row>
    <row r="190" spans="1:34" x14ac:dyDescent="0.25">
      <c r="A190" s="11" t="s">
        <v>63</v>
      </c>
      <c r="E190">
        <v>6</v>
      </c>
      <c r="F190">
        <v>87.065577525922293</v>
      </c>
      <c r="G190">
        <v>30.755056655723799</v>
      </c>
      <c r="I190">
        <v>28.431372549019599</v>
      </c>
      <c r="K190" s="12" t="s">
        <v>14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B190" s="6">
        <v>300</v>
      </c>
      <c r="AC190" s="8">
        <v>310</v>
      </c>
      <c r="AD190" s="7">
        <f>(COUNTIF($F159:$F208,"&gt;="&amp;AB190)+COUNTIF($F159:$F208,"&lt;"&amp;AC190)-COUNT($F159:$F208))/COUNT($F159:$F208)</f>
        <v>0</v>
      </c>
      <c r="AE190"/>
      <c r="AF190"/>
      <c r="AG190"/>
      <c r="AH190"/>
    </row>
    <row r="191" spans="1:34" x14ac:dyDescent="0.25">
      <c r="A191" s="11" t="s">
        <v>64</v>
      </c>
      <c r="E191">
        <v>4</v>
      </c>
      <c r="F191">
        <v>36.504519590895903</v>
      </c>
      <c r="G191">
        <v>34.480746110118901</v>
      </c>
      <c r="I191">
        <v>26.6013071895424</v>
      </c>
      <c r="K191" s="12" t="s">
        <v>14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B191" s="6">
        <v>310</v>
      </c>
      <c r="AC191" s="8">
        <v>320</v>
      </c>
      <c r="AD191" s="7">
        <f>(COUNTIF($F159:$F208,"&gt;="&amp;AB191)+COUNTIF($F159:$F208,"&lt;"&amp;AC191)-COUNT($F159:$F208))/COUNT($F159:$F208)</f>
        <v>0</v>
      </c>
      <c r="AE191"/>
      <c r="AF191"/>
      <c r="AG191"/>
      <c r="AH191"/>
    </row>
    <row r="192" spans="1:34" x14ac:dyDescent="0.25">
      <c r="A192" s="11" t="s">
        <v>65</v>
      </c>
      <c r="E192">
        <v>4</v>
      </c>
      <c r="F192">
        <v>18.857142857142801</v>
      </c>
      <c r="G192">
        <v>51.951951951951898</v>
      </c>
      <c r="I192">
        <v>37.908496732026101</v>
      </c>
      <c r="K192" s="12" t="s">
        <v>14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B192" s="6">
        <v>320</v>
      </c>
      <c r="AC192" s="8">
        <v>330</v>
      </c>
      <c r="AD192" s="7">
        <f>(COUNTIF($F159:$F208,"&gt;="&amp;AB192)+COUNTIF($F159:$F208,"&lt;"&amp;AC192)-COUNT($F159:$F208))/COUNT($F159:$F208)</f>
        <v>0</v>
      </c>
      <c r="AE192"/>
      <c r="AF192"/>
      <c r="AG192"/>
      <c r="AH192"/>
    </row>
    <row r="193" spans="1:34" x14ac:dyDescent="0.25">
      <c r="A193" s="11" t="s">
        <v>66</v>
      </c>
      <c r="E193">
        <v>6</v>
      </c>
      <c r="F193">
        <v>92.261657322576198</v>
      </c>
      <c r="G193">
        <v>26.9936626840651</v>
      </c>
      <c r="I193">
        <v>43.960784313725398</v>
      </c>
      <c r="K193" s="12" t="s">
        <v>14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B193" s="6">
        <v>330</v>
      </c>
      <c r="AC193" s="8">
        <v>340</v>
      </c>
      <c r="AD193" s="7">
        <f>(COUNTIF($F159:$F208,"&gt;="&amp;AB193)+COUNTIF($F159:$F208,"&lt;"&amp;AC193)-COUNT($F159:$F208))/COUNT($F159:$F208)</f>
        <v>0</v>
      </c>
      <c r="AE193"/>
      <c r="AF193"/>
      <c r="AG193"/>
      <c r="AH193"/>
    </row>
    <row r="194" spans="1:34" x14ac:dyDescent="0.25">
      <c r="A194" s="11" t="s">
        <v>67</v>
      </c>
      <c r="E194">
        <v>5</v>
      </c>
      <c r="F194">
        <v>22.8161764705882</v>
      </c>
      <c r="G194">
        <v>13.680059605649401</v>
      </c>
      <c r="I194">
        <v>31.127450980392101</v>
      </c>
      <c r="K194" s="12" t="s">
        <v>14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B194" s="6">
        <v>340</v>
      </c>
      <c r="AC194" s="8">
        <v>350</v>
      </c>
      <c r="AD194" s="7">
        <f>(COUNTIF($F159:$F208,"&gt;="&amp;AB194)+COUNTIF($F159:$F208,"&lt;"&amp;AC194)-COUNT($F159:$F208))/COUNT($F159:$F208)</f>
        <v>0</v>
      </c>
      <c r="AE194"/>
      <c r="AF194"/>
      <c r="AG194"/>
      <c r="AH194"/>
    </row>
    <row r="195" spans="1:34" x14ac:dyDescent="0.25">
      <c r="A195" s="11" t="s">
        <v>68</v>
      </c>
      <c r="E195">
        <v>6</v>
      </c>
      <c r="F195">
        <v>100.587583148558</v>
      </c>
      <c r="G195">
        <v>38.865384615384599</v>
      </c>
      <c r="I195">
        <v>25.8823529411764</v>
      </c>
      <c r="K195" s="12" t="s">
        <v>14</v>
      </c>
      <c r="M195"/>
      <c r="N195"/>
      <c r="O195"/>
      <c r="P195"/>
      <c r="Q195"/>
      <c r="R195"/>
      <c r="S195"/>
      <c r="AB195" s="6">
        <v>350</v>
      </c>
      <c r="AC195" s="8">
        <v>360</v>
      </c>
      <c r="AD195" s="7">
        <f>(COUNTIF($F159:$F208,"&gt;="&amp;AB195)+COUNTIF($F159:$F208,"&lt;"&amp;AC195)-COUNT($F159:$F208))/COUNT($F159:$F208)</f>
        <v>0</v>
      </c>
      <c r="AE195"/>
      <c r="AF195"/>
      <c r="AG195"/>
      <c r="AH195"/>
    </row>
    <row r="196" spans="1:34" ht="15.75" thickBot="1" x14ac:dyDescent="0.3">
      <c r="A196" s="11" t="s">
        <v>69</v>
      </c>
      <c r="E196">
        <v>6</v>
      </c>
      <c r="F196">
        <v>25.428742964352701</v>
      </c>
      <c r="G196">
        <v>22.4333086886278</v>
      </c>
      <c r="I196">
        <v>35.647058823529399</v>
      </c>
      <c r="K196" s="12" t="s">
        <v>14</v>
      </c>
      <c r="P196"/>
      <c r="Q196"/>
      <c r="R196"/>
      <c r="S196"/>
    </row>
    <row r="197" spans="1:34" ht="15.75" thickBot="1" x14ac:dyDescent="0.3">
      <c r="A197" s="11" t="s">
        <v>70</v>
      </c>
      <c r="E197">
        <v>6</v>
      </c>
      <c r="F197">
        <v>141.911614327422</v>
      </c>
      <c r="G197">
        <v>52.484010409774598</v>
      </c>
      <c r="I197">
        <v>43.607843137254903</v>
      </c>
      <c r="K197" s="12" t="s">
        <v>14</v>
      </c>
      <c r="AB197" s="34" t="s">
        <v>26</v>
      </c>
      <c r="AC197" s="35"/>
      <c r="AD197" s="36"/>
    </row>
    <row r="198" spans="1:34" x14ac:dyDescent="0.25">
      <c r="A198" s="11" t="s">
        <v>71</v>
      </c>
      <c r="E198">
        <v>4</v>
      </c>
      <c r="F198">
        <v>27.629032258064498</v>
      </c>
      <c r="G198">
        <v>69.729344729344703</v>
      </c>
      <c r="I198">
        <v>20.915032679738498</v>
      </c>
      <c r="K198" s="12" t="s">
        <v>14</v>
      </c>
      <c r="AB198" s="37" t="s">
        <v>24</v>
      </c>
      <c r="AC198" s="38"/>
      <c r="AD198" s="20">
        <f>COUNTIF(AD160:AD177,"=0")</f>
        <v>1</v>
      </c>
    </row>
    <row r="199" spans="1:34" ht="15.75" thickBot="1" x14ac:dyDescent="0.3">
      <c r="A199" s="11" t="s">
        <v>72</v>
      </c>
      <c r="E199">
        <v>6</v>
      </c>
      <c r="F199">
        <v>196.54517892858399</v>
      </c>
      <c r="G199">
        <v>40.999722034345403</v>
      </c>
      <c r="I199">
        <v>19.999999999999901</v>
      </c>
      <c r="K199" s="12" t="s">
        <v>14</v>
      </c>
      <c r="AB199" s="39" t="s">
        <v>25</v>
      </c>
      <c r="AC199" s="40"/>
      <c r="AD199" s="19">
        <f>(COUNT(AD160:AD177)-AD198)/COUNT(AD160:AD177)</f>
        <v>0.94444444444444442</v>
      </c>
    </row>
    <row r="200" spans="1:34" ht="15.75" thickBot="1" x14ac:dyDescent="0.3">
      <c r="A200" s="11" t="s">
        <v>73</v>
      </c>
      <c r="E200">
        <v>6</v>
      </c>
      <c r="F200">
        <v>216</v>
      </c>
      <c r="G200">
        <v>16.793913162695599</v>
      </c>
      <c r="I200">
        <v>38.274509803921497</v>
      </c>
      <c r="K200" s="12" t="s">
        <v>14</v>
      </c>
    </row>
    <row r="201" spans="1:34" x14ac:dyDescent="0.25">
      <c r="A201" s="11" t="s">
        <v>74</v>
      </c>
      <c r="E201">
        <v>6</v>
      </c>
      <c r="F201">
        <v>139.97692307692299</v>
      </c>
      <c r="G201">
        <v>9.1553856771247997</v>
      </c>
      <c r="I201">
        <v>46.039215686274503</v>
      </c>
      <c r="K201" s="12" t="s">
        <v>14</v>
      </c>
      <c r="AB201" s="26" t="s">
        <v>27</v>
      </c>
      <c r="AC201" s="27"/>
      <c r="AD201" s="28"/>
    </row>
    <row r="202" spans="1:34" ht="15.75" thickBot="1" x14ac:dyDescent="0.3">
      <c r="A202" s="11" t="s">
        <v>75</v>
      </c>
      <c r="E202">
        <v>4</v>
      </c>
      <c r="F202">
        <v>11.516547968160801</v>
      </c>
      <c r="G202">
        <v>20.0886145953145</v>
      </c>
      <c r="I202">
        <v>30.915032679738498</v>
      </c>
      <c r="K202" s="12" t="s">
        <v>14</v>
      </c>
      <c r="AB202" s="29"/>
      <c r="AC202" s="30"/>
      <c r="AD202" s="31"/>
    </row>
    <row r="203" spans="1:34" x14ac:dyDescent="0.25">
      <c r="A203" s="11" t="s">
        <v>76</v>
      </c>
      <c r="E203">
        <v>2</v>
      </c>
      <c r="F203">
        <v>21.691995947315</v>
      </c>
      <c r="H203">
        <v>100</v>
      </c>
      <c r="J203">
        <v>15.3921568627451</v>
      </c>
      <c r="K203" s="12" t="s">
        <v>14</v>
      </c>
      <c r="AB203" s="32" t="s">
        <v>28</v>
      </c>
      <c r="AC203" s="33"/>
      <c r="AD203" s="22">
        <f>(AD43*AH17*AL17)/($AD$43*$AH$17*$AL$17+$AD$95*$AH$69*$AL$69+$AD$147*$AH$121*$AL$121+$AD$199*$AH$173*$AL$173)</f>
        <v>0.27876588021778587</v>
      </c>
    </row>
    <row r="204" spans="1:34" x14ac:dyDescent="0.25">
      <c r="A204" s="11" t="s">
        <v>77</v>
      </c>
      <c r="E204">
        <v>5</v>
      </c>
      <c r="F204">
        <v>24.945784460710801</v>
      </c>
      <c r="G204">
        <v>35.540599218410698</v>
      </c>
      <c r="I204">
        <v>31.421568627450899</v>
      </c>
      <c r="K204" s="12" t="s">
        <v>14</v>
      </c>
      <c r="AB204" s="32" t="s">
        <v>29</v>
      </c>
      <c r="AC204" s="33"/>
      <c r="AD204" s="22">
        <f>(AD95*AH69*AL69)/($AD$43*$AH$17*$AL$17+$AD$95*$AH$69*$AL$69+$AD$147*$AH$121*$AL$121+$AD$199*$AH$173*$AL$173)</f>
        <v>0.26134301270417426</v>
      </c>
    </row>
    <row r="205" spans="1:34" x14ac:dyDescent="0.25">
      <c r="A205" s="11" t="s">
        <v>78</v>
      </c>
      <c r="E205">
        <v>6</v>
      </c>
      <c r="F205">
        <v>116.380256750774</v>
      </c>
      <c r="G205">
        <v>39.355536202288299</v>
      </c>
      <c r="I205">
        <v>9.9607843137254797</v>
      </c>
      <c r="K205" s="12" t="s">
        <v>14</v>
      </c>
      <c r="AB205" s="32" t="s">
        <v>30</v>
      </c>
      <c r="AC205" s="33"/>
      <c r="AD205" s="22">
        <f>(AD147*AH121*AL121)/($AD$43*$AH$17*$AL$17+$AD$95*$AH$69*$AL$69+$AD$147*$AH$121*$AL$121+$AD$199*$AH$173*$AL$173)</f>
        <v>0.24392014519056257</v>
      </c>
    </row>
    <row r="206" spans="1:34" ht="15.75" thickBot="1" x14ac:dyDescent="0.3">
      <c r="A206" s="11" t="s">
        <v>79</v>
      </c>
      <c r="E206">
        <v>5</v>
      </c>
      <c r="F206">
        <v>105.75</v>
      </c>
      <c r="G206">
        <v>38.940092165898598</v>
      </c>
      <c r="J206">
        <v>7.3333333333333304</v>
      </c>
      <c r="K206" s="12" t="s">
        <v>14</v>
      </c>
      <c r="AB206" s="24" t="s">
        <v>31</v>
      </c>
      <c r="AC206" s="25"/>
      <c r="AD206" s="23">
        <f>(AD199*AH173*AL173)/($AD$43*$AH$17*$AL$17+$AD$95*$AH$69*$AL$69+$AD$147*$AH$121*$AL$121+$AD$199*$AH$173*$AL$173)</f>
        <v>0.21597096188747733</v>
      </c>
    </row>
    <row r="207" spans="1:34" x14ac:dyDescent="0.25">
      <c r="A207" s="11" t="s">
        <v>80</v>
      </c>
      <c r="E207">
        <v>6</v>
      </c>
      <c r="F207">
        <v>47.278255372945601</v>
      </c>
      <c r="G207">
        <v>21.294620021083499</v>
      </c>
      <c r="I207">
        <v>31.2156862745098</v>
      </c>
      <c r="K207" s="12" t="s">
        <v>14</v>
      </c>
    </row>
    <row r="208" spans="1:34" ht="15.75" thickBot="1" x14ac:dyDescent="0.3">
      <c r="A208" s="13" t="s">
        <v>81</v>
      </c>
      <c r="E208" s="14">
        <v>6</v>
      </c>
      <c r="F208" s="14">
        <v>63.028248587570602</v>
      </c>
      <c r="G208" s="14">
        <v>31.329676400075101</v>
      </c>
      <c r="H208" s="14"/>
      <c r="I208" s="14">
        <v>26.823529411764699</v>
      </c>
      <c r="J208" s="14"/>
      <c r="K208" s="15" t="s">
        <v>14</v>
      </c>
    </row>
  </sheetData>
  <sortState xmlns:xlrd2="http://schemas.microsoft.com/office/spreadsheetml/2017/richdata2" ref="A3:K212">
    <sortCondition ref="K3:K212"/>
    <sortCondition ref="A3:A212"/>
  </sortState>
  <mergeCells count="69">
    <mergeCell ref="AJ2:AL2"/>
    <mergeCell ref="M54:N54"/>
    <mergeCell ref="M2:N2"/>
    <mergeCell ref="P2:R2"/>
    <mergeCell ref="T2:V2"/>
    <mergeCell ref="X2:Z2"/>
    <mergeCell ref="AB2:AD2"/>
    <mergeCell ref="AF2:AH2"/>
    <mergeCell ref="AB54:AD54"/>
    <mergeCell ref="AF54:AH54"/>
    <mergeCell ref="AJ54:AL54"/>
    <mergeCell ref="P41:R41"/>
    <mergeCell ref="P42:Q42"/>
    <mergeCell ref="P43:Q43"/>
    <mergeCell ref="AB41:AD41"/>
    <mergeCell ref="AB42:AC42"/>
    <mergeCell ref="M106:N106"/>
    <mergeCell ref="AB106:AD106"/>
    <mergeCell ref="AF106:AH106"/>
    <mergeCell ref="AJ106:AL106"/>
    <mergeCell ref="M158:N158"/>
    <mergeCell ref="AB158:AD158"/>
    <mergeCell ref="AF158:AH158"/>
    <mergeCell ref="AJ158:AL158"/>
    <mergeCell ref="AF119:AH119"/>
    <mergeCell ref="AJ119:AL119"/>
    <mergeCell ref="AF120:AG120"/>
    <mergeCell ref="AJ120:AK120"/>
    <mergeCell ref="AF121:AG121"/>
    <mergeCell ref="AJ121:AK121"/>
    <mergeCell ref="AB43:AC43"/>
    <mergeCell ref="AF15:AH15"/>
    <mergeCell ref="AF16:AG16"/>
    <mergeCell ref="AF17:AG17"/>
    <mergeCell ref="AJ15:AL15"/>
    <mergeCell ref="AJ16:AK16"/>
    <mergeCell ref="AJ17:AK17"/>
    <mergeCell ref="T15:V15"/>
    <mergeCell ref="T16:U16"/>
    <mergeCell ref="T17:U17"/>
    <mergeCell ref="X15:Z15"/>
    <mergeCell ref="X16:Y16"/>
    <mergeCell ref="X17:Y17"/>
    <mergeCell ref="AF67:AH67"/>
    <mergeCell ref="AJ67:AL67"/>
    <mergeCell ref="AF68:AG68"/>
    <mergeCell ref="AJ68:AK68"/>
    <mergeCell ref="AF69:AG69"/>
    <mergeCell ref="AJ69:AK69"/>
    <mergeCell ref="AF171:AH171"/>
    <mergeCell ref="AJ171:AL171"/>
    <mergeCell ref="AF172:AG172"/>
    <mergeCell ref="AJ172:AK172"/>
    <mergeCell ref="AF173:AG173"/>
    <mergeCell ref="AJ173:AK173"/>
    <mergeCell ref="AB197:AD197"/>
    <mergeCell ref="AB198:AC198"/>
    <mergeCell ref="AB199:AC199"/>
    <mergeCell ref="AB93:AD93"/>
    <mergeCell ref="AB94:AC94"/>
    <mergeCell ref="AB95:AC95"/>
    <mergeCell ref="AB145:AD145"/>
    <mergeCell ref="AB146:AC146"/>
    <mergeCell ref="AB147:AC147"/>
    <mergeCell ref="AB206:AC206"/>
    <mergeCell ref="AB201:AD202"/>
    <mergeCell ref="AB203:AC203"/>
    <mergeCell ref="AB204:AC204"/>
    <mergeCell ref="AB205:AC2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AnalisisResultados_probabilitie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Alcázar</dc:creator>
  <cp:lastModifiedBy>Andrés Alcázar</cp:lastModifiedBy>
  <dcterms:created xsi:type="dcterms:W3CDTF">2024-10-09T01:42:14Z</dcterms:created>
  <dcterms:modified xsi:type="dcterms:W3CDTF">2024-10-10T23:19:20Z</dcterms:modified>
</cp:coreProperties>
</file>