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\Desktop\Тестовое задание ПАО ВТБ\"/>
    </mc:Choice>
  </mc:AlternateContent>
  <xr:revisionPtr revIDLastSave="0" documentId="13_ncr:1_{C78C36A0-AD07-41E6-A73C-E9F3166EBDFD}" xr6:coauthVersionLast="47" xr6:coauthVersionMax="47" xr10:uidLastSave="{00000000-0000-0000-0000-000000000000}"/>
  <bookViews>
    <workbookView xWindow="-120" yWindow="-16320" windowWidth="29040" windowHeight="15720" activeTab="3" xr2:uid="{00000000-000D-0000-FFFF-FFFF00000000}"/>
  </bookViews>
  <sheets>
    <sheet name="Лист1" sheetId="4" r:id="rId1"/>
    <sheet name="for PQ" sheetId="5" r:id="rId2"/>
    <sheet name="data_2" sheetId="6" r:id="rId3"/>
    <sheet name="data_3" sheetId="9" r:id="rId4"/>
  </sheets>
  <definedNames>
    <definedName name="ExternalData_2" localSheetId="2" hidden="1">data_2!$A$1:$E$73</definedName>
    <definedName name="ExternalData_2" localSheetId="3" hidden="1">data_3!$A$1:$L$9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data_3_50d45561-8f2e-486a-9ad6-6f92902943b3" name="data_3" connection="Запрос — data_3"/>
          <x15:modelTable id="data_2_fe8bfd59-1012-4673-8690-dc7c665e8bec" name="data_2" connection="Запрос — data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2" i="5" l="1"/>
  <c r="W42" i="5"/>
  <c r="V42" i="5"/>
  <c r="U42" i="5"/>
  <c r="R42" i="5"/>
  <c r="Q42" i="5"/>
  <c r="S42" i="5"/>
  <c r="T42" i="5"/>
  <c r="P42" i="5"/>
  <c r="D24" i="5"/>
  <c r="E24" i="5"/>
  <c r="F24" i="5"/>
  <c r="G24" i="5"/>
  <c r="H24" i="5"/>
  <c r="I24" i="5"/>
  <c r="J24" i="5"/>
  <c r="K24" i="5"/>
  <c r="L24" i="5"/>
  <c r="M24" i="5"/>
  <c r="C24" i="5"/>
  <c r="M22" i="5"/>
  <c r="L22" i="5"/>
  <c r="J22" i="5"/>
  <c r="I22" i="5"/>
  <c r="G22" i="5"/>
  <c r="H22" i="5" s="1"/>
  <c r="F22" i="5"/>
  <c r="E22" i="5"/>
  <c r="D22" i="5"/>
  <c r="C22" i="5"/>
  <c r="K21" i="5"/>
  <c r="H21" i="5"/>
  <c r="K20" i="5"/>
  <c r="H20" i="5"/>
  <c r="M15" i="5"/>
  <c r="L15" i="5"/>
  <c r="J15" i="5"/>
  <c r="K15" i="5" s="1"/>
  <c r="I15" i="5"/>
  <c r="G15" i="5"/>
  <c r="H15" i="5" s="1"/>
  <c r="F15" i="5"/>
  <c r="E15" i="5"/>
  <c r="K14" i="5"/>
  <c r="H14" i="5"/>
  <c r="K13" i="5"/>
  <c r="H13" i="5"/>
  <c r="D13" i="5"/>
  <c r="K12" i="5"/>
  <c r="H12" i="5"/>
  <c r="K11" i="5"/>
  <c r="H11" i="5"/>
  <c r="D11" i="5"/>
  <c r="M6" i="5"/>
  <c r="L6" i="5"/>
  <c r="J6" i="5"/>
  <c r="K6" i="5" s="1"/>
  <c r="I6" i="5"/>
  <c r="G6" i="5"/>
  <c r="F6" i="5"/>
  <c r="E6" i="5"/>
  <c r="D6" i="5"/>
  <c r="K5" i="5"/>
  <c r="H5" i="5"/>
  <c r="K4" i="5"/>
  <c r="H4" i="5"/>
  <c r="L21" i="4"/>
  <c r="H6" i="5" l="1"/>
  <c r="K22" i="5"/>
  <c r="K19" i="4"/>
  <c r="D12" i="4" l="1"/>
  <c r="D10" i="4"/>
  <c r="E5" i="4" l="1"/>
  <c r="E14" i="4"/>
  <c r="E21" i="4"/>
  <c r="M21" i="4" l="1"/>
  <c r="J21" i="4"/>
  <c r="I21" i="4"/>
  <c r="G21" i="4"/>
  <c r="F21" i="4"/>
  <c r="D21" i="4"/>
  <c r="C21" i="4"/>
  <c r="K20" i="4"/>
  <c r="H20" i="4"/>
  <c r="H19" i="4"/>
  <c r="K21" i="4" l="1"/>
  <c r="H21" i="4"/>
  <c r="M14" i="4" l="1"/>
  <c r="L14" i="4"/>
  <c r="J14" i="4"/>
  <c r="I14" i="4"/>
  <c r="G14" i="4"/>
  <c r="F14" i="4"/>
  <c r="K13" i="4"/>
  <c r="H13" i="4"/>
  <c r="K12" i="4"/>
  <c r="H12" i="4"/>
  <c r="K11" i="4"/>
  <c r="H11" i="4"/>
  <c r="K10" i="4"/>
  <c r="H10" i="4"/>
  <c r="K14" i="4" l="1"/>
  <c r="H14" i="4"/>
  <c r="D5" i="4" l="1"/>
  <c r="M5" i="4"/>
  <c r="L5" i="4"/>
  <c r="J5" i="4"/>
  <c r="I5" i="4"/>
  <c r="F5" i="4"/>
  <c r="G5" i="4"/>
  <c r="H4" i="4" l="1"/>
  <c r="K4" i="4"/>
  <c r="K3" i="4"/>
  <c r="K5" i="4" l="1"/>
  <c r="H3" i="4" l="1"/>
  <c r="H5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F18AE5-D7C0-40DA-B9E7-2C65D410041B}" keepAlive="1" name="ModelConnection_ExternalData_2" description="Модель данных" type="5" refreshedVersion="8" minRefreshableVersion="5" saveData="1">
    <dbPr connection="Data Model Connection" command="data_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5587039-0135-4DE3-8B52-E655F7F93FF6}" keepAlive="1" name="ModelConnection_ExternalData_21" description="Модель данных" type="5" refreshedVersion="8" minRefreshableVersion="5" saveData="1">
    <dbPr connection="Data Model Connection" command="data_2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2A18DC1-4E7B-4560-8592-0388BB231438}" keepAlive="1" name="ThisWorkbookDataModel" description="Модель данны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51EF367-C8FE-4F06-A4F3-ECC0BA6F9F29}" keepAlive="1" name="Запрос — data" description="Соединение с запросом &quot;data&quot; в книге." type="5" refreshedVersion="0" background="1">
    <dbPr connection="Provider=Microsoft.Mashup.OleDb.1;Data Source=$Workbook$;Location=data;Extended Properties=&quot;&quot;" command="SELECT * FROM [data]"/>
  </connection>
  <connection id="5" xr16:uid="{E10A915A-637B-452A-BFE1-469C0365F5E7}" keepAlive="1" name="Запрос — data_1" description="Соединение с запросом &quot;data_1&quot; в книге." type="5" refreshedVersion="0" background="1">
    <dbPr connection="Provider=Microsoft.Mashup.OleDb.1;Data Source=$Workbook$;Location=data_1;Extended Properties=&quot;&quot;" command="SELECT * FROM [data_1]"/>
  </connection>
  <connection id="6" xr16:uid="{A86CFC50-28CF-4063-BB9F-2CF834E023E9}" name="Запрос — data_2" description="Соединение с запросом &quot;data_2&quot; в книге." type="100" refreshedVersion="8" minRefreshableVersion="5">
    <extLst>
      <ext xmlns:x15="http://schemas.microsoft.com/office/spreadsheetml/2010/11/main" uri="{DE250136-89BD-433C-8126-D09CA5730AF9}">
        <x15:connection id="f454521a-7ce7-4f30-b965-6dd411af65bd"/>
      </ext>
    </extLst>
  </connection>
  <connection id="7" xr16:uid="{9603ABE6-C02E-4B0F-9BD5-DFD940A70418}" name="Запрос — data_3" description="Соединение с запросом &quot;data_3&quot; в книге." type="100" refreshedVersion="8" minRefreshableVersion="5">
    <extLst>
      <ext xmlns:x15="http://schemas.microsoft.com/office/spreadsheetml/2010/11/main" uri="{DE250136-89BD-433C-8126-D09CA5730AF9}">
        <x15:connection id="94b225d5-a666-488e-833c-e397fa2a2233"/>
      </ext>
    </extLst>
  </connection>
  <connection id="8" xr16:uid="{01F7A4B7-FF9A-4233-842D-A082AF618FD3}" keepAlive="1" name="Запрос — header" description="Соединение с запросом &quot;header&quot; в книге." type="5" refreshedVersion="0" background="1">
    <dbPr connection="Provider=Microsoft.Mashup.OleDb.1;Data Source=$Workbook$;Location=header;Extended Properties=&quot;&quot;" command="SELECT * FROM [header]"/>
  </connection>
  <connection id="9" xr16:uid="{E564C8BC-F2AE-425B-8EAD-D96A496681EE}" keepAlive="1" name="Запрос — header_1" description="Соединение с запросом &quot;header_1&quot; в книге." type="5" refreshedVersion="0" background="1">
    <dbPr connection="Provider=Microsoft.Mashup.OleDb.1;Data Source=$Workbook$;Location=header_1;Extended Properties=&quot;&quot;" command="SELECT * FROM [header_1]"/>
  </connection>
</connections>
</file>

<file path=xl/sharedStrings.xml><?xml version="1.0" encoding="utf-8"?>
<sst xmlns="http://schemas.openxmlformats.org/spreadsheetml/2006/main" count="536" uniqueCount="66">
  <si>
    <t>Инфомормация с сайта</t>
  </si>
  <si>
    <t>UTM-метки</t>
  </si>
  <si>
    <t>Заходы</t>
  </si>
  <si>
    <t>Итого:</t>
  </si>
  <si>
    <t>Тип клиента</t>
  </si>
  <si>
    <t>Расходы</t>
  </si>
  <si>
    <t>Количество смс</t>
  </si>
  <si>
    <t>смс</t>
  </si>
  <si>
    <t>Процент одобрения (прескоринг)</t>
  </si>
  <si>
    <t>Процент одобрения (скоринг)</t>
  </si>
  <si>
    <t>Сегмент 1</t>
  </si>
  <si>
    <t>Сегмент 2</t>
  </si>
  <si>
    <t>Длинные заявки, шт.</t>
  </si>
  <si>
    <t>Короткие заявки, шт.</t>
  </si>
  <si>
    <t>Кредиты, шт</t>
  </si>
  <si>
    <t>кредитные карты, шт (доп.продажа)</t>
  </si>
  <si>
    <t>новые клиенты</t>
  </si>
  <si>
    <t>текущие клиенты</t>
  </si>
  <si>
    <t>-</t>
  </si>
  <si>
    <t>Партнер 1</t>
  </si>
  <si>
    <t>Партнер 2</t>
  </si>
  <si>
    <t xml:space="preserve">Партнер 3 </t>
  </si>
  <si>
    <t>Информация из системы</t>
  </si>
  <si>
    <t>Одобренные заявки, шт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</si>
  <si>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</si>
  <si>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</si>
  <si>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</si>
  <si>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</si>
  <si>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</si>
  <si>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</si>
  <si>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</si>
  <si>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</si>
  <si>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</si>
  <si>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</si>
  <si>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</si>
  <si>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</si>
  <si>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</si>
  <si>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Партнер</t>
  </si>
  <si>
    <t>Сегмент</t>
  </si>
  <si>
    <t>Значение</t>
  </si>
  <si>
    <t>Партнер 3</t>
  </si>
  <si>
    <t>Названия строк</t>
  </si>
  <si>
    <t>Общий итог</t>
  </si>
  <si>
    <t>Атрибут</t>
  </si>
  <si>
    <t>Короткие заявки</t>
  </si>
  <si>
    <t>Длинные заявки</t>
  </si>
  <si>
    <t>Кредиты</t>
  </si>
  <si>
    <t>кредитные карты</t>
  </si>
  <si>
    <t>Сумма по полю Значение</t>
  </si>
  <si>
    <t>Названия столбцов</t>
  </si>
  <si>
    <t>Одобренные короткие заявки, шт</t>
  </si>
  <si>
    <t>Одобренные длинные заявки, шт</t>
  </si>
  <si>
    <t>Одобренные короткие заявки</t>
  </si>
  <si>
    <t>Одобренные длинные заявки</t>
  </si>
  <si>
    <t>Количество_смс</t>
  </si>
  <si>
    <t>Короткие_заявки</t>
  </si>
  <si>
    <t>Одобренные_короткие_заявки</t>
  </si>
  <si>
    <t>Длинные_заявки</t>
  </si>
  <si>
    <t>Одобренные_длинные_заявки</t>
  </si>
  <si>
    <t>кредитные_карты</t>
  </si>
  <si>
    <t xml:space="preserve">Одобрение_прескоринг </t>
  </si>
  <si>
    <t xml:space="preserve">Одобрение_скоринг </t>
  </si>
  <si>
    <t xml:space="preserve">Одобренные_длинные_заявки </t>
  </si>
  <si>
    <t xml:space="preserve">Длинные_заявки </t>
  </si>
  <si>
    <t xml:space="preserve">Одобренные_короткие_заявки </t>
  </si>
  <si>
    <t xml:space="preserve">Короткие_заявки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</si>
</sst>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6" xfId="1" applyNumberFormat="1" applyFont="1" applyBorder="1"/>
    <xf numFmtId="164" fontId="0" fillId="0" borderId="7" xfId="1" applyNumberFormat="1" applyFont="1" applyBorder="1"/>
    <xf numFmtId="165" fontId="4" fillId="0" borderId="6" xfId="4" applyNumberFormat="1" applyFont="1" applyBorder="1"/>
    <xf numFmtId="165" fontId="4" fillId="0" borderId="7" xfId="4" applyNumberFormat="1" applyFont="1" applyBorder="1"/>
    <xf numFmtId="0" fontId="0" fillId="0" borderId="11" xfId="0" applyBorder="1"/>
    <xf numFmtId="0" fontId="0" fillId="0" borderId="8" xfId="0" applyBorder="1" applyAlignment="1">
      <alignment horizontal="right" vertical="center" wrapText="1"/>
    </xf>
    <xf numFmtId="164" fontId="0" fillId="0" borderId="8" xfId="1" applyNumberFormat="1" applyFont="1" applyBorder="1" applyAlignment="1">
      <alignment vertical="center" wrapText="1"/>
    </xf>
    <xf numFmtId="164" fontId="4" fillId="0" borderId="8" xfId="0" applyNumberFormat="1" applyFont="1" applyBorder="1" applyAlignment="1">
      <alignment horizontal="right" vertical="center" wrapText="1"/>
    </xf>
    <xf numFmtId="10" fontId="4" fillId="0" borderId="8" xfId="1" applyNumberFormat="1" applyFont="1" applyBorder="1"/>
    <xf numFmtId="164" fontId="0" fillId="0" borderId="0" xfId="1" applyNumberFormat="1" applyFont="1"/>
    <xf numFmtId="165" fontId="4" fillId="0" borderId="0" xfId="4" applyNumberFormat="1" applyFont="1" applyBorder="1"/>
    <xf numFmtId="164" fontId="0" fillId="0" borderId="0" xfId="1" applyNumberFormat="1" applyFont="1" applyBorder="1"/>
    <xf numFmtId="165" fontId="0" fillId="0" borderId="0" xfId="4" applyNumberFormat="1" applyFont="1"/>
    <xf numFmtId="10" fontId="0" fillId="0" borderId="0" xfId="4" applyNumberFormat="1" applyFont="1"/>
    <xf numFmtId="165" fontId="0" fillId="0" borderId="8" xfId="1" applyNumberFormat="1" applyFont="1" applyBorder="1"/>
    <xf numFmtId="165" fontId="4" fillId="0" borderId="8" xfId="1" applyNumberFormat="1" applyFont="1" applyBorder="1"/>
    <xf numFmtId="9" fontId="0" fillId="0" borderId="0" xfId="4" applyFont="1"/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5" fillId="0" borderId="6" xfId="1" applyNumberFormat="1" applyFont="1" applyBorder="1" applyAlignment="1">
      <alignment vertical="center" wrapText="1"/>
    </xf>
    <xf numFmtId="164" fontId="5" fillId="0" borderId="7" xfId="1" applyNumberFormat="1" applyFont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164" fontId="0" fillId="0" borderId="6" xfId="1" applyNumberFormat="1" applyFont="1" applyBorder="1" applyAlignment="1"/>
    <xf numFmtId="0" fontId="0" fillId="0" borderId="7" xfId="0" applyBorder="1"/>
    <xf numFmtId="164" fontId="0" fillId="0" borderId="7" xfId="1" applyNumberFormat="1" applyFont="1" applyBorder="1" applyAlignment="1"/>
    <xf numFmtId="164" fontId="0" fillId="0" borderId="0" xfId="1" applyNumberFormat="1" applyFont="1" applyAlignment="1"/>
    <xf numFmtId="164" fontId="0" fillId="0" borderId="0" xfId="1" applyNumberFormat="1" applyFont="1" applyBorder="1" applyAlignment="1"/>
    <xf numFmtId="0" fontId="0" fillId="0" borderId="14" xfId="0" applyBorder="1" applyAlignment="1">
      <alignment horizontal="center"/>
    </xf>
    <xf numFmtId="164" fontId="5" fillId="0" borderId="0" xfId="1" applyNumberFormat="1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 applyAlignment="1">
      <alignment horizontal="right" vertical="center" wrapText="1"/>
    </xf>
    <xf numFmtId="164" fontId="0" fillId="0" borderId="6" xfId="1" applyNumberFormat="1" applyFont="1" applyBorder="1" applyAlignment="1">
      <alignment vertical="center" wrapText="1"/>
    </xf>
    <xf numFmtId="164" fontId="4" fillId="0" borderId="6" xfId="0" applyNumberFormat="1" applyFont="1" applyBorder="1" applyAlignment="1">
      <alignment horizontal="right" vertical="center" wrapText="1"/>
    </xf>
    <xf numFmtId="165" fontId="0" fillId="0" borderId="6" xfId="1" applyNumberFormat="1" applyFont="1" applyBorder="1"/>
    <xf numFmtId="10" fontId="4" fillId="0" borderId="6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6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 vertical="center" wrapText="1"/>
    </xf>
    <xf numFmtId="164" fontId="0" fillId="0" borderId="6" xfId="1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8">
    <cellStyle name="Обычный" xfId="0" builtinId="0"/>
    <cellStyle name="Процентный" xfId="4" builtinId="5"/>
    <cellStyle name="Финансовый" xfId="1" builtinId="3"/>
    <cellStyle name="Финансовый 2" xfId="3" xr:uid="{00000000-0005-0000-0000-000003000000}"/>
    <cellStyle name="Финансовый 2 2" xfId="7" xr:uid="{00000000-0005-0000-0000-000004000000}"/>
    <cellStyle name="Финансовый 3" xfId="2" xr:uid="{00000000-0005-0000-0000-000005000000}"/>
    <cellStyle name="Финансовый 3 2" xfId="6" xr:uid="{00000000-0005-0000-0000-000006000000}"/>
    <cellStyle name="Финансовый 4" xfId="5" xr:uid="{00000000-0005-0000-0000-000007000000}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41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43" Type="http://schemas.openxmlformats.org/officeDocument/2006/relationships/customXml" Target="../customXml/item31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27.423878125002" createdVersion="8" refreshedVersion="8" minRefreshableVersion="3" recordCount="72" xr:uid="{28B037F2-69BB-4AD7-BC51-4A00C2FC532F}">
  <cacheSource type="worksheet">
    <worksheetSource name="data_2"/>
  </cacheSource>
  <cacheFields count="5">
    <cacheField name="Партнер" numFmtId="0">
      <sharedItems count="4">
        <s v="Партнер 1"/>
        <s v="Партнер 2"/>
        <s v="Партнер 3"/>
        <s v="Партнер 3 " u="1"/>
      </sharedItems>
    </cacheField>
    <cacheField name="Сегмент" numFmtId="0">
      <sharedItems count="2">
        <s v="Сегмент 1"/>
        <s v="Сегмент 2"/>
      </sharedItems>
    </cacheField>
    <cacheField name="Тип клиента" numFmtId="0">
      <sharedItems count="3">
        <s v="новые клиенты"/>
        <s v="текущие клиенты"/>
        <s v="Итого клиенты:" u="1"/>
      </sharedItems>
    </cacheField>
    <cacheField name="Атрибут" numFmtId="0">
      <sharedItems count="10">
        <s v="Количество смс"/>
        <s v="Расходы"/>
        <s v="Заходы"/>
        <s v="Короткие заявки"/>
        <s v="Одобренные короткие заявки"/>
        <s v="Длинные заявки"/>
        <s v="Одобренные длинные заявки"/>
        <s v="Кредиты"/>
        <s v="кредитные карты"/>
        <s v="Одобренные заявки" u="1"/>
      </sharedItems>
    </cacheField>
    <cacheField name="Значение" numFmtId="0">
      <sharedItems containsSemiMixedTypes="0" containsString="0" containsNumber="1" minValue="0" maxValue="260807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27.423916782405" createdVersion="8" refreshedVersion="8" minRefreshableVersion="3" recordCount="8" xr:uid="{D5D52208-8AB2-4F4C-9E14-68E62C182DE3}">
  <cacheSource type="worksheet">
    <worksheetSource name="data_3"/>
  </cacheSource>
  <cacheFields count="14">
    <cacheField name="Партнер" numFmtId="0">
      <sharedItems count="3">
        <s v="Партнер 1"/>
        <s v="Партнер 2"/>
        <s v="Партнер 3"/>
      </sharedItems>
    </cacheField>
    <cacheField name="Сегмент" numFmtId="0">
      <sharedItems count="2">
        <s v="Сегмент 1"/>
        <s v="Сегмент 2"/>
      </sharedItems>
    </cacheField>
    <cacheField name="Тип клиента" numFmtId="0">
      <sharedItems count="2">
        <s v="новые клиенты"/>
        <s v="текущие клиенты"/>
      </sharedItems>
    </cacheField>
    <cacheField name="Количество_смс" numFmtId="0">
      <sharedItems containsSemiMixedTypes="0" containsString="0" containsNumber="1" containsInteger="1" minValue="0" maxValue="55491"/>
    </cacheField>
    <cacheField name="Расходы" numFmtId="0">
      <sharedItems containsSemiMixedTypes="0" containsString="0" containsNumber="1" minValue="0" maxValue="260807.7"/>
    </cacheField>
    <cacheField name="Заходы" numFmtId="0">
      <sharedItems containsSemiMixedTypes="0" containsString="0" containsNumber="1" containsInteger="1" minValue="4" maxValue="2431"/>
    </cacheField>
    <cacheField name="Короткие_заявки" numFmtId="0">
      <sharedItems containsSemiMixedTypes="0" containsString="0" containsNumber="1" containsInteger="1" minValue="3" maxValue="1913"/>
    </cacheField>
    <cacheField name="Одобренные_короткие_заявки" numFmtId="0">
      <sharedItems containsSemiMixedTypes="0" containsString="0" containsNumber="1" containsInteger="1" minValue="2" maxValue="759"/>
    </cacheField>
    <cacheField name="Длинные_заявки" numFmtId="0">
      <sharedItems containsSemiMixedTypes="0" containsString="0" containsNumber="1" containsInteger="1" minValue="1" maxValue="537"/>
    </cacheField>
    <cacheField name="Одобренные_длинные_заявки" numFmtId="0">
      <sharedItems containsSemiMixedTypes="0" containsString="0" containsNumber="1" containsInteger="1" minValue="0" maxValue="143"/>
    </cacheField>
    <cacheField name="Кредиты" numFmtId="0">
      <sharedItems containsSemiMixedTypes="0" containsString="0" containsNumber="1" containsInteger="1" minValue="0" maxValue="104"/>
    </cacheField>
    <cacheField name="кредитные_карты" numFmtId="0">
      <sharedItems containsSemiMixedTypes="0" containsString="0" containsNumber="1" containsInteger="1" minValue="0" maxValue="12"/>
    </cacheField>
    <cacheField name="Одобрение_прескоринг" numFmtId="0" formula="Одобренные_короткие_заявки/Короткие_заявки" databaseField="0"/>
    <cacheField name="Одобрение_скоринг" numFmtId="0" formula=" IFERROR(Одобренные_длинные_заявки/Длинные_заявки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  <n v="51052"/>
  </r>
  <r>
    <x v="0"/>
    <x v="0"/>
    <x v="0"/>
    <x v="1"/>
    <n v="188892.40000000002"/>
  </r>
  <r>
    <x v="0"/>
    <x v="0"/>
    <x v="0"/>
    <x v="2"/>
    <n v="854"/>
  </r>
  <r>
    <x v="0"/>
    <x v="0"/>
    <x v="0"/>
    <x v="3"/>
    <n v="693"/>
  </r>
  <r>
    <x v="0"/>
    <x v="0"/>
    <x v="0"/>
    <x v="4"/>
    <n v="250"/>
  </r>
  <r>
    <x v="0"/>
    <x v="0"/>
    <x v="0"/>
    <x v="5"/>
    <n v="142"/>
  </r>
  <r>
    <x v="0"/>
    <x v="0"/>
    <x v="0"/>
    <x v="6"/>
    <n v="21"/>
  </r>
  <r>
    <x v="0"/>
    <x v="0"/>
    <x v="0"/>
    <x v="7"/>
    <n v="5"/>
  </r>
  <r>
    <x v="0"/>
    <x v="0"/>
    <x v="0"/>
    <x v="8"/>
    <n v="0"/>
  </r>
  <r>
    <x v="0"/>
    <x v="0"/>
    <x v="1"/>
    <x v="0"/>
    <n v="0"/>
  </r>
  <r>
    <x v="0"/>
    <x v="0"/>
    <x v="1"/>
    <x v="1"/>
    <n v="0"/>
  </r>
  <r>
    <x v="0"/>
    <x v="0"/>
    <x v="1"/>
    <x v="2"/>
    <n v="2431"/>
  </r>
  <r>
    <x v="0"/>
    <x v="0"/>
    <x v="1"/>
    <x v="3"/>
    <n v="1913"/>
  </r>
  <r>
    <x v="0"/>
    <x v="0"/>
    <x v="1"/>
    <x v="4"/>
    <n v="759"/>
  </r>
  <r>
    <x v="0"/>
    <x v="0"/>
    <x v="1"/>
    <x v="5"/>
    <n v="537"/>
  </r>
  <r>
    <x v="0"/>
    <x v="0"/>
    <x v="1"/>
    <x v="6"/>
    <n v="88"/>
  </r>
  <r>
    <x v="0"/>
    <x v="0"/>
    <x v="1"/>
    <x v="7"/>
    <n v="21"/>
  </r>
  <r>
    <x v="0"/>
    <x v="0"/>
    <x v="1"/>
    <x v="8"/>
    <n v="1"/>
  </r>
  <r>
    <x v="1"/>
    <x v="0"/>
    <x v="0"/>
    <x v="0"/>
    <n v="17144"/>
  </r>
  <r>
    <x v="1"/>
    <x v="0"/>
    <x v="0"/>
    <x v="1"/>
    <n v="92578.525785257851"/>
  </r>
  <r>
    <x v="1"/>
    <x v="0"/>
    <x v="0"/>
    <x v="2"/>
    <n v="332"/>
  </r>
  <r>
    <x v="1"/>
    <x v="0"/>
    <x v="0"/>
    <x v="3"/>
    <n v="219"/>
  </r>
  <r>
    <x v="1"/>
    <x v="0"/>
    <x v="0"/>
    <x v="4"/>
    <n v="126"/>
  </r>
  <r>
    <x v="1"/>
    <x v="0"/>
    <x v="0"/>
    <x v="5"/>
    <n v="74"/>
  </r>
  <r>
    <x v="1"/>
    <x v="0"/>
    <x v="0"/>
    <x v="6"/>
    <n v="36"/>
  </r>
  <r>
    <x v="1"/>
    <x v="0"/>
    <x v="0"/>
    <x v="7"/>
    <n v="22"/>
  </r>
  <r>
    <x v="1"/>
    <x v="0"/>
    <x v="0"/>
    <x v="8"/>
    <n v="6"/>
  </r>
  <r>
    <x v="1"/>
    <x v="0"/>
    <x v="1"/>
    <x v="0"/>
    <n v="0"/>
  </r>
  <r>
    <x v="1"/>
    <x v="0"/>
    <x v="1"/>
    <x v="1"/>
    <n v="0"/>
  </r>
  <r>
    <x v="1"/>
    <x v="0"/>
    <x v="1"/>
    <x v="2"/>
    <n v="848"/>
  </r>
  <r>
    <x v="1"/>
    <x v="0"/>
    <x v="1"/>
    <x v="3"/>
    <n v="596"/>
  </r>
  <r>
    <x v="1"/>
    <x v="0"/>
    <x v="1"/>
    <x v="4"/>
    <n v="351"/>
  </r>
  <r>
    <x v="1"/>
    <x v="0"/>
    <x v="1"/>
    <x v="5"/>
    <n v="282"/>
  </r>
  <r>
    <x v="1"/>
    <x v="0"/>
    <x v="1"/>
    <x v="6"/>
    <n v="143"/>
  </r>
  <r>
    <x v="1"/>
    <x v="0"/>
    <x v="1"/>
    <x v="7"/>
    <n v="104"/>
  </r>
  <r>
    <x v="1"/>
    <x v="0"/>
    <x v="1"/>
    <x v="8"/>
    <n v="12"/>
  </r>
  <r>
    <x v="1"/>
    <x v="1"/>
    <x v="0"/>
    <x v="0"/>
    <n v="38411"/>
  </r>
  <r>
    <x v="1"/>
    <x v="1"/>
    <x v="0"/>
    <x v="1"/>
    <n v="207421.47421474213"/>
  </r>
  <r>
    <x v="1"/>
    <x v="1"/>
    <x v="0"/>
    <x v="2"/>
    <n v="4"/>
  </r>
  <r>
    <x v="1"/>
    <x v="1"/>
    <x v="0"/>
    <x v="3"/>
    <n v="3"/>
  </r>
  <r>
    <x v="1"/>
    <x v="1"/>
    <x v="0"/>
    <x v="4"/>
    <n v="2"/>
  </r>
  <r>
    <x v="1"/>
    <x v="1"/>
    <x v="0"/>
    <x v="5"/>
    <n v="1"/>
  </r>
  <r>
    <x v="1"/>
    <x v="1"/>
    <x v="0"/>
    <x v="6"/>
    <n v="0"/>
  </r>
  <r>
    <x v="1"/>
    <x v="1"/>
    <x v="0"/>
    <x v="7"/>
    <n v="0"/>
  </r>
  <r>
    <x v="1"/>
    <x v="1"/>
    <x v="0"/>
    <x v="8"/>
    <n v="0"/>
  </r>
  <r>
    <x v="1"/>
    <x v="1"/>
    <x v="1"/>
    <x v="0"/>
    <n v="0"/>
  </r>
  <r>
    <x v="1"/>
    <x v="1"/>
    <x v="1"/>
    <x v="1"/>
    <n v="0"/>
  </r>
  <r>
    <x v="1"/>
    <x v="1"/>
    <x v="1"/>
    <x v="2"/>
    <n v="25"/>
  </r>
  <r>
    <x v="1"/>
    <x v="1"/>
    <x v="1"/>
    <x v="3"/>
    <n v="20"/>
  </r>
  <r>
    <x v="1"/>
    <x v="1"/>
    <x v="1"/>
    <x v="4"/>
    <n v="12"/>
  </r>
  <r>
    <x v="1"/>
    <x v="1"/>
    <x v="1"/>
    <x v="5"/>
    <n v="9"/>
  </r>
  <r>
    <x v="1"/>
    <x v="1"/>
    <x v="1"/>
    <x v="6"/>
    <n v="3"/>
  </r>
  <r>
    <x v="1"/>
    <x v="1"/>
    <x v="1"/>
    <x v="7"/>
    <n v="1"/>
  </r>
  <r>
    <x v="1"/>
    <x v="1"/>
    <x v="1"/>
    <x v="8"/>
    <n v="0"/>
  </r>
  <r>
    <x v="2"/>
    <x v="0"/>
    <x v="0"/>
    <x v="0"/>
    <n v="55491"/>
  </r>
  <r>
    <x v="2"/>
    <x v="0"/>
    <x v="0"/>
    <x v="1"/>
    <n v="260807.7"/>
  </r>
  <r>
    <x v="2"/>
    <x v="0"/>
    <x v="0"/>
    <x v="2"/>
    <n v="1358"/>
  </r>
  <r>
    <x v="2"/>
    <x v="0"/>
    <x v="0"/>
    <x v="3"/>
    <n v="1105"/>
  </r>
  <r>
    <x v="2"/>
    <x v="0"/>
    <x v="0"/>
    <x v="4"/>
    <n v="254"/>
  </r>
  <r>
    <x v="2"/>
    <x v="0"/>
    <x v="0"/>
    <x v="5"/>
    <n v="113"/>
  </r>
  <r>
    <x v="2"/>
    <x v="0"/>
    <x v="0"/>
    <x v="6"/>
    <n v="35"/>
  </r>
  <r>
    <x v="2"/>
    <x v="0"/>
    <x v="0"/>
    <x v="7"/>
    <n v="21"/>
  </r>
  <r>
    <x v="2"/>
    <x v="0"/>
    <x v="0"/>
    <x v="8"/>
    <n v="0"/>
  </r>
  <r>
    <x v="2"/>
    <x v="0"/>
    <x v="1"/>
    <x v="0"/>
    <n v="0"/>
  </r>
  <r>
    <x v="2"/>
    <x v="0"/>
    <x v="1"/>
    <x v="1"/>
    <n v="0"/>
  </r>
  <r>
    <x v="2"/>
    <x v="0"/>
    <x v="1"/>
    <x v="2"/>
    <n v="1622"/>
  </r>
  <r>
    <x v="2"/>
    <x v="0"/>
    <x v="1"/>
    <x v="3"/>
    <n v="1310"/>
  </r>
  <r>
    <x v="2"/>
    <x v="0"/>
    <x v="1"/>
    <x v="4"/>
    <n v="376"/>
  </r>
  <r>
    <x v="2"/>
    <x v="0"/>
    <x v="1"/>
    <x v="5"/>
    <n v="153"/>
  </r>
  <r>
    <x v="2"/>
    <x v="0"/>
    <x v="1"/>
    <x v="6"/>
    <n v="52"/>
  </r>
  <r>
    <x v="2"/>
    <x v="0"/>
    <x v="1"/>
    <x v="7"/>
    <n v="33"/>
  </r>
  <r>
    <x v="2"/>
    <x v="0"/>
    <x v="1"/>
    <x v="8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51052"/>
    <n v="188892.40000000002"/>
    <n v="854"/>
    <n v="693"/>
    <n v="250"/>
    <n v="142"/>
    <n v="21"/>
    <n v="5"/>
    <n v="0"/>
  </r>
  <r>
    <x v="0"/>
    <x v="0"/>
    <x v="1"/>
    <n v="0"/>
    <n v="0"/>
    <n v="2431"/>
    <n v="1913"/>
    <n v="759"/>
    <n v="537"/>
    <n v="88"/>
    <n v="21"/>
    <n v="1"/>
  </r>
  <r>
    <x v="1"/>
    <x v="0"/>
    <x v="0"/>
    <n v="17144"/>
    <n v="92578.525785257851"/>
    <n v="332"/>
    <n v="219"/>
    <n v="126"/>
    <n v="74"/>
    <n v="36"/>
    <n v="22"/>
    <n v="6"/>
  </r>
  <r>
    <x v="1"/>
    <x v="0"/>
    <x v="1"/>
    <n v="0"/>
    <n v="0"/>
    <n v="848"/>
    <n v="596"/>
    <n v="351"/>
    <n v="282"/>
    <n v="143"/>
    <n v="104"/>
    <n v="12"/>
  </r>
  <r>
    <x v="1"/>
    <x v="1"/>
    <x v="0"/>
    <n v="38411"/>
    <n v="207421.47421474213"/>
    <n v="4"/>
    <n v="3"/>
    <n v="2"/>
    <n v="1"/>
    <n v="0"/>
    <n v="0"/>
    <n v="0"/>
  </r>
  <r>
    <x v="1"/>
    <x v="1"/>
    <x v="1"/>
    <n v="0"/>
    <n v="0"/>
    <n v="25"/>
    <n v="20"/>
    <n v="12"/>
    <n v="9"/>
    <n v="3"/>
    <n v="1"/>
    <n v="0"/>
  </r>
  <r>
    <x v="2"/>
    <x v="0"/>
    <x v="0"/>
    <n v="55491"/>
    <n v="260807.7"/>
    <n v="1358"/>
    <n v="1105"/>
    <n v="254"/>
    <n v="113"/>
    <n v="35"/>
    <n v="21"/>
    <n v="0"/>
  </r>
  <r>
    <x v="2"/>
    <x v="0"/>
    <x v="1"/>
    <n v="0"/>
    <n v="0"/>
    <n v="1622"/>
    <n v="1310"/>
    <n v="376"/>
    <n v="153"/>
    <n v="52"/>
    <n v="3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15FEA-02BC-4D91-8419-3A518676C1FF}" name="Сводная таблица3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O46:U62" firstHeaderRow="0" firstDataRow="1" firstDataCol="1"/>
  <pivotFields count="14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3">
    <field x="0"/>
    <field x="1"/>
    <field x="2"/>
  </rowFields>
  <rowItems count="16">
    <i>
      <x/>
    </i>
    <i r="1">
      <x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Короткие_заявки " fld="6" baseField="0" baseItem="0"/>
    <dataField name="Одобренные_короткие_заявки " fld="7" baseField="0" baseItem="0"/>
    <dataField name="Одобрение_прескоринг " fld="12" baseField="0" baseItem="0" numFmtId="165"/>
    <dataField name="Длинные_заявки " fld="8" baseField="0" baseItem="0"/>
    <dataField name="Одобренные_длинные_заявки " fld="9" baseField="0" baseItem="0"/>
    <dataField name="Одобрение_скоринг " fld="1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33B78-3812-4EEC-9B66-1F9D0863B7A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O24:Y41" firstHeaderRow="1" firstDataRow="2" firstDataCol="1"/>
  <pivotFields count="5">
    <pivotField axis="axisRow" showAll="0">
      <items count="5">
        <item x="0"/>
        <item x="1"/>
        <item m="1"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h="1" m="1" x="2"/>
        <item t="default"/>
      </items>
    </pivotField>
    <pivotField axis="axisCol" showAll="0">
      <items count="11">
        <item x="0"/>
        <item x="1"/>
        <item x="2"/>
        <item x="3"/>
        <item m="1" x="9"/>
        <item x="4"/>
        <item x="5"/>
        <item x="6"/>
        <item x="7"/>
        <item x="8"/>
        <item t="default"/>
      </items>
    </pivotField>
    <pivotField dataField="1" showAll="0"/>
  </pivotFields>
  <rowFields count="3">
    <field x="0"/>
    <field x="1"/>
    <field x="2"/>
  </rowFields>
  <rowItems count="16">
    <i>
      <x/>
    </i>
    <i r="1">
      <x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Значение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D960D1D4-B5E7-4A47-8B7F-50D3DC0DCE34}" autoFormatId="16" applyNumberFormats="0" applyBorderFormats="0" applyFontFormats="0" applyPatternFormats="0" applyAlignmentFormats="0" applyWidthHeightFormats="0">
  <queryTableRefresh nextId="6">
    <queryTableFields count="5">
      <queryTableField id="1" name="Партнер" tableColumnId="1"/>
      <queryTableField id="2" name="Сегмент" tableColumnId="2"/>
      <queryTableField id="3" name="Тип клиента" tableColumnId="3"/>
      <queryTableField id="4" name="Атрибут" tableColumnId="4"/>
      <queryTableField id="5" name="Значение" tableColumnId="5"/>
    </queryTableFields>
  </queryTableRefresh>
  <extLst>
    <ext xmlns:x15="http://schemas.microsoft.com/office/spreadsheetml/2010/11/main" uri="{883FBD77-0823-4a55-B5E3-86C4891E6966}">
      <x15:queryTable sourceDataName="Запрос — data_2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EE5A07C9-358C-4B8D-A42A-A591774E8EDD}" autoFormatId="16" applyNumberFormats="0" applyBorderFormats="0" applyFontFormats="0" applyPatternFormats="0" applyAlignmentFormats="0" applyWidthHeightFormats="0">
  <queryTableRefresh nextId="13">
    <queryTableFields count="12">
      <queryTableField id="1" name="Партнер" tableColumnId="1"/>
      <queryTableField id="2" name="Сегмент" tableColumnId="2"/>
      <queryTableField id="3" name="Тип клиента" tableColumnId="3"/>
      <queryTableField id="4" name="Количество_смс" tableColumnId="4"/>
      <queryTableField id="5" name="Расходы" tableColumnId="5"/>
      <queryTableField id="6" name="Заходы" tableColumnId="6"/>
      <queryTableField id="7" name="Короткие_заявки" tableColumnId="7"/>
      <queryTableField id="8" name="Одобренные_короткие_заявки" tableColumnId="8"/>
      <queryTableField id="9" name="Длинные_заявки" tableColumnId="9"/>
      <queryTableField id="10" name="Одобренные_длинные_заявки" tableColumnId="10"/>
      <queryTableField id="11" name="Кредиты" tableColumnId="11"/>
      <queryTableField id="12" name="кредитные_карты" tableColumnId="12"/>
    </queryTableFields>
  </queryTableRefresh>
  <extLst>
    <ext xmlns:x15="http://schemas.microsoft.com/office/spreadsheetml/2010/11/main" uri="{883FBD77-0823-4a55-B5E3-86C4891E6966}">
      <x15:queryTable sourceDataName="Запрос — data_3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57B77-53F6-4D86-A70D-50E77B61F26E}" name="Таблица1" displayName="Таблица1" ref="A1:M22" totalsRowShown="0" tableBorderDxfId="7">
  <autoFilter ref="A1:M22" xr:uid="{BC957B77-53F6-4D86-A70D-50E77B61F26E}"/>
  <tableColumns count="13">
    <tableColumn id="1" xr3:uid="{ACDBC313-E024-40E5-920D-992411BAEF44}" name="Столбец1"/>
    <tableColumn id="2" xr3:uid="{CE690EFD-AD42-4C32-9D60-623E430A2016}" name="Столбец2"/>
    <tableColumn id="3" xr3:uid="{24B792D6-4BAE-4D71-AF25-AF0D15473CD8}" name="Столбец3"/>
    <tableColumn id="4" xr3:uid="{349A34D7-6A27-48E7-B23F-F8E6D5C204B0}" name="Столбец4"/>
    <tableColumn id="5" xr3:uid="{2B12E57B-2183-4A31-8158-62D2BD85E3D5}" name="Столбец5"/>
    <tableColumn id="6" xr3:uid="{EC62AC7C-66E2-440A-AC92-291D9D2F1BDF}" name="Столбец6"/>
    <tableColumn id="7" xr3:uid="{7EAA1497-D5C6-4F50-B377-3F55A4F3F04D}" name="Столбец7"/>
    <tableColumn id="8" xr3:uid="{35377917-E964-4018-BCF9-6E7A31181A5F}" name="Столбец8"/>
    <tableColumn id="9" xr3:uid="{BFDCF613-FDBA-4243-A291-D4DD9954EA19}" name="Столбец9"/>
    <tableColumn id="10" xr3:uid="{E6741E37-7C0A-42A8-B787-9FF6FFC1CA02}" name="Столбец10"/>
    <tableColumn id="11" xr3:uid="{ED2A772E-36DA-4C0A-921C-EF614A42E6F0}" name="Столбец11"/>
    <tableColumn id="12" xr3:uid="{FC351B14-5B1A-4A05-8E5E-891C638FC35E}" name="Столбец12"/>
    <tableColumn id="13" xr3:uid="{1EA4E3A9-0EAE-4F8B-88FC-8A4431426A7A}" name="Столбец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A7621A-D313-4DFA-9484-8D66D29EBF42}" name="data_2" displayName="data_2" ref="A1:E73" tableType="queryTable" totalsRowShown="0">
  <autoFilter ref="A1:E73" xr:uid="{7CA7621A-D313-4DFA-9484-8D66D29EBF42}"/>
  <tableColumns count="5">
    <tableColumn id="1" xr3:uid="{07C1C5B5-BCBA-4A66-833F-ECBFE7482523}" uniqueName="1" name="Партнер" queryTableFieldId="1" dataDxfId="6"/>
    <tableColumn id="2" xr3:uid="{A53A246D-7955-4D75-8A12-674985374CFF}" uniqueName="2" name="Сегмент" queryTableFieldId="2" dataDxfId="5"/>
    <tableColumn id="3" xr3:uid="{CC8CBAF5-2B79-4749-9D34-093B8B17DCA9}" uniqueName="3" name="Тип клиента" queryTableFieldId="3" dataDxfId="4"/>
    <tableColumn id="4" xr3:uid="{2409E7DF-F87C-4CF6-B10C-2BD07CE53C8B}" uniqueName="4" name="Атрибут" queryTableFieldId="4" dataDxfId="3"/>
    <tableColumn id="5" xr3:uid="{34754651-FC06-4CCA-9B24-B04481D89402}" uniqueName="5" name="Значение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F53239-5C20-4585-9C81-74FFC52EC2BA}" name="data_3" displayName="data_3" ref="A1:L9" tableType="queryTable" totalsRowShown="0">
  <autoFilter ref="A1:L9" xr:uid="{73F53239-5C20-4585-9C81-74FFC52EC2BA}"/>
  <tableColumns count="12">
    <tableColumn id="1" xr3:uid="{B91955AE-D288-449E-A196-3579750301C2}" uniqueName="1" name="Партнер" queryTableFieldId="1" dataDxfId="2"/>
    <tableColumn id="2" xr3:uid="{38DBE2DB-3EA1-4C81-B873-A07F4707748F}" uniqueName="2" name="Сегмент" queryTableFieldId="2" dataDxfId="1"/>
    <tableColumn id="3" xr3:uid="{6DA78D7C-7B92-4191-B366-B3E04222C3B8}" uniqueName="3" name="Тип клиента" queryTableFieldId="3" dataDxfId="0"/>
    <tableColumn id="4" xr3:uid="{06534C11-B551-49DA-AE9B-2108032DDB3D}" uniqueName="4" name="Количество_смс" queryTableFieldId="4"/>
    <tableColumn id="5" xr3:uid="{E3BB09C5-D4F0-41C6-A23F-F9F8F367DCB7}" uniqueName="5" name="Расходы" queryTableFieldId="5"/>
    <tableColumn id="6" xr3:uid="{5D171AA5-2A1A-4F5A-8FA4-D53ECDEB5B79}" uniqueName="6" name="Заходы" queryTableFieldId="6"/>
    <tableColumn id="7" xr3:uid="{D2D95B3E-EC9B-4535-BF18-ECE7E6535E96}" uniqueName="7" name="Короткие_заявки" queryTableFieldId="7"/>
    <tableColumn id="8" xr3:uid="{93A28AFB-EB3F-45A0-968B-C26EFDEA059A}" uniqueName="8" name="Одобренные_короткие_заявки" queryTableFieldId="8"/>
    <tableColumn id="9" xr3:uid="{2A3E23CF-5665-4D13-B792-C5A5D7378112}" uniqueName="9" name="Длинные_заявки" queryTableFieldId="9"/>
    <tableColumn id="10" xr3:uid="{2DF3721B-9FF8-4688-BE7D-30DF5886E97D}" uniqueName="10" name="Одобренные_длинные_заявки" queryTableFieldId="10"/>
    <tableColumn id="11" xr3:uid="{9CF0F103-A086-4882-B787-847A43470DAC}" uniqueName="11" name="Кредиты" queryTableFieldId="11"/>
    <tableColumn id="12" xr3:uid="{9E82AC77-A4B4-4076-B22A-1AA474A01DBD}" uniqueName="12" name="кредитные_карты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E30" sqref="E30"/>
    </sheetView>
  </sheetViews>
  <sheetFormatPr defaultColWidth="8.88671875" defaultRowHeight="14.4" x14ac:dyDescent="0.3"/>
  <cols>
    <col min="1" max="1" width="10" bestFit="1" customWidth="1"/>
    <col min="2" max="2" width="16.44140625" customWidth="1"/>
    <col min="3" max="3" width="11.88671875" customWidth="1"/>
    <col min="4" max="4" width="11.6640625" customWidth="1"/>
    <col min="5" max="5" width="13.109375" customWidth="1"/>
    <col min="6" max="13" width="13.6640625" customWidth="1"/>
    <col min="14" max="14" width="10.33203125" customWidth="1"/>
  </cols>
  <sheetData>
    <row r="1" spans="1:14" x14ac:dyDescent="0.3">
      <c r="A1" s="80" t="s">
        <v>19</v>
      </c>
      <c r="B1" s="81"/>
      <c r="C1" s="5" t="s">
        <v>7</v>
      </c>
      <c r="D1" s="2" t="s">
        <v>5</v>
      </c>
      <c r="E1" s="74" t="s">
        <v>0</v>
      </c>
      <c r="F1" s="74"/>
      <c r="G1" s="74"/>
      <c r="H1" s="1"/>
      <c r="I1" s="3"/>
      <c r="J1" s="75" t="s">
        <v>22</v>
      </c>
      <c r="K1" s="76"/>
      <c r="L1" s="76"/>
      <c r="M1" s="30"/>
    </row>
    <row r="2" spans="1:14" s="25" customFormat="1" ht="45.9" customHeight="1" x14ac:dyDescent="0.3">
      <c r="A2" s="24" t="s">
        <v>1</v>
      </c>
      <c r="B2" s="23" t="s">
        <v>4</v>
      </c>
      <c r="C2" s="24" t="s">
        <v>6</v>
      </c>
      <c r="D2" s="23" t="s">
        <v>5</v>
      </c>
      <c r="E2" s="23" t="s">
        <v>2</v>
      </c>
      <c r="F2" s="23" t="s">
        <v>13</v>
      </c>
      <c r="G2" s="23" t="s">
        <v>23</v>
      </c>
      <c r="H2" s="23" t="s">
        <v>8</v>
      </c>
      <c r="I2" s="23" t="s">
        <v>12</v>
      </c>
      <c r="J2" s="23" t="s">
        <v>23</v>
      </c>
      <c r="K2" s="23" t="s">
        <v>9</v>
      </c>
      <c r="L2" s="23" t="s">
        <v>14</v>
      </c>
      <c r="M2" s="4" t="s">
        <v>15</v>
      </c>
    </row>
    <row r="3" spans="1:14" x14ac:dyDescent="0.3">
      <c r="A3" s="28" t="s">
        <v>18</v>
      </c>
      <c r="B3" s="26" t="s">
        <v>16</v>
      </c>
      <c r="C3" s="77">
        <v>51052</v>
      </c>
      <c r="D3" s="71">
        <v>188892.40000000002</v>
      </c>
      <c r="E3" s="6">
        <v>854</v>
      </c>
      <c r="F3" s="6">
        <v>693</v>
      </c>
      <c r="G3" s="6">
        <v>250</v>
      </c>
      <c r="H3" s="8">
        <f>G3/F3</f>
        <v>0.36075036075036077</v>
      </c>
      <c r="I3" s="6">
        <v>142</v>
      </c>
      <c r="J3" s="6">
        <v>21</v>
      </c>
      <c r="K3" s="8">
        <f>J3/I3</f>
        <v>0.14788732394366197</v>
      </c>
      <c r="L3" s="6">
        <v>5</v>
      </c>
      <c r="M3" s="31"/>
    </row>
    <row r="4" spans="1:14" x14ac:dyDescent="0.3">
      <c r="A4" s="29" t="s">
        <v>18</v>
      </c>
      <c r="B4" s="27" t="s">
        <v>17</v>
      </c>
      <c r="C4" s="68"/>
      <c r="D4" s="70"/>
      <c r="E4" s="7">
        <v>2431</v>
      </c>
      <c r="F4" s="7">
        <v>1913</v>
      </c>
      <c r="G4" s="7">
        <v>759</v>
      </c>
      <c r="H4" s="9">
        <f>G4/F4</f>
        <v>0.39675901725039203</v>
      </c>
      <c r="I4" s="7">
        <v>537</v>
      </c>
      <c r="J4" s="7">
        <v>88</v>
      </c>
      <c r="K4" s="9">
        <f>J4/I4</f>
        <v>0.16387337057728119</v>
      </c>
      <c r="L4" s="7">
        <v>21</v>
      </c>
      <c r="M4" s="32">
        <v>1</v>
      </c>
    </row>
    <row r="5" spans="1:14" x14ac:dyDescent="0.3">
      <c r="A5" s="10"/>
      <c r="B5" s="11" t="s">
        <v>3</v>
      </c>
      <c r="C5" s="12">
        <v>51052</v>
      </c>
      <c r="D5" s="13">
        <f>D3</f>
        <v>188892.40000000002</v>
      </c>
      <c r="E5" s="12">
        <f>SUM(E3:E4)</f>
        <v>3285</v>
      </c>
      <c r="F5" s="12">
        <f>SUM(F3:F4)</f>
        <v>2606</v>
      </c>
      <c r="G5" s="12">
        <f>SUM(G3:G4)</f>
        <v>1009</v>
      </c>
      <c r="H5" s="20">
        <f>G5/F5</f>
        <v>0.38718342287029933</v>
      </c>
      <c r="I5" s="12">
        <f>SUM(I3:I4)</f>
        <v>679</v>
      </c>
      <c r="J5" s="12">
        <f>SUM(J3:J4)</f>
        <v>109</v>
      </c>
      <c r="K5" s="21">
        <f>J5/I5</f>
        <v>0.16053019145802652</v>
      </c>
      <c r="L5" s="12">
        <f>SUM(L3:L4)</f>
        <v>26</v>
      </c>
      <c r="M5" s="12">
        <f>SUM(M3:M4)</f>
        <v>1</v>
      </c>
      <c r="N5" s="22"/>
    </row>
    <row r="6" spans="1:14" x14ac:dyDescent="0.3">
      <c r="E6" s="18"/>
    </row>
    <row r="8" spans="1:14" ht="15" customHeight="1" x14ac:dyDescent="0.3">
      <c r="A8" s="72" t="s">
        <v>20</v>
      </c>
      <c r="B8" s="73"/>
      <c r="C8" s="5" t="s">
        <v>7</v>
      </c>
      <c r="D8" s="2" t="s">
        <v>5</v>
      </c>
      <c r="E8" s="74" t="s">
        <v>0</v>
      </c>
      <c r="F8" s="74"/>
      <c r="G8" s="74"/>
      <c r="H8" s="1"/>
      <c r="I8" s="3"/>
      <c r="J8" s="75" t="s">
        <v>22</v>
      </c>
      <c r="K8" s="76"/>
      <c r="L8" s="76"/>
      <c r="M8" s="30"/>
    </row>
    <row r="9" spans="1:14" s="25" customFormat="1" ht="20.399999999999999" x14ac:dyDescent="0.3">
      <c r="A9" s="24" t="s">
        <v>1</v>
      </c>
      <c r="B9" s="23" t="s">
        <v>4</v>
      </c>
      <c r="C9" s="24" t="s">
        <v>6</v>
      </c>
      <c r="D9" s="23" t="s">
        <v>5</v>
      </c>
      <c r="E9" s="23" t="s">
        <v>2</v>
      </c>
      <c r="F9" s="23" t="s">
        <v>13</v>
      </c>
      <c r="G9" s="23" t="s">
        <v>23</v>
      </c>
      <c r="H9" s="23" t="s">
        <v>8</v>
      </c>
      <c r="I9" s="23" t="s">
        <v>12</v>
      </c>
      <c r="J9" s="23" t="s">
        <v>23</v>
      </c>
      <c r="K9" s="23" t="s">
        <v>9</v>
      </c>
      <c r="L9" s="23" t="s">
        <v>14</v>
      </c>
      <c r="M9" s="4" t="s">
        <v>15</v>
      </c>
    </row>
    <row r="10" spans="1:14" x14ac:dyDescent="0.3">
      <c r="A10" s="78" t="s">
        <v>10</v>
      </c>
      <c r="B10" s="26" t="s">
        <v>16</v>
      </c>
      <c r="C10" s="77">
        <v>17144</v>
      </c>
      <c r="D10" s="71">
        <f>D14/C14*C10</f>
        <v>92578.525785257851</v>
      </c>
      <c r="E10" s="6">
        <v>332</v>
      </c>
      <c r="F10" s="6">
        <v>219</v>
      </c>
      <c r="G10" s="6">
        <v>126</v>
      </c>
      <c r="H10" s="8">
        <f>G10/F10</f>
        <v>0.57534246575342463</v>
      </c>
      <c r="I10" s="6">
        <v>74</v>
      </c>
      <c r="J10" s="6">
        <v>36</v>
      </c>
      <c r="K10" s="8">
        <f>J10/I10</f>
        <v>0.48648648648648651</v>
      </c>
      <c r="L10" s="6">
        <v>22</v>
      </c>
      <c r="M10" s="31">
        <v>6</v>
      </c>
    </row>
    <row r="11" spans="1:14" x14ac:dyDescent="0.3">
      <c r="A11" s="79"/>
      <c r="B11" s="27" t="s">
        <v>17</v>
      </c>
      <c r="C11" s="68"/>
      <c r="D11" s="70"/>
      <c r="E11" s="7">
        <v>848</v>
      </c>
      <c r="F11" s="7">
        <v>596</v>
      </c>
      <c r="G11" s="7">
        <v>351</v>
      </c>
      <c r="H11" s="9">
        <f>G11/F11</f>
        <v>0.58892617449664431</v>
      </c>
      <c r="I11" s="7">
        <v>282</v>
      </c>
      <c r="J11" s="7">
        <v>143</v>
      </c>
      <c r="K11" s="9">
        <f>J11/I11</f>
        <v>0.50709219858156029</v>
      </c>
      <c r="L11" s="7">
        <v>104</v>
      </c>
      <c r="M11" s="33">
        <v>12</v>
      </c>
    </row>
    <row r="12" spans="1:14" x14ac:dyDescent="0.3">
      <c r="A12" s="78" t="s">
        <v>11</v>
      </c>
      <c r="B12" s="26" t="s">
        <v>16</v>
      </c>
      <c r="C12" s="71">
        <v>38411</v>
      </c>
      <c r="D12" s="71">
        <f>D14/C14*C12</f>
        <v>207421.47421474213</v>
      </c>
      <c r="E12" s="6">
        <v>4</v>
      </c>
      <c r="F12" s="6">
        <v>3</v>
      </c>
      <c r="G12" s="6">
        <v>2</v>
      </c>
      <c r="H12" s="8">
        <f>G12/F12</f>
        <v>0.66666666666666663</v>
      </c>
      <c r="I12" s="6">
        <v>1</v>
      </c>
      <c r="J12" s="6">
        <v>0</v>
      </c>
      <c r="K12" s="8">
        <f>J12/I12</f>
        <v>0</v>
      </c>
      <c r="L12" s="6"/>
      <c r="M12" s="31"/>
    </row>
    <row r="13" spans="1:14" x14ac:dyDescent="0.3">
      <c r="A13" s="79"/>
      <c r="B13" s="27" t="s">
        <v>17</v>
      </c>
      <c r="C13" s="70"/>
      <c r="D13" s="70"/>
      <c r="E13" s="15">
        <v>25</v>
      </c>
      <c r="F13" s="15">
        <v>20</v>
      </c>
      <c r="G13" s="15">
        <v>12</v>
      </c>
      <c r="H13" s="9">
        <f>G13/F13</f>
        <v>0.6</v>
      </c>
      <c r="I13" s="15">
        <v>9</v>
      </c>
      <c r="J13" s="15">
        <v>3</v>
      </c>
      <c r="K13" s="9">
        <f>J13/I13</f>
        <v>0.33333333333333331</v>
      </c>
      <c r="L13" s="15">
        <v>1</v>
      </c>
      <c r="M13" s="34">
        <v>0</v>
      </c>
    </row>
    <row r="14" spans="1:14" x14ac:dyDescent="0.3">
      <c r="A14" s="10"/>
      <c r="B14" s="11" t="s">
        <v>3</v>
      </c>
      <c r="C14" s="12">
        <v>55555</v>
      </c>
      <c r="D14" s="13">
        <v>300000</v>
      </c>
      <c r="E14" s="12">
        <f>SUM(E10:E13)</f>
        <v>1209</v>
      </c>
      <c r="F14" s="12">
        <f t="shared" ref="F14:G14" si="0">SUM(F10:F13)</f>
        <v>838</v>
      </c>
      <c r="G14" s="12">
        <f t="shared" si="0"/>
        <v>491</v>
      </c>
      <c r="H14" s="20">
        <f>G14/F14</f>
        <v>0.58591885441527447</v>
      </c>
      <c r="I14" s="12">
        <f>SUM(I10:I13)</f>
        <v>366</v>
      </c>
      <c r="J14" s="12">
        <f>SUM(J10:J13)</f>
        <v>182</v>
      </c>
      <c r="K14" s="21">
        <f>J14/I14</f>
        <v>0.49726775956284153</v>
      </c>
      <c r="L14" s="12">
        <f>SUM(L10:L13)</f>
        <v>127</v>
      </c>
      <c r="M14" s="12">
        <f t="shared" ref="M14" si="1">SUM(M10:M13)</f>
        <v>18</v>
      </c>
    </row>
    <row r="15" spans="1:14" x14ac:dyDescent="0.3">
      <c r="E15" s="18"/>
    </row>
    <row r="17" spans="1:13" ht="15" customHeight="1" x14ac:dyDescent="0.3">
      <c r="A17" s="72" t="s">
        <v>21</v>
      </c>
      <c r="B17" s="73"/>
      <c r="C17" s="5" t="s">
        <v>7</v>
      </c>
      <c r="D17" s="2" t="s">
        <v>5</v>
      </c>
      <c r="E17" s="74" t="s">
        <v>0</v>
      </c>
      <c r="F17" s="74"/>
      <c r="G17" s="74"/>
      <c r="H17" s="1"/>
      <c r="I17" s="3"/>
      <c r="J17" s="75" t="s">
        <v>22</v>
      </c>
      <c r="K17" s="76"/>
      <c r="L17" s="76"/>
      <c r="M17" s="30"/>
    </row>
    <row r="18" spans="1:13" s="25" customFormat="1" ht="20.399999999999999" x14ac:dyDescent="0.3">
      <c r="A18" s="38" t="s">
        <v>1</v>
      </c>
      <c r="B18" s="39" t="s">
        <v>4</v>
      </c>
      <c r="C18" s="38" t="s">
        <v>6</v>
      </c>
      <c r="D18" s="39" t="s">
        <v>5</v>
      </c>
      <c r="E18" s="39" t="s">
        <v>2</v>
      </c>
      <c r="F18" s="39" t="s">
        <v>13</v>
      </c>
      <c r="G18" s="39" t="s">
        <v>23</v>
      </c>
      <c r="H18" s="39" t="s">
        <v>8</v>
      </c>
      <c r="I18" s="39" t="s">
        <v>12</v>
      </c>
      <c r="J18" s="39" t="s">
        <v>23</v>
      </c>
      <c r="K18" s="39" t="s">
        <v>9</v>
      </c>
      <c r="L18" s="39" t="s">
        <v>14</v>
      </c>
      <c r="M18" s="40" t="s">
        <v>15</v>
      </c>
    </row>
    <row r="19" spans="1:13" x14ac:dyDescent="0.3">
      <c r="A19" s="36" t="s">
        <v>18</v>
      </c>
      <c r="B19" s="37" t="s">
        <v>16</v>
      </c>
      <c r="C19" s="67">
        <v>55491</v>
      </c>
      <c r="D19" s="69">
        <v>260807.7</v>
      </c>
      <c r="E19" s="15">
        <v>1358</v>
      </c>
      <c r="F19" s="15">
        <v>1105</v>
      </c>
      <c r="G19" s="15">
        <v>254</v>
      </c>
      <c r="H19" s="16">
        <f>G19/F19</f>
        <v>0.22986425339366515</v>
      </c>
      <c r="I19" s="15">
        <v>113</v>
      </c>
      <c r="J19" s="15">
        <v>35</v>
      </c>
      <c r="K19" s="16">
        <f>J19/I19</f>
        <v>0.30973451327433627</v>
      </c>
      <c r="L19" s="17">
        <v>21</v>
      </c>
      <c r="M19" s="35"/>
    </row>
    <row r="20" spans="1:13" x14ac:dyDescent="0.3">
      <c r="A20" s="29" t="s">
        <v>18</v>
      </c>
      <c r="B20" s="27" t="s">
        <v>17</v>
      </c>
      <c r="C20" s="68"/>
      <c r="D20" s="70"/>
      <c r="E20" s="15">
        <v>1622</v>
      </c>
      <c r="F20" s="15">
        <v>1310</v>
      </c>
      <c r="G20" s="15">
        <v>376</v>
      </c>
      <c r="H20" s="9">
        <f>G20/F20</f>
        <v>0.28702290076335879</v>
      </c>
      <c r="I20" s="15">
        <v>153</v>
      </c>
      <c r="J20" s="15">
        <v>52</v>
      </c>
      <c r="K20" s="9">
        <f>J20/I20</f>
        <v>0.33986928104575165</v>
      </c>
      <c r="L20" s="7">
        <v>33</v>
      </c>
      <c r="M20" s="32">
        <v>3</v>
      </c>
    </row>
    <row r="21" spans="1:13" x14ac:dyDescent="0.3">
      <c r="A21" s="10"/>
      <c r="B21" s="11" t="s">
        <v>3</v>
      </c>
      <c r="C21" s="12">
        <f>C19</f>
        <v>55491</v>
      </c>
      <c r="D21" s="13">
        <f>D19</f>
        <v>260807.7</v>
      </c>
      <c r="E21" s="12">
        <f>SUM(E19:E20)</f>
        <v>2980</v>
      </c>
      <c r="F21" s="12">
        <f>SUM(F19:F20)</f>
        <v>2415</v>
      </c>
      <c r="G21" s="12">
        <f>SUM(G19:G20)</f>
        <v>630</v>
      </c>
      <c r="H21" s="20">
        <f>G21/F21</f>
        <v>0.2608695652173913</v>
      </c>
      <c r="I21" s="12">
        <f>SUM(I19:I20)</f>
        <v>266</v>
      </c>
      <c r="J21" s="12">
        <f>SUM(J19:J20)</f>
        <v>87</v>
      </c>
      <c r="K21" s="14">
        <f>J21/I21</f>
        <v>0.32706766917293234</v>
      </c>
      <c r="L21" s="12">
        <f>SUM(L19:L20)</f>
        <v>54</v>
      </c>
      <c r="M21" s="12">
        <f>SUM(M19:M20)</f>
        <v>3</v>
      </c>
    </row>
    <row r="23" spans="1:13" x14ac:dyDescent="0.3">
      <c r="E23" s="19"/>
    </row>
  </sheetData>
  <mergeCells count="19">
    <mergeCell ref="A1:B1"/>
    <mergeCell ref="E1:G1"/>
    <mergeCell ref="J1:L1"/>
    <mergeCell ref="C3:C4"/>
    <mergeCell ref="D3:D4"/>
    <mergeCell ref="E17:G17"/>
    <mergeCell ref="A8:B8"/>
    <mergeCell ref="E8:G8"/>
    <mergeCell ref="J8:L8"/>
    <mergeCell ref="C10:C11"/>
    <mergeCell ref="D10:D11"/>
    <mergeCell ref="J17:L17"/>
    <mergeCell ref="A10:A11"/>
    <mergeCell ref="A12:A13"/>
    <mergeCell ref="C19:C20"/>
    <mergeCell ref="D19:D20"/>
    <mergeCell ref="C12:C13"/>
    <mergeCell ref="D12:D13"/>
    <mergeCell ref="A17:B17"/>
  </mergeCells>
  <pageMargins left="0.7" right="0.7" top="0.75" bottom="0.75" header="0.3" footer="0.3"/>
  <pageSetup paperSize="9" orientation="portrait" r:id="rId1"/>
  <ignoredErrors>
    <ignoredError sqref="G4:G8 E4:E8 G12:G17 F21 F12:F17 F4:F8 E21 G21 E13:E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84F3-CB17-4191-A5C6-46A1B26F657D}">
  <dimension ref="A1:Y62"/>
  <sheetViews>
    <sheetView zoomScale="115" zoomScaleNormal="115" workbookViewId="0">
      <selection activeCell="E17" sqref="E17"/>
    </sheetView>
  </sheetViews>
  <sheetFormatPr defaultColWidth="8.88671875" defaultRowHeight="14.4" x14ac:dyDescent="0.3"/>
  <cols>
    <col min="1" max="1" width="11.44140625" customWidth="1"/>
    <col min="2" max="2" width="16.44140625" customWidth="1"/>
    <col min="3" max="3" width="11.88671875" customWidth="1"/>
    <col min="4" max="4" width="11.6640625" customWidth="1"/>
    <col min="5" max="5" width="13.109375" customWidth="1"/>
    <col min="6" max="13" width="13.6640625" customWidth="1"/>
    <col min="14" max="14" width="10.33203125" customWidth="1"/>
    <col min="15" max="15" width="23.77734375" bestFit="1" customWidth="1"/>
    <col min="16" max="16" width="16.88671875" bestFit="1" customWidth="1"/>
    <col min="17" max="17" width="29.6640625" bestFit="1" customWidth="1"/>
    <col min="18" max="18" width="23.33203125" bestFit="1" customWidth="1"/>
    <col min="19" max="19" width="16.6640625" bestFit="1" customWidth="1"/>
    <col min="20" max="20" width="29.5546875" bestFit="1" customWidth="1"/>
    <col min="21" max="21" width="20" bestFit="1" customWidth="1"/>
    <col min="22" max="22" width="28.21875" bestFit="1" customWidth="1"/>
    <col min="23" max="23" width="9" bestFit="1" customWidth="1"/>
    <col min="24" max="24" width="16.88671875" bestFit="1" customWidth="1"/>
    <col min="25" max="25" width="13" bestFit="1" customWidth="1"/>
  </cols>
  <sheetData>
    <row r="1" spans="1:17" x14ac:dyDescent="0.3">
      <c r="A1" s="41" t="s">
        <v>24</v>
      </c>
      <c r="B1" s="42" t="s">
        <v>25</v>
      </c>
      <c r="C1" s="5" t="s">
        <v>26</v>
      </c>
      <c r="D1" s="2" t="s">
        <v>27</v>
      </c>
      <c r="E1" s="43" t="s">
        <v>28</v>
      </c>
      <c r="F1" s="43" t="s">
        <v>29</v>
      </c>
      <c r="G1" s="43" t="s">
        <v>30</v>
      </c>
      <c r="H1" s="1" t="s">
        <v>31</v>
      </c>
      <c r="I1" s="3" t="s">
        <v>32</v>
      </c>
      <c r="J1" s="3" t="s">
        <v>33</v>
      </c>
      <c r="K1" s="44" t="s">
        <v>34</v>
      </c>
      <c r="L1" s="44" t="s">
        <v>35</v>
      </c>
      <c r="M1" s="30" t="s">
        <v>36</v>
      </c>
    </row>
    <row r="2" spans="1:17" s="25" customFormat="1" ht="45.9" customHeight="1" x14ac:dyDescent="0.3">
      <c r="A2" s="41" t="s">
        <v>19</v>
      </c>
      <c r="B2" s="42"/>
      <c r="C2" s="5" t="s">
        <v>7</v>
      </c>
      <c r="D2" s="2" t="s">
        <v>5</v>
      </c>
      <c r="E2" s="43" t="s">
        <v>0</v>
      </c>
      <c r="F2" s="43"/>
      <c r="G2" s="43"/>
      <c r="H2" s="1"/>
      <c r="I2" s="3" t="s">
        <v>22</v>
      </c>
      <c r="K2" s="44"/>
      <c r="L2" s="44"/>
      <c r="M2" s="30"/>
      <c r="P2"/>
      <c r="Q2"/>
    </row>
    <row r="3" spans="1:17" ht="20.399999999999999" x14ac:dyDescent="0.3">
      <c r="A3" s="24" t="s">
        <v>1</v>
      </c>
      <c r="B3" s="23" t="s">
        <v>4</v>
      </c>
      <c r="C3" s="24" t="s">
        <v>6</v>
      </c>
      <c r="D3" s="23" t="s">
        <v>5</v>
      </c>
      <c r="E3" s="23" t="s">
        <v>2</v>
      </c>
      <c r="F3" s="23" t="s">
        <v>13</v>
      </c>
      <c r="G3" s="39" t="s">
        <v>50</v>
      </c>
      <c r="H3" s="23" t="s">
        <v>8</v>
      </c>
      <c r="I3" s="23" t="s">
        <v>12</v>
      </c>
      <c r="J3" s="39" t="s">
        <v>51</v>
      </c>
      <c r="K3" s="23" t="s">
        <v>9</v>
      </c>
      <c r="L3" s="23" t="s">
        <v>14</v>
      </c>
      <c r="M3" s="4" t="s">
        <v>15</v>
      </c>
    </row>
    <row r="4" spans="1:17" x14ac:dyDescent="0.3">
      <c r="A4" s="28" t="s">
        <v>18</v>
      </c>
      <c r="B4" s="26" t="s">
        <v>16</v>
      </c>
      <c r="C4" s="45">
        <v>51052</v>
      </c>
      <c r="D4" s="47">
        <v>188892.40000000002</v>
      </c>
      <c r="E4" s="6">
        <v>854</v>
      </c>
      <c r="F4" s="6">
        <v>693</v>
      </c>
      <c r="G4" s="6">
        <v>250</v>
      </c>
      <c r="H4" s="8">
        <f>G4/F4</f>
        <v>0.36075036075036077</v>
      </c>
      <c r="I4" s="6">
        <v>142</v>
      </c>
      <c r="J4" s="6">
        <v>21</v>
      </c>
      <c r="K4" s="8">
        <f>J4/I4</f>
        <v>0.14788732394366197</v>
      </c>
      <c r="L4" s="6">
        <v>5</v>
      </c>
      <c r="M4" s="31"/>
    </row>
    <row r="5" spans="1:17" x14ac:dyDescent="0.3">
      <c r="A5" s="29" t="s">
        <v>18</v>
      </c>
      <c r="B5" s="27" t="s">
        <v>17</v>
      </c>
      <c r="C5" s="46"/>
      <c r="D5" s="48"/>
      <c r="E5" s="7">
        <v>2431</v>
      </c>
      <c r="F5" s="7">
        <v>1913</v>
      </c>
      <c r="G5" s="7">
        <v>759</v>
      </c>
      <c r="H5" s="9">
        <f>G5/F5</f>
        <v>0.39675901725039203</v>
      </c>
      <c r="I5" s="7">
        <v>537</v>
      </c>
      <c r="J5" s="7">
        <v>88</v>
      </c>
      <c r="K5" s="9">
        <f>J5/I5</f>
        <v>0.16387337057728119</v>
      </c>
      <c r="L5" s="7">
        <v>21</v>
      </c>
      <c r="M5" s="32">
        <v>1</v>
      </c>
      <c r="N5" s="22"/>
    </row>
    <row r="6" spans="1:17" x14ac:dyDescent="0.3">
      <c r="A6" s="10"/>
      <c r="B6" s="11" t="s">
        <v>3</v>
      </c>
      <c r="C6" s="12">
        <v>51052</v>
      </c>
      <c r="D6" s="13">
        <f>D4</f>
        <v>188892.40000000002</v>
      </c>
      <c r="E6" s="12">
        <f>SUM(E4:E5)</f>
        <v>3285</v>
      </c>
      <c r="F6" s="12">
        <f>SUM(F4:F5)</f>
        <v>2606</v>
      </c>
      <c r="G6" s="12">
        <f>SUM(G4:G5)</f>
        <v>1009</v>
      </c>
      <c r="H6" s="20">
        <f>G6/F6</f>
        <v>0.38718342287029933</v>
      </c>
      <c r="I6" s="12">
        <f>SUM(I4:I5)</f>
        <v>679</v>
      </c>
      <c r="J6" s="12">
        <f>SUM(J4:J5)</f>
        <v>109</v>
      </c>
      <c r="K6" s="21">
        <f>J6/I6</f>
        <v>0.16053019145802652</v>
      </c>
      <c r="L6" s="12">
        <f>SUM(L4:L5)</f>
        <v>26</v>
      </c>
      <c r="M6" s="12">
        <f>SUM(M4:M5)</f>
        <v>1</v>
      </c>
    </row>
    <row r="7" spans="1:17" x14ac:dyDescent="0.3">
      <c r="E7" s="18"/>
    </row>
    <row r="8" spans="1:17" ht="15" customHeight="1" x14ac:dyDescent="0.3"/>
    <row r="9" spans="1:17" s="25" customFormat="1" ht="28.8" x14ac:dyDescent="0.3">
      <c r="A9" s="49" t="s">
        <v>20</v>
      </c>
      <c r="B9" s="50"/>
      <c r="C9" s="5" t="s">
        <v>7</v>
      </c>
      <c r="D9" s="2" t="s">
        <v>5</v>
      </c>
      <c r="E9" s="43" t="s">
        <v>0</v>
      </c>
      <c r="F9" s="43"/>
      <c r="G9" s="43"/>
      <c r="H9" s="1"/>
      <c r="I9" s="3" t="s">
        <v>22</v>
      </c>
      <c r="K9" s="44"/>
      <c r="L9" s="44"/>
      <c r="M9" s="30"/>
      <c r="P9"/>
      <c r="Q9"/>
    </row>
    <row r="10" spans="1:17" ht="20.399999999999999" x14ac:dyDescent="0.3">
      <c r="A10" s="24" t="s">
        <v>1</v>
      </c>
      <c r="B10" s="23" t="s">
        <v>4</v>
      </c>
      <c r="C10" s="24" t="s">
        <v>6</v>
      </c>
      <c r="D10" s="23" t="s">
        <v>5</v>
      </c>
      <c r="E10" s="23" t="s">
        <v>2</v>
      </c>
      <c r="F10" s="23" t="s">
        <v>13</v>
      </c>
      <c r="G10" s="39" t="s">
        <v>50</v>
      </c>
      <c r="H10" s="23" t="s">
        <v>8</v>
      </c>
      <c r="I10" s="23" t="s">
        <v>12</v>
      </c>
      <c r="J10" s="39" t="s">
        <v>51</v>
      </c>
      <c r="K10" s="23" t="s">
        <v>9</v>
      </c>
      <c r="L10" s="23" t="s">
        <v>14</v>
      </c>
      <c r="M10" s="4" t="s">
        <v>15</v>
      </c>
    </row>
    <row r="11" spans="1:17" x14ac:dyDescent="0.3">
      <c r="A11" s="51" t="s">
        <v>10</v>
      </c>
      <c r="B11" s="26" t="s">
        <v>16</v>
      </c>
      <c r="C11" s="45">
        <v>17144</v>
      </c>
      <c r="D11" s="47">
        <f>D15/C15*C11</f>
        <v>92578.525785257851</v>
      </c>
      <c r="E11" s="6">
        <v>332</v>
      </c>
      <c r="F11" s="6">
        <v>219</v>
      </c>
      <c r="G11" s="6">
        <v>126</v>
      </c>
      <c r="H11" s="8">
        <f>G11/F11</f>
        <v>0.57534246575342463</v>
      </c>
      <c r="I11" s="6">
        <v>74</v>
      </c>
      <c r="J11" s="6">
        <v>36</v>
      </c>
      <c r="K11" s="8">
        <f>J11/I11</f>
        <v>0.48648648648648651</v>
      </c>
      <c r="L11" s="6">
        <v>22</v>
      </c>
      <c r="M11" s="31">
        <v>6</v>
      </c>
    </row>
    <row r="12" spans="1:17" x14ac:dyDescent="0.3">
      <c r="A12" s="52"/>
      <c r="B12" s="27" t="s">
        <v>17</v>
      </c>
      <c r="C12" s="46"/>
      <c r="D12" s="48"/>
      <c r="E12" s="7">
        <v>848</v>
      </c>
      <c r="F12" s="7">
        <v>596</v>
      </c>
      <c r="G12" s="7">
        <v>351</v>
      </c>
      <c r="H12" s="9">
        <f>G12/F12</f>
        <v>0.58892617449664431</v>
      </c>
      <c r="I12" s="7">
        <v>282</v>
      </c>
      <c r="J12" s="7">
        <v>143</v>
      </c>
      <c r="K12" s="9">
        <f>J12/I12</f>
        <v>0.50709219858156029</v>
      </c>
      <c r="L12" s="7">
        <v>104</v>
      </c>
      <c r="M12" s="33">
        <v>12</v>
      </c>
    </row>
    <row r="13" spans="1:17" x14ac:dyDescent="0.3">
      <c r="A13" s="51" t="s">
        <v>11</v>
      </c>
      <c r="B13" s="26" t="s">
        <v>16</v>
      </c>
      <c r="C13" s="47">
        <v>38411</v>
      </c>
      <c r="D13" s="47">
        <f>D15/C15*C13</f>
        <v>207421.47421474213</v>
      </c>
      <c r="E13" s="6">
        <v>4</v>
      </c>
      <c r="F13" s="6">
        <v>3</v>
      </c>
      <c r="G13" s="6">
        <v>2</v>
      </c>
      <c r="H13" s="8">
        <f>G13/F13</f>
        <v>0.66666666666666663</v>
      </c>
      <c r="I13" s="6">
        <v>1</v>
      </c>
      <c r="J13" s="6">
        <v>0</v>
      </c>
      <c r="K13" s="8">
        <f>J13/I13</f>
        <v>0</v>
      </c>
      <c r="L13" s="6"/>
      <c r="M13" s="31"/>
    </row>
    <row r="14" spans="1:17" x14ac:dyDescent="0.3">
      <c r="A14" s="52"/>
      <c r="B14" s="27" t="s">
        <v>17</v>
      </c>
      <c r="C14" s="48"/>
      <c r="D14" s="48"/>
      <c r="E14" s="15">
        <v>25</v>
      </c>
      <c r="F14" s="15">
        <v>20</v>
      </c>
      <c r="G14" s="15">
        <v>12</v>
      </c>
      <c r="H14" s="9">
        <f>G14/F14</f>
        <v>0.6</v>
      </c>
      <c r="I14" s="15">
        <v>9</v>
      </c>
      <c r="J14" s="15">
        <v>3</v>
      </c>
      <c r="K14" s="9">
        <f>J14/I14</f>
        <v>0.33333333333333331</v>
      </c>
      <c r="L14" s="15">
        <v>1</v>
      </c>
      <c r="M14" s="34">
        <v>0</v>
      </c>
    </row>
    <row r="15" spans="1:17" x14ac:dyDescent="0.3">
      <c r="A15" s="10"/>
      <c r="B15" s="11" t="s">
        <v>3</v>
      </c>
      <c r="C15" s="12">
        <v>55555</v>
      </c>
      <c r="D15" s="13">
        <v>300000</v>
      </c>
      <c r="E15" s="12">
        <f>SUM(E11:E14)</f>
        <v>1209</v>
      </c>
      <c r="F15" s="12">
        <f t="shared" ref="F15:G15" si="0">SUM(F11:F14)</f>
        <v>838</v>
      </c>
      <c r="G15" s="12">
        <f t="shared" si="0"/>
        <v>491</v>
      </c>
      <c r="H15" s="20">
        <f>G15/F15</f>
        <v>0.58591885441527447</v>
      </c>
      <c r="I15" s="12">
        <f>SUM(I11:I14)</f>
        <v>366</v>
      </c>
      <c r="J15" s="12">
        <f>SUM(J11:J14)</f>
        <v>182</v>
      </c>
      <c r="K15" s="21">
        <f>J15/I15</f>
        <v>0.49726775956284153</v>
      </c>
      <c r="L15" s="12">
        <f>SUM(L11:L14)</f>
        <v>127</v>
      </c>
      <c r="M15" s="12">
        <f t="shared" ref="M15" si="1">SUM(M11:M14)</f>
        <v>18</v>
      </c>
    </row>
    <row r="16" spans="1:17" x14ac:dyDescent="0.3">
      <c r="E16" s="18"/>
    </row>
    <row r="17" spans="1:25" ht="15" customHeight="1" x14ac:dyDescent="0.3"/>
    <row r="18" spans="1:25" s="25" customFormat="1" ht="28.8" x14ac:dyDescent="0.3">
      <c r="A18" s="49" t="s">
        <v>21</v>
      </c>
      <c r="B18" s="50"/>
      <c r="C18" s="5" t="s">
        <v>7</v>
      </c>
      <c r="D18" s="2" t="s">
        <v>5</v>
      </c>
      <c r="E18" s="43" t="s">
        <v>0</v>
      </c>
      <c r="F18" s="43"/>
      <c r="G18" s="43"/>
      <c r="H18" s="1"/>
      <c r="I18" s="3" t="s">
        <v>22</v>
      </c>
      <c r="K18" s="44"/>
      <c r="L18" s="44"/>
      <c r="M18" s="30"/>
      <c r="P18"/>
      <c r="Q18"/>
    </row>
    <row r="19" spans="1:25" ht="20.399999999999999" x14ac:dyDescent="0.3">
      <c r="A19" s="38" t="s">
        <v>1</v>
      </c>
      <c r="B19" s="39" t="s">
        <v>4</v>
      </c>
      <c r="C19" s="38" t="s">
        <v>6</v>
      </c>
      <c r="D19" s="39" t="s">
        <v>5</v>
      </c>
      <c r="E19" s="39" t="s">
        <v>2</v>
      </c>
      <c r="F19" s="39" t="s">
        <v>13</v>
      </c>
      <c r="G19" s="39" t="s">
        <v>50</v>
      </c>
      <c r="H19" s="39" t="s">
        <v>8</v>
      </c>
      <c r="I19" s="39" t="s">
        <v>12</v>
      </c>
      <c r="J19" s="39" t="s">
        <v>51</v>
      </c>
      <c r="K19" s="39" t="s">
        <v>9</v>
      </c>
      <c r="L19" s="39" t="s">
        <v>14</v>
      </c>
      <c r="M19" s="40" t="s">
        <v>15</v>
      </c>
    </row>
    <row r="20" spans="1:25" x14ac:dyDescent="0.3">
      <c r="A20" s="36" t="s">
        <v>18</v>
      </c>
      <c r="B20" s="37" t="s">
        <v>16</v>
      </c>
      <c r="C20" s="53">
        <v>55491</v>
      </c>
      <c r="D20" s="54">
        <v>260807.7</v>
      </c>
      <c r="E20" s="15">
        <v>1358</v>
      </c>
      <c r="F20" s="15">
        <v>1105</v>
      </c>
      <c r="G20" s="15">
        <v>254</v>
      </c>
      <c r="H20" s="16">
        <f>G20/F20</f>
        <v>0.22986425339366515</v>
      </c>
      <c r="I20" s="15">
        <v>113</v>
      </c>
      <c r="J20" s="15">
        <v>35</v>
      </c>
      <c r="K20" s="16">
        <f>J20/I20</f>
        <v>0.30973451327433627</v>
      </c>
      <c r="L20" s="17">
        <v>21</v>
      </c>
      <c r="M20" s="35"/>
    </row>
    <row r="21" spans="1:25" x14ac:dyDescent="0.3">
      <c r="A21" s="29" t="s">
        <v>18</v>
      </c>
      <c r="B21" s="27" t="s">
        <v>17</v>
      </c>
      <c r="C21" s="46"/>
      <c r="D21" s="48"/>
      <c r="E21" s="15">
        <v>1622</v>
      </c>
      <c r="F21" s="15">
        <v>1310</v>
      </c>
      <c r="G21" s="15">
        <v>376</v>
      </c>
      <c r="H21" s="9">
        <f>G21/F21</f>
        <v>0.28702290076335879</v>
      </c>
      <c r="I21" s="15">
        <v>153</v>
      </c>
      <c r="J21" s="15">
        <v>52</v>
      </c>
      <c r="K21" s="9">
        <f>J21/I21</f>
        <v>0.33986928104575165</v>
      </c>
      <c r="L21" s="7">
        <v>33</v>
      </c>
      <c r="M21" s="32">
        <v>3</v>
      </c>
    </row>
    <row r="22" spans="1:25" x14ac:dyDescent="0.3">
      <c r="A22" s="55"/>
      <c r="B22" s="56" t="s">
        <v>3</v>
      </c>
      <c r="C22" s="57">
        <f>C20</f>
        <v>55491</v>
      </c>
      <c r="D22" s="58">
        <f>D20</f>
        <v>260807.7</v>
      </c>
      <c r="E22" s="57">
        <f>SUM(E20:E21)</f>
        <v>2980</v>
      </c>
      <c r="F22" s="57">
        <f>SUM(F20:F21)</f>
        <v>2415</v>
      </c>
      <c r="G22" s="57">
        <f>SUM(G20:G21)</f>
        <v>630</v>
      </c>
      <c r="H22" s="59">
        <f>G22/F22</f>
        <v>0.2608695652173913</v>
      </c>
      <c r="I22" s="57">
        <f>SUM(I20:I21)</f>
        <v>266</v>
      </c>
      <c r="J22" s="57">
        <f>SUM(J20:J21)</f>
        <v>87</v>
      </c>
      <c r="K22" s="60">
        <f>J22/I22</f>
        <v>0.32706766917293234</v>
      </c>
      <c r="L22" s="57">
        <f>SUM(L20:L21)</f>
        <v>54</v>
      </c>
      <c r="M22" s="57">
        <f>SUM(M20:M21)</f>
        <v>3</v>
      </c>
    </row>
    <row r="23" spans="1:25" x14ac:dyDescent="0.3">
      <c r="E23" s="19"/>
    </row>
    <row r="24" spans="1:25" x14ac:dyDescent="0.3">
      <c r="C24" s="65">
        <f>C22+C15+C6</f>
        <v>162098</v>
      </c>
      <c r="D24" s="65">
        <f t="shared" ref="D24:M24" si="2">D22+D15+D6</f>
        <v>749700.1</v>
      </c>
      <c r="E24" s="65">
        <f t="shared" si="2"/>
        <v>7474</v>
      </c>
      <c r="F24" s="65">
        <f t="shared" si="2"/>
        <v>5859</v>
      </c>
      <c r="G24" s="65">
        <f t="shared" si="2"/>
        <v>2130</v>
      </c>
      <c r="H24" s="65">
        <f t="shared" si="2"/>
        <v>1.2339718425029651</v>
      </c>
      <c r="I24" s="65">
        <f t="shared" si="2"/>
        <v>1311</v>
      </c>
      <c r="J24" s="65">
        <f t="shared" si="2"/>
        <v>378</v>
      </c>
      <c r="K24" s="65">
        <f t="shared" si="2"/>
        <v>0.98486562019380031</v>
      </c>
      <c r="L24" s="65">
        <f t="shared" si="2"/>
        <v>207</v>
      </c>
      <c r="M24" s="65">
        <f t="shared" si="2"/>
        <v>22</v>
      </c>
      <c r="O24" s="61" t="s">
        <v>48</v>
      </c>
      <c r="P24" s="61" t="s">
        <v>49</v>
      </c>
    </row>
    <row r="25" spans="1:25" x14ac:dyDescent="0.3">
      <c r="O25" s="61" t="s">
        <v>41</v>
      </c>
      <c r="P25" t="s">
        <v>6</v>
      </c>
      <c r="Q25" t="s">
        <v>5</v>
      </c>
      <c r="R25" t="s">
        <v>2</v>
      </c>
      <c r="S25" t="s">
        <v>44</v>
      </c>
      <c r="T25" t="s">
        <v>52</v>
      </c>
      <c r="U25" t="s">
        <v>45</v>
      </c>
      <c r="V25" t="s">
        <v>53</v>
      </c>
      <c r="W25" t="s">
        <v>46</v>
      </c>
      <c r="X25" t="s">
        <v>47</v>
      </c>
      <c r="Y25" t="s">
        <v>42</v>
      </c>
    </row>
    <row r="26" spans="1:25" x14ac:dyDescent="0.3">
      <c r="O26" s="62" t="s">
        <v>19</v>
      </c>
      <c r="P26">
        <v>51052</v>
      </c>
      <c r="Q26">
        <v>188892.40000000002</v>
      </c>
      <c r="R26">
        <v>3285</v>
      </c>
      <c r="S26">
        <v>2606</v>
      </c>
      <c r="T26">
        <v>1009</v>
      </c>
      <c r="U26">
        <v>679</v>
      </c>
      <c r="V26">
        <v>109</v>
      </c>
      <c r="W26">
        <v>26</v>
      </c>
      <c r="X26">
        <v>1</v>
      </c>
      <c r="Y26">
        <v>247659.40000000002</v>
      </c>
    </row>
    <row r="27" spans="1:25" x14ac:dyDescent="0.3">
      <c r="O27" s="63" t="s">
        <v>10</v>
      </c>
      <c r="P27">
        <v>51052</v>
      </c>
      <c r="Q27">
        <v>188892.40000000002</v>
      </c>
      <c r="R27">
        <v>3285</v>
      </c>
      <c r="S27">
        <v>2606</v>
      </c>
      <c r="T27">
        <v>1009</v>
      </c>
      <c r="U27">
        <v>679</v>
      </c>
      <c r="V27">
        <v>109</v>
      </c>
      <c r="W27">
        <v>26</v>
      </c>
      <c r="X27">
        <v>1</v>
      </c>
      <c r="Y27">
        <v>247659.40000000002</v>
      </c>
    </row>
    <row r="28" spans="1:25" x14ac:dyDescent="0.3">
      <c r="O28" s="64" t="s">
        <v>16</v>
      </c>
      <c r="P28">
        <v>51052</v>
      </c>
      <c r="Q28">
        <v>188892.40000000002</v>
      </c>
      <c r="R28">
        <v>854</v>
      </c>
      <c r="S28">
        <v>693</v>
      </c>
      <c r="T28">
        <v>250</v>
      </c>
      <c r="U28">
        <v>142</v>
      </c>
      <c r="V28">
        <v>21</v>
      </c>
      <c r="W28">
        <v>5</v>
      </c>
      <c r="X28">
        <v>0</v>
      </c>
      <c r="Y28">
        <v>241909.40000000002</v>
      </c>
    </row>
    <row r="29" spans="1:25" x14ac:dyDescent="0.3">
      <c r="O29" s="64" t="s">
        <v>17</v>
      </c>
      <c r="P29">
        <v>0</v>
      </c>
      <c r="Q29">
        <v>0</v>
      </c>
      <c r="R29">
        <v>2431</v>
      </c>
      <c r="S29">
        <v>1913</v>
      </c>
      <c r="T29">
        <v>759</v>
      </c>
      <c r="U29">
        <v>537</v>
      </c>
      <c r="V29">
        <v>88</v>
      </c>
      <c r="W29">
        <v>21</v>
      </c>
      <c r="X29">
        <v>1</v>
      </c>
      <c r="Y29">
        <v>5750</v>
      </c>
    </row>
    <row r="30" spans="1:25" x14ac:dyDescent="0.3">
      <c r="O30" s="62" t="s">
        <v>20</v>
      </c>
      <c r="P30">
        <v>55555</v>
      </c>
      <c r="Q30">
        <v>300000</v>
      </c>
      <c r="R30">
        <v>1209</v>
      </c>
      <c r="S30">
        <v>838</v>
      </c>
      <c r="T30">
        <v>491</v>
      </c>
      <c r="U30">
        <v>366</v>
      </c>
      <c r="V30">
        <v>182</v>
      </c>
      <c r="W30">
        <v>127</v>
      </c>
      <c r="X30">
        <v>18</v>
      </c>
      <c r="Y30">
        <v>358786</v>
      </c>
    </row>
    <row r="31" spans="1:25" x14ac:dyDescent="0.3">
      <c r="O31" s="63" t="s">
        <v>10</v>
      </c>
      <c r="P31">
        <v>17144</v>
      </c>
      <c r="Q31">
        <v>92578.525785257851</v>
      </c>
      <c r="R31">
        <v>1180</v>
      </c>
      <c r="S31">
        <v>815</v>
      </c>
      <c r="T31">
        <v>477</v>
      </c>
      <c r="U31">
        <v>356</v>
      </c>
      <c r="V31">
        <v>179</v>
      </c>
      <c r="W31">
        <v>126</v>
      </c>
      <c r="X31">
        <v>18</v>
      </c>
      <c r="Y31">
        <v>112873.52578525785</v>
      </c>
    </row>
    <row r="32" spans="1:25" x14ac:dyDescent="0.3">
      <c r="O32" s="64" t="s">
        <v>16</v>
      </c>
      <c r="P32">
        <v>17144</v>
      </c>
      <c r="Q32">
        <v>92578.525785257851</v>
      </c>
      <c r="R32">
        <v>332</v>
      </c>
      <c r="S32">
        <v>219</v>
      </c>
      <c r="T32">
        <v>126</v>
      </c>
      <c r="U32">
        <v>74</v>
      </c>
      <c r="V32">
        <v>36</v>
      </c>
      <c r="W32">
        <v>22</v>
      </c>
      <c r="X32">
        <v>6</v>
      </c>
      <c r="Y32">
        <v>110537.52578525785</v>
      </c>
    </row>
    <row r="33" spans="15:25" x14ac:dyDescent="0.3">
      <c r="O33" s="64" t="s">
        <v>17</v>
      </c>
      <c r="P33">
        <v>0</v>
      </c>
      <c r="Q33">
        <v>0</v>
      </c>
      <c r="R33">
        <v>848</v>
      </c>
      <c r="S33">
        <v>596</v>
      </c>
      <c r="T33">
        <v>351</v>
      </c>
      <c r="U33">
        <v>282</v>
      </c>
      <c r="V33">
        <v>143</v>
      </c>
      <c r="W33">
        <v>104</v>
      </c>
      <c r="X33">
        <v>12</v>
      </c>
      <c r="Y33">
        <v>2336</v>
      </c>
    </row>
    <row r="34" spans="15:25" x14ac:dyDescent="0.3">
      <c r="O34" s="63" t="s">
        <v>11</v>
      </c>
      <c r="P34">
        <v>38411</v>
      </c>
      <c r="Q34">
        <v>207421.47421474213</v>
      </c>
      <c r="R34">
        <v>29</v>
      </c>
      <c r="S34">
        <v>23</v>
      </c>
      <c r="T34">
        <v>14</v>
      </c>
      <c r="U34">
        <v>10</v>
      </c>
      <c r="V34">
        <v>3</v>
      </c>
      <c r="W34">
        <v>1</v>
      </c>
      <c r="X34">
        <v>0</v>
      </c>
      <c r="Y34">
        <v>245912.47421474213</v>
      </c>
    </row>
    <row r="35" spans="15:25" x14ac:dyDescent="0.3">
      <c r="O35" s="64" t="s">
        <v>16</v>
      </c>
      <c r="P35">
        <v>38411</v>
      </c>
      <c r="Q35">
        <v>207421.47421474213</v>
      </c>
      <c r="R35">
        <v>4</v>
      </c>
      <c r="S35">
        <v>3</v>
      </c>
      <c r="T35">
        <v>2</v>
      </c>
      <c r="U35">
        <v>1</v>
      </c>
      <c r="V35">
        <v>0</v>
      </c>
      <c r="W35">
        <v>0</v>
      </c>
      <c r="X35">
        <v>0</v>
      </c>
      <c r="Y35">
        <v>245842.47421474213</v>
      </c>
    </row>
    <row r="36" spans="15:25" x14ac:dyDescent="0.3">
      <c r="O36" s="64" t="s">
        <v>17</v>
      </c>
      <c r="P36">
        <v>0</v>
      </c>
      <c r="Q36">
        <v>0</v>
      </c>
      <c r="R36">
        <v>25</v>
      </c>
      <c r="S36">
        <v>20</v>
      </c>
      <c r="T36">
        <v>12</v>
      </c>
      <c r="U36">
        <v>9</v>
      </c>
      <c r="V36">
        <v>3</v>
      </c>
      <c r="W36">
        <v>1</v>
      </c>
      <c r="X36">
        <v>0</v>
      </c>
      <c r="Y36">
        <v>70</v>
      </c>
    </row>
    <row r="37" spans="15:25" x14ac:dyDescent="0.3">
      <c r="O37" s="62" t="s">
        <v>40</v>
      </c>
      <c r="P37">
        <v>55491</v>
      </c>
      <c r="Q37">
        <v>260807.7</v>
      </c>
      <c r="R37">
        <v>2980</v>
      </c>
      <c r="S37">
        <v>2415</v>
      </c>
      <c r="T37">
        <v>630</v>
      </c>
      <c r="U37">
        <v>266</v>
      </c>
      <c r="V37">
        <v>87</v>
      </c>
      <c r="W37">
        <v>54</v>
      </c>
      <c r="X37">
        <v>3</v>
      </c>
      <c r="Y37">
        <v>322733.7</v>
      </c>
    </row>
    <row r="38" spans="15:25" x14ac:dyDescent="0.3">
      <c r="O38" s="63" t="s">
        <v>10</v>
      </c>
      <c r="P38">
        <v>55491</v>
      </c>
      <c r="Q38">
        <v>260807.7</v>
      </c>
      <c r="R38">
        <v>2980</v>
      </c>
      <c r="S38">
        <v>2415</v>
      </c>
      <c r="T38">
        <v>630</v>
      </c>
      <c r="U38">
        <v>266</v>
      </c>
      <c r="V38">
        <v>87</v>
      </c>
      <c r="W38">
        <v>54</v>
      </c>
      <c r="X38">
        <v>3</v>
      </c>
      <c r="Y38">
        <v>322733.7</v>
      </c>
    </row>
    <row r="39" spans="15:25" x14ac:dyDescent="0.3">
      <c r="O39" s="64" t="s">
        <v>16</v>
      </c>
      <c r="P39">
        <v>55491</v>
      </c>
      <c r="Q39">
        <v>260807.7</v>
      </c>
      <c r="R39">
        <v>1358</v>
      </c>
      <c r="S39">
        <v>1105</v>
      </c>
      <c r="T39">
        <v>254</v>
      </c>
      <c r="U39">
        <v>113</v>
      </c>
      <c r="V39">
        <v>35</v>
      </c>
      <c r="W39">
        <v>21</v>
      </c>
      <c r="X39">
        <v>0</v>
      </c>
      <c r="Y39">
        <v>319184.7</v>
      </c>
    </row>
    <row r="40" spans="15:25" x14ac:dyDescent="0.3">
      <c r="O40" s="64" t="s">
        <v>17</v>
      </c>
      <c r="P40">
        <v>0</v>
      </c>
      <c r="Q40">
        <v>0</v>
      </c>
      <c r="R40">
        <v>1622</v>
      </c>
      <c r="S40">
        <v>1310</v>
      </c>
      <c r="T40">
        <v>376</v>
      </c>
      <c r="U40">
        <v>153</v>
      </c>
      <c r="V40">
        <v>52</v>
      </c>
      <c r="W40">
        <v>33</v>
      </c>
      <c r="X40">
        <v>3</v>
      </c>
      <c r="Y40">
        <v>3549</v>
      </c>
    </row>
    <row r="41" spans="15:25" x14ac:dyDescent="0.3">
      <c r="O41" s="62" t="s">
        <v>42</v>
      </c>
      <c r="P41">
        <v>162098</v>
      </c>
      <c r="Q41">
        <v>749700.10000000009</v>
      </c>
      <c r="R41">
        <v>7474</v>
      </c>
      <c r="S41">
        <v>5859</v>
      </c>
      <c r="T41">
        <v>2130</v>
      </c>
      <c r="U41">
        <v>1311</v>
      </c>
      <c r="V41">
        <v>378</v>
      </c>
      <c r="W41">
        <v>207</v>
      </c>
      <c r="X41">
        <v>22</v>
      </c>
      <c r="Y41">
        <v>929179.10000000009</v>
      </c>
    </row>
    <row r="42" spans="15:25" x14ac:dyDescent="0.3">
      <c r="P42" t="b">
        <f>P41=C24</f>
        <v>1</v>
      </c>
      <c r="Q42" t="b">
        <f t="shared" ref="Q42:T42" si="3">Q41=D24</f>
        <v>1</v>
      </c>
      <c r="R42" t="b">
        <f>R41=E24</f>
        <v>1</v>
      </c>
      <c r="S42" t="b">
        <f t="shared" si="3"/>
        <v>1</v>
      </c>
      <c r="T42" t="b">
        <f t="shared" si="3"/>
        <v>1</v>
      </c>
      <c r="U42" t="b">
        <f>U41=I24</f>
        <v>1</v>
      </c>
      <c r="V42" t="b">
        <f>V41=J24</f>
        <v>1</v>
      </c>
      <c r="W42" t="b">
        <f>W41=L24</f>
        <v>1</v>
      </c>
      <c r="X42" t="b">
        <f>X41=M24</f>
        <v>1</v>
      </c>
    </row>
    <row r="46" spans="15:25" x14ac:dyDescent="0.3">
      <c r="O46" s="61" t="s">
        <v>41</v>
      </c>
      <c r="P46" t="s">
        <v>65</v>
      </c>
      <c r="Q46" t="s">
        <v>64</v>
      </c>
      <c r="R46" t="s">
        <v>60</v>
      </c>
      <c r="S46" t="s">
        <v>63</v>
      </c>
      <c r="T46" t="s">
        <v>62</v>
      </c>
      <c r="U46" t="s">
        <v>61</v>
      </c>
    </row>
    <row r="47" spans="15:25" x14ac:dyDescent="0.3">
      <c r="O47" s="62" t="s">
        <v>19</v>
      </c>
      <c r="P47">
        <v>2606</v>
      </c>
      <c r="Q47">
        <v>1009</v>
      </c>
      <c r="R47" s="66">
        <v>0.38718342287029933</v>
      </c>
      <c r="S47">
        <v>679</v>
      </c>
      <c r="T47">
        <v>109</v>
      </c>
      <c r="U47" s="66">
        <v>0.16053019145802652</v>
      </c>
    </row>
    <row r="48" spans="15:25" x14ac:dyDescent="0.3">
      <c r="O48" s="63" t="s">
        <v>10</v>
      </c>
      <c r="P48">
        <v>2606</v>
      </c>
      <c r="Q48">
        <v>1009</v>
      </c>
      <c r="R48" s="66">
        <v>0.38718342287029933</v>
      </c>
      <c r="S48">
        <v>679</v>
      </c>
      <c r="T48">
        <v>109</v>
      </c>
      <c r="U48" s="66">
        <v>0.16053019145802652</v>
      </c>
    </row>
    <row r="49" spans="15:21" x14ac:dyDescent="0.3">
      <c r="O49" s="64" t="s">
        <v>16</v>
      </c>
      <c r="P49">
        <v>693</v>
      </c>
      <c r="Q49">
        <v>250</v>
      </c>
      <c r="R49" s="66">
        <v>0.36075036075036077</v>
      </c>
      <c r="S49">
        <v>142</v>
      </c>
      <c r="T49">
        <v>21</v>
      </c>
      <c r="U49" s="66">
        <v>0.14788732394366197</v>
      </c>
    </row>
    <row r="50" spans="15:21" x14ac:dyDescent="0.3">
      <c r="O50" s="64" t="s">
        <v>17</v>
      </c>
      <c r="P50">
        <v>1913</v>
      </c>
      <c r="Q50">
        <v>759</v>
      </c>
      <c r="R50" s="66">
        <v>0.39675901725039203</v>
      </c>
      <c r="S50">
        <v>537</v>
      </c>
      <c r="T50">
        <v>88</v>
      </c>
      <c r="U50" s="66">
        <v>0.16387337057728119</v>
      </c>
    </row>
    <row r="51" spans="15:21" x14ac:dyDescent="0.3">
      <c r="O51" s="62" t="s">
        <v>20</v>
      </c>
      <c r="P51">
        <v>838</v>
      </c>
      <c r="Q51">
        <v>491</v>
      </c>
      <c r="R51" s="66">
        <v>0.58591885441527447</v>
      </c>
      <c r="S51">
        <v>366</v>
      </c>
      <c r="T51">
        <v>182</v>
      </c>
      <c r="U51" s="66">
        <v>0.49726775956284153</v>
      </c>
    </row>
    <row r="52" spans="15:21" x14ac:dyDescent="0.3">
      <c r="O52" s="63" t="s">
        <v>10</v>
      </c>
      <c r="P52">
        <v>815</v>
      </c>
      <c r="Q52">
        <v>477</v>
      </c>
      <c r="R52" s="66">
        <v>0.58527607361963185</v>
      </c>
      <c r="S52">
        <v>356</v>
      </c>
      <c r="T52">
        <v>179</v>
      </c>
      <c r="U52" s="66">
        <v>0.5028089887640449</v>
      </c>
    </row>
    <row r="53" spans="15:21" x14ac:dyDescent="0.3">
      <c r="O53" s="64" t="s">
        <v>16</v>
      </c>
      <c r="P53">
        <v>219</v>
      </c>
      <c r="Q53">
        <v>126</v>
      </c>
      <c r="R53" s="66">
        <v>0.57534246575342463</v>
      </c>
      <c r="S53">
        <v>74</v>
      </c>
      <c r="T53">
        <v>36</v>
      </c>
      <c r="U53" s="66">
        <v>0.48648648648648651</v>
      </c>
    </row>
    <row r="54" spans="15:21" x14ac:dyDescent="0.3">
      <c r="O54" s="64" t="s">
        <v>17</v>
      </c>
      <c r="P54">
        <v>596</v>
      </c>
      <c r="Q54">
        <v>351</v>
      </c>
      <c r="R54" s="66">
        <v>0.58892617449664431</v>
      </c>
      <c r="S54">
        <v>282</v>
      </c>
      <c r="T54">
        <v>143</v>
      </c>
      <c r="U54" s="66">
        <v>0.50709219858156029</v>
      </c>
    </row>
    <row r="55" spans="15:21" x14ac:dyDescent="0.3">
      <c r="O55" s="63" t="s">
        <v>11</v>
      </c>
      <c r="P55">
        <v>23</v>
      </c>
      <c r="Q55">
        <v>14</v>
      </c>
      <c r="R55" s="66">
        <v>0.60869565217391308</v>
      </c>
      <c r="S55">
        <v>10</v>
      </c>
      <c r="T55">
        <v>3</v>
      </c>
      <c r="U55" s="66">
        <v>0.3</v>
      </c>
    </row>
    <row r="56" spans="15:21" x14ac:dyDescent="0.3">
      <c r="O56" s="64" t="s">
        <v>16</v>
      </c>
      <c r="P56">
        <v>3</v>
      </c>
      <c r="Q56">
        <v>2</v>
      </c>
      <c r="R56" s="66">
        <v>0.66666666666666663</v>
      </c>
      <c r="S56">
        <v>1</v>
      </c>
      <c r="T56">
        <v>0</v>
      </c>
      <c r="U56" s="66">
        <v>0</v>
      </c>
    </row>
    <row r="57" spans="15:21" x14ac:dyDescent="0.3">
      <c r="O57" s="64" t="s">
        <v>17</v>
      </c>
      <c r="P57">
        <v>20</v>
      </c>
      <c r="Q57">
        <v>12</v>
      </c>
      <c r="R57" s="66">
        <v>0.6</v>
      </c>
      <c r="S57">
        <v>9</v>
      </c>
      <c r="T57">
        <v>3</v>
      </c>
      <c r="U57" s="66">
        <v>0.33333333333333331</v>
      </c>
    </row>
    <row r="58" spans="15:21" x14ac:dyDescent="0.3">
      <c r="O58" s="62" t="s">
        <v>40</v>
      </c>
      <c r="P58">
        <v>2415</v>
      </c>
      <c r="Q58">
        <v>630</v>
      </c>
      <c r="R58" s="66">
        <v>0.2608695652173913</v>
      </c>
      <c r="S58">
        <v>266</v>
      </c>
      <c r="T58">
        <v>87</v>
      </c>
      <c r="U58" s="66">
        <v>0.32706766917293234</v>
      </c>
    </row>
    <row r="59" spans="15:21" x14ac:dyDescent="0.3">
      <c r="O59" s="63" t="s">
        <v>10</v>
      </c>
      <c r="P59">
        <v>2415</v>
      </c>
      <c r="Q59">
        <v>630</v>
      </c>
      <c r="R59" s="66">
        <v>0.2608695652173913</v>
      </c>
      <c r="S59">
        <v>266</v>
      </c>
      <c r="T59">
        <v>87</v>
      </c>
      <c r="U59" s="66">
        <v>0.32706766917293234</v>
      </c>
    </row>
    <row r="60" spans="15:21" x14ac:dyDescent="0.3">
      <c r="O60" s="64" t="s">
        <v>16</v>
      </c>
      <c r="P60">
        <v>1105</v>
      </c>
      <c r="Q60">
        <v>254</v>
      </c>
      <c r="R60" s="66">
        <v>0.22986425339366515</v>
      </c>
      <c r="S60">
        <v>113</v>
      </c>
      <c r="T60">
        <v>35</v>
      </c>
      <c r="U60" s="66">
        <v>0.30973451327433627</v>
      </c>
    </row>
    <row r="61" spans="15:21" x14ac:dyDescent="0.3">
      <c r="O61" s="64" t="s">
        <v>17</v>
      </c>
      <c r="P61">
        <v>1310</v>
      </c>
      <c r="Q61">
        <v>376</v>
      </c>
      <c r="R61" s="66">
        <v>0.28702290076335879</v>
      </c>
      <c r="S61">
        <v>153</v>
      </c>
      <c r="T61">
        <v>52</v>
      </c>
      <c r="U61" s="66">
        <v>0.33986928104575165</v>
      </c>
    </row>
    <row r="62" spans="15:21" x14ac:dyDescent="0.3">
      <c r="O62" s="62" t="s">
        <v>42</v>
      </c>
      <c r="P62">
        <v>5859</v>
      </c>
      <c r="Q62">
        <v>2130</v>
      </c>
      <c r="R62" s="66">
        <v>0.36354326676907323</v>
      </c>
      <c r="S62">
        <v>1311</v>
      </c>
      <c r="T62">
        <v>378</v>
      </c>
      <c r="U62" s="66">
        <v>0.28832951945080093</v>
      </c>
    </row>
  </sheetData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A473-4C10-4AE7-8FDA-8A9F509C426D}">
  <dimension ref="A1:E73"/>
  <sheetViews>
    <sheetView workbookViewId="0">
      <selection activeCell="D38" sqref="D38"/>
    </sheetView>
  </sheetViews>
  <sheetFormatPr defaultRowHeight="14.4" x14ac:dyDescent="0.3"/>
  <cols>
    <col min="1" max="2" width="10.6640625" bestFit="1" customWidth="1"/>
    <col min="3" max="3" width="16.88671875" bestFit="1" customWidth="1"/>
    <col min="4" max="4" width="28.21875" bestFit="1" customWidth="1"/>
    <col min="5" max="5" width="12" bestFit="1" customWidth="1"/>
    <col min="6" max="6" width="20.44140625" bestFit="1" customWidth="1"/>
    <col min="7" max="7" width="18.44140625" bestFit="1" customWidth="1"/>
    <col min="8" max="8" width="31" bestFit="1" customWidth="1"/>
    <col min="9" max="9" width="43.33203125" bestFit="1" customWidth="1"/>
    <col min="10" max="10" width="46.109375" bestFit="1" customWidth="1"/>
    <col min="11" max="11" width="54.77734375" bestFit="1" customWidth="1"/>
    <col min="12" max="12" width="43.109375" bestFit="1" customWidth="1"/>
    <col min="13" max="13" width="47.44140625" bestFit="1" customWidth="1"/>
    <col min="14" max="14" width="52.88671875" bestFit="1" customWidth="1"/>
    <col min="15" max="15" width="37" bestFit="1" customWidth="1"/>
    <col min="16" max="16" width="58.88671875" bestFit="1" customWidth="1"/>
  </cols>
  <sheetData>
    <row r="1" spans="1:5" x14ac:dyDescent="0.3">
      <c r="A1" t="s">
        <v>37</v>
      </c>
      <c r="B1" t="s">
        <v>38</v>
      </c>
      <c r="C1" t="s">
        <v>4</v>
      </c>
      <c r="D1" t="s">
        <v>43</v>
      </c>
      <c r="E1" t="s">
        <v>39</v>
      </c>
    </row>
    <row r="2" spans="1:5" x14ac:dyDescent="0.3">
      <c r="A2" t="s">
        <v>19</v>
      </c>
      <c r="B2" t="s">
        <v>10</v>
      </c>
      <c r="C2" t="s">
        <v>16</v>
      </c>
      <c r="D2" t="s">
        <v>6</v>
      </c>
      <c r="E2">
        <v>51052</v>
      </c>
    </row>
    <row r="3" spans="1:5" x14ac:dyDescent="0.3">
      <c r="A3" t="s">
        <v>19</v>
      </c>
      <c r="B3" t="s">
        <v>10</v>
      </c>
      <c r="C3" t="s">
        <v>16</v>
      </c>
      <c r="D3" t="s">
        <v>5</v>
      </c>
      <c r="E3">
        <v>188892.40000000002</v>
      </c>
    </row>
    <row r="4" spans="1:5" x14ac:dyDescent="0.3">
      <c r="A4" t="s">
        <v>19</v>
      </c>
      <c r="B4" t="s">
        <v>10</v>
      </c>
      <c r="C4" t="s">
        <v>16</v>
      </c>
      <c r="D4" t="s">
        <v>2</v>
      </c>
      <c r="E4">
        <v>854</v>
      </c>
    </row>
    <row r="5" spans="1:5" x14ac:dyDescent="0.3">
      <c r="A5" t="s">
        <v>19</v>
      </c>
      <c r="B5" t="s">
        <v>10</v>
      </c>
      <c r="C5" t="s">
        <v>16</v>
      </c>
      <c r="D5" t="s">
        <v>44</v>
      </c>
      <c r="E5">
        <v>693</v>
      </c>
    </row>
    <row r="6" spans="1:5" x14ac:dyDescent="0.3">
      <c r="A6" t="s">
        <v>19</v>
      </c>
      <c r="B6" t="s">
        <v>10</v>
      </c>
      <c r="C6" t="s">
        <v>16</v>
      </c>
      <c r="D6" t="s">
        <v>52</v>
      </c>
      <c r="E6">
        <v>250</v>
      </c>
    </row>
    <row r="7" spans="1:5" x14ac:dyDescent="0.3">
      <c r="A7" t="s">
        <v>19</v>
      </c>
      <c r="B7" t="s">
        <v>10</v>
      </c>
      <c r="C7" t="s">
        <v>16</v>
      </c>
      <c r="D7" t="s">
        <v>45</v>
      </c>
      <c r="E7">
        <v>142</v>
      </c>
    </row>
    <row r="8" spans="1:5" x14ac:dyDescent="0.3">
      <c r="A8" t="s">
        <v>19</v>
      </c>
      <c r="B8" t="s">
        <v>10</v>
      </c>
      <c r="C8" t="s">
        <v>16</v>
      </c>
      <c r="D8" t="s">
        <v>53</v>
      </c>
      <c r="E8">
        <v>21</v>
      </c>
    </row>
    <row r="9" spans="1:5" x14ac:dyDescent="0.3">
      <c r="A9" t="s">
        <v>19</v>
      </c>
      <c r="B9" t="s">
        <v>10</v>
      </c>
      <c r="C9" t="s">
        <v>16</v>
      </c>
      <c r="D9" t="s">
        <v>46</v>
      </c>
      <c r="E9">
        <v>5</v>
      </c>
    </row>
    <row r="10" spans="1:5" x14ac:dyDescent="0.3">
      <c r="A10" t="s">
        <v>19</v>
      </c>
      <c r="B10" t="s">
        <v>10</v>
      </c>
      <c r="C10" t="s">
        <v>16</v>
      </c>
      <c r="D10" t="s">
        <v>47</v>
      </c>
      <c r="E10">
        <v>0</v>
      </c>
    </row>
    <row r="11" spans="1:5" x14ac:dyDescent="0.3">
      <c r="A11" t="s">
        <v>19</v>
      </c>
      <c r="B11" t="s">
        <v>10</v>
      </c>
      <c r="C11" t="s">
        <v>17</v>
      </c>
      <c r="D11" t="s">
        <v>6</v>
      </c>
      <c r="E11">
        <v>0</v>
      </c>
    </row>
    <row r="12" spans="1:5" x14ac:dyDescent="0.3">
      <c r="A12" t="s">
        <v>19</v>
      </c>
      <c r="B12" t="s">
        <v>10</v>
      </c>
      <c r="C12" t="s">
        <v>17</v>
      </c>
      <c r="D12" t="s">
        <v>5</v>
      </c>
      <c r="E12">
        <v>0</v>
      </c>
    </row>
    <row r="13" spans="1:5" x14ac:dyDescent="0.3">
      <c r="A13" t="s">
        <v>19</v>
      </c>
      <c r="B13" t="s">
        <v>10</v>
      </c>
      <c r="C13" t="s">
        <v>17</v>
      </c>
      <c r="D13" t="s">
        <v>2</v>
      </c>
      <c r="E13">
        <v>2431</v>
      </c>
    </row>
    <row r="14" spans="1:5" x14ac:dyDescent="0.3">
      <c r="A14" t="s">
        <v>19</v>
      </c>
      <c r="B14" t="s">
        <v>10</v>
      </c>
      <c r="C14" t="s">
        <v>17</v>
      </c>
      <c r="D14" t="s">
        <v>44</v>
      </c>
      <c r="E14">
        <v>1913</v>
      </c>
    </row>
    <row r="15" spans="1:5" x14ac:dyDescent="0.3">
      <c r="A15" t="s">
        <v>19</v>
      </c>
      <c r="B15" t="s">
        <v>10</v>
      </c>
      <c r="C15" t="s">
        <v>17</v>
      </c>
      <c r="D15" t="s">
        <v>52</v>
      </c>
      <c r="E15">
        <v>759</v>
      </c>
    </row>
    <row r="16" spans="1:5" x14ac:dyDescent="0.3">
      <c r="A16" t="s">
        <v>19</v>
      </c>
      <c r="B16" t="s">
        <v>10</v>
      </c>
      <c r="C16" t="s">
        <v>17</v>
      </c>
      <c r="D16" t="s">
        <v>45</v>
      </c>
      <c r="E16">
        <v>537</v>
      </c>
    </row>
    <row r="17" spans="1:5" x14ac:dyDescent="0.3">
      <c r="A17" t="s">
        <v>19</v>
      </c>
      <c r="B17" t="s">
        <v>10</v>
      </c>
      <c r="C17" t="s">
        <v>17</v>
      </c>
      <c r="D17" t="s">
        <v>53</v>
      </c>
      <c r="E17">
        <v>88</v>
      </c>
    </row>
    <row r="18" spans="1:5" x14ac:dyDescent="0.3">
      <c r="A18" t="s">
        <v>19</v>
      </c>
      <c r="B18" t="s">
        <v>10</v>
      </c>
      <c r="C18" t="s">
        <v>17</v>
      </c>
      <c r="D18" t="s">
        <v>46</v>
      </c>
      <c r="E18">
        <v>21</v>
      </c>
    </row>
    <row r="19" spans="1:5" x14ac:dyDescent="0.3">
      <c r="A19" t="s">
        <v>19</v>
      </c>
      <c r="B19" t="s">
        <v>10</v>
      </c>
      <c r="C19" t="s">
        <v>17</v>
      </c>
      <c r="D19" t="s">
        <v>47</v>
      </c>
      <c r="E19">
        <v>1</v>
      </c>
    </row>
    <row r="20" spans="1:5" x14ac:dyDescent="0.3">
      <c r="A20" t="s">
        <v>20</v>
      </c>
      <c r="B20" t="s">
        <v>10</v>
      </c>
      <c r="C20" t="s">
        <v>16</v>
      </c>
      <c r="D20" t="s">
        <v>6</v>
      </c>
      <c r="E20">
        <v>17144</v>
      </c>
    </row>
    <row r="21" spans="1:5" x14ac:dyDescent="0.3">
      <c r="A21" t="s">
        <v>20</v>
      </c>
      <c r="B21" t="s">
        <v>10</v>
      </c>
      <c r="C21" t="s">
        <v>16</v>
      </c>
      <c r="D21" t="s">
        <v>5</v>
      </c>
      <c r="E21">
        <v>92578.525785257851</v>
      </c>
    </row>
    <row r="22" spans="1:5" x14ac:dyDescent="0.3">
      <c r="A22" t="s">
        <v>20</v>
      </c>
      <c r="B22" t="s">
        <v>10</v>
      </c>
      <c r="C22" t="s">
        <v>16</v>
      </c>
      <c r="D22" t="s">
        <v>2</v>
      </c>
      <c r="E22">
        <v>332</v>
      </c>
    </row>
    <row r="23" spans="1:5" x14ac:dyDescent="0.3">
      <c r="A23" t="s">
        <v>20</v>
      </c>
      <c r="B23" t="s">
        <v>10</v>
      </c>
      <c r="C23" t="s">
        <v>16</v>
      </c>
      <c r="D23" t="s">
        <v>44</v>
      </c>
      <c r="E23">
        <v>219</v>
      </c>
    </row>
    <row r="24" spans="1:5" x14ac:dyDescent="0.3">
      <c r="A24" t="s">
        <v>20</v>
      </c>
      <c r="B24" t="s">
        <v>10</v>
      </c>
      <c r="C24" t="s">
        <v>16</v>
      </c>
      <c r="D24" t="s">
        <v>52</v>
      </c>
      <c r="E24">
        <v>126</v>
      </c>
    </row>
    <row r="25" spans="1:5" x14ac:dyDescent="0.3">
      <c r="A25" t="s">
        <v>20</v>
      </c>
      <c r="B25" t="s">
        <v>10</v>
      </c>
      <c r="C25" t="s">
        <v>16</v>
      </c>
      <c r="D25" t="s">
        <v>45</v>
      </c>
      <c r="E25">
        <v>74</v>
      </c>
    </row>
    <row r="26" spans="1:5" x14ac:dyDescent="0.3">
      <c r="A26" t="s">
        <v>20</v>
      </c>
      <c r="B26" t="s">
        <v>10</v>
      </c>
      <c r="C26" t="s">
        <v>16</v>
      </c>
      <c r="D26" t="s">
        <v>53</v>
      </c>
      <c r="E26">
        <v>36</v>
      </c>
    </row>
    <row r="27" spans="1:5" x14ac:dyDescent="0.3">
      <c r="A27" t="s">
        <v>20</v>
      </c>
      <c r="B27" t="s">
        <v>10</v>
      </c>
      <c r="C27" t="s">
        <v>16</v>
      </c>
      <c r="D27" t="s">
        <v>46</v>
      </c>
      <c r="E27">
        <v>22</v>
      </c>
    </row>
    <row r="28" spans="1:5" x14ac:dyDescent="0.3">
      <c r="A28" t="s">
        <v>20</v>
      </c>
      <c r="B28" t="s">
        <v>10</v>
      </c>
      <c r="C28" t="s">
        <v>16</v>
      </c>
      <c r="D28" t="s">
        <v>47</v>
      </c>
      <c r="E28">
        <v>6</v>
      </c>
    </row>
    <row r="29" spans="1:5" x14ac:dyDescent="0.3">
      <c r="A29" t="s">
        <v>20</v>
      </c>
      <c r="B29" t="s">
        <v>10</v>
      </c>
      <c r="C29" t="s">
        <v>17</v>
      </c>
      <c r="D29" t="s">
        <v>6</v>
      </c>
      <c r="E29">
        <v>0</v>
      </c>
    </row>
    <row r="30" spans="1:5" x14ac:dyDescent="0.3">
      <c r="A30" t="s">
        <v>20</v>
      </c>
      <c r="B30" t="s">
        <v>10</v>
      </c>
      <c r="C30" t="s">
        <v>17</v>
      </c>
      <c r="D30" t="s">
        <v>5</v>
      </c>
      <c r="E30">
        <v>0</v>
      </c>
    </row>
    <row r="31" spans="1:5" x14ac:dyDescent="0.3">
      <c r="A31" t="s">
        <v>20</v>
      </c>
      <c r="B31" t="s">
        <v>10</v>
      </c>
      <c r="C31" t="s">
        <v>17</v>
      </c>
      <c r="D31" t="s">
        <v>2</v>
      </c>
      <c r="E31">
        <v>848</v>
      </c>
    </row>
    <row r="32" spans="1:5" x14ac:dyDescent="0.3">
      <c r="A32" t="s">
        <v>20</v>
      </c>
      <c r="B32" t="s">
        <v>10</v>
      </c>
      <c r="C32" t="s">
        <v>17</v>
      </c>
      <c r="D32" t="s">
        <v>44</v>
      </c>
      <c r="E32">
        <v>596</v>
      </c>
    </row>
    <row r="33" spans="1:5" x14ac:dyDescent="0.3">
      <c r="A33" t="s">
        <v>20</v>
      </c>
      <c r="B33" t="s">
        <v>10</v>
      </c>
      <c r="C33" t="s">
        <v>17</v>
      </c>
      <c r="D33" t="s">
        <v>52</v>
      </c>
      <c r="E33">
        <v>351</v>
      </c>
    </row>
    <row r="34" spans="1:5" x14ac:dyDescent="0.3">
      <c r="A34" t="s">
        <v>20</v>
      </c>
      <c r="B34" t="s">
        <v>10</v>
      </c>
      <c r="C34" t="s">
        <v>17</v>
      </c>
      <c r="D34" t="s">
        <v>45</v>
      </c>
      <c r="E34">
        <v>282</v>
      </c>
    </row>
    <row r="35" spans="1:5" x14ac:dyDescent="0.3">
      <c r="A35" t="s">
        <v>20</v>
      </c>
      <c r="B35" t="s">
        <v>10</v>
      </c>
      <c r="C35" t="s">
        <v>17</v>
      </c>
      <c r="D35" t="s">
        <v>53</v>
      </c>
      <c r="E35">
        <v>143</v>
      </c>
    </row>
    <row r="36" spans="1:5" x14ac:dyDescent="0.3">
      <c r="A36" t="s">
        <v>20</v>
      </c>
      <c r="B36" t="s">
        <v>10</v>
      </c>
      <c r="C36" t="s">
        <v>17</v>
      </c>
      <c r="D36" t="s">
        <v>46</v>
      </c>
      <c r="E36">
        <v>104</v>
      </c>
    </row>
    <row r="37" spans="1:5" x14ac:dyDescent="0.3">
      <c r="A37" t="s">
        <v>20</v>
      </c>
      <c r="B37" t="s">
        <v>10</v>
      </c>
      <c r="C37" t="s">
        <v>17</v>
      </c>
      <c r="D37" t="s">
        <v>47</v>
      </c>
      <c r="E37">
        <v>12</v>
      </c>
    </row>
    <row r="38" spans="1:5" x14ac:dyDescent="0.3">
      <c r="A38" t="s">
        <v>20</v>
      </c>
      <c r="B38" t="s">
        <v>11</v>
      </c>
      <c r="C38" t="s">
        <v>16</v>
      </c>
      <c r="D38" t="s">
        <v>6</v>
      </c>
      <c r="E38">
        <v>38411</v>
      </c>
    </row>
    <row r="39" spans="1:5" x14ac:dyDescent="0.3">
      <c r="A39" t="s">
        <v>20</v>
      </c>
      <c r="B39" t="s">
        <v>11</v>
      </c>
      <c r="C39" t="s">
        <v>16</v>
      </c>
      <c r="D39" t="s">
        <v>5</v>
      </c>
      <c r="E39">
        <v>207421.47421474213</v>
      </c>
    </row>
    <row r="40" spans="1:5" x14ac:dyDescent="0.3">
      <c r="A40" t="s">
        <v>20</v>
      </c>
      <c r="B40" t="s">
        <v>11</v>
      </c>
      <c r="C40" t="s">
        <v>16</v>
      </c>
      <c r="D40" t="s">
        <v>2</v>
      </c>
      <c r="E40">
        <v>4</v>
      </c>
    </row>
    <row r="41" spans="1:5" x14ac:dyDescent="0.3">
      <c r="A41" t="s">
        <v>20</v>
      </c>
      <c r="B41" t="s">
        <v>11</v>
      </c>
      <c r="C41" t="s">
        <v>16</v>
      </c>
      <c r="D41" t="s">
        <v>44</v>
      </c>
      <c r="E41">
        <v>3</v>
      </c>
    </row>
    <row r="42" spans="1:5" x14ac:dyDescent="0.3">
      <c r="A42" t="s">
        <v>20</v>
      </c>
      <c r="B42" t="s">
        <v>11</v>
      </c>
      <c r="C42" t="s">
        <v>16</v>
      </c>
      <c r="D42" t="s">
        <v>52</v>
      </c>
      <c r="E42">
        <v>2</v>
      </c>
    </row>
    <row r="43" spans="1:5" x14ac:dyDescent="0.3">
      <c r="A43" t="s">
        <v>20</v>
      </c>
      <c r="B43" t="s">
        <v>11</v>
      </c>
      <c r="C43" t="s">
        <v>16</v>
      </c>
      <c r="D43" t="s">
        <v>45</v>
      </c>
      <c r="E43">
        <v>1</v>
      </c>
    </row>
    <row r="44" spans="1:5" x14ac:dyDescent="0.3">
      <c r="A44" t="s">
        <v>20</v>
      </c>
      <c r="B44" t="s">
        <v>11</v>
      </c>
      <c r="C44" t="s">
        <v>16</v>
      </c>
      <c r="D44" t="s">
        <v>53</v>
      </c>
      <c r="E44">
        <v>0</v>
      </c>
    </row>
    <row r="45" spans="1:5" x14ac:dyDescent="0.3">
      <c r="A45" t="s">
        <v>20</v>
      </c>
      <c r="B45" t="s">
        <v>11</v>
      </c>
      <c r="C45" t="s">
        <v>16</v>
      </c>
      <c r="D45" t="s">
        <v>46</v>
      </c>
      <c r="E45">
        <v>0</v>
      </c>
    </row>
    <row r="46" spans="1:5" x14ac:dyDescent="0.3">
      <c r="A46" t="s">
        <v>20</v>
      </c>
      <c r="B46" t="s">
        <v>11</v>
      </c>
      <c r="C46" t="s">
        <v>16</v>
      </c>
      <c r="D46" t="s">
        <v>47</v>
      </c>
      <c r="E46">
        <v>0</v>
      </c>
    </row>
    <row r="47" spans="1:5" x14ac:dyDescent="0.3">
      <c r="A47" t="s">
        <v>20</v>
      </c>
      <c r="B47" t="s">
        <v>11</v>
      </c>
      <c r="C47" t="s">
        <v>17</v>
      </c>
      <c r="D47" t="s">
        <v>6</v>
      </c>
      <c r="E47">
        <v>0</v>
      </c>
    </row>
    <row r="48" spans="1:5" x14ac:dyDescent="0.3">
      <c r="A48" t="s">
        <v>20</v>
      </c>
      <c r="B48" t="s">
        <v>11</v>
      </c>
      <c r="C48" t="s">
        <v>17</v>
      </c>
      <c r="D48" t="s">
        <v>5</v>
      </c>
      <c r="E48">
        <v>0</v>
      </c>
    </row>
    <row r="49" spans="1:5" x14ac:dyDescent="0.3">
      <c r="A49" t="s">
        <v>20</v>
      </c>
      <c r="B49" t="s">
        <v>11</v>
      </c>
      <c r="C49" t="s">
        <v>17</v>
      </c>
      <c r="D49" t="s">
        <v>2</v>
      </c>
      <c r="E49">
        <v>25</v>
      </c>
    </row>
    <row r="50" spans="1:5" x14ac:dyDescent="0.3">
      <c r="A50" t="s">
        <v>20</v>
      </c>
      <c r="B50" t="s">
        <v>11</v>
      </c>
      <c r="C50" t="s">
        <v>17</v>
      </c>
      <c r="D50" t="s">
        <v>44</v>
      </c>
      <c r="E50">
        <v>20</v>
      </c>
    </row>
    <row r="51" spans="1:5" x14ac:dyDescent="0.3">
      <c r="A51" t="s">
        <v>20</v>
      </c>
      <c r="B51" t="s">
        <v>11</v>
      </c>
      <c r="C51" t="s">
        <v>17</v>
      </c>
      <c r="D51" t="s">
        <v>52</v>
      </c>
      <c r="E51">
        <v>12</v>
      </c>
    </row>
    <row r="52" spans="1:5" x14ac:dyDescent="0.3">
      <c r="A52" t="s">
        <v>20</v>
      </c>
      <c r="B52" t="s">
        <v>11</v>
      </c>
      <c r="C52" t="s">
        <v>17</v>
      </c>
      <c r="D52" t="s">
        <v>45</v>
      </c>
      <c r="E52">
        <v>9</v>
      </c>
    </row>
    <row r="53" spans="1:5" x14ac:dyDescent="0.3">
      <c r="A53" t="s">
        <v>20</v>
      </c>
      <c r="B53" t="s">
        <v>11</v>
      </c>
      <c r="C53" t="s">
        <v>17</v>
      </c>
      <c r="D53" t="s">
        <v>53</v>
      </c>
      <c r="E53">
        <v>3</v>
      </c>
    </row>
    <row r="54" spans="1:5" x14ac:dyDescent="0.3">
      <c r="A54" t="s">
        <v>20</v>
      </c>
      <c r="B54" t="s">
        <v>11</v>
      </c>
      <c r="C54" t="s">
        <v>17</v>
      </c>
      <c r="D54" t="s">
        <v>46</v>
      </c>
      <c r="E54">
        <v>1</v>
      </c>
    </row>
    <row r="55" spans="1:5" x14ac:dyDescent="0.3">
      <c r="A55" t="s">
        <v>20</v>
      </c>
      <c r="B55" t="s">
        <v>11</v>
      </c>
      <c r="C55" t="s">
        <v>17</v>
      </c>
      <c r="D55" t="s">
        <v>47</v>
      </c>
      <c r="E55">
        <v>0</v>
      </c>
    </row>
    <row r="56" spans="1:5" x14ac:dyDescent="0.3">
      <c r="A56" t="s">
        <v>40</v>
      </c>
      <c r="B56" t="s">
        <v>10</v>
      </c>
      <c r="C56" t="s">
        <v>16</v>
      </c>
      <c r="D56" t="s">
        <v>6</v>
      </c>
      <c r="E56">
        <v>55491</v>
      </c>
    </row>
    <row r="57" spans="1:5" x14ac:dyDescent="0.3">
      <c r="A57" t="s">
        <v>40</v>
      </c>
      <c r="B57" t="s">
        <v>10</v>
      </c>
      <c r="C57" t="s">
        <v>16</v>
      </c>
      <c r="D57" t="s">
        <v>5</v>
      </c>
      <c r="E57">
        <v>260807.7</v>
      </c>
    </row>
    <row r="58" spans="1:5" x14ac:dyDescent="0.3">
      <c r="A58" t="s">
        <v>40</v>
      </c>
      <c r="B58" t="s">
        <v>10</v>
      </c>
      <c r="C58" t="s">
        <v>16</v>
      </c>
      <c r="D58" t="s">
        <v>2</v>
      </c>
      <c r="E58">
        <v>1358</v>
      </c>
    </row>
    <row r="59" spans="1:5" x14ac:dyDescent="0.3">
      <c r="A59" t="s">
        <v>40</v>
      </c>
      <c r="B59" t="s">
        <v>10</v>
      </c>
      <c r="C59" t="s">
        <v>16</v>
      </c>
      <c r="D59" t="s">
        <v>44</v>
      </c>
      <c r="E59">
        <v>1105</v>
      </c>
    </row>
    <row r="60" spans="1:5" x14ac:dyDescent="0.3">
      <c r="A60" t="s">
        <v>40</v>
      </c>
      <c r="B60" t="s">
        <v>10</v>
      </c>
      <c r="C60" t="s">
        <v>16</v>
      </c>
      <c r="D60" t="s">
        <v>52</v>
      </c>
      <c r="E60">
        <v>254</v>
      </c>
    </row>
    <row r="61" spans="1:5" x14ac:dyDescent="0.3">
      <c r="A61" t="s">
        <v>40</v>
      </c>
      <c r="B61" t="s">
        <v>10</v>
      </c>
      <c r="C61" t="s">
        <v>16</v>
      </c>
      <c r="D61" t="s">
        <v>45</v>
      </c>
      <c r="E61">
        <v>113</v>
      </c>
    </row>
    <row r="62" spans="1:5" x14ac:dyDescent="0.3">
      <c r="A62" t="s">
        <v>40</v>
      </c>
      <c r="B62" t="s">
        <v>10</v>
      </c>
      <c r="C62" t="s">
        <v>16</v>
      </c>
      <c r="D62" t="s">
        <v>53</v>
      </c>
      <c r="E62">
        <v>35</v>
      </c>
    </row>
    <row r="63" spans="1:5" x14ac:dyDescent="0.3">
      <c r="A63" t="s">
        <v>40</v>
      </c>
      <c r="B63" t="s">
        <v>10</v>
      </c>
      <c r="C63" t="s">
        <v>16</v>
      </c>
      <c r="D63" t="s">
        <v>46</v>
      </c>
      <c r="E63">
        <v>21</v>
      </c>
    </row>
    <row r="64" spans="1:5" x14ac:dyDescent="0.3">
      <c r="A64" t="s">
        <v>40</v>
      </c>
      <c r="B64" t="s">
        <v>10</v>
      </c>
      <c r="C64" t="s">
        <v>16</v>
      </c>
      <c r="D64" t="s">
        <v>47</v>
      </c>
      <c r="E64">
        <v>0</v>
      </c>
    </row>
    <row r="65" spans="1:5" x14ac:dyDescent="0.3">
      <c r="A65" t="s">
        <v>40</v>
      </c>
      <c r="B65" t="s">
        <v>10</v>
      </c>
      <c r="C65" t="s">
        <v>17</v>
      </c>
      <c r="D65" t="s">
        <v>6</v>
      </c>
      <c r="E65">
        <v>0</v>
      </c>
    </row>
    <row r="66" spans="1:5" x14ac:dyDescent="0.3">
      <c r="A66" t="s">
        <v>40</v>
      </c>
      <c r="B66" t="s">
        <v>10</v>
      </c>
      <c r="C66" t="s">
        <v>17</v>
      </c>
      <c r="D66" t="s">
        <v>5</v>
      </c>
      <c r="E66">
        <v>0</v>
      </c>
    </row>
    <row r="67" spans="1:5" x14ac:dyDescent="0.3">
      <c r="A67" t="s">
        <v>40</v>
      </c>
      <c r="B67" t="s">
        <v>10</v>
      </c>
      <c r="C67" t="s">
        <v>17</v>
      </c>
      <c r="D67" t="s">
        <v>2</v>
      </c>
      <c r="E67">
        <v>1622</v>
      </c>
    </row>
    <row r="68" spans="1:5" x14ac:dyDescent="0.3">
      <c r="A68" t="s">
        <v>40</v>
      </c>
      <c r="B68" t="s">
        <v>10</v>
      </c>
      <c r="C68" t="s">
        <v>17</v>
      </c>
      <c r="D68" t="s">
        <v>44</v>
      </c>
      <c r="E68">
        <v>1310</v>
      </c>
    </row>
    <row r="69" spans="1:5" x14ac:dyDescent="0.3">
      <c r="A69" t="s">
        <v>40</v>
      </c>
      <c r="B69" t="s">
        <v>10</v>
      </c>
      <c r="C69" t="s">
        <v>17</v>
      </c>
      <c r="D69" t="s">
        <v>52</v>
      </c>
      <c r="E69">
        <v>376</v>
      </c>
    </row>
    <row r="70" spans="1:5" x14ac:dyDescent="0.3">
      <c r="A70" t="s">
        <v>40</v>
      </c>
      <c r="B70" t="s">
        <v>10</v>
      </c>
      <c r="C70" t="s">
        <v>17</v>
      </c>
      <c r="D70" t="s">
        <v>45</v>
      </c>
      <c r="E70">
        <v>153</v>
      </c>
    </row>
    <row r="71" spans="1:5" x14ac:dyDescent="0.3">
      <c r="A71" t="s">
        <v>40</v>
      </c>
      <c r="B71" t="s">
        <v>10</v>
      </c>
      <c r="C71" t="s">
        <v>17</v>
      </c>
      <c r="D71" t="s">
        <v>53</v>
      </c>
      <c r="E71">
        <v>52</v>
      </c>
    </row>
    <row r="72" spans="1:5" x14ac:dyDescent="0.3">
      <c r="A72" t="s">
        <v>40</v>
      </c>
      <c r="B72" t="s">
        <v>10</v>
      </c>
      <c r="C72" t="s">
        <v>17</v>
      </c>
      <c r="D72" t="s">
        <v>46</v>
      </c>
      <c r="E72">
        <v>33</v>
      </c>
    </row>
    <row r="73" spans="1:5" x14ac:dyDescent="0.3">
      <c r="A73" t="s">
        <v>40</v>
      </c>
      <c r="B73" t="s">
        <v>10</v>
      </c>
      <c r="C73" t="s">
        <v>17</v>
      </c>
      <c r="D73" t="s">
        <v>47</v>
      </c>
      <c r="E73">
        <v>3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95E4-1A41-47DE-BEB9-9BA8663DA531}">
  <dimension ref="A1:L9"/>
  <sheetViews>
    <sheetView tabSelected="1" workbookViewId="0">
      <selection activeCell="J20" sqref="J20"/>
    </sheetView>
  </sheetViews>
  <sheetFormatPr defaultRowHeight="14.4" x14ac:dyDescent="0.3"/>
  <cols>
    <col min="1" max="2" width="10.6640625" bestFit="1" customWidth="1"/>
    <col min="3" max="3" width="16.88671875" bestFit="1" customWidth="1"/>
    <col min="4" max="4" width="17.77734375" bestFit="1" customWidth="1"/>
    <col min="5" max="5" width="12" bestFit="1" customWidth="1"/>
    <col min="6" max="6" width="10" bestFit="1" customWidth="1"/>
    <col min="7" max="7" width="18.6640625" bestFit="1" customWidth="1"/>
    <col min="8" max="8" width="31.88671875" bestFit="1" customWidth="1"/>
    <col min="9" max="9" width="18.5546875" bestFit="1" customWidth="1"/>
    <col min="10" max="10" width="31.88671875" bestFit="1" customWidth="1"/>
    <col min="11" max="11" width="11.21875" bestFit="1" customWidth="1"/>
    <col min="12" max="12" width="20" bestFit="1" customWidth="1"/>
  </cols>
  <sheetData>
    <row r="1" spans="1:12" x14ac:dyDescent="0.3">
      <c r="A1" t="s">
        <v>37</v>
      </c>
      <c r="B1" t="s">
        <v>38</v>
      </c>
      <c r="C1" t="s">
        <v>4</v>
      </c>
      <c r="D1" t="s">
        <v>54</v>
      </c>
      <c r="E1" t="s">
        <v>5</v>
      </c>
      <c r="F1" t="s">
        <v>2</v>
      </c>
      <c r="G1" t="s">
        <v>55</v>
      </c>
      <c r="H1" t="s">
        <v>56</v>
      </c>
      <c r="I1" t="s">
        <v>57</v>
      </c>
      <c r="J1" t="s">
        <v>58</v>
      </c>
      <c r="K1" t="s">
        <v>46</v>
      </c>
      <c r="L1" t="s">
        <v>59</v>
      </c>
    </row>
    <row r="2" spans="1:12" x14ac:dyDescent="0.3">
      <c r="A2" t="s">
        <v>19</v>
      </c>
      <c r="B2" t="s">
        <v>10</v>
      </c>
      <c r="C2" t="s">
        <v>16</v>
      </c>
      <c r="D2">
        <v>51052</v>
      </c>
      <c r="E2">
        <v>188892.40000000002</v>
      </c>
      <c r="F2">
        <v>854</v>
      </c>
      <c r="G2">
        <v>693</v>
      </c>
      <c r="H2">
        <v>250</v>
      </c>
      <c r="I2">
        <v>142</v>
      </c>
      <c r="J2">
        <v>21</v>
      </c>
      <c r="K2">
        <v>5</v>
      </c>
      <c r="L2">
        <v>0</v>
      </c>
    </row>
    <row r="3" spans="1:12" x14ac:dyDescent="0.3">
      <c r="A3" t="s">
        <v>19</v>
      </c>
      <c r="B3" t="s">
        <v>10</v>
      </c>
      <c r="C3" t="s">
        <v>17</v>
      </c>
      <c r="D3">
        <v>0</v>
      </c>
      <c r="E3">
        <v>0</v>
      </c>
      <c r="F3">
        <v>2431</v>
      </c>
      <c r="G3">
        <v>1913</v>
      </c>
      <c r="H3">
        <v>759</v>
      </c>
      <c r="I3">
        <v>537</v>
      </c>
      <c r="J3">
        <v>88</v>
      </c>
      <c r="K3">
        <v>21</v>
      </c>
      <c r="L3">
        <v>1</v>
      </c>
    </row>
    <row r="4" spans="1:12" x14ac:dyDescent="0.3">
      <c r="A4" t="s">
        <v>20</v>
      </c>
      <c r="B4" t="s">
        <v>10</v>
      </c>
      <c r="C4" t="s">
        <v>16</v>
      </c>
      <c r="D4">
        <v>17144</v>
      </c>
      <c r="E4">
        <v>92578.525785257851</v>
      </c>
      <c r="F4">
        <v>332</v>
      </c>
      <c r="G4">
        <v>219</v>
      </c>
      <c r="H4">
        <v>126</v>
      </c>
      <c r="I4">
        <v>74</v>
      </c>
      <c r="J4">
        <v>36</v>
      </c>
      <c r="K4">
        <v>22</v>
      </c>
      <c r="L4">
        <v>6</v>
      </c>
    </row>
    <row r="5" spans="1:12" x14ac:dyDescent="0.3">
      <c r="A5" t="s">
        <v>20</v>
      </c>
      <c r="B5" t="s">
        <v>10</v>
      </c>
      <c r="C5" t="s">
        <v>17</v>
      </c>
      <c r="D5">
        <v>0</v>
      </c>
      <c r="E5">
        <v>0</v>
      </c>
      <c r="F5">
        <v>848</v>
      </c>
      <c r="G5">
        <v>596</v>
      </c>
      <c r="H5">
        <v>351</v>
      </c>
      <c r="I5">
        <v>282</v>
      </c>
      <c r="J5">
        <v>143</v>
      </c>
      <c r="K5">
        <v>104</v>
      </c>
      <c r="L5">
        <v>12</v>
      </c>
    </row>
    <row r="6" spans="1:12" x14ac:dyDescent="0.3">
      <c r="A6" t="s">
        <v>20</v>
      </c>
      <c r="B6" t="s">
        <v>11</v>
      </c>
      <c r="C6" t="s">
        <v>16</v>
      </c>
      <c r="D6">
        <v>38411</v>
      </c>
      <c r="E6">
        <v>207421.47421474213</v>
      </c>
      <c r="F6">
        <v>4</v>
      </c>
      <c r="G6">
        <v>3</v>
      </c>
      <c r="H6">
        <v>2</v>
      </c>
      <c r="I6">
        <v>1</v>
      </c>
      <c r="J6">
        <v>0</v>
      </c>
      <c r="K6">
        <v>0</v>
      </c>
      <c r="L6">
        <v>0</v>
      </c>
    </row>
    <row r="7" spans="1:12" x14ac:dyDescent="0.3">
      <c r="A7" t="s">
        <v>20</v>
      </c>
      <c r="B7" t="s">
        <v>11</v>
      </c>
      <c r="C7" t="s">
        <v>17</v>
      </c>
      <c r="D7">
        <v>0</v>
      </c>
      <c r="E7">
        <v>0</v>
      </c>
      <c r="F7">
        <v>25</v>
      </c>
      <c r="G7">
        <v>20</v>
      </c>
      <c r="H7">
        <v>12</v>
      </c>
      <c r="I7">
        <v>9</v>
      </c>
      <c r="J7">
        <v>3</v>
      </c>
      <c r="K7">
        <v>1</v>
      </c>
      <c r="L7">
        <v>0</v>
      </c>
    </row>
    <row r="8" spans="1:12" x14ac:dyDescent="0.3">
      <c r="A8" t="s">
        <v>40</v>
      </c>
      <c r="B8" t="s">
        <v>10</v>
      </c>
      <c r="C8" t="s">
        <v>16</v>
      </c>
      <c r="D8">
        <v>55491</v>
      </c>
      <c r="E8">
        <v>260807.7</v>
      </c>
      <c r="F8">
        <v>1358</v>
      </c>
      <c r="G8">
        <v>1105</v>
      </c>
      <c r="H8">
        <v>254</v>
      </c>
      <c r="I8">
        <v>113</v>
      </c>
      <c r="J8">
        <v>35</v>
      </c>
      <c r="K8">
        <v>21</v>
      </c>
      <c r="L8">
        <v>0</v>
      </c>
    </row>
    <row r="9" spans="1:12" x14ac:dyDescent="0.3">
      <c r="A9" t="s">
        <v>40</v>
      </c>
      <c r="B9" t="s">
        <v>10</v>
      </c>
      <c r="C9" t="s">
        <v>17</v>
      </c>
      <c r="D9">
        <v>0</v>
      </c>
      <c r="E9">
        <v>0</v>
      </c>
      <c r="F9">
        <v>1622</v>
      </c>
      <c r="G9">
        <v>1310</v>
      </c>
      <c r="H9">
        <v>376</v>
      </c>
      <c r="I9">
        <v>153</v>
      </c>
      <c r="J9">
        <v>52</v>
      </c>
      <c r="K9">
        <v>33</v>
      </c>
      <c r="L9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d a t a _ 3 _ 5 0 d 4 5 5 6 1 - 8 f 2 e - 4 8 6 a - 9 a d 6 - 6 f 9 2 9 0 2 9 4 3 b 3 , d a t a _ 2 _ f e 8 b f d 5 9 - 1 0 1 2 - 4 6 7 3 - 8 6 9 0 - d c 7 c 6 6 5 e 8 b e c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f f c b 1 b 8 - d 9 e b - 4 d 2 d - b 8 7 d - 6 b d 6 7 e 7 b b 4 c 7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a _ 3 _ d 3 0 0 7 7 5 b - c b 4 f - 4 2 9 1 - b b e d - 7 c b 0 a 3 9 e e 5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 0@B=5@< / s t r i n g > < / k e y > < v a l u e > < i n t > 1 1 0 < / i n t > < / v a l u e > < / i t e m > < i t e m > < k e y > < s t r i n g > !53<5=B< / s t r i n g > < / k e y > < v a l u e > < i n t > 1 0 8 < / i n t > < / v a l u e > < / i t e m > < i t e m > < k e y > < s t r i n g > "8?  :;85=B0< / s t r i n g > < / k e y > < v a l u e > < i n t > 1 3 9 < / i n t > < / v a l u e > < / i t e m > < i t e m > < k e y > < s t r i n g > 5B@8:0< / s t r i n g > < / k e y > < v a l u e > < i n t > 1 1 3 < / i n t > < / v a l u e > < / i t e m > < i t e m > < k e y > < s t r i n g > =0G5=85< / s t r i n g > < / k e y > < v a l u e > < i n t > 1 1 8 < / i n t > < / v a l u e > < / i t e m > < / C o l u m n W i d t h s > < C o l u m n D i s p l a y I n d e x > < i t e m > < k e y > < s t r i n g > 0@B=5@< / s t r i n g > < / k e y > < v a l u e > < i n t > 0 < / i n t > < / v a l u e > < / i t e m > < i t e m > < k e y > < s t r i n g > !53<5=B< / s t r i n g > < / k e y > < v a l u e > < i n t > 1 < / i n t > < / v a l u e > < / i t e m > < i t e m > < k e y > < s t r i n g > "8?  :;85=B0< / s t r i n g > < / k e y > < v a l u e > < i n t > 2 < / i n t > < / v a l u e > < / i t e m > < i t e m > < k e y > < s t r i n g > 5B@8:0< / s t r i n g > < / k e y > < v a l u e > < i n t > 3 < / i n t > < / v a l u e > < / i t e m > < i t e m > < k e y > < s t r i n g > =0G5=85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D a t a M a s h u p   s q m i d = " 3 8 f f 5 a d a - 5 a d b - 4 0 c 4 - 8 2 6 5 - 1 0 5 a 6 8 8 f 3 c 1 3 "   x m l n s = " h t t p : / / s c h e m a s . m i c r o s o f t . c o m / D a t a M a s h u p " > A A A A A J c K A A B Q S w M E F A A C A A g A 7 l E h V k p I 2 n G j A A A A 9 g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k h c I 4 p x A x N k J X a f A U 6 7 n 2 2 P 5 A t Q + u D V d y G d L N j a I o M v T / w B 1 B L A w Q U A A I A C A D u U S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l E h V q 1 O 5 I + S B w A A D y U A A B M A H A B G b 3 J t d W x h c y 9 T Z W N 0 a W 9 u M S 5 t I K I Y A C i g F A A A A A A A A A A A A A A A A A A A A A A A A A A A A K 1 a 3 W 4 T R x S + t 5 R 3 G L k 3 a 2 l r Z Z 0 Q Q i m V I C k q a k s p S c t F F F k b e 8 A r 1 r v W e g 1 E U a Q k t I C a S v Q C i Y o L K P Q F D C T F h J C 8 w u w b 9 c z s 2 j s 7 M / t j O 4 j E e M 7 M m e + c O b 8 z d H H D t 1 w H r Y S f x s W Z 0 k y p 2 z I 9 3 E R N 0 z f R J W R j f 6 a E 4 M + K 2 / M a G E a + f d D A d n W p 5 3 n Y 8 W + 5 3 t 0 N 1 7 2 r V b b W r p t t f K l M 3 p A + e U s + k U H w i P S N 8 v r 2 2 p L r + D B 3 X Q 8 5 f V F e a p n O H d h j d b O D y 8 B y 1 d y w c X X V M 5 3 u b d d r L 7 l 2 r + 1 Q Y l c L t 9 W 3 t s r k d b B H T o D x W 3 I Y P D L K O v J h B v L x A 3 9 b R y K 9 l k O f G 9 J N Z 1 N B n s 8 m n 8 s m L 2 S T z 2 e T F 7 P J F 7 L J x m w O 3 c i h 1 3 L o C c 1 t V 0 a H e h O 3 3 X t w q F d s 0 7 m L b r r 3 u / H R r m A b T I y O a c L p 6 w i b j R Z y X B / 9 Y H X 9 6 r X u t + 2 O v 6 m x L y H L H 0 2 / 0 b K c O 9 d 8 3 O 5 q N 3 H D 9 Z r V q x a 2 m 7 + a d g 9 s p F 6 h M I G V 0 7 P t 7 U q F x 9 S x z Q b s x W b G e K J x N q o p o e u U l 1 7 + s q x H c 7 3 E I l 2 2 R 0 4 V l 5 t N 4 A Z m 3 7 S o X 5 k 2 C k 0 6 B g A z w i F N A q m j M n l F + s E O s P 8 M r H e G O r J u o 1 U w 5 u q K b 3 p + 9 5 b l t 7 Q 1 A c S 6 v L i C / B Z 2 k D Q T Y b u L m c Z i 3 F c t 2 w Y c y + 5 9 D i o d p C N a h l x U H c l t C 2 j D U K u D B 0 H F e U 0 O y X t y D L 8 / B 3 v j 6 i K 5 O F s X U + l 3 V q X P 5 M n W U u 0 v X U P j m m G N V z y n S U N 5 n i I + x i 6 h s e 0 0 Y Y x U Y R K 7 6 r O h B O n o 0 7 Z L 0 0 m t i B M Z z H L e k A E 5 R e S I J q N w A 9 I X D Y j m J t N y u u J R 1 9 h R c 0 u D / R T z q Q n m k 8 3 x b z b 0 n p z k c G O G N F O y n H x 9 8 F m 7 h c 0 m 9 p R 5 m y Z 0 3 j R 8 T B e k x u k o 8 Y b a A l l U y l y H h Q y o n A V C c F 3 e S i g h G t Z E B I p 4 y t x X T O l y a J Q D R M r B K 1 L V c q 9 j W w 3 T x x z O Z U g 8 l t P w N V m W m M E y U H y g f M f U z a 9 m h G h Y U + 4 U c 2 E F T 8 f t 0 l x I V w u l E K V o 8 l 5 j Z z d p G x 3 M E J T y G 6 j 2 m J w E O / C 7 D 8 X a I H i K g l 3 4 C w X c x 9 B X q H L Z F z n + U F u H U x s G q g k C h Z j 3 R q g S i O A E P 1 B M g 2 A X M B 2 S Y 3 B E h m s 0 Q I E W R 5 e X 4 6 R A M u S S C K 2 X O x 3 s U I f 8 u Y e 9 z Z j R k t v e s B y s b Y l 5 L H T M u s H x I M 9 B t 8 x s 2 c 9 n O I 5 D R D 7 A P / r B Y z Y E x p u e M 5 I I o k R B X p K 3 w R + w + E h 1 Z s O o q x B I N B J D b Y z F M M d s b 3 h u i q d E l N h V Z A Q 6 W o t m X b b t l Y Z p m 1 7 3 k u / 1 8 H p l k l Z C g U b u K + Z y + o b 5 H P q 5 H P p C D v 1 8 D n 0 x h 3 4 h h x 6 3 B 2 k T 8 j o r I 6 + 1 M h Q 6 F K O 2 u F 4 I 4 Q I 5 J Z H H s 7 Y T q T J h E 3 J 2 r B v 5 + X E Y t 3 + C H O 3 J y S z M k 8 N k N u x R z y Y 5 j Z 1 b k h g n d A 1 x V + o Z o y J U O I 9 h + F C P z w k n M 8 L z P e 7 4 6 K r l d X 2 h 6 m B j 1 6 X O 0 E j V i Z G u F H G T K b O t k U i 3 j t l W l z a U E J c 2 c s L d 4 p U 2 0 h O v H P I s e B h d m + y A K 7 2 D M A v h N d g n H x H L c y P v S i t / k 9 i o o b 2 A R a c s h z Z G o 6 y a W 4 s A r M e N / A Q F X H H E a W U C 9 P G s A l R s x U j x X i I o 6 m s q 8 W L V p h 6 b k X 5 u M i K W H z I 2 M s p C 6 J E 2 E 6 / U x g k + O U c Q h 5 3 8 y l l E m d x A A l l T g h R K n D C a 6 p F Y v C 3 D 5 s w m j s i A V p T k F L 4 N + L I B r O Q Y Q a k 3 I J + C P 6 P J x 1 O 0 I V 9 / w / o Q s O Q m y p j D t V 9 f l b m m B e I 2 x G v 4 e Q g H D e V n 8 J Q c w O f j E d h D z q S D R 1 C B p p v q p M J P l T 6 k E 5 + T h + b l o X P y 0 I I 8 d F 4 e W p S H L s h D r N Z Q l R e q i k I u I n i L + h c O p A + 0 I g c i h K m x z 1 b 2 K A X m x Q S 8 V z Q A B v v B E 4 4 r V M V 9 a m m w g k Z H M I e M 4 j d f w C L F M D R Q H w R L g 2 C 8 R y 0 m t w A o K g M L i Y k u Q 6 z W O G J d U U z y Z L m G g E 7 v O N i V r q D / A c / Y D X 4 H F A d M F 0 l q w W 5 2 k l V 1 + a G g 2 D r 5 B a F w d z v Z u r r 8 K F F 0 p f x e U X R l 4 i l j f I 8 w s l w i w 5 i n d A a x u Z 3 Y G + j 1 Q C m n v S n l 9 D e l I g 1 O O O 0 F 2 3 t A g x c 7 g 3 f k B I 0 c 5 p r j L 8 x X q Q D R b K X P O L 3 2 B v a i G d D M c 3 S J w Q t m A C e w 0 R G F x e S H 8 M k k 1 1 H w J N i r q p a 9 p A E W n H y H V 9 1 R L i 8 V q 2 d M I b z + J 9 3 / I I e T U n 7 G 4 g A U v h f s p 0 8 7 i q f F 0 j J 7 G K 5 C G o N 0 W m X F w A k L 9 f + R f i X J r X R m d 0 O Z p j + 8 K U r Y J D K y X h j S 7 u g L o U y / A C w m Z I h 3 N h 1 e h l e M i z X 9 i a a g q L l g k 0 4 5 L r 6 5 6 f D V C i h T Y f P j o p y f D u V c P s o p X C 7 Z c + 9 A W f i e B a R k u c U q d x q t p L p 9 F + z r M N w p 6 n l p x O a a l 1 + c j n X P 9 d m t D F e G F l O c 8 r K s + C 0 S p f z F W o o B y P E w m v s 8 9 X q W B Y p 3 t O z k C m I W K m h 9 B h q B 9 i U s n 8 k B g o 8 + T D + A L 5 + Y 5 g 9 Z v X q c m k y j W 4 K z 0 z F o Z 0 s W k L W G 7 O n t C o b N 8 T K 2 r b b l Y 0 + r g / Q 6 i J t 6 U 3 g 2 8 k v t 8 x z f P k P P y c S G H a g c R 1 G 3 X 6 + d S b A X u e t l K n I 9 9 U V E 0 F 6 i a 6 d a Z + L l 3 T z d o A Z e P I C H / 7 O D e 1 g r t m 4 t i R V K u 0 L W H W 2 3 0 m s n j z p X v I v / A 1 B L A Q I t A B Q A A g A I A O 5 R I V Z K S N p x o w A A A P Y A A A A S A A A A A A A A A A A A A A A A A A A A A A B D b 2 5 m a W c v U G F j a 2 F n Z S 5 4 b W x Q S w E C L Q A U A A I A C A D u U S F W D 8 r p q 6 Q A A A D p A A A A E w A A A A A A A A A A A A A A A A D v A A A A W 0 N v b n R l b n R f V H l w Z X N d L n h t b F B L A Q I t A B Q A A g A I A O 5 R I V a t T u S P k g c A A A 8 l A A A T A A A A A A A A A A A A A A A A A O A B A A B G b 3 J t d W x h c y 9 T Z W N 0 a W 9 u M S 5 t U E s F B g A A A A A D A A M A w g A A A L 8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l P A A A A A A A A h 0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x L T A x V D A 2 O j E y O j Q x L j M y N z c 4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P C 9 J d G V t U G F 0 a D 4 8 L 0 l 0 Z W 1 M b 2 N h d G l v b j 4 8 U 3 R h Y m x l R W 5 0 c m l l c z 4 8 R W 5 0 c n k g V H l w Z T 0 i R m l s b E V u Y W J s Z W Q i I F Z h b H V l P S J s M C I g L z 4 8 R W 5 0 c n k g V H l w Z T 0 i R m l s b E x h c 3 R V c G R h d G V k I i B W Y W x 1 Z T 0 i Z D I w M j M t M D E t M D F U M D Y 6 N T E 6 N D Y u N z c 0 N z k 4 M F o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F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i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X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E t M D F U M D Y 6 N T E 6 N D Y u O D I y N z k 4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Y W R l c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l 8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J f M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X z E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l 8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l 8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x L T A x V D A 2 O j E y O j Q x L j M z N D c 5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h d G F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J f M S 9 E Z W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J f M S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J f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l 8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J f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y L 9 C U 0 Y D R g 9 C z 0 L j Q t S D R g d G C 0 L 7 Q u 9 C x 0 Y b R i y D R g S D Q v t G C 0 L z Q t d C 9 0 L X Q v d C 9 0 Y v Q v C D R g d C y 0 L X R g N G C 0 Y v Q s t C w 0 L 3 Q u N C 1 0 L w u e 9 C f 0 L D R g N G C 0 L 3 Q t d G A L D B 9 J n F 1 b 3 Q 7 L C Z x d W 9 0 O 1 N l Y 3 R p b 2 4 x L 2 R h d G F f M i / Q l N G A 0 Y P Q s 9 C 4 0 L U g 0 Y H R g t C + 0 L v Q s d G G 0 Y s g 0 Y E g 0 L 7 R g t C 8 0 L X Q v d C 1 0 L 3 Q v d G L 0 L w g 0 Y H Q s t C 1 0 Y D R g t G L 0 L L Q s N C 9 0 L j Q t d C 8 L n v Q o d C 1 0 L P Q v N C 1 0 L 3 R g i w x f S Z x d W 9 0 O y w m c X V v d D t T Z W N 0 a W 9 u M S 9 k Y X R h X z I v 0 J T R g N G D 0 L P Q u N C 1 I N G B 0 Y L Q v t C 7 0 L H R h t G L I N G B I N C + 0 Y L Q v N C 1 0 L 3 Q t d C 9 0 L 3 R i 9 C 8 I N G B 0 L L Q t d G A 0 Y L R i 9 C y 0 L D Q v d C 4 0 L X Q v C 5 7 0 K L Q u N C / I N C 6 0 L v Q u N C 1 0 L 3 R g t C w L D J 9 J n F 1 b 3 Q 7 L C Z x d W 9 0 O 1 N l Y 3 R p b 2 4 x L 2 R h d G F f M i / Q m N C 3 0 L L Q u 9 C 1 0 Y f Q t d C 9 0 L 3 R i 9 C 5 I N G C 0 L X Q u t G B 0 Y I g 0 L / Q t d G A 0 L X Q t C D R g N C w 0 L f Q t N C 1 0 L v Q u N G C 0 L X Q u 9 C 1 0 L w u e 9 C Q 0 Y L R g N C 4 0 L H R g 9 G C L D N 9 J n F 1 b 3 Q 7 L C Z x d W 9 0 O 1 N l Y 3 R p b 2 4 x L 2 R h d G F f M i / Q l N G A 0 Y P Q s 9 C 4 0 L U g 0 Y H R g t C + 0 L v Q s d G G 0 Y s g 0 Y E g 0 L 7 R g t C 8 0 L X Q v d C 1 0 L 3 Q v d G L 0 L w g 0 Y H Q s t C 1 0 Y D R g t G L 0 L L Q s N C 9 0 L j Q t d C 8 L n v Q l 9 C 9 0 L D R h 9 C 1 0 L 3 Q u N C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F f M i / Q l N G A 0 Y P Q s 9 C 4 0 L U g 0 Y H R g t C + 0 L v Q s d G G 0 Y s g 0 Y E g 0 L 7 R g t C 8 0 L X Q v d C 1 0 L 3 Q v d G L 0 L w g 0 Y H Q s t C 1 0 Y D R g t G L 0 L L Q s N C 9 0 L j Q t d C 8 L n v Q n 9 C w 0 Y D R g t C 9 0 L X R g C w w f S Z x d W 9 0 O y w m c X V v d D t T Z W N 0 a W 9 u M S 9 k Y X R h X z I v 0 J T R g N G D 0 L P Q u N C 1 I N G B 0 Y L Q v t C 7 0 L H R h t G L I N G B I N C + 0 Y L Q v N C 1 0 L 3 Q t d C 9 0 L 3 R i 9 C 8 I N G B 0 L L Q t d G A 0 Y L R i 9 C y 0 L D Q v d C 4 0 L X Q v C 5 7 0 K H Q t d C z 0 L z Q t d C 9 0 Y I s M X 0 m c X V v d D s s J n F 1 b 3 Q 7 U 2 V j d G l v b j E v Z G F 0 Y V 8 y L 9 C U 0 Y D R g 9 C z 0 L j Q t S D R g d G C 0 L 7 Q u 9 C x 0 Y b R i y D R g S D Q v t G C 0 L z Q t d C 9 0 L X Q v d C 9 0 Y v Q v C D R g d C y 0 L X R g N G C 0 Y v Q s t C w 0 L 3 Q u N C 1 0 L w u e 9 C i 0 L j Q v y D Q u t C 7 0 L j Q t d C 9 0 Y L Q s C w y f S Z x d W 9 0 O y w m c X V v d D t T Z W N 0 a W 9 u M S 9 k Y X R h X z I v 0 J j Q t 9 C y 0 L v Q t d G H 0 L X Q v d C 9 0 Y v Q u S D R g t C 1 0 L r R g d G C I N C / 0 L X R g N C 1 0 L Q g 0 Y D Q s N C 3 0 L T Q t d C 7 0 L j R g t C 1 0 L v Q t d C 8 L n v Q k N G C 0 Y D Q u N C x 0 Y P R g i w z f S Z x d W 9 0 O y w m c X V v d D t T Z W N 0 a W 9 u M S 9 k Y X R h X z I v 0 J T R g N G D 0 L P Q u N C 1 I N G B 0 Y L Q v t C 7 0 L H R h t G L I N G B I N C + 0 Y L Q v N C 1 0 L 3 Q t d C 9 0 L 3 R i 9 C 8 I N G B 0 L L Q t d G A 0 Y L R i 9 C y 0 L D Q v d C 4 0 L X Q v C 5 7 0 J f Q v d C w 0 Y f Q t d C 9 0 L j Q t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s d W 1 u T m F t Z X M i I F Z h b H V l P S J z W y Z x d W 9 0 O 9 C f 0 L D R g N G C 0 L 3 Q t d G A J n F 1 b 3 Q 7 L C Z x d W 9 0 O 9 C h 0 L X Q s 9 C 8 0 L X Q v d G C J n F 1 b 3 Q 7 L C Z x d W 9 0 O 9 C i 0 L j Q v y D Q u t C 7 0 L j Q t d C 9 0 Y L Q s C Z x d W 9 0 O y w m c X V v d D v Q k N G C 0 Y D Q u N C x 0 Y P R g i Z x d W 9 0 O y w m c X V v d D v Q l 9 C 9 0 L D R h 9 C 1 0 L 3 Q u N C 1 J n F 1 b 3 Q 7 X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N v d W 5 0 I i B W Y W x 1 Z T 0 i b D c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d G F f M i I g L z 4 8 R W 5 0 c n k g V H l w Z T 0 i R m l s b F R v R G F 0 Y U 1 v Z G V s R W 5 h Y m x l Z C I g V m F s d W U 9 I m w x I i A v P j x F b n R y e S B U e X B l P S J G a W x s T 2 J q Z W N 0 V H l w Z S I g V m F s d W U 9 I n N U Y W J s Z S I g L z 4 8 R W 5 0 c n k g V H l w Z T 0 i R m l s b F R h c m d l d C I g V m F s d W U 9 I n N k Y X R h X z I i I C 8 + P E V u d H J 5 I F R 5 c G U 9 I l F 1 Z X J 5 S U Q i I F Z h b H V l P S J z Z W Y 4 M 2 E y M W Q t N z c 5 N i 0 0 M m Y 4 L W J k M j U t Y z B k Y 2 I 4 M m M 2 O G U w I i A v P j x F b n R y e S B U e X B l P S J G a W x s T G F z d F V w Z G F 0 Z W Q i I F Z h b H V l P S J k M j A y M y 0 w M S 0 w M V Q w N z o x M D o x N y 4 y N j A 4 O T A x W i I g L z 4 8 R W 5 0 c n k g V H l w Z T 0 i R m l s b E N v b H V t b l R 5 c G V z I i B W Y W x 1 Z T 0 i c 0 J n W U d C Z 1 U 9 I i A v P j w v U 3 R h Y m x l R W 5 0 c m l l c z 4 8 L 0 l 0 Z W 0 + P E l 0 Z W 0 + P E l 0 Z W 1 M b 2 N h d G l v b j 4 8 S X R l b V R 5 c G U + R m 9 y b X V s Y T w v S X R l b V R 5 c G U + P E l 0 Z W 1 Q Y X R o P l N l Y 3 R p b 2 4 x L 2 R h d G F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I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x V D A 3 O j A 5 O j E 5 L j A y M z k 4 O T h a I i A v P j x F b n R y e S B U e X B l P S J G a W x s Q 2 9 s d W 1 u V H l w Z X M i I F Z h b H V l P S J z Q m d Z R 0 J R V U Z C U V V G Q l F V R i I g L z 4 8 R W 5 0 c n k g V H l w Z T 0 i R m l s b E N v b H V t b k 5 h b W V z I i B W Y W x 1 Z T 0 i c 1 s m c X V v d D v Q n 9 C w 0 Y D R g t C 9 0 L X R g C Z x d W 9 0 O y w m c X V v d D v Q o d C 1 0 L P Q v N C 1 0 L 3 R g i Z x d W 9 0 O y w m c X V v d D v Q o t C 4 0 L 8 g 0 L r Q u 9 C 4 0 L X Q v d G C 0 L A m c X V v d D s s J n F 1 b 3 Q 7 0 J r Q v t C 7 0 L j R h 9 C 1 0 Y H R g t C y 0 L 5 f 0 Y H Q v N G B J n F 1 b 3 Q 7 L C Z x d W 9 0 O 9 C g 0 L D R g d G F 0 L 7 Q t N G L J n F 1 b 3 Q 7 L C Z x d W 9 0 O 9 C X 0 L D R h d C + 0 L T R i y Z x d W 9 0 O y w m c X V v d D v Q m t C + 0 Y D Q v t G C 0 L r Q u N C 1 X 9 C 3 0 L D R j 9 C y 0 L r Q u C Z x d W 9 0 O y w m c X V v d D v Q n t C 0 0 L 7 Q s d G A 0 L X Q v d C 9 0 Y v Q t V / Q u t C + 0 Y D Q v t G C 0 L r Q u N C 1 X 9 C 3 0 L D R j 9 C y 0 L r Q u C Z x d W 9 0 O y w m c X V v d D v Q l N C 7 0 L j Q v d C 9 0 Y v Q t V / Q t 9 C w 0 Y / Q s t C 6 0 L g m c X V v d D s s J n F 1 b 3 Q 7 0 J 7 Q t N C + 0 L H R g N C 1 0 L 3 Q v d G L 0 L V f 0 L T Q u 9 C 4 0 L 3 Q v d G L 0 L V f 0 L f Q s N G P 0 L L Q u t C 4 J n F 1 b 3 Q 7 L C Z x d W 9 0 O 9 C a 0 Y D Q t d C 0 0 L j R g t G L J n F 1 b 3 Q 7 L C Z x d W 9 0 O 9 C 6 0 Y D Q t d C 0 0 L j R g t C 9 0 Y v Q t V / Q u t C w 0 Y D R g t G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y / Q o d C y 0 L X Q t N C 1 0 L 3 Q v d G L 0 L k g 0 Y H R g t C + 0 L v Q s d C 1 0 Y Y u e 9 C f 0 L D R g N G C 0 L 3 Q t d G A L D B 9 J n F 1 b 3 Q 7 L C Z x d W 9 0 O 1 N l Y 3 R p b 2 4 x L 2 R h d G F f M y / Q o d C y 0 L X Q t N C 1 0 L 3 Q v d G L 0 L k g 0 Y H R g t C + 0 L v Q s d C 1 0 Y Y u e 9 C h 0 L X Q s 9 C 8 0 L X Q v d G C L D F 9 J n F 1 b 3 Q 7 L C Z x d W 9 0 O 1 N l Y 3 R p b 2 4 x L 2 R h d G F f M y / Q o d C y 0 L X Q t N C 1 0 L 3 Q v d G L 0 L k g 0 Y H R g t C + 0 L v Q s d C 1 0 Y Y u e 9 C i 0 L j Q v y D Q u t C 7 0 L j Q t d C 9 0 Y L Q s C w y f S Z x d W 9 0 O y w m c X V v d D t T Z W N 0 a W 9 u M S 9 k Y X R h X z M v 0 K H Q s t C 1 0 L T Q t d C 9 0 L 3 R i 9 C 5 I N G B 0 Y L Q v t C 7 0 L H Q t d G G L n v Q m t C + 0 L v Q u N G H 0 L X R g d G C 0 L L Q v l / R g d C 8 0 Y E s M 3 0 m c X V v d D s s J n F 1 b 3 Q 7 U 2 V j d G l v b j E v Z G F 0 Y V 8 z L 9 C h 0 L L Q t d C 0 0 L X Q v d C 9 0 Y v Q u S D R g d G C 0 L 7 Q u 9 C x 0 L X R h i 5 7 0 K D Q s N G B 0 Y X Q v t C 0 0 Y s s N H 0 m c X V v d D s s J n F 1 b 3 Q 7 U 2 V j d G l v b j E v Z G F 0 Y V 8 z L 9 C h 0 L L Q t d C 0 0 L X Q v d C 9 0 Y v Q u S D R g d G C 0 L 7 Q u 9 C x 0 L X R h i 5 7 0 J f Q s N G F 0 L 7 Q t N G L L D V 9 J n F 1 b 3 Q 7 L C Z x d W 9 0 O 1 N l Y 3 R p b 2 4 x L 2 R h d G F f M y / Q o d C y 0 L X Q t N C 1 0 L 3 Q v d G L 0 L k g 0 Y H R g t C + 0 L v Q s d C 1 0 Y Y u e 9 C a 0 L 7 R g N C + 0 Y L Q u t C 4 0 L V f 0 L f Q s N G P 0 L L Q u t C 4 L D Z 9 J n F 1 b 3 Q 7 L C Z x d W 9 0 O 1 N l Y 3 R p b 2 4 x L 2 R h d G F f M y / Q o d C y 0 L X Q t N C 1 0 L 3 Q v d G L 0 L k g 0 Y H R g t C + 0 L v Q s d C 1 0 Y Y u e 9 C e 0 L T Q v t C x 0 Y D Q t d C 9 0 L 3 R i 9 C 1 X 9 C 6 0 L 7 R g N C + 0 Y L Q u t C 4 0 L V f 0 L f Q s N G P 0 L L Q u t C 4 L D d 9 J n F 1 b 3 Q 7 L C Z x d W 9 0 O 1 N l Y 3 R p b 2 4 x L 2 R h d G F f M y / Q o d C y 0 L X Q t N C 1 0 L 3 Q v d G L 0 L k g 0 Y H R g t C + 0 L v Q s d C 1 0 Y Y u e 9 C U 0 L v Q u N C 9 0 L 3 R i 9 C 1 X 9 C 3 0 L D R j 9 C y 0 L r Q u C w 4 f S Z x d W 9 0 O y w m c X V v d D t T Z W N 0 a W 9 u M S 9 k Y X R h X z M v 0 K H Q s t C 1 0 L T Q t d C 9 0 L 3 R i 9 C 5 I N G B 0 Y L Q v t C 7 0 L H Q t d G G L n v Q n t C 0 0 L 7 Q s d G A 0 L X Q v d C 9 0 Y v Q t V / Q t N C 7 0 L j Q v d C 9 0 Y v Q t V / Q t 9 C w 0 Y / Q s t C 6 0 L g s O X 0 m c X V v d D s s J n F 1 b 3 Q 7 U 2 V j d G l v b j E v Z G F 0 Y V 8 z L 9 C h 0 L L Q t d C 0 0 L X Q v d C 9 0 Y v Q u S D R g d G C 0 L 7 Q u 9 C x 0 L X R h i 5 7 0 J r R g N C 1 0 L T Q u N G C 0 Y s s M T B 9 J n F 1 b 3 Q 7 L C Z x d W 9 0 O 1 N l Y 3 R p b 2 4 x L 2 R h d G F f M y / Q o d C y 0 L X Q t N C 1 0 L 3 Q v d G L 0 L k g 0 Y H R g t C + 0 L v Q s d C 1 0 Y Y u e 9 C 6 0 Y D Q t d C 0 0 L j R g t C 9 0 Y v Q t V / Q u t C w 0 Y D R g t G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V 8 z L 9 C h 0 L L Q t d C 0 0 L X Q v d C 9 0 Y v Q u S D R g d G C 0 L 7 Q u 9 C x 0 L X R h i 5 7 0 J / Q s N G A 0 Y L Q v d C 1 0 Y A s M H 0 m c X V v d D s s J n F 1 b 3 Q 7 U 2 V j d G l v b j E v Z G F 0 Y V 8 z L 9 C h 0 L L Q t d C 0 0 L X Q v d C 9 0 Y v Q u S D R g d G C 0 L 7 Q u 9 C x 0 L X R h i 5 7 0 K H Q t d C z 0 L z Q t d C 9 0 Y I s M X 0 m c X V v d D s s J n F 1 b 3 Q 7 U 2 V j d G l v b j E v Z G F 0 Y V 8 z L 9 C h 0 L L Q t d C 0 0 L X Q v d C 9 0 Y v Q u S D R g d G C 0 L 7 Q u 9 C x 0 L X R h i 5 7 0 K L Q u N C / I N C 6 0 L v Q u N C 1 0 L 3 R g t C w L D J 9 J n F 1 b 3 Q 7 L C Z x d W 9 0 O 1 N l Y 3 R p b 2 4 x L 2 R h d G F f M y / Q o d C y 0 L X Q t N C 1 0 L 3 Q v d G L 0 L k g 0 Y H R g t C + 0 L v Q s d C 1 0 Y Y u e 9 C a 0 L 7 Q u 9 C 4 0 Y f Q t d G B 0 Y L Q s t C + X 9 G B 0 L z R g S w z f S Z x d W 9 0 O y w m c X V v d D t T Z W N 0 a W 9 u M S 9 k Y X R h X z M v 0 K H Q s t C 1 0 L T Q t d C 9 0 L 3 R i 9 C 5 I N G B 0 Y L Q v t C 7 0 L H Q t d G G L n v Q o N C w 0 Y H R h d C + 0 L T R i y w 0 f S Z x d W 9 0 O y w m c X V v d D t T Z W N 0 a W 9 u M S 9 k Y X R h X z M v 0 K H Q s t C 1 0 L T Q t d C 9 0 L 3 R i 9 C 5 I N G B 0 Y L Q v t C 7 0 L H Q t d G G L n v Q l 9 C w 0 Y X Q v t C 0 0 Y s s N X 0 m c X V v d D s s J n F 1 b 3 Q 7 U 2 V j d G l v b j E v Z G F 0 Y V 8 z L 9 C h 0 L L Q t d C 0 0 L X Q v d C 9 0 Y v Q u S D R g d G C 0 L 7 Q u 9 C x 0 L X R h i 5 7 0 J r Q v t G A 0 L 7 R g t C 6 0 L j Q t V / Q t 9 C w 0 Y / Q s t C 6 0 L g s N n 0 m c X V v d D s s J n F 1 b 3 Q 7 U 2 V j d G l v b j E v Z G F 0 Y V 8 z L 9 C h 0 L L Q t d C 0 0 L X Q v d C 9 0 Y v Q u S D R g d G C 0 L 7 Q u 9 C x 0 L X R h i 5 7 0 J 7 Q t N C + 0 L H R g N C 1 0 L 3 Q v d G L 0 L V f 0 L r Q v t G A 0 L 7 R g t C 6 0 L j Q t V / Q t 9 C w 0 Y / Q s t C 6 0 L g s N 3 0 m c X V v d D s s J n F 1 b 3 Q 7 U 2 V j d G l v b j E v Z G F 0 Y V 8 z L 9 C h 0 L L Q t d C 0 0 L X Q v d C 9 0 Y v Q u S D R g d G C 0 L 7 Q u 9 C x 0 L X R h i 5 7 0 J T Q u 9 C 4 0 L 3 Q v d G L 0 L V f 0 L f Q s N G P 0 L L Q u t C 4 L D h 9 J n F 1 b 3 Q 7 L C Z x d W 9 0 O 1 N l Y 3 R p b 2 4 x L 2 R h d G F f M y / Q o d C y 0 L X Q t N C 1 0 L 3 Q v d G L 0 L k g 0 Y H R g t C + 0 L v Q s d C 1 0 Y Y u e 9 C e 0 L T Q v t C x 0 Y D Q t d C 9 0 L 3 R i 9 C 1 X 9 C 0 0 L v Q u N C 9 0 L 3 R i 9 C 1 X 9 C 3 0 L D R j 9 C y 0 L r Q u C w 5 f S Z x d W 9 0 O y w m c X V v d D t T Z W N 0 a W 9 u M S 9 k Y X R h X z M v 0 K H Q s t C 1 0 L T Q t d C 9 0 L 3 R i 9 C 5 I N G B 0 Y L Q v t C 7 0 L H Q t d G G L n v Q m t G A 0 L X Q t N C 4 0 Y L R i y w x M H 0 m c X V v d D s s J n F 1 b 3 Q 7 U 2 V j d G l v b j E v Z G F 0 Y V 8 z L 9 C h 0 L L Q t d C 0 0 L X Q v d C 9 0 Y v Q u S D R g d G C 0 L 7 Q u 9 C x 0 L X R h i 5 7 0 L r R g N C 1 0 L T Q u N G C 0 L 3 R i 9 C 1 X 9 C 6 0 L D R g N G C 0 Y s s M T F 9 J n F 1 b 3 Q 7 X S w m c X V v d D t S Z W x h d G l v b n N o a X B J b m Z v J n F 1 b 3 Q 7 O l t d f S I g L z 4 8 R W 5 0 c n k g V H l w Z T 0 i R m l s b F R h c m d l d C I g V m F s d W U 9 I n N k Y X R h X z M i I C 8 + P E V u d H J 5 I F R 5 c G U 9 I l F 1 Z X J 5 S U Q i I F Z h b H V l P S J z Z D A z O T g 0 O W Y t Y j h j M y 0 0 M z E 2 L W E w Y W Y t Y W E x N z I 4 Z G N m Y T d j I i A v P j w v U 3 R h Y m x l R W 5 0 c m l l c z 4 8 L 0 l 0 Z W 0 + P E l 0 Z W 0 + P E l 0 Z W 1 M b 2 N h d G l v b j 4 8 S X R l b V R 5 c G U + R m 9 y b X V s Y T w v S X R l b V R 5 c G U + P E l 0 Z W 1 Q Y X R o P l N l Y 3 R p b 2 4 x L 2 R h d G F f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z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m T s Y z u M p T Y L 7 4 v m + Z U V J A A A A A A I A A A A A A B B m A A A A A Q A A I A A A A G J a Z x w P d M j n m 9 Q 3 z z T f k Y e q l Y D r y t w 6 Z i 5 q h C d 9 n / G Q A A A A A A 6 A A A A A A g A A I A A A A H y T f v 9 K H g D A l 1 t m k G H Z h N m r Y E O 0 Z j h 1 + g n e V n D w s Q P / U A A A A O v 1 o 9 f n 9 a G n i V h 6 T 0 1 3 P R 5 V s m a y Z 6 1 O o y v 1 L u W T 2 A C v s r 1 4 r D a w T j Q Z z B G v v 9 P N g 7 + V J H y q 8 m Q / f F Y A 9 A 7 k E r c 3 4 e m 7 2 k w o 9 l I p K d T 2 P t c t Q A A A A H l E h y x 7 E 6 R A 0 2 / P 8 I F 8 F c 7 g C z S r M / m W g S H U o a t 2 b f i z X n w M i X 0 Y + + W 1 x D 1 8 B E K 7 a i S R c f P w k L R A H F v g u 4 y h m L c = < / D a t a M a s h u p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3 c 3 4 c 4 2 b - 2 f a c - 4 5 7 a - 9 c b b - f 2 a 1 4 c 5 d 5 6 f 8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5 6 6 f 9 1 2 - e 5 d d - 4 2 2 d - 8 6 9 f - a c 8 8 f a a 3 2 d d 2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1 4 a b b 0 d - 0 d f 7 - 4 5 f c - a 4 f a - 3 e f 4 0 1 8 b 5 a e 8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c 8 8 e a 5 0 - 1 c 0 8 - 4 d 1 0 - 9 e e 6 - d 8 c 4 2 a 6 5 6 a 5 a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2 5 1 2 6 8 a - 2 3 f 5 - 4 d 3 a - b 3 3 6 - 3 d 0 7 1 9 b 1 7 7 7 a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3 b c 5 4 6 c - c e e f - 4 c 8 5 - 8 0 7 6 - 2 5 5 9 c a 9 d 9 8 c 1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d a t a _ 3 _ 5 0 d 4 5 5 6 1 - 8 f 2 e - 4 8 6 a - 9 a d 6 - 6 f 9 2 9 0 2 9 4 3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 0@B=5@< / s t r i n g > < / k e y > < v a l u e > < i n t > 1 1 0 < / i n t > < / v a l u e > < / i t e m > < i t e m > < k e y > < s t r i n g > !53<5=B< / s t r i n g > < / k e y > < v a l u e > < i n t > 1 0 8 < / i n t > < / v a l u e > < / i t e m > < i t e m > < k e y > < s t r i n g > "8?  :;85=B0< / s t r i n g > < / k e y > < v a l u e > < i n t > 1 3 9 < / i n t > < / v a l u e > < / i t e m > < i t e m > < k e y > < s t r i n g > >;8G5AB2>_ A<A< / s t r i n g > < / k e y > < v a l u e > < i n t > 1 7 3 < / i n t > < / v a l u e > < / i t e m > < i t e m > < k e y > < s t r i n g >  0AE>4K< / s t r i n g > < / k e y > < v a l u e > < i n t > 1 1 1 < / i n t > < / v a l u e > < / i t e m > < i t e m > < k e y > < s t r i n g > 0E>4K< / s t r i n g > < / k e y > < v a l u e > < i n t > 1 0 2 < / i n t > < / v a l u e > < / i t e m > < i t e m > < k e y > < s t r i n g > >@>B:85_ 70O2:8< / s t r i n g > < / k e y > < v a l u e > < i n t > 1 8 1 < / i n t > < / v a l u e > < / i t e m > < i t e m > < k e y > < s t r i n g > 4>1@5==K5_ :>@>B:85_ 70O2:8< / s t r i n g > < / k e y > < v a l u e > < i n t > 2 9 4 < / i n t > < / v a l u e > < / i t e m > < i t e m > < k e y > < s t r i n g > ;8==K5_ 70O2:8< / s t r i n g > < / k e y > < v a l u e > < i n t > 3 3 9 < / i n t > < / v a l u e > < / i t e m > < i t e m > < k e y > < s t r i n g > 4>1@5==K5_ 4;8==K5_ 70O2:8< / s t r i n g > < / k e y > < v a l u e > < i n t > 4 6 4 < / i n t > < / v a l u e > < / i t e m > < i t e m > < k e y > < s t r i n g > @548BK< / s t r i n g > < / k e y > < v a l u e > < i n t > 1 1 3 < / i n t > < / v a l u e > < / i t e m > < i t e m > < k e y > < s t r i n g > :@548B=K5_ :0@BK< / s t r i n g > < / k e y > < v a l u e > < i n t > 1 8 8 < / i n t > < / v a l u e > < / i t e m > < / C o l u m n W i d t h s > < C o l u m n D i s p l a y I n d e x > < i t e m > < k e y > < s t r i n g > 0@B=5@< / s t r i n g > < / k e y > < v a l u e > < i n t > 0 < / i n t > < / v a l u e > < / i t e m > < i t e m > < k e y > < s t r i n g > !53<5=B< / s t r i n g > < / k e y > < v a l u e > < i n t > 1 < / i n t > < / v a l u e > < / i t e m > < i t e m > < k e y > < s t r i n g > "8?  :;85=B0< / s t r i n g > < / k e y > < v a l u e > < i n t > 2 < / i n t > < / v a l u e > < / i t e m > < i t e m > < k e y > < s t r i n g > >;8G5AB2>_ A<A< / s t r i n g > < / k e y > < v a l u e > < i n t > 3 < / i n t > < / v a l u e > < / i t e m > < i t e m > < k e y > < s t r i n g >  0AE>4K< / s t r i n g > < / k e y > < v a l u e > < i n t > 4 < / i n t > < / v a l u e > < / i t e m > < i t e m > < k e y > < s t r i n g > 0E>4K< / s t r i n g > < / k e y > < v a l u e > < i n t > 5 < / i n t > < / v a l u e > < / i t e m > < i t e m > < k e y > < s t r i n g > >@>B:85_ 70O2:8< / s t r i n g > < / k e y > < v a l u e > < i n t > 6 < / i n t > < / v a l u e > < / i t e m > < i t e m > < k e y > < s t r i n g > 4>1@5==K5_ :>@>B:85_ 70O2:8< / s t r i n g > < / k e y > < v a l u e > < i n t > 7 < / i n t > < / v a l u e > < / i t e m > < i t e m > < k e y > < s t r i n g > ;8==K5_ 70O2:8< / s t r i n g > < / k e y > < v a l u e > < i n t > 8 < / i n t > < / v a l u e > < / i t e m > < i t e m > < k e y > < s t r i n g > 4>1@5==K5_ 4;8==K5_ 70O2:8< / s t r i n g > < / k e y > < v a l u e > < i n t > 9 < / i n t > < / v a l u e > < / i t e m > < i t e m > < k e y > < s t r i n g > @548BK< / s t r i n g > < / k e y > < v a l u e > < i n t > 1 0 < / i n t > < / v a l u e > < / i t e m > < i t e m > < k e y > < s t r i n g > :@548B=K5_ :0@BK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d a t a _ 2 _ f e 8 b f d 5 9 - 1 0 1 2 - 4 6 7 3 - 8 6 9 0 - d c 7 c 6 6 5 e 8 b e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 0@B=5@< / s t r i n g > < / k e y > < v a l u e > < i n t > 1 1 0 < / i n t > < / v a l u e > < / i t e m > < i t e m > < k e y > < s t r i n g > !53<5=B< / s t r i n g > < / k e y > < v a l u e > < i n t > 1 0 8 < / i n t > < / v a l u e > < / i t e m > < i t e m > < k e y > < s t r i n g > "8?  :;85=B0< / s t r i n g > < / k e y > < v a l u e > < i n t > 1 3 9 < / i n t > < / v a l u e > < / i t e m > < i t e m > < k e y > < s t r i n g > B@81CB< / s t r i n g > < / k e y > < v a l u e > < i n t > 1 0 6 < / i n t > < / v a l u e > < / i t e m > < i t e m > < k e y > < s t r i n g > =0G5=85< / s t r i n g > < / k e y > < v a l u e > < i n t > 1 1 8 < / i n t > < / v a l u e > < / i t e m > < / C o l u m n W i d t h s > < C o l u m n D i s p l a y I n d e x > < i t e m > < k e y > < s t r i n g > 0@B=5@< / s t r i n g > < / k e y > < v a l u e > < i n t > 0 < / i n t > < / v a l u e > < / i t e m > < i t e m > < k e y > < s t r i n g > !53<5=B< / s t r i n g > < / k e y > < v a l u e > < i n t > 1 < / i n t > < / v a l u e > < / i t e m > < i t e m > < k e y > < s t r i n g > "8?  :;85=B0< / s t r i n g > < / k e y > < v a l u e > < i n t > 2 < / i n t > < / v a l u e > < / i t e m > < i t e m > < k e y > < s t r i n g > B@81CB< / s t r i n g > < / k e y > < v a l u e > < i n t > 3 < / i n t > < / v a l u e > < / i t e m > < i t e m > < k e y > < s t r i n g > =0G5=85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 1 3 5 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b 4 9 6 4 2 1 - 3 0 1 a - 4 c 6 0 - 8 7 2 d - 8 5 4 8 0 e e d 7 9 1 7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 T a g s \ T a b l e s \ & l t ; T a b l e s \ d a t a _ 3 & g t ; < / K e y > < / D i a g r a m O b j e c t K e y > < D i a g r a m O b j e c t K e y > < K e y > D y n a m i c   T a g s \ T a b l e s \ & l t ; T a b l e s \ d a t a _ 2 & g t ; < / K e y > < / D i a g r a m O b j e c t K e y > < D i a g r a m O b j e c t K e y > < K e y > T a b l e s \ d a t a _ 3 < / K e y > < / D i a g r a m O b j e c t K e y > < D i a g r a m O b j e c t K e y > < K e y > T a b l e s \ d a t a _ 3 \ C o l u m n s \ 0@B=5@< / K e y > < / D i a g r a m O b j e c t K e y > < D i a g r a m O b j e c t K e y > < K e y > T a b l e s \ d a t a _ 3 \ C o l u m n s \ !53<5=B< / K e y > < / D i a g r a m O b j e c t K e y > < D i a g r a m O b j e c t K e y > < K e y > T a b l e s \ d a t a _ 3 \ C o l u m n s \ "8?  :;85=B0< / K e y > < / D i a g r a m O b j e c t K e y > < D i a g r a m O b j e c t K e y > < K e y > T a b l e s \ d a t a _ 3 \ C o l u m n s \ >;8G5AB2>_ A<A< / K e y > < / D i a g r a m O b j e c t K e y > < D i a g r a m O b j e c t K e y > < K e y > T a b l e s \ d a t a _ 3 \ C o l u m n s \  0AE>4K< / K e y > < / D i a g r a m O b j e c t K e y > < D i a g r a m O b j e c t K e y > < K e y > T a b l e s \ d a t a _ 3 \ C o l u m n s \ 0E>4K< / K e y > < / D i a g r a m O b j e c t K e y > < D i a g r a m O b j e c t K e y > < K e y > T a b l e s \ d a t a _ 3 \ C o l u m n s \ >@>B:85_ 70O2:8< / K e y > < / D i a g r a m O b j e c t K e y > < D i a g r a m O b j e c t K e y > < K e y > T a b l e s \ d a t a _ 3 \ C o l u m n s \ 4>1@5==K5_ :>@>B:85_ 70O2:8< / K e y > < / D i a g r a m O b j e c t K e y > < D i a g r a m O b j e c t K e y > < K e y > T a b l e s \ d a t a _ 3 \ C o l u m n s \ ;8==K5_ 70O2:8< / K e y > < / D i a g r a m O b j e c t K e y > < D i a g r a m O b j e c t K e y > < K e y > T a b l e s \ d a t a _ 3 \ C o l u m n s \ 4>1@5==K5_ 4;8==K5_ 70O2:8< / K e y > < / D i a g r a m O b j e c t K e y > < D i a g r a m O b j e c t K e y > < K e y > T a b l e s \ d a t a _ 3 \ C o l u m n s \ @548BK< / K e y > < / D i a g r a m O b j e c t K e y > < D i a g r a m O b j e c t K e y > < K e y > T a b l e s \ d a t a _ 3 \ C o l u m n s \ :@548B=K5_ :0@BK< / K e y > < / D i a g r a m O b j e c t K e y > < D i a g r a m O b j e c t K e y > < K e y > T a b l e s \ d a t a _ 2 < / K e y > < / D i a g r a m O b j e c t K e y > < D i a g r a m O b j e c t K e y > < K e y > T a b l e s \ d a t a _ 2 \ C o l u m n s \ 0@B=5@< / K e y > < / D i a g r a m O b j e c t K e y > < D i a g r a m O b j e c t K e y > < K e y > T a b l e s \ d a t a _ 2 \ C o l u m n s \ !53<5=B< / K e y > < / D i a g r a m O b j e c t K e y > < D i a g r a m O b j e c t K e y > < K e y > T a b l e s \ d a t a _ 2 \ C o l u m n s \ "8?  :;85=B0< / K e y > < / D i a g r a m O b j e c t K e y > < D i a g r a m O b j e c t K e y > < K e y > T a b l e s \ d a t a _ 2 \ C o l u m n s \ B@81CB< / K e y > < / D i a g r a m O b j e c t K e y > < D i a g r a m O b j e c t K e y > < K e y > T a b l e s \ d a t a _ 2 \ C o l u m n s \ =0G5=85< / K e y > < / D i a g r a m O b j e c t K e y > < / A l l K e y s > < S e l e c t e d K e y s > < D i a g r a m O b j e c t K e y > < K e y > T a b l e s \ d a t a _ 2 \ C o l u m n s \ 0@B=5@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 T a b l e s \ d a t a _ 3 < / K e y > < / a : K e y > < a : V a l u e   i : t y p e = " D i a g r a m D i s p l a y N o d e V i e w S t a t e " > < H e i g h t > 5 9 4 . 8 0 0 0 0 0 0 0 0 0 0 0 0 7 < / H e i g h t > < I s E x p a n d e d > t r u e < / I s E x p a n d e d > < L a y e d O u t > t r u e < / L a y e d O u t > < L e f t > 4 5 . 2 0 0 0 0 0 0 0 0 0 0 0 1 5 9 < / L e f t > < T o p > 2 3 . 2 0 0 0 0 0 0 0 0 0 0 0 0 4 5 < / T o p > < W i d t h > 4 7 0 . 4 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 T a b l e s \ d a t a _ 3 \ C o l u m n s \ 0@B=5@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 T a b l e s \ d a t a _ 3 \ C o l u m n s \ !53<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 T a b l e s \ d a t a _ 3 \ C o l u m n s \ "8?  :;85=B0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 T a b l e s \ d a t a _ 3 \ C o l u m n s \ >;8G5AB2>_ A<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 0AE>4K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 T a b l e s \ d a t a _ 3 \ C o l u m n s \ 0E>4K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 T a b l e s \ d a t a _ 3 \ C o l u m n s \ >@>B:85_ 70O2:8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 T a b l e s \ d a t a _ 3 \ C o l u m n s \ 4>1@5==K5_ :>@>B:85_ 70O2:8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 T a b l e s \ d a t a _ 3 \ C o l u m n s \ ;8==K5_ 70O2:8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 T a b l e s \ d a t a _ 3 \ C o l u m n s \ 4>1@5==K5_ 4;8==K5_ 70O2:8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 T a b l e s \ d a t a _ 3 \ C o l u m n s \ @548BK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 T a b l e s \ d a t a _ 3 \ C o l u m n s \ :@548B=K5_ :0@BK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 T a b l e s \ d a t a _ 2 < / K e y > < / a : K e y > < a : V a l u e   i : t y p e = " D i a g r a m D i s p l a y N o d e V i e w S t a t e " > < H e i g h t > 4 6 6 < / H e i g h t > < I s E x p a n d e d > t r u e < / I s E x p a n d e d > < L a y e d O u t > t r u e < / L a y e d O u t > < L e f t > 5 9 3 . 9 0 3 8 1 0 5 6 7 6 6 5 8 < / L e f t > < T a b I n d e x > 1 < / T a b I n d e x > < T o p > 1 1 . 1 9 9 9 9 9 9 9 9 9 9 9 9 8 9 < / T o p > < W i d t h > 3 8 4 < / W i d t h > < / a : V a l u e > < / a : K e y V a l u e O f D i a g r a m O b j e c t K e y a n y T y p e z b w N T n L X > < a : K e y V a l u e O f D i a g r a m O b j e c t K e y a n y T y p e z b w N T n L X > < a : K e y > < K e y > T a b l e s \ d a t a _ 2 \ C o l u m n s \ 0@B=5@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 T a b l e s \ d a t a _ 2 \ C o l u m n s \ !53<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 T a b l e s \ d a t a _ 2 \ C o l u m n s \ "8?  :;85=B0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 T a b l e s \ d a t a _ 2 \ C o l u m n s \ B@81CB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 T a b l e s \ d a t a _ 2 \ C o l u m n s \ =0G5=85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 C o l u m n s \ 0@B=5@< / K e y > < / D i a g r a m O b j e c t K e y > < D i a g r a m O b j e c t K e y > < K e y > C o l u m n s \ !53<5=B< / K e y > < / D i a g r a m O b j e c t K e y > < D i a g r a m O b j e c t K e y > < K e y > C o l u m n s \ "8?  :;85=B0< / K e y > < / D i a g r a m O b j e c t K e y > < D i a g r a m O b j e c t K e y > < K e y > C o l u m n s \ B@81CB< / K e y > < / D i a g r a m O b j e c t K e y > < D i a g r a m O b j e c t K e y > < K e y > C o l u m n s \ =0G5=85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 C o l u m n s \ 0@B=5@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 :;85=B0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 C o l u m n s \ B@81CB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 C o l u m n s \ =0G5=85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 >;8G5AB2>_ A<A< / K e y > < / D i a g r a m O b j e c t K e y > < D i a g r a m O b j e c t K e y > < K e y > M e a s u r e s \ !C<<0  ?>  AB>;1FC  >;8G5AB2>_ A<A\ T a g I n f o \ $>@<C;0< / K e y > < / D i a g r a m O b j e c t K e y > < D i a g r a m O b j e c t K e y > < K e y > M e a s u r e s \ !C<<0  ?>  AB>;1FC  >;8G5AB2>_ A<A\ T a g I n f o \ =0G5=85< / K e y > < / D i a g r a m O b j e c t K e y > < D i a g r a m O b j e c t K e y > < K e y > M e a s u r e s \ !C<<0  ?>  AB>;1FC   0AE>4K< / K e y > < / D i a g r a m O b j e c t K e y > < D i a g r a m O b j e c t K e y > < K e y > M e a s u r e s \ !C<<0  ?>  AB>;1FC   0AE>4K\ T a g I n f o \ $>@<C;0< / K e y > < / D i a g r a m O b j e c t K e y > < D i a g r a m O b j e c t K e y > < K e y > M e a s u r e s \ !C<<0  ?>  AB>;1FC   0AE>4K\ T a g I n f o \ =0G5=85< / K e y > < / D i a g r a m O b j e c t K e y > < D i a g r a m O b j e c t K e y > < K e y > M e a s u r e s \ !C<<0  ?>  AB>;1FC  0E>4K< / K e y > < / D i a g r a m O b j e c t K e y > < D i a g r a m O b j e c t K e y > < K e y > M e a s u r e s \ !C<<0  ?>  AB>;1FC  0E>4K\ T a g I n f o \ $>@<C;0< / K e y > < / D i a g r a m O b j e c t K e y > < D i a g r a m O b j e c t K e y > < K e y > M e a s u r e s \ !C<<0  ?>  AB>;1FC  0E>4K\ T a g I n f o \ =0G5=85< / K e y > < / D i a g r a m O b j e c t K e y > < D i a g r a m O b j e c t K e y > < K e y > M e a s u r e s \ !C<<0  ?>  AB>;1FC  >@>B:85_ 70O2:8< / K e y > < / D i a g r a m O b j e c t K e y > < D i a g r a m O b j e c t K e y > < K e y > M e a s u r e s \ !C<<0  ?>  AB>;1FC  >@>B:85_ 70O2:8\ T a g I n f o \ $>@<C;0< / K e y > < / D i a g r a m O b j e c t K e y > < D i a g r a m O b j e c t K e y > < K e y > M e a s u r e s \ !C<<0  ?>  AB>;1FC  >@>B:85_ 70O2:8\ T a g I n f o \ =0G5=85< / K e y > < / D i a g r a m O b j e c t K e y > < D i a g r a m O b j e c t K e y > < K e y > M e a s u r e s \ !C<<0  ?>  AB>;1FC  ;8==K5_ 70O2:8< / K e y > < / D i a g r a m O b j e c t K e y > < D i a g r a m O b j e c t K e y > < K e y > M e a s u r e s \ !C<<0  ?>  AB>;1FC  ;8==K5_ 70O2:8\ T a g I n f o \ $>@<C;0< / K e y > < / D i a g r a m O b j e c t K e y > < D i a g r a m O b j e c t K e y > < K e y > M e a s u r e s \ !C<<0  ?>  AB>;1FC  ;8==K5_ 70O2:8\ T a g I n f o \ =0G5=85< / K e y > < / D i a g r a m O b j e c t K e y > < D i a g r a m O b j e c t K e y > < K e y > M e a s u r e s \ !C<<0  ?>  AB>;1FC  @548BK< / K e y > < / D i a g r a m O b j e c t K e y > < D i a g r a m O b j e c t K e y > < K e y > M e a s u r e s \ !C<<0  ?>  AB>;1FC  @548BK\ T a g I n f o \ $>@<C;0< / K e y > < / D i a g r a m O b j e c t K e y > < D i a g r a m O b j e c t K e y > < K e y > M e a s u r e s \ !C<<0  ?>  AB>;1FC  @548BK\ T a g I n f o \ =0G5=85< / K e y > < / D i a g r a m O b j e c t K e y > < D i a g r a m O b j e c t K e y > < K e y > M e a s u r e s \ !C<<0  ?>  AB>;1FC  :@548B=K5_ :0@BK< / K e y > < / D i a g r a m O b j e c t K e y > < D i a g r a m O b j e c t K e y > < K e y > M e a s u r e s \ !C<<0  ?>  AB>;1FC  :@548B=K5_ :0@BK\ T a g I n f o \ $>@<C;0< / K e y > < / D i a g r a m O b j e c t K e y > < D i a g r a m O b j e c t K e y > < K e y > M e a s u r e s \ !C<<0  ?>  AB>;1FC  :@548B=K5_ :0@BK\ T a g I n f o \ =0G5=85< / K e y > < / D i a g r a m O b j e c t K e y > < D i a g r a m O b j e c t K e y > < K e y > M e a s u r e s \ 4>1@5=85_ ?@5A:>@8=3< / K e y > < / D i a g r a m O b j e c t K e y > < D i a g r a m O b j e c t K e y > < K e y > M e a s u r e s \ 4>1@5=85_ ?@5A:>@8=3\ T a g I n f o \ $>@<C;0< / K e y > < / D i a g r a m O b j e c t K e y > < D i a g r a m O b j e c t K e y > < K e y > M e a s u r e s \ 4>1@5=85_ ?@5A:>@8=3\ T a g I n f o \ =0G5=85< / K e y > < / D i a g r a m O b j e c t K e y > < D i a g r a m O b j e c t K e y > < K e y > M e a s u r e s \ >=25@A8O_ 2_ 70E>4< / K e y > < / D i a g r a m O b j e c t K e y > < D i a g r a m O b j e c t K e y > < K e y > M e a s u r e s \ >=25@A8O_ 2_ 70E>4\ T a g I n f o \ $>@<C;0< / K e y > < / D i a g r a m O b j e c t K e y > < D i a g r a m O b j e c t K e y > < K e y > M e a s u r e s \ >=25@A8O_ 2_ 70E>4\ T a g I n f o \ =0G5=85< / K e y > < / D i a g r a m O b j e c t K e y > < D i a g r a m O b j e c t K e y > < K e y > M e a s u r e s \ >=25@A8O_ 2_ :>@>B:CN_ 70O2:C< / K e y > < / D i a g r a m O b j e c t K e y > < D i a g r a m O b j e c t K e y > < K e y > M e a s u r e s \ >=25@A8O_ 2_ :>@>B:CN_ 70O2:C\ T a g I n f o \ $>@<C;0< / K e y > < / D i a g r a m O b j e c t K e y > < D i a g r a m O b j e c t K e y > < K e y > M e a s u r e s \ >=25@A8O_ 2_ :>@>B:CN_ 70O2:C\ T a g I n f o \ =0G5=85< / K e y > < / D i a g r a m O b j e c t K e y > < D i a g r a m O b j e c t K e y > < K e y > M e a s u r e s \ 4>1@5=85_ A:>@8=3< / K e y > < / D i a g r a m O b j e c t K e y > < D i a g r a m O b j e c t K e y > < K e y > M e a s u r e s \ 4>1@5=85_ A:>@8=3\ T a g I n f o \ $>@<C;0< / K e y > < / D i a g r a m O b j e c t K e y > < D i a g r a m O b j e c t K e y > < K e y > M e a s u r e s \ 4>1@5=85_ A:>@8=3\ T a g I n f o \ =0G5=85< / K e y > < / D i a g r a m O b j e c t K e y > < D i a g r a m O b j e c t K e y > < K e y > M e a s u r e s \  0AE>4_ =0_ A<A< / K e y > < / D i a g r a m O b j e c t K e y > < D i a g r a m O b j e c t K e y > < K e y > M e a s u r e s \  0AE>4_ =0_ A<A\ T a g I n f o \ $>@<C;0< / K e y > < / D i a g r a m O b j e c t K e y > < D i a g r a m O b j e c t K e y > < K e y > M e a s u r e s \  0AE>4_ =0_ A<A\ T a g I n f o \ =0G5=85< / K e y > < / D i a g r a m O b j e c t K e y > < D i a g r a m O b j e c t K e y > < K e y > M e a s u r e s \  0AE>4_ =0_ 70E>4< / K e y > < / D i a g r a m O b j e c t K e y > < D i a g r a m O b j e c t K e y > < K e y > M e a s u r e s \  0AE>4_ =0_ 70E>4\ T a g I n f o \ $>@<C;0< / K e y > < / D i a g r a m O b j e c t K e y > < D i a g r a m O b j e c t K e y > < K e y > M e a s u r e s \  0AE>4_ =0_ 70E>4\ T a g I n f o \ =0G5=85< / K e y > < / D i a g r a m O b j e c t K e y > < D i a g r a m O b j e c t K e y > < K e y > M e a s u r e s \  0AE>4_ =0_ :>@>B:CN_ 70O2:C< / K e y > < / D i a g r a m O b j e c t K e y > < D i a g r a m O b j e c t K e y > < K e y > M e a s u r e s \  0AE>4_ =0_ :>@>B:CN_ 70O2:C\ T a g I n f o \ $>@<C;0< / K e y > < / D i a g r a m O b j e c t K e y > < D i a g r a m O b j e c t K e y > < K e y > M e a s u r e s \  0AE>4_ =0_ :>@>B:CN_ 70O2:C\ T a g I n f o \ =0G5=85< / K e y > < / D i a g r a m O b j e c t K e y > < D i a g r a m O b j e c t K e y > < K e y > M e a s u r e s \  0AE>4_ =0_ 4;8==CN_ 70O2:C< / K e y > < / D i a g r a m O b j e c t K e y > < D i a g r a m O b j e c t K e y > < K e y > M e a s u r e s \  0AE>4_ =0_ 4;8==CN_ 70O2:C\ T a g I n f o \ $>@<C;0< / K e y > < / D i a g r a m O b j e c t K e y > < D i a g r a m O b j e c t K e y > < K e y > M e a s u r e s \  0AE>4_ =0_ 4;8==CN_ 70O2:C\ T a g I n f o \ =0G5=85< / K e y > < / D i a g r a m O b j e c t K e y > < D i a g r a m O b j e c t K e y > < K e y > M e a s u r e s \ >=25@A8O_ 2_ :@548B< / K e y > < / D i a g r a m O b j e c t K e y > < D i a g r a m O b j e c t K e y > < K e y > M e a s u r e s \ >=25@A8O_ 2_ :@548B\ T a g I n f o \ $>@<C;0< / K e y > < / D i a g r a m O b j e c t K e y > < D i a g r a m O b j e c t K e y > < K e y > M e a s u r e s \ >=25@A8O_ 2_ :@548B\ T a g I n f o \ =0G5=85< / K e y > < / D i a g r a m O b j e c t K e y > < D i a g r a m O b j e c t K e y > < K e y > M e a s u r e s \ >=25@A8O_ 2_ 4;8==CN_ 70O2:C< / K e y > < / D i a g r a m O b j e c t K e y > < D i a g r a m O b j e c t K e y > < K e y > M e a s u r e s \ >=25@A8O_ 2_ 4;8==CN_ 70O2:C\ T a g I n f o \ $>@<C;0< / K e y > < / D i a g r a m O b j e c t K e y > < D i a g r a m O b j e c t K e y > < K e y > M e a s u r e s \ >=25@A8O_ 2_ 4;8==CN_ 70O2:C\ T a g I n f o \ =0G5=85< / K e y > < / D i a g r a m O b j e c t K e y > < D i a g r a m O b j e c t K e y > < K e y > M e a s u r e s \ !:>@8=3_ :_ ?@5A:>@8=3C< / K e y > < / D i a g r a m O b j e c t K e y > < D i a g r a m O b j e c t K e y > < K e y > M e a s u r e s \ !:>@8=3_ :_ ?@5A:>@8=3C\ T a g I n f o \ $>@<C;0< / K e y > < / D i a g r a m O b j e c t K e y > < D i a g r a m O b j e c t K e y > < K e y > M e a s u r e s \ !:>@8=3_ :_ ?@5A:>@8=3C\ T a g I n f o \ =0G5=85< / K e y > < / D i a g r a m O b j e c t K e y > < D i a g r a m O b j e c t K e y > < K e y > M e a s u r e s \  0AE>4_ =0_ :@548B< / K e y > < / D i a g r a m O b j e c t K e y > < D i a g r a m O b j e c t K e y > < K e y > M e a s u r e s \  0AE>4_ =0_ :@548B\ T a g I n f o \ $>@<C;0< / K e y > < / D i a g r a m O b j e c t K e y > < D i a g r a m O b j e c t K e y > < K e y > M e a s u r e s \  0AE>4_ =0_ :@548B\ T a g I n f o \ =0G5=85< / K e y > < / D i a g r a m O b j e c t K e y > < D i a g r a m O b j e c t K e y > < K e y > M e a s u r e s \ >;O_ 4>?_ ?@>406< / K e y > < / D i a g r a m O b j e c t K e y > < D i a g r a m O b j e c t K e y > < K e y > M e a s u r e s \ >;O_ 4>?_ ?@>406\ T a g I n f o \ $>@<C;0< / K e y > < / D i a g r a m O b j e c t K e y > < D i a g r a m O b j e c t K e y > < K e y > M e a s u r e s \ >;O_ 4>?_ ?@>406\ T a g I n f o \ =0G5=85< / K e y > < / D i a g r a m O b j e c t K e y > < D i a g r a m O b j e c t K e y > < K e y > C o l u m n s \ 0@B=5@< / K e y > < / D i a g r a m O b j e c t K e y > < D i a g r a m O b j e c t K e y > < K e y > C o l u m n s \ !53<5=B< / K e y > < / D i a g r a m O b j e c t K e y > < D i a g r a m O b j e c t K e y > < K e y > C o l u m n s \ "8?  :;85=B0< / K e y > < / D i a g r a m O b j e c t K e y > < D i a g r a m O b j e c t K e y > < K e y > C o l u m n s \ >;8G5AB2>_ A<A< / K e y > < / D i a g r a m O b j e c t K e y > < D i a g r a m O b j e c t K e y > < K e y > C o l u m n s \  0AE>4K< / K e y > < / D i a g r a m O b j e c t K e y > < D i a g r a m O b j e c t K e y > < K e y > C o l u m n s \ 0E>4K< / K e y > < / D i a g r a m O b j e c t K e y > < D i a g r a m O b j e c t K e y > < K e y > C o l u m n s \ >@>B:85_ 70O2:8< / K e y > < / D i a g r a m O b j e c t K e y > < D i a g r a m O b j e c t K e y > < K e y > C o l u m n s \ 4>1@5==K5_ :>@>B:85_ 70O2:8< / K e y > < / D i a g r a m O b j e c t K e y > < D i a g r a m O b j e c t K e y > < K e y > C o l u m n s \ ;8==K5_ 70O2:8< / K e y > < / D i a g r a m O b j e c t K e y > < D i a g r a m O b j e c t K e y > < K e y > C o l u m n s \ 4>1@5==K5_ 4;8==K5_ 70O2:8< / K e y > < / D i a g r a m O b j e c t K e y > < D i a g r a m O b j e c t K e y > < K e y > C o l u m n s \ @548BK< / K e y > < / D i a g r a m O b j e c t K e y > < D i a g r a m O b j e c t K e y > < K e y > C o l u m n s \ :@548B=K5_ :0@BK< / K e y > < / D i a g r a m O b j e c t K e y > < D i a g r a m O b j e c t K e y > < K e y > L i n k s \ & l t ; C o l u m n s \ !C<<0  ?>  AB>;1FC  >;8G5AB2>_ A<A& g t ; - & l t ; M e a s u r e s \ >;8G5AB2>_ A<A& g t ; < / K e y > < / D i a g r a m O b j e c t K e y > < D i a g r a m O b j e c t K e y > < K e y > L i n k s \ & l t ; C o l u m n s \ !C<<0  ?>  AB>;1FC  >;8G5AB2>_ A<A& g t ; - & l t ; M e a s u r e s \ >;8G5AB2>_ A<A& g t ; \ C O L U M N < / K e y > < / D i a g r a m O b j e c t K e y > < D i a g r a m O b j e c t K e y > < K e y > L i n k s \ & l t ; C o l u m n s \ !C<<0  ?>  AB>;1FC  >;8G5AB2>_ A<A& g t ; - & l t ; M e a s u r e s \ >;8G5AB2>_ A<A& g t ; \ M E A S U R E < / K e y > < / D i a g r a m O b j e c t K e y > < D i a g r a m O b j e c t K e y > < K e y > L i n k s \ & l t ; C o l u m n s \ !C<<0  ?>  AB>;1FC   0AE>4K& g t ; - & l t ; M e a s u r e s \  0AE>4K& g t ; < / K e y > < / D i a g r a m O b j e c t K e y > < D i a g r a m O b j e c t K e y > < K e y > L i n k s \ & l t ; C o l u m n s \ !C<<0  ?>  AB>;1FC   0AE>4K& g t ; - & l t ; M e a s u r e s \  0AE>4K& g t ; \ C O L U M N < / K e y > < / D i a g r a m O b j e c t K e y > < D i a g r a m O b j e c t K e y > < K e y > L i n k s \ & l t ; C o l u m n s \ !C<<0  ?>  AB>;1FC   0AE>4K& g t ; - & l t ; M e a s u r e s \  0AE>4K& g t ; \ M E A S U R E < / K e y > < / D i a g r a m O b j e c t K e y > < D i a g r a m O b j e c t K e y > < K e y > L i n k s \ & l t ; C o l u m n s \ !C<<0  ?>  AB>;1FC  0E>4K& g t ; - & l t ; M e a s u r e s \ 0E>4K& g t ; < / K e y > < / D i a g r a m O b j e c t K e y > < D i a g r a m O b j e c t K e y > < K e y > L i n k s \ & l t ; C o l u m n s \ !C<<0  ?>  AB>;1FC  0E>4K& g t ; - & l t ; M e a s u r e s \ 0E>4K& g t ; \ C O L U M N < / K e y > < / D i a g r a m O b j e c t K e y > < D i a g r a m O b j e c t K e y > < K e y > L i n k s \ & l t ; C o l u m n s \ !C<<0  ?>  AB>;1FC  0E>4K& g t ; - & l t ; M e a s u r e s \ 0E>4K& g t ; \ M E A S U R E < / K e y > < / D i a g r a m O b j e c t K e y > < D i a g r a m O b j e c t K e y > < K e y > L i n k s \ & l t ; C o l u m n s \ !C<<0  ?>  AB>;1FC  >@>B:85_ 70O2:8& g t ; - & l t ; M e a s u r e s \ >@>B:85_ 70O2:8& g t ; < / K e y > < / D i a g r a m O b j e c t K e y > < D i a g r a m O b j e c t K e y > < K e y > L i n k s \ & l t ; C o l u m n s \ !C<<0  ?>  AB>;1FC  >@>B:85_ 70O2:8& g t ; - & l t ; M e a s u r e s \ >@>B:85_ 70O2:8& g t ; \ C O L U M N < / K e y > < / D i a g r a m O b j e c t K e y > < D i a g r a m O b j e c t K e y > < K e y > L i n k s \ & l t ; C o l u m n s \ !C<<0  ?>  AB>;1FC  >@>B:85_ 70O2:8& g t ; - & l t ; M e a s u r e s \ >@>B:85_ 70O2:8& g t ; \ M E A S U R E < / K e y > < / D i a g r a m O b j e c t K e y > < D i a g r a m O b j e c t K e y > < K e y > L i n k s \ & l t ; C o l u m n s \ !C<<0  ?>  AB>;1FC  ;8==K5_ 70O2:8& g t ; - & l t ; M e a s u r e s \ ;8==K5_ 70O2:8& g t ; < / K e y > < / D i a g r a m O b j e c t K e y > < D i a g r a m O b j e c t K e y > < K e y > L i n k s \ & l t ; C o l u m n s \ !C<<0  ?>  AB>;1FC  ;8==K5_ 70O2:8& g t ; - & l t ; M e a s u r e s \ ;8==K5_ 70O2:8& g t ; \ C O L U M N < / K e y > < / D i a g r a m O b j e c t K e y > < D i a g r a m O b j e c t K e y > < K e y > L i n k s \ & l t ; C o l u m n s \ !C<<0  ?>  AB>;1FC  ;8==K5_ 70O2:8& g t ; - & l t ; M e a s u r e s \ ;8==K5_ 70O2:8& g t ; \ M E A S U R E < / K e y > < / D i a g r a m O b j e c t K e y > < D i a g r a m O b j e c t K e y > < K e y > L i n k s \ & l t ; C o l u m n s \ !C<<0  ?>  AB>;1FC  @548BK& g t ; - & l t ; M e a s u r e s \ @548BK& g t ; < / K e y > < / D i a g r a m O b j e c t K e y > < D i a g r a m O b j e c t K e y > < K e y > L i n k s \ & l t ; C o l u m n s \ !C<<0  ?>  AB>;1FC  @548BK& g t ; - & l t ; M e a s u r e s \ @548BK& g t ; \ C O L U M N < / K e y > < / D i a g r a m O b j e c t K e y > < D i a g r a m O b j e c t K e y > < K e y > L i n k s \ & l t ; C o l u m n s \ !C<<0  ?>  AB>;1FC  @548BK& g t ; - & l t ; M e a s u r e s \ @548BK& g t ; \ M E A S U R E < / K e y > < / D i a g r a m O b j e c t K e y > < D i a g r a m O b j e c t K e y > < K e y > L i n k s \ & l t ; C o l u m n s \ !C<<0  ?>  AB>;1FC  :@548B=K5_ :0@BK& g t ; - & l t ; M e a s u r e s \ :@548B=K5_ :0@BK& g t ; < / K e y > < / D i a g r a m O b j e c t K e y > < D i a g r a m O b j e c t K e y > < K e y > L i n k s \ & l t ; C o l u m n s \ !C<<0  ?>  AB>;1FC  :@548B=K5_ :0@BK& g t ; - & l t ; M e a s u r e s \ :@548B=K5_ :0@BK& g t ; \ C O L U M N < / K e y > < / D i a g r a m O b j e c t K e y > < D i a g r a m O b j e c t K e y > < K e y > L i n k s \ & l t ; C o l u m n s \ !C<<0  ?>  AB>;1FC  :@548B=K5_ :0@BK& g t ; - & l t ; M e a s u r e s \ :@548B=K5_ :0@BK& g t ; \ M E A S U R E 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 1 0 < / F o c u s C o l u m n > < F o c u s R o w > 9 < / F o c u s R o w > < S e l e c t i o n E n d C o l u m n > 1 0 < / S e l e c t i o n E n d C o l u m n > < S e l e c t i o n E n d R o w > 9 < / S e l e c t i o n E n d R o w > < S e l e c t i o n S t a r t C o l u m n > 1 0 < / S e l e c t i o n S t a r t C o l u m n > < S e l e c t i o n S t a r t R o w > 9 < / S e l e c t i o n S t a r t R o w > < T e x t s > < M e a s u r e G r i d T e x t > < C o l u m n > 8 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 >;8G5AB2>_ A<A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;8G5AB2>_ A<A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;8G5AB2>_ A<A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 0AE>4K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 0AE>4K\ T a g I n f o \ $>@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 0AE>4K\ T a g I n f o \ =0G5=85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 0E>4K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 0E>4K\ T a g I n f o \ $>@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 0E>4K\ T a g I n f o \ =0G5=85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@>B:85_ 70O2:8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 >@>B:85_ 70O2:8\ T a g I n f o \ $>@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 >@>B:85_ 70O2:8\ T a g I n f o \ =0G5=85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 ;8==K5_ 70O2:8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 ;8==K5_ 70O2:8\ T a g I n f o \ $>@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 ;8==K5_ 70O2:8\ T a g I n f o \ =0G5=85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 @548BK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 @548BK\ T a g I n f o \ $>@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 @548BK\ T a g I n f o \ =0G5=85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 :@548B=K5_ :0@BK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 :@548B=K5_ :0@BK\ T a g I n f o \ $>@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 :@548B=K5_ :0@BK\ T a g I n f o \ =0G5=85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 M e a s u r e s \ 4>1@5=85_ ?@5A:>@8=3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 M e a s u r e s \ 4>1@5=85_ ?@5A:>@8=3\ T a g I n f o \ $>@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 M e a s u r e s \ 4>1@5=85_ ?@5A:>@8=3\ T a g I n f o \ =0G5=85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=25@A8O_ 2_ 70E>4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 M e a s u r e s \ >=25@A8O_ 2_ 70E>4\ T a g I n f o \ $>@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=25@A8O_ 2_ 70E>4\ T a g I n f o \ =0G5=85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=25@A8O_ 2_ :>@>B:CN_ 70O2:C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 M e a s u r e s \ >=25@A8O_ 2_ :>@>B:CN_ 70O2:C\ T a g I n f o \ $>@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=25@A8O_ 2_ :>@>B:CN_ 70O2:C\ T a g I n f o \ =0G5=85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 M e a s u r e s \ 4>1@5=85_ A:>@8=3< / K e y > < / a : K e y > < a : V a l u e   i : t y p e = " M e a s u r e G r i d N o d e V i e w S t a t e " > < C o l u m n > 8 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 M e a s u r e s \ 4>1@5=85_ A:>@8=3\ T a g I n f o \ $>@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 M e a s u r e s \ 4>1@5=85_ A:>@8=3\ T a g I n f o \ =0G5=85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4_ =0_ A<A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 0AE>4_ =0_ A<A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4_ =0_ A<A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4_ =0_ 70E>4< / K e y > < / a : K e y > < a : V a l u e   i : t y p e = " M e a s u r e G r i d N o d e V i e w S t a t e " > < C o l u m n > 5 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 0AE>4_ =0_ 70E>4\ T a g I n f o \ $>@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4_ =0_ 70E>4\ T a g I n f o \ =0G5=85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4_ =0_ :>@>B:CN_ 70O2:C< / K e y > < / a : K e y > < a : V a l u e   i : t y p e = " M e a s u r e G r i d N o d e V i e w S t a t e " > < C o l u m n > 6 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 0AE>4_ =0_ :>@>B:CN_ 70O2:C\ T a g I n f o \ $>@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4_ =0_ :>@>B:CN_ 70O2:C\ T a g I n f o \ =0G5=85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4_ =0_ 4;8==CN_ 70O2:C< / K e y > < / a : K e y > < a : V a l u e   i : t y p e = " M e a s u r e G r i d N o d e V i e w S t a t e " > < C o l u m n > 8 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 0AE>4_ =0_ 4;8==CN_ 70O2:C\ T a g I n f o \ $>@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4_ =0_ 4;8==CN_ 70O2:C\ T a g I n f o \ =0G5=85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=25@A8O_ 2_ :@548B< / K e y > < / a : K e y > < a : V a l u e   i : t y p e = " M e a s u r e G r i d N o d e V i e w S t a t e " > < C o l u m n > 1 0 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 M e a s u r e s \ >=25@A8O_ 2_ :@548B\ T a g I n f o \ $>@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=25@A8O_ 2_ :@548B\ T a g I n f o \ =0G5=85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=25@A8O_ 2_ 4;8==CN_ 70O2:C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 M e a s u r e s \ >=25@A8O_ 2_ 4;8==CN_ 70O2:C\ T a g I n f o \ $>@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=25@A8O_ 2_ 4;8==CN_ 70O2:C\ T a g I n f o \ =0G5=85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 M e a s u r e s \ !:>@8=3_ :_ ?@5A:>@8=3C< / K e y > < / a : K e y > < a : V a l u e   i : t y p e = " M e a s u r e G r i d N o d e V i e w S t a t e " > < C o l u m n > 9 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 M e a s u r e s \ !:>@8=3_ :_ ?@5A:>@8=3C\ T a g I n f o \ $>@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 M e a s u r e s \ !:>@8=3_ :_ ?@5A:>@8=3C\ T a g I n f o \ =0G5=85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4_ =0_ :@548B< / K e y > < / a : K e y > < a : V a l u e   i : t y p e = " M e a s u r e G r i d N o d e V i e w S t a t e " > < C o l u m n > 1 0 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 0AE>4_ =0_ :@548B\ T a g I n f o \ $>@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 0AE>4_ =0_ :@548B\ T a g I n f o \ =0G5=85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;O_ 4>?_ ?@>406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 M e a s u r e s \ >;O_ 4>?_ ?@>406\ T a g I n f o \ $>@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 M e a s u r e s \ >;O_ 4>?_ ?@>406\ T a g I n f o \ =0G5=85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 C o l u m n s \ 0@B=5@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 :;85=B0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;8G5AB2>_ A<A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0AE>4K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 C o l u m n s \ 0E>4K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@>B:85_ 70O2:8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 C o l u m n s \ 4>1@5==K5_ :>@>B:85_ 70O2:8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 C o l u m n s \ ;8==K5_ 70O2:8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 C o l u m n s \ 4>1@5==K5_ 4;8==K5_ 70O2:8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 C o l u m n s \ @548BK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 C o l u m n s \ :@548B=K5_ :0@BK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;8G5AB2>_ A<A& g t ; - & l t ; M e a s u r e s \ >;8G5AB2>_ A<A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;8G5AB2>_ A<A& g t ; - & l t ; M e a s u r e s \ >;8G5AB2>_ A<A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;8G5AB2>_ A<A& g t ; - & l t ; M e a s u r e s \ >;8G5AB2>_ A<A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0AE>4K& g t ; - & l t ; M e a s u r e s \  0AE>4K& g t ; 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0AE>4K& g t ; - & l t ; M e a s u r e s \  0AE>4K& g t ; \ C O L U M N 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 0AE>4K& g t ; - & l t ; M e a s u r e s \  0AE>4K& g t ; \ M E A S U R E 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 0E>4K& g t ; - & l t ; M e a s u r e s \ 0E>4K& g t ; 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 0E>4K& g t ; - & l t ; M e a s u r e s \ 0E>4K& g t ; \ C O L U M N 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 0E>4K& g t ; - & l t ; M e a s u r e s \ 0E>4K& g t ; \ M E A S U R E 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@>B:85_ 70O2:8& g t ; - & l t ; M e a s u r e s \ >@>B:85_ 70O2:8& g t ; 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@>B:85_ 70O2:8& g t ; - & l t ; M e a s u r e s \ >@>B:85_ 70O2:8& g t ; \ C O L U M N 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 >@>B:85_ 70O2:8& g t ; - & l t ; M e a s u r e s \ >@>B:85_ 70O2:8& g t ; \ M E A S U R E 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 ;8==K5_ 70O2:8& g t ; - & l t ; M e a s u r e s \ ;8==K5_ 70O2:8& g t ; 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 ;8==K5_ 70O2:8& g t ; - & l t ; M e a s u r e s \ ;8==K5_ 70O2:8& g t ; \ C O L U M N 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 ;8==K5_ 70O2:8& g t ; - & l t ; M e a s u r e s \ ;8==K5_ 70O2:8& g t ; \ M E A S U R E 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 @548BK& g t ; - & l t ; M e a s u r e s \ @548BK& g t ; 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 @548BK& g t ; - & l t ; M e a s u r e s \ @548BK& g t ; \ C O L U M N 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 @548BK& g t ; - & l t ; M e a s u r e s \ @548BK& g t ; \ M E A S U R E 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 :@548B=K5_ :0@BK& g t ; - & l t ; M e a s u r e s \ :@548B=K5_ :0@BK& g t ; 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 :@548B=K5_ :0@BK& g t ; - & l t ; M e a s u r e s \ :@548B=K5_ :0@BK& g t ; \ C O L U M N 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 :@548B=K5_ :0@BK& g t ; - & l t ; M e a s u r e s \ :@548B=K5_ :0@BK& g t ; \ M E A S U R E 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 d a t a _ 3 _ 5 0 d 4 5 5 6 1 - 8 f 2 e - 4 8 6 a - 9 a d 6 - 6 f 9 2 9 0 2 9 4 3 b 3 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 d a t a _ 2 _ f e 8 b f d 5 9 - 1 0 1 2 - 4 6 7 3 - 8 6 9 0 - d c 7 c 6 6 5 e 8 b e c 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4 c 5 f 5 c 3 - 0 3 e 5 - 4 9 e 8 - b 3 d c - f 5 9 6 0 2 1 2 3 e b f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 2 0 2 3 - 0 1 - 0 1 T 1 3 : 3 7 : 1 0 . 9 3 5 7 7 9 5 + 0 3 : 0 0 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7 8 e a 1 8 d - b e 0 4 - 4 7 4 c - 8 7 e f - 0 2 0 8 0 e b 4 e 1 a 0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3 d 6 1 0 d a 9 - c 5 f 8 - 4 3 6 a - a b b b - 8 0 c 4 1 e 0 0 a a 8 6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5 6 d 4 0 4 2 - 0 c a e - 4 d 0 1 - 9 0 f e - a e 2 0 f 7 3 e 3 7 4 e " > < C u s t o m C o n t e n t > < ! [ C D A T A [ < ? x m l   v e r s i o n = " 1 . 0 "   e n c o d i n g = " u t f - 1 6 " ? > < S e t t i n g s > < C a l c u l a t e d F i e l d s > < i t e m > < M e a s u r e N a m e > 4>1@5=85_ ?@5A:>@8=3< / M e a s u r e N a m e > < D i s p l a y N a m e > 4>1@5=85_ ?@5A:>@8=3< / D i s p l a y N a m e > < V i s i b l e > F a l s e < / V i s i b l e > < / i t e m > < i t e m > < M e a s u r e N a m e > >=25@A8O_ 2_ 70E>4< / M e a s u r e N a m e > < D i s p l a y N a m e > >=25@A8O_ 2_ 70E>4< / D i s p l a y N a m e > < V i s i b l e > F a l s e < / V i s i b l e > < / i t e m > < i t e m > < M e a s u r e N a m e > >=25@A8O_ 2_ :>@>B:CN_ 70O2:C< / M e a s u r e N a m e > < D i s p l a y N a m e > >=25@A8O_ 2_ :>@>B:CN_ 70O2:C< / D i s p l a y N a m e > < V i s i b l e > F a l s e < / V i s i b l e > < / i t e m > < i t e m > < M e a s u r e N a m e > 4>1@5=85_ A:>@8=3< / M e a s u r e N a m e > < D i s p l a y N a m e > 4>1@5=85_ A:>@8=3< / D i s p l a y N a m e > < V i s i b l e > F a l s e < / V i s i b l e > < / i t e m > < i t e m > < M e a s u r e N a m e >  0AE>4_ =0_ A<A< / M e a s u r e N a m e > < D i s p l a y N a m e >  0AE>4_ =0_ A<A< / D i s p l a y N a m e > < V i s i b l e > F a l s e < / V i s i b l e > < / i t e m > < i t e m > < M e a s u r e N a m e >  0AE>4_ =0_ 70E>4< / M e a s u r e N a m e > < D i s p l a y N a m e >  0AE>4_ =0_ 70E>4< / D i s p l a y N a m e > < V i s i b l e > F a l s e < / V i s i b l e > < / i t e m > < i t e m > < M e a s u r e N a m e >  0AE>4_ =0_ :>@>B:CN_ 70O2:C< / M e a s u r e N a m e > < D i s p l a y N a m e >  0AE>4_ =0_ :>@>B:CN_ 70O2:C< / D i s p l a y N a m e > < V i s i b l e > F a l s e < / V i s i b l e > < / i t e m > < i t e m > < M e a s u r e N a m e >  0AE>4_ =0_ 4;8==CN_ 70O2:C< / M e a s u r e N a m e > < D i s p l a y N a m e >  0AE>4_ =0_ 4;8==CN_ 70O2:C< / D i s p l a y N a m e > < V i s i b l e > F a l s e < / V i s i b l e > < / i t e m > < i t e m > < M e a s u r e N a m e > >=25@A8O_ 2_ :@548B< / M e a s u r e N a m e > < D i s p l a y N a m e > >=25@A8O_ 2_ :@548B< / D i s p l a y N a m e > < V i s i b l e > F a l s e < / V i s i b l e > < / i t e m > < i t e m > < M e a s u r e N a m e > >=25@A8O_ 2_ 4;8==CN_ 70O2:C< / M e a s u r e N a m e > < D i s p l a y N a m e > >=25@A8O_ 2_ 4;8==CN_ 70O2:C< / D i s p l a y N a m e > < V i s i b l e > F a l s e < / V i s i b l e > < / i t e m > < i t e m > < M e a s u r e N a m e > !:>@8=3_ :_ ?@5A:>@8=3C< / M e a s u r e N a m e > < D i s p l a y N a m e > !:>@8=3_ :_ ?@5A:>@8=3C< / D i s p l a y N a m e > < V i s i b l e > F a l s e < / V i s i b l e > < / i t e m > < i t e m > < M e a s u r e N a m e >  0AE>4_ =0_ :@548B< / M e a s u r e N a m e > < D i s p l a y N a m e >  0AE>4_ =0_ :@548B< / D i s p l a y N a m e > < V i s i b l e > F a l s e < / V i s i b l e > < / i t e m > < i t e m > < M e a s u r e N a m e > >;O_ 4>?_ ?@>406< / M e a s u r e N a m e > < D i s p l a y N a m e > >;O_ 4>?_ ?@>406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 C o l u m n s \ 0@B=5@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 :;85=B0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 C o l u m n s \ B@81CB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 C o l u m n s \ =0G5=85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 C o l u m n s \ 0@B=5@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 :;85=B0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;8G5AB2>_ A<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0AE>4K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 C o l u m n s \ 0E>4K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@>B:85_ 70O2:8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 C o l u m n s \ 4>1@5==K5_ :>@>B:85_ 70O2:8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 C o l u m n s \ ;8==K5_ 70O2:8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 C o l u m n s \ 4>1@5==K5_ 4;8==K5_ 70O2:8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 C o l u m n s \ @548BK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 C o l u m n s \ :@548B=K5_ :0@BK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d a t a _ 3 _ 5 0 d 4 5 5 6 1 - 8 f 2 e - 4 8 6 a - 9 a d 6 - 6 f 9 2 9 0 2 9 4 3 b 3 ] ] > < / C u s t o m C o n t e n t > < / G e m i n i > 
</file>

<file path=customXml/itemProps1.xml><?xml version="1.0" encoding="utf-8"?>
<ds:datastoreItem xmlns:ds="http://schemas.openxmlformats.org/officeDocument/2006/customXml" ds:itemID="{8AD601AF-52CD-4295-9456-5FCDEFE5F4AA}">
  <ds:schemaRefs/>
</ds:datastoreItem>
</file>

<file path=customXml/itemProps10.xml><?xml version="1.0" encoding="utf-8"?>
<ds:datastoreItem xmlns:ds="http://schemas.openxmlformats.org/officeDocument/2006/customXml" ds:itemID="{65BD4EC3-690A-4FA8-A70C-1874260050A8}">
  <ds:schemaRefs/>
</ds:datastoreItem>
</file>

<file path=customXml/itemProps11.xml><?xml version="1.0" encoding="utf-8"?>
<ds:datastoreItem xmlns:ds="http://schemas.openxmlformats.org/officeDocument/2006/customXml" ds:itemID="{907A356B-36A4-49EF-B0E2-C4F0316BA036}">
  <ds:schemaRefs/>
</ds:datastoreItem>
</file>

<file path=customXml/itemProps12.xml><?xml version="1.0" encoding="utf-8"?>
<ds:datastoreItem xmlns:ds="http://schemas.openxmlformats.org/officeDocument/2006/customXml" ds:itemID="{709603AC-8790-4285-952F-401BFD5D255D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50F0B43B-7310-4962-A379-5E28AB18ABAF}">
  <ds:schemaRefs/>
</ds:datastoreItem>
</file>

<file path=customXml/itemProps14.xml><?xml version="1.0" encoding="utf-8"?>
<ds:datastoreItem xmlns:ds="http://schemas.openxmlformats.org/officeDocument/2006/customXml" ds:itemID="{53A927AD-5B66-4E36-9434-39C5DB2EB596}">
  <ds:schemaRefs/>
</ds:datastoreItem>
</file>

<file path=customXml/itemProps15.xml><?xml version="1.0" encoding="utf-8"?>
<ds:datastoreItem xmlns:ds="http://schemas.openxmlformats.org/officeDocument/2006/customXml" ds:itemID="{1D087973-3762-4242-B305-BC2DCA064F52}">
  <ds:schemaRefs/>
</ds:datastoreItem>
</file>

<file path=customXml/itemProps16.xml><?xml version="1.0" encoding="utf-8"?>
<ds:datastoreItem xmlns:ds="http://schemas.openxmlformats.org/officeDocument/2006/customXml" ds:itemID="{CDB6C3E1-5795-4624-BBAB-325F64D825CC}">
  <ds:schemaRefs/>
</ds:datastoreItem>
</file>

<file path=customXml/itemProps17.xml><?xml version="1.0" encoding="utf-8"?>
<ds:datastoreItem xmlns:ds="http://schemas.openxmlformats.org/officeDocument/2006/customXml" ds:itemID="{D2125AD7-5BE2-4771-96CA-E96D87A8CED8}">
  <ds:schemaRefs/>
</ds:datastoreItem>
</file>

<file path=customXml/itemProps18.xml><?xml version="1.0" encoding="utf-8"?>
<ds:datastoreItem xmlns:ds="http://schemas.openxmlformats.org/officeDocument/2006/customXml" ds:itemID="{0BCC05D1-053A-4F65-A5A9-E3028ABC7080}">
  <ds:schemaRefs/>
</ds:datastoreItem>
</file>

<file path=customXml/itemProps19.xml><?xml version="1.0" encoding="utf-8"?>
<ds:datastoreItem xmlns:ds="http://schemas.openxmlformats.org/officeDocument/2006/customXml" ds:itemID="{8D2D547B-6F9B-45C0-896C-A2084E4BF13C}">
  <ds:schemaRefs/>
</ds:datastoreItem>
</file>

<file path=customXml/itemProps2.xml><?xml version="1.0" encoding="utf-8"?>
<ds:datastoreItem xmlns:ds="http://schemas.openxmlformats.org/officeDocument/2006/customXml" ds:itemID="{C6816C04-00CC-4AB6-968A-33E33786612E}">
  <ds:schemaRefs/>
</ds:datastoreItem>
</file>

<file path=customXml/itemProps20.xml><?xml version="1.0" encoding="utf-8"?>
<ds:datastoreItem xmlns:ds="http://schemas.openxmlformats.org/officeDocument/2006/customXml" ds:itemID="{D3BB3B18-EBDB-493F-BA8C-9A72EB36B8B7}">
  <ds:schemaRefs/>
</ds:datastoreItem>
</file>

<file path=customXml/itemProps21.xml><?xml version="1.0" encoding="utf-8"?>
<ds:datastoreItem xmlns:ds="http://schemas.openxmlformats.org/officeDocument/2006/customXml" ds:itemID="{AD216AE4-0B7C-415D-AECC-23D0C666A32E}">
  <ds:schemaRefs/>
</ds:datastoreItem>
</file>

<file path=customXml/itemProps22.xml><?xml version="1.0" encoding="utf-8"?>
<ds:datastoreItem xmlns:ds="http://schemas.openxmlformats.org/officeDocument/2006/customXml" ds:itemID="{1DF6DE68-28EE-4547-9189-95CD13E36DD9}">
  <ds:schemaRefs/>
</ds:datastoreItem>
</file>

<file path=customXml/itemProps23.xml><?xml version="1.0" encoding="utf-8"?>
<ds:datastoreItem xmlns:ds="http://schemas.openxmlformats.org/officeDocument/2006/customXml" ds:itemID="{D0C6D4D3-CFEC-45E0-AB3E-1F3816021915}">
  <ds:schemaRefs/>
</ds:datastoreItem>
</file>

<file path=customXml/itemProps24.xml><?xml version="1.0" encoding="utf-8"?>
<ds:datastoreItem xmlns:ds="http://schemas.openxmlformats.org/officeDocument/2006/customXml" ds:itemID="{B00C4EA2-5712-4493-AEAD-0A14800E6158}">
  <ds:schemaRefs/>
</ds:datastoreItem>
</file>

<file path=customXml/itemProps25.xml><?xml version="1.0" encoding="utf-8"?>
<ds:datastoreItem xmlns:ds="http://schemas.openxmlformats.org/officeDocument/2006/customXml" ds:itemID="{003CE707-734A-429B-A1B2-007C4139CBA5}">
  <ds:schemaRefs/>
</ds:datastoreItem>
</file>

<file path=customXml/itemProps26.xml><?xml version="1.0" encoding="utf-8"?>
<ds:datastoreItem xmlns:ds="http://schemas.openxmlformats.org/officeDocument/2006/customXml" ds:itemID="{0D0BE60C-5438-47A4-81F1-F507D6E758C4}">
  <ds:schemaRefs/>
</ds:datastoreItem>
</file>

<file path=customXml/itemProps27.xml><?xml version="1.0" encoding="utf-8"?>
<ds:datastoreItem xmlns:ds="http://schemas.openxmlformats.org/officeDocument/2006/customXml" ds:itemID="{FAE67FF1-7495-404E-B1A2-A5CEC0E1F6B2}">
  <ds:schemaRefs/>
</ds:datastoreItem>
</file>

<file path=customXml/itemProps28.xml><?xml version="1.0" encoding="utf-8"?>
<ds:datastoreItem xmlns:ds="http://schemas.openxmlformats.org/officeDocument/2006/customXml" ds:itemID="{7C111BB8-434B-4834-980A-7C446EC039E0}">
  <ds:schemaRefs/>
</ds:datastoreItem>
</file>

<file path=customXml/itemProps29.xml><?xml version="1.0" encoding="utf-8"?>
<ds:datastoreItem xmlns:ds="http://schemas.openxmlformats.org/officeDocument/2006/customXml" ds:itemID="{F469106F-273E-470C-A278-21EF22432729}">
  <ds:schemaRefs/>
</ds:datastoreItem>
</file>

<file path=customXml/itemProps3.xml><?xml version="1.0" encoding="utf-8"?>
<ds:datastoreItem xmlns:ds="http://schemas.openxmlformats.org/officeDocument/2006/customXml" ds:itemID="{883851F5-997A-4FDC-8CA6-2C4DEB730AA2}">
  <ds:schemaRefs/>
</ds:datastoreItem>
</file>

<file path=customXml/itemProps30.xml><?xml version="1.0" encoding="utf-8"?>
<ds:datastoreItem xmlns:ds="http://schemas.openxmlformats.org/officeDocument/2006/customXml" ds:itemID="{D0828A87-60D0-422F-96F1-4F6B0A4CC8F1}">
  <ds:schemaRefs/>
</ds:datastoreItem>
</file>

<file path=customXml/itemProps31.xml><?xml version="1.0" encoding="utf-8"?>
<ds:datastoreItem xmlns:ds="http://schemas.openxmlformats.org/officeDocument/2006/customXml" ds:itemID="{E7202BE7-5E96-4A32-A2E7-AA9CD70B651C}">
  <ds:schemaRefs/>
</ds:datastoreItem>
</file>

<file path=customXml/itemProps4.xml><?xml version="1.0" encoding="utf-8"?>
<ds:datastoreItem xmlns:ds="http://schemas.openxmlformats.org/officeDocument/2006/customXml" ds:itemID="{5D18D417-3EA1-436F-9F00-A2535D3C310B}">
  <ds:schemaRefs/>
</ds:datastoreItem>
</file>

<file path=customXml/itemProps5.xml><?xml version="1.0" encoding="utf-8"?>
<ds:datastoreItem xmlns:ds="http://schemas.openxmlformats.org/officeDocument/2006/customXml" ds:itemID="{46A26387-06DE-4974-9115-0F853FBB5A6D}">
  <ds:schemaRefs/>
</ds:datastoreItem>
</file>

<file path=customXml/itemProps6.xml><?xml version="1.0" encoding="utf-8"?>
<ds:datastoreItem xmlns:ds="http://schemas.openxmlformats.org/officeDocument/2006/customXml" ds:itemID="{58600E94-FF5A-453C-9096-3280D46D6A59}">
  <ds:schemaRefs/>
</ds:datastoreItem>
</file>

<file path=customXml/itemProps7.xml><?xml version="1.0" encoding="utf-8"?>
<ds:datastoreItem xmlns:ds="http://schemas.openxmlformats.org/officeDocument/2006/customXml" ds:itemID="{C8BC9F4F-E86B-4D25-AE78-29F6AF1A1FFC}">
  <ds:schemaRefs/>
</ds:datastoreItem>
</file>

<file path=customXml/itemProps8.xml><?xml version="1.0" encoding="utf-8"?>
<ds:datastoreItem xmlns:ds="http://schemas.openxmlformats.org/officeDocument/2006/customXml" ds:itemID="{F11F1668-2C15-4F35-B5A5-D9BA54C29B44}">
  <ds:schemaRefs/>
</ds:datastoreItem>
</file>

<file path=customXml/itemProps9.xml><?xml version="1.0" encoding="utf-8"?>
<ds:datastoreItem xmlns:ds="http://schemas.openxmlformats.org/officeDocument/2006/customXml" ds:itemID="{B06DB3FF-0EC2-467C-9BCF-879E0DCE8E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for PQ</vt:lpstr>
      <vt:lpstr>data_2</vt:lpstr>
      <vt:lpstr>data_3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cp:revision/>
  <dcterms:created xsi:type="dcterms:W3CDTF">2020-08-28T22:34:40Z</dcterms:created>
  <dcterms:modified xsi:type="dcterms:W3CDTF">2023-01-01T10:37:11Z</dcterms:modified>
  <dc:identifier/>
  <dc:language/>
  <cp:version/>
</cp:coreProperties>
</file>